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18.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119.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ables/table1.xml" ContentType="application/vnd.openxmlformats-officedocument.spreadsheetml.table+xml"/>
  <Override PartName="/xl/externalLinks/externalLink43.xml" ContentType="application/vnd.openxmlformats-officedocument.spreadsheetml.externalLink+xml"/>
  <Override PartName="/xl/tables/table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Z:\004 Annual Digest of Statistics\ADOS 2025\ADOS 2024 Web\"/>
    </mc:Choice>
  </mc:AlternateContent>
  <xr:revisionPtr revIDLastSave="0" documentId="13_ncr:1_{2A37BF4C-A60A-4EDE-A666-7D843C8E2F24}" xr6:coauthVersionLast="47" xr6:coauthVersionMax="47" xr10:uidLastSave="{00000000-0000-0000-0000-000000000000}"/>
  <bookViews>
    <workbookView xWindow="-108" yWindow="-108" windowWidth="23256" windowHeight="12456" firstSheet="2" activeTab="2" xr2:uid="{00000000-000D-0000-FFFF-FFFF00000000}"/>
  </bookViews>
  <sheets>
    <sheet name="Foreword" sheetId="193" r:id="rId1"/>
    <sheet name="Abbreviations" sheetId="194" r:id="rId2"/>
    <sheet name="CONTENT" sheetId="8" r:id="rId3"/>
    <sheet name="T 1.1-1.2" sheetId="9" r:id="rId4"/>
    <sheet name="T 1.3" sheetId="10" r:id="rId5"/>
    <sheet name="T 1.4(a)" sheetId="11" r:id="rId6"/>
    <sheet name="T 1.4(b)" sheetId="12" r:id="rId7"/>
    <sheet name="T 1.5" sheetId="13" r:id="rId8"/>
    <sheet name="T 1.6(a)" sheetId="14" r:id="rId9"/>
    <sheet name="T 1.6(b)" sheetId="15" r:id="rId10"/>
    <sheet name="T 1.7" sheetId="16" r:id="rId11"/>
    <sheet name="T 1.8(a)" sheetId="17" r:id="rId12"/>
    <sheet name="T 1.8(b)" sheetId="18" r:id="rId13"/>
    <sheet name="T 1.9(a)" sheetId="19" r:id="rId14"/>
    <sheet name="T 1.9(b)" sheetId="20" r:id="rId15"/>
    <sheet name="T 1.9(c)" sheetId="21" r:id="rId16"/>
    <sheet name="T 1.10(a)" sheetId="22" r:id="rId17"/>
    <sheet name="T 1.10(b)" sheetId="23" r:id="rId18"/>
    <sheet name="T 1.11(a)" sheetId="24" r:id="rId19"/>
    <sheet name="T 1.11(b)" sheetId="25" r:id="rId20"/>
    <sheet name="T 1.12(a)" sheetId="26" r:id="rId21"/>
    <sheet name="T 1.12(b)" sheetId="27" r:id="rId22"/>
    <sheet name="T 1.12(c)" sheetId="28" r:id="rId23"/>
    <sheet name="T 1.13 - 1.14" sheetId="29" r:id="rId24"/>
    <sheet name="T 1.15(a)" sheetId="30" r:id="rId25"/>
    <sheet name="T 1.15(b)" sheetId="31" r:id="rId26"/>
    <sheet name="T 1.15(c)" sheetId="32" r:id="rId27"/>
    <sheet name="T 1.16(a)" sheetId="33" r:id="rId28"/>
    <sheet name="T 1.16(b)" sheetId="34" r:id="rId29"/>
    <sheet name="T 1.16(c)" sheetId="35" r:id="rId30"/>
    <sheet name="T 1.17" sheetId="36" r:id="rId31"/>
    <sheet name="T 1.18" sheetId="37" r:id="rId32"/>
    <sheet name="T 1.19" sheetId="38" r:id="rId33"/>
    <sheet name="T 1.20" sheetId="39" r:id="rId34"/>
    <sheet name="T 1.21" sheetId="40" r:id="rId35"/>
    <sheet name="T 1.22" sheetId="41" r:id="rId36"/>
    <sheet name="T 1.23" sheetId="42" r:id="rId37"/>
    <sheet name="T 1.24" sheetId="43" r:id="rId38"/>
    <sheet name="T 1.25" sheetId="44" r:id="rId39"/>
    <sheet name="T 1.26" sheetId="45" r:id="rId40"/>
    <sheet name="T 1.27" sheetId="46" r:id="rId41"/>
    <sheet name="T 1.28(a)" sheetId="47" r:id="rId42"/>
    <sheet name="T 1.28(b)" sheetId="48" r:id="rId43"/>
    <sheet name="T 1.28(c)" sheetId="49" r:id="rId44"/>
    <sheet name="T 1.29(a)" sheetId="50" r:id="rId45"/>
    <sheet name="T 1.29(b)" sheetId="51" r:id="rId46"/>
    <sheet name="T 2.1" sheetId="1" r:id="rId47"/>
    <sheet name="T 2.2" sheetId="2" r:id="rId48"/>
    <sheet name="T 2.3" sheetId="3" r:id="rId49"/>
    <sheet name="T 2.4" sheetId="4" r:id="rId50"/>
    <sheet name="T 2.5" sheetId="5" r:id="rId51"/>
    <sheet name="T 2.6" sheetId="6" r:id="rId52"/>
    <sheet name="T 2.7_2.8" sheetId="7" r:id="rId53"/>
    <sheet name="T 3.1" sheetId="52" r:id="rId54"/>
    <sheet name="T 3.2" sheetId="53" r:id="rId55"/>
    <sheet name="T 3.3" sheetId="54" r:id="rId56"/>
    <sheet name="T 4.1" sheetId="55" r:id="rId57"/>
    <sheet name="T 4.2" sheetId="56" r:id="rId58"/>
    <sheet name="T 4.3" sheetId="57" r:id="rId59"/>
    <sheet name="T 4.4" sheetId="58" r:id="rId60"/>
    <sheet name="T 5.1" sheetId="59" r:id="rId61"/>
    <sheet name="T 5.2" sheetId="60" r:id="rId62"/>
    <sheet name="T 5.2 ctd" sheetId="61" r:id="rId63"/>
    <sheet name="T 6.1" sheetId="62" r:id="rId64"/>
    <sheet name="T 6.2 &amp; 6.3" sheetId="63" r:id="rId65"/>
    <sheet name="T 6.4" sheetId="64" r:id="rId66"/>
    <sheet name="T 6.4 (Cont)" sheetId="65" r:id="rId67"/>
    <sheet name="T 6.4.1" sheetId="66" r:id="rId68"/>
    <sheet name="T 6.4.1 (Cont)" sheetId="67" r:id="rId69"/>
    <sheet name="T 6.5" sheetId="68" r:id="rId70"/>
    <sheet name="T 6.6" sheetId="69" r:id="rId71"/>
    <sheet name="T 6.6.1" sheetId="70" r:id="rId72"/>
    <sheet name="T 6.7" sheetId="71" r:id="rId73"/>
    <sheet name="T 6.8" sheetId="72" r:id="rId74"/>
    <sheet name="T 7.1" sheetId="73" r:id="rId75"/>
    <sheet name="T 7.2" sheetId="74" r:id="rId76"/>
    <sheet name="T 7.3" sheetId="75" r:id="rId77"/>
    <sheet name="T 7.4" sheetId="76" r:id="rId78"/>
    <sheet name="T 7.5" sheetId="77" r:id="rId79"/>
    <sheet name="T 7.6" sheetId="78" r:id="rId80"/>
    <sheet name="T 7.7" sheetId="79" r:id="rId81"/>
    <sheet name="T 7.8" sheetId="80" r:id="rId82"/>
    <sheet name="T 7.9 " sheetId="81" r:id="rId83"/>
    <sheet name="T 7.10" sheetId="82" r:id="rId84"/>
    <sheet name="T 7.11" sheetId="83" r:id="rId85"/>
    <sheet name="T 7.12" sheetId="84" r:id="rId86"/>
    <sheet name="T 7.13" sheetId="85" r:id="rId87"/>
    <sheet name="T 7.14" sheetId="86" r:id="rId88"/>
    <sheet name="T 7.15" sheetId="87" r:id="rId89"/>
    <sheet name="T 7.15 (Cont)" sheetId="88" r:id="rId90"/>
    <sheet name="T 7.16" sheetId="89" r:id="rId91"/>
    <sheet name="T 7.16 (Cont)" sheetId="94" r:id="rId92"/>
    <sheet name="T 7.17" sheetId="90" r:id="rId93"/>
    <sheet name="T 7.17 (Cont)" sheetId="91" r:id="rId94"/>
    <sheet name="T 7.18" sheetId="92" r:id="rId95"/>
    <sheet name="T 7.18 (Cont)" sheetId="93" r:id="rId96"/>
    <sheet name="T 8.1-8.2" sheetId="95" r:id="rId97"/>
    <sheet name="T 8.3" sheetId="96" r:id="rId98"/>
    <sheet name="T 8.4" sheetId="97" r:id="rId99"/>
    <sheet name="T 8.5" sheetId="98" r:id="rId100"/>
    <sheet name="T 8.6" sheetId="99" r:id="rId101"/>
    <sheet name="T 8.7" sheetId="100" r:id="rId102"/>
    <sheet name="T 9.1" sheetId="106" r:id="rId103"/>
    <sheet name="T 9.2" sheetId="102" r:id="rId104"/>
    <sheet name="T 9.3" sheetId="103" r:id="rId105"/>
    <sheet name="T 9.4" sheetId="110" r:id="rId106"/>
    <sheet name="T 9.5" sheetId="111" r:id="rId107"/>
    <sheet name="T 9.6" sheetId="112" r:id="rId108"/>
    <sheet name="T 9.7" sheetId="107" r:id="rId109"/>
    <sheet name="T 9.8" sheetId="108" r:id="rId110"/>
    <sheet name="T 9.9" sheetId="113" r:id="rId111"/>
    <sheet name="T 9.9 (Cont)" sheetId="114" r:id="rId112"/>
    <sheet name="T 9.10-9.11" sheetId="109" r:id="rId113"/>
    <sheet name="T 9.12" sheetId="115" r:id="rId114"/>
    <sheet name="T 9.12 (Cont)" sheetId="116" r:id="rId115"/>
    <sheet name="T 10.1" sheetId="117" r:id="rId116"/>
    <sheet name="T 10.2" sheetId="118" r:id="rId117"/>
    <sheet name="T 10.3 &amp; 10.4" sheetId="119" r:id="rId118"/>
    <sheet name="T 10.5 &amp; 10.6" sheetId="120" r:id="rId119"/>
    <sheet name="T 10.7" sheetId="121" r:id="rId120"/>
    <sheet name="T 10.8" sheetId="122" r:id="rId121"/>
    <sheet name="T 10.9" sheetId="123" r:id="rId122"/>
    <sheet name="T 10.10" sheetId="124" r:id="rId123"/>
    <sheet name="T 11.1 (a)" sheetId="125" r:id="rId124"/>
    <sheet name="T 11.1 (b)" sheetId="126" r:id="rId125"/>
    <sheet name="T 11.1 (c)" sheetId="127" r:id="rId126"/>
    <sheet name="T 11.2" sheetId="128" r:id="rId127"/>
    <sheet name="T 12.1 - 12.2" sheetId="129" r:id="rId128"/>
    <sheet name="T 12.3" sheetId="131" r:id="rId129"/>
    <sheet name="T 12.4" sheetId="132" r:id="rId130"/>
    <sheet name="T 12.5" sheetId="133" r:id="rId131"/>
    <sheet name="T 12.6" sheetId="134" r:id="rId132"/>
    <sheet name="T 12.7" sheetId="135" r:id="rId133"/>
    <sheet name="T 12.8 (a) &amp; (b)" sheetId="136" r:id="rId134"/>
    <sheet name="T 12.9" sheetId="138" r:id="rId135"/>
    <sheet name="T 12.10" sheetId="139" r:id="rId136"/>
    <sheet name="T 12.11" sheetId="140" r:id="rId137"/>
    <sheet name="T 12.12" sheetId="141" r:id="rId138"/>
    <sheet name="T 12.13 (a)" sheetId="142" r:id="rId139"/>
    <sheet name="T 12.13 (b)" sheetId="143" r:id="rId140"/>
    <sheet name="T 12.14" sheetId="144" r:id="rId141"/>
    <sheet name="T 12.15 (a)" sheetId="145" r:id="rId142"/>
    <sheet name="T 12.15 (b)" sheetId="146" r:id="rId143"/>
    <sheet name="T 12.16" sheetId="147" r:id="rId144"/>
    <sheet name="T 12.17" sheetId="148" r:id="rId145"/>
    <sheet name="T 12.18" sheetId="149" r:id="rId146"/>
    <sheet name="T 12.19" sheetId="150" r:id="rId147"/>
    <sheet name="T 12.20" sheetId="151" r:id="rId148"/>
    <sheet name="T 12.21" sheetId="152" r:id="rId149"/>
    <sheet name="T 13.1" sheetId="153" r:id="rId150"/>
    <sheet name="T 13.2 - 13.3" sheetId="154" r:id="rId151"/>
    <sheet name="T 13.4" sheetId="156" r:id="rId152"/>
    <sheet name="T 13.5 - 13.6" sheetId="157" r:id="rId153"/>
    <sheet name="T 13.7 - 13.8" sheetId="159" r:id="rId154"/>
    <sheet name="T 13.9 - 13.10" sheetId="161" r:id="rId155"/>
    <sheet name="T 14.1" sheetId="163" r:id="rId156"/>
    <sheet name="T 15.1 - 15.2" sheetId="164" r:id="rId157"/>
    <sheet name="T 15.3" sheetId="165" r:id="rId158"/>
    <sheet name="T 15.4 - 15.5" sheetId="166" r:id="rId159"/>
    <sheet name="T 15.6" sheetId="172" r:id="rId160"/>
    <sheet name="T 15.7" sheetId="173" r:id="rId161"/>
    <sheet name="T 15.8 (a)" sheetId="104" r:id="rId162"/>
    <sheet name="T 15.8 (b)" sheetId="105" r:id="rId163"/>
    <sheet name="T 15.9" sheetId="174" r:id="rId164"/>
    <sheet name="T 15.10" sheetId="168" r:id="rId165"/>
    <sheet name="T 15.11" sheetId="169" r:id="rId166"/>
    <sheet name="T 15.12 - 15.13" sheetId="170" r:id="rId167"/>
    <sheet name="T 15.14 - 15.15" sheetId="171" r:id="rId168"/>
    <sheet name="T 16.1" sheetId="186" r:id="rId169"/>
    <sheet name="T 16.2" sheetId="187" r:id="rId170"/>
    <sheet name="T 16.3" sheetId="188" r:id="rId171"/>
    <sheet name="T 16.4" sheetId="189" r:id="rId172"/>
    <sheet name="T 16.5" sheetId="190" r:id="rId173"/>
    <sheet name="T 16.6" sheetId="191" r:id="rId174"/>
    <sheet name="T 16.7" sheetId="192" r:id="rId175"/>
    <sheet name="T 17.1" sheetId="175" r:id="rId176"/>
    <sheet name="T 17.2" sheetId="176" r:id="rId177"/>
    <sheet name="T 17.3" sheetId="177" r:id="rId178"/>
    <sheet name="T 17.4" sheetId="178" r:id="rId179"/>
    <sheet name="T 17.5" sheetId="179" r:id="rId180"/>
    <sheet name="T 17.6" sheetId="180" r:id="rId181"/>
    <sheet name="T 17.7 - 17.8" sheetId="181" r:id="rId182"/>
    <sheet name="T 17.9" sheetId="182" r:id="rId183"/>
    <sheet name="T 17.10" sheetId="183" r:id="rId184"/>
    <sheet name="T 17.11" sheetId="184" r:id="rId185"/>
    <sheet name="T 17.12" sheetId="185" r:id="rId186"/>
  </sheets>
  <externalReferences>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s>
  <definedNames>
    <definedName name="\A">#REF!</definedName>
    <definedName name="\B">#REF!</definedName>
    <definedName name="\bb">#REF!</definedName>
    <definedName name="\BOF">#REF!</definedName>
    <definedName name="\BOF1">#REF!</definedName>
    <definedName name="\BOPF1">#REF!</definedName>
    <definedName name="\C">[1]Contents!#REF!</definedName>
    <definedName name="\D">#REF!</definedName>
    <definedName name="\E">#REF!</definedName>
    <definedName name="\F">#REF!</definedName>
    <definedName name="\G">#REF!</definedName>
    <definedName name="\H">#REF!</definedName>
    <definedName name="\I">#REF!</definedName>
    <definedName name="\J">#REF!</definedName>
    <definedName name="\K">[2]Contents!#REF!</definedName>
    <definedName name="\L">[2]Contents!#REF!</definedName>
    <definedName name="\M">#REF!</definedName>
    <definedName name="\N">[2]Contents!#REF!</definedName>
    <definedName name="\O">[2]Contents!#REF!</definedName>
    <definedName name="\P">#REF!</definedName>
    <definedName name="\Q">#REF!</definedName>
    <definedName name="\R">[3]D!#REF!</definedName>
    <definedName name="\S">#REF!</definedName>
    <definedName name="\T">#REF!</definedName>
    <definedName name="\T1">#REF!</definedName>
    <definedName name="\T2">[4]BOP!#REF!</definedName>
    <definedName name="\U">#REF!</definedName>
    <definedName name="\V">#REF!</definedName>
    <definedName name="\W">#REF!</definedName>
    <definedName name="\X">#REF!</definedName>
    <definedName name="\Y">#REF!</definedName>
    <definedName name="\Z">[2]Contents!#REF!</definedName>
    <definedName name="______________________bdm1">#REF!</definedName>
    <definedName name="_____________________bdm1">#REF!</definedName>
    <definedName name="____________________bdm1">#REF!</definedName>
    <definedName name="___________________bdm1">#REF!</definedName>
    <definedName name="__________________bdm1">#REF!</definedName>
    <definedName name="_________________bdm1">#REF!</definedName>
    <definedName name="________________bdm1">#REF!</definedName>
    <definedName name="_______________bdm1">#REF!</definedName>
    <definedName name="______________bdm1">#REF!</definedName>
    <definedName name="_____________bdm1">#REF!</definedName>
    <definedName name="____________bdm1">#REF!</definedName>
    <definedName name="____________hh1">#REF!</definedName>
    <definedName name="___________bdm1">#REF!</definedName>
    <definedName name="___________hh1">#REF!</definedName>
    <definedName name="___________II5">#REF!</definedName>
    <definedName name="__________bdm1">#REF!</definedName>
    <definedName name="__________hh1">#REF!</definedName>
    <definedName name="__________II5">#REF!</definedName>
    <definedName name="_________bdm1">#REF!</definedName>
    <definedName name="_________hh1">#REF!</definedName>
    <definedName name="_________II5">#REF!</definedName>
    <definedName name="________bdm1">#REF!</definedName>
    <definedName name="________hh1">#REF!</definedName>
    <definedName name="________II5">#REF!</definedName>
    <definedName name="_______bdm1">#REF!</definedName>
    <definedName name="_______hh1">#REF!</definedName>
    <definedName name="_______II5">#REF!</definedName>
    <definedName name="______bdm1">#REF!</definedName>
    <definedName name="______hh1">#REF!</definedName>
    <definedName name="______II5">#REF!</definedName>
    <definedName name="_____bdm1">#REF!</definedName>
    <definedName name="_____hh1">#REF!</definedName>
    <definedName name="_____II5">#REF!</definedName>
    <definedName name="____bdm1">#REF!</definedName>
    <definedName name="____hh1">#REF!</definedName>
    <definedName name="____I1">#REF!</definedName>
    <definedName name="____II1">#REF!</definedName>
    <definedName name="____II5">#REF!</definedName>
    <definedName name="____III1">#REF!</definedName>
    <definedName name="____IV1">#REF!</definedName>
    <definedName name="____tbl20" hidden="1">#REF!</definedName>
    <definedName name="____V1">#REF!</definedName>
    <definedName name="____VI1">#REF!</definedName>
    <definedName name="____VII1">#REF!</definedName>
    <definedName name="___bdm1">#REF!</definedName>
    <definedName name="___hh1">#REF!</definedName>
    <definedName name="___I1">#REF!</definedName>
    <definedName name="___II1">#REF!</definedName>
    <definedName name="___II5">#REF!</definedName>
    <definedName name="___III1">#REF!</definedName>
    <definedName name="___IV1">#REF!</definedName>
    <definedName name="___IV350340">'[5]OFF  QUO  30.11.10'!#REF!</definedName>
    <definedName name="___IV74576">'[5]OFF  QUO  30.11.10'!#REF!</definedName>
    <definedName name="___IV95059">'[5]OFF  QUO  30.11.10'!#REF!</definedName>
    <definedName name="___tbl20" hidden="1">#REF!</definedName>
    <definedName name="___V1">#REF!</definedName>
    <definedName name="___VI1">#REF!</definedName>
    <definedName name="___VII1">#REF!</definedName>
    <definedName name="__123Graph_A" localSheetId="46" hidden="1">[6]Work_sect!#REF!</definedName>
    <definedName name="__123Graph_A" localSheetId="47" hidden="1">[6]Work_sect!#REF!</definedName>
    <definedName name="__123Graph_A" localSheetId="48" hidden="1">[6]Work_sect!#REF!</definedName>
    <definedName name="__123Graph_A" localSheetId="49" hidden="1">[6]Work_sect!#REF!</definedName>
    <definedName name="__123Graph_A" localSheetId="50" hidden="1">[6]Work_sect!#REF!</definedName>
    <definedName name="__123Graph_A" localSheetId="51" hidden="1">[6]Work_sect!#REF!</definedName>
    <definedName name="__123Graph_A" localSheetId="52" hidden="1">[6]Work_sect!#REF!</definedName>
    <definedName name="__123Graph_A" localSheetId="56"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0" hidden="1">[6]Work_sect!#REF!</definedName>
    <definedName name="__123Graph_A" localSheetId="61" hidden="1">[6]Work_sect!#REF!</definedName>
    <definedName name="__123Graph_A" localSheetId="62" hidden="1">[6]Work_sect!#REF!</definedName>
    <definedName name="__123Graph_A" hidden="1">[6]Work_sect!#REF!</definedName>
    <definedName name="__123Graph_ACurrent" hidden="1">[7]CPIINDEX!$O$263:$O$310</definedName>
    <definedName name="__123Graph_AREER" localSheetId="46" hidden="1">[8]ER!#REF!</definedName>
    <definedName name="__123Graph_AREER" localSheetId="47" hidden="1">[8]ER!#REF!</definedName>
    <definedName name="__123Graph_AREER" localSheetId="48" hidden="1">[8]ER!#REF!</definedName>
    <definedName name="__123Graph_AREER" localSheetId="49" hidden="1">[8]ER!#REF!</definedName>
    <definedName name="__123Graph_AREER" localSheetId="50" hidden="1">[8]ER!#REF!</definedName>
    <definedName name="__123Graph_AREER" localSheetId="51" hidden="1">[8]ER!#REF!</definedName>
    <definedName name="__123Graph_AREER" localSheetId="52" hidden="1">[8]ER!#REF!</definedName>
    <definedName name="__123Graph_AREER" localSheetId="56"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0" hidden="1">[8]ER!#REF!</definedName>
    <definedName name="__123Graph_AREER" localSheetId="61" hidden="1">[8]ER!#REF!</definedName>
    <definedName name="__123Graph_AREER" localSheetId="62" hidden="1">[8]ER!#REF!</definedName>
    <definedName name="__123Graph_AREER" hidden="1">[8]ER!#REF!</definedName>
    <definedName name="__123Graph_B" localSheetId="46" hidden="1">[6]Work_sect!#REF!</definedName>
    <definedName name="__123Graph_B" localSheetId="47" hidden="1">[6]Work_sect!#REF!</definedName>
    <definedName name="__123Graph_B" localSheetId="48" hidden="1">[6]Work_sect!#REF!</definedName>
    <definedName name="__123Graph_B" localSheetId="49" hidden="1">[6]Work_sect!#REF!</definedName>
    <definedName name="__123Graph_B" localSheetId="50" hidden="1">[6]Work_sect!#REF!</definedName>
    <definedName name="__123Graph_B" localSheetId="51" hidden="1">[6]Work_sect!#REF!</definedName>
    <definedName name="__123Graph_B" localSheetId="52" hidden="1">[6]Work_sect!#REF!</definedName>
    <definedName name="__123Graph_B" localSheetId="56"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0" hidden="1">[6]Work_sect!#REF!</definedName>
    <definedName name="__123Graph_B" localSheetId="61" hidden="1">[6]Work_sect!#REF!</definedName>
    <definedName name="__123Graph_B" localSheetId="62" hidden="1">[6]Work_sect!#REF!</definedName>
    <definedName name="__123Graph_B" hidden="1">[6]Work_sect!#REF!</definedName>
    <definedName name="__123Graph_BCurrent" hidden="1">[7]CPIINDEX!$S$263:$S$310</definedName>
    <definedName name="__123Graph_BREER" localSheetId="46" hidden="1">[8]ER!#REF!</definedName>
    <definedName name="__123Graph_BREER" localSheetId="47" hidden="1">[8]ER!#REF!</definedName>
    <definedName name="__123Graph_BREER" localSheetId="48" hidden="1">[8]ER!#REF!</definedName>
    <definedName name="__123Graph_BREER" localSheetId="49" hidden="1">[8]ER!#REF!</definedName>
    <definedName name="__123Graph_BREER" localSheetId="50" hidden="1">[8]ER!#REF!</definedName>
    <definedName name="__123Graph_BREER" localSheetId="51" hidden="1">[8]ER!#REF!</definedName>
    <definedName name="__123Graph_BREER" localSheetId="52" hidden="1">[8]ER!#REF!</definedName>
    <definedName name="__123Graph_BREER" localSheetId="56"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0" hidden="1">[8]ER!#REF!</definedName>
    <definedName name="__123Graph_BREER" localSheetId="61" hidden="1">[8]ER!#REF!</definedName>
    <definedName name="__123Graph_BREER" localSheetId="62" hidden="1">[8]ER!#REF!</definedName>
    <definedName name="__123Graph_BREER" hidden="1">[8]ER!#REF!</definedName>
    <definedName name="__123Graph_C" localSheetId="46" hidden="1">[6]Work_sect!#REF!</definedName>
    <definedName name="__123Graph_C" localSheetId="47" hidden="1">[6]Work_sect!#REF!</definedName>
    <definedName name="__123Graph_C" localSheetId="48" hidden="1">[6]Work_sect!#REF!</definedName>
    <definedName name="__123Graph_C" localSheetId="49" hidden="1">[6]Work_sect!#REF!</definedName>
    <definedName name="__123Graph_C" localSheetId="50" hidden="1">[6]Work_sect!#REF!</definedName>
    <definedName name="__123Graph_C" localSheetId="51" hidden="1">[6]Work_sect!#REF!</definedName>
    <definedName name="__123Graph_C" localSheetId="52" hidden="1">[6]Work_sect!#REF!</definedName>
    <definedName name="__123Graph_C" localSheetId="56"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0" hidden="1">[6]Work_sect!#REF!</definedName>
    <definedName name="__123Graph_C" localSheetId="61" hidden="1">[6]Work_sect!#REF!</definedName>
    <definedName name="__123Graph_C" localSheetId="62" hidden="1">[6]Work_sect!#REF!</definedName>
    <definedName name="__123Graph_C" hidden="1">[6]Work_sect!#REF!</definedName>
    <definedName name="__123Graph_CREER" localSheetId="46" hidden="1">[8]ER!#REF!</definedName>
    <definedName name="__123Graph_CREER" localSheetId="47" hidden="1">[8]ER!#REF!</definedName>
    <definedName name="__123Graph_CREER" localSheetId="48" hidden="1">[8]ER!#REF!</definedName>
    <definedName name="__123Graph_CREER" localSheetId="49" hidden="1">[8]ER!#REF!</definedName>
    <definedName name="__123Graph_CREER" localSheetId="50" hidden="1">[8]ER!#REF!</definedName>
    <definedName name="__123Graph_CREER" localSheetId="51" hidden="1">[8]ER!#REF!</definedName>
    <definedName name="__123Graph_CREER" localSheetId="52" hidden="1">[8]ER!#REF!</definedName>
    <definedName name="__123Graph_CREER" localSheetId="56"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0" hidden="1">[8]ER!#REF!</definedName>
    <definedName name="__123Graph_CREER" localSheetId="61" hidden="1">[8]ER!#REF!</definedName>
    <definedName name="__123Graph_CREER" localSheetId="62" hidden="1">[8]ER!#REF!</definedName>
    <definedName name="__123Graph_CREER" hidden="1">[8]ER!#REF!</definedName>
    <definedName name="__123Graph_D" localSheetId="46" hidden="1">[6]Work_sect!#REF!</definedName>
    <definedName name="__123Graph_D" localSheetId="47" hidden="1">[6]Work_sect!#REF!</definedName>
    <definedName name="__123Graph_D" localSheetId="48" hidden="1">[6]Work_sect!#REF!</definedName>
    <definedName name="__123Graph_D" localSheetId="49" hidden="1">[6]Work_sect!#REF!</definedName>
    <definedName name="__123Graph_D" localSheetId="50" hidden="1">[6]Work_sect!#REF!</definedName>
    <definedName name="__123Graph_D" localSheetId="51" hidden="1">[6]Work_sect!#REF!</definedName>
    <definedName name="__123Graph_D" localSheetId="52" hidden="1">[6]Work_sect!#REF!</definedName>
    <definedName name="__123Graph_D" localSheetId="56"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0" hidden="1">[6]Work_sect!#REF!</definedName>
    <definedName name="__123Graph_D" localSheetId="61" hidden="1">[6]Work_sect!#REF!</definedName>
    <definedName name="__123Graph_D" localSheetId="62" hidden="1">[6]Work_sect!#REF!</definedName>
    <definedName name="__123Graph_D" hidden="1">[6]Work_sect!#REF!</definedName>
    <definedName name="__123Graph_E" localSheetId="46" hidden="1">[6]Work_sect!#REF!</definedName>
    <definedName name="__123Graph_E" localSheetId="47" hidden="1">[6]Work_sect!#REF!</definedName>
    <definedName name="__123Graph_E" localSheetId="48" hidden="1">[6]Work_sect!#REF!</definedName>
    <definedName name="__123Graph_E" localSheetId="49" hidden="1">[6]Work_sect!#REF!</definedName>
    <definedName name="__123Graph_E" localSheetId="50" hidden="1">[6]Work_sect!#REF!</definedName>
    <definedName name="__123Graph_E" localSheetId="51" hidden="1">[6]Work_sect!#REF!</definedName>
    <definedName name="__123Graph_E" localSheetId="52" hidden="1">[6]Work_sect!#REF!</definedName>
    <definedName name="__123Graph_E" localSheetId="56"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0" hidden="1">[6]Work_sect!#REF!</definedName>
    <definedName name="__123Graph_E" localSheetId="61" hidden="1">[6]Work_sect!#REF!</definedName>
    <definedName name="__123Graph_E" localSheetId="62" hidden="1">[6]Work_sect!#REF!</definedName>
    <definedName name="__123Graph_E" hidden="1">[6]Work_sect!#REF!</definedName>
    <definedName name="__123Graph_F" localSheetId="46" hidden="1">[6]Work_sect!#REF!</definedName>
    <definedName name="__123Graph_F" localSheetId="47" hidden="1">[6]Work_sect!#REF!</definedName>
    <definedName name="__123Graph_F" localSheetId="48" hidden="1">[6]Work_sect!#REF!</definedName>
    <definedName name="__123Graph_F" localSheetId="49" hidden="1">[6]Work_sect!#REF!</definedName>
    <definedName name="__123Graph_F" localSheetId="50" hidden="1">[6]Work_sect!#REF!</definedName>
    <definedName name="__123Graph_F" localSheetId="51" hidden="1">[6]Work_sect!#REF!</definedName>
    <definedName name="__123Graph_F" localSheetId="52" hidden="1">[6]Work_sect!#REF!</definedName>
    <definedName name="__123Graph_F" localSheetId="56" hidden="1">[6]Work_sect!#REF!</definedName>
    <definedName name="__123Graph_F" localSheetId="57" hidden="1">[6]Work_sect!#REF!</definedName>
    <definedName name="__123Graph_F" localSheetId="58" hidden="1">[6]Work_sect!#REF!</definedName>
    <definedName name="__123Graph_F" localSheetId="59" hidden="1">[6]Work_sect!#REF!</definedName>
    <definedName name="__123Graph_F" localSheetId="60" hidden="1">[6]Work_sect!#REF!</definedName>
    <definedName name="__123Graph_F" localSheetId="61" hidden="1">[6]Work_sect!#REF!</definedName>
    <definedName name="__123Graph_F" localSheetId="62" hidden="1">[6]Work_sect!#REF!</definedName>
    <definedName name="__123Graph_F" hidden="1">[6]Work_sect!#REF!</definedName>
    <definedName name="__123Graph_X" localSheetId="46" hidden="1">[6]Work_sect!#REF!</definedName>
    <definedName name="__123Graph_X" localSheetId="47" hidden="1">[6]Work_sect!#REF!</definedName>
    <definedName name="__123Graph_X" localSheetId="48" hidden="1">[6]Work_sect!#REF!</definedName>
    <definedName name="__123Graph_X" localSheetId="49" hidden="1">[6]Work_sect!#REF!</definedName>
    <definedName name="__123Graph_X" localSheetId="50" hidden="1">[6]Work_sect!#REF!</definedName>
    <definedName name="__123Graph_X" localSheetId="51" hidden="1">[6]Work_sect!#REF!</definedName>
    <definedName name="__123Graph_X" localSheetId="52" hidden="1">[6]Work_sect!#REF!</definedName>
    <definedName name="__123Graph_X" localSheetId="56" hidden="1">[6]Work_sect!#REF!</definedName>
    <definedName name="__123Graph_X" localSheetId="57" hidden="1">[6]Work_sect!#REF!</definedName>
    <definedName name="__123Graph_X" localSheetId="58" hidden="1">[6]Work_sect!#REF!</definedName>
    <definedName name="__123Graph_X" localSheetId="59" hidden="1">[6]Work_sect!#REF!</definedName>
    <definedName name="__123Graph_X" localSheetId="60" hidden="1">[6]Work_sect!#REF!</definedName>
    <definedName name="__123Graph_X" localSheetId="61" hidden="1">[6]Work_sect!#REF!</definedName>
    <definedName name="__123Graph_X" localSheetId="62" hidden="1">[6]Work_sect!#REF!</definedName>
    <definedName name="__123Graph_X" hidden="1">[6]Work_sect!#REF!</definedName>
    <definedName name="__123Graph_XCurrent" hidden="1">[7]CPIINDEX!$B$263:$B$310</definedName>
    <definedName name="__bdm1">#REF!</definedName>
    <definedName name="__hh1">#REF!</definedName>
    <definedName name="__I1">#REF!</definedName>
    <definedName name="__II1">#REF!</definedName>
    <definedName name="__II5">#REF!</definedName>
    <definedName name="__III1">#REF!</definedName>
    <definedName name="__IV1">#REF!</definedName>
    <definedName name="__IV350340">'[5]OFF  QUO  30.11.10'!#REF!</definedName>
    <definedName name="__IV74576">'[5]OFF  QUO  30.11.10'!#REF!</definedName>
    <definedName name="__IV95059">'[5]OFF  QUO  30.11.10'!#REF!</definedName>
    <definedName name="__tbl20" hidden="1">#REF!</definedName>
    <definedName name="__V1">#REF!</definedName>
    <definedName name="__VI1">#REF!</definedName>
    <definedName name="__VII1">#REF!</definedName>
    <definedName name="__xlnm.Print_Area_5">#REF!</definedName>
    <definedName name="__xlnm.Print_Titles_5">#REF!</definedName>
    <definedName name="_10__123Graph_BChart_4A" localSheetId="46" hidden="1">[7]CPIINDEX!#REF!</definedName>
    <definedName name="_10__123Graph_BChart_4A" localSheetId="47" hidden="1">[7]CPIINDEX!#REF!</definedName>
    <definedName name="_10__123Graph_BChart_4A" localSheetId="48" hidden="1">[7]CPIINDEX!#REF!</definedName>
    <definedName name="_10__123Graph_BChart_4A" localSheetId="49" hidden="1">[7]CPIINDEX!#REF!</definedName>
    <definedName name="_10__123Graph_BChart_4A" localSheetId="50" hidden="1">[7]CPIINDEX!#REF!</definedName>
    <definedName name="_10__123Graph_BChart_4A" localSheetId="51" hidden="1">[7]CPIINDEX!#REF!</definedName>
    <definedName name="_10__123Graph_BChart_4A" localSheetId="52" hidden="1">[7]CPIINDEX!#REF!</definedName>
    <definedName name="_10__123Graph_BChart_4A" localSheetId="56"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0" hidden="1">[7]CPIINDEX!#REF!</definedName>
    <definedName name="_10__123Graph_BChart_4A" localSheetId="61" hidden="1">[7]CPIINDEX!#REF!</definedName>
    <definedName name="_10__123Graph_BChart_4A" localSheetId="62" hidden="1">[7]CPIINDEX!#REF!</definedName>
    <definedName name="_10__123Graph_BChart_4A" hidden="1">[7]CPIINDEX!#REF!</definedName>
    <definedName name="_11__123Graph_BCPI_ER_LOG" localSheetId="46" hidden="1">[8]ER!#REF!</definedName>
    <definedName name="_11__123Graph_BCPI_ER_LOG" localSheetId="47" hidden="1">[8]ER!#REF!</definedName>
    <definedName name="_11__123Graph_BCPI_ER_LOG" localSheetId="48" hidden="1">[8]ER!#REF!</definedName>
    <definedName name="_11__123Graph_BCPI_ER_LOG" localSheetId="49" hidden="1">[8]ER!#REF!</definedName>
    <definedName name="_11__123Graph_BCPI_ER_LOG" localSheetId="50" hidden="1">[8]ER!#REF!</definedName>
    <definedName name="_11__123Graph_BCPI_ER_LOG" localSheetId="51" hidden="1">[8]ER!#REF!</definedName>
    <definedName name="_11__123Graph_BCPI_ER_LOG" localSheetId="52" hidden="1">[8]ER!#REF!</definedName>
    <definedName name="_11__123Graph_BCPI_ER_LOG" localSheetId="56"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0" hidden="1">[8]ER!#REF!</definedName>
    <definedName name="_11__123Graph_BCPI_ER_LOG" localSheetId="61" hidden="1">[8]ER!#REF!</definedName>
    <definedName name="_11__123Graph_BCPI_ER_LOG" localSheetId="62" hidden="1">[8]ER!#REF!</definedName>
    <definedName name="_11__123Graph_BCPI_ER_LOG" hidden="1">[8]ER!#REF!</definedName>
    <definedName name="_12__123Graph_BIBA_IBRD" localSheetId="46" hidden="1">[8]WB!#REF!</definedName>
    <definedName name="_12__123Graph_BIBA_IBRD" localSheetId="47" hidden="1">[8]WB!#REF!</definedName>
    <definedName name="_12__123Graph_BIBA_IBRD" localSheetId="48" hidden="1">[8]WB!#REF!</definedName>
    <definedName name="_12__123Graph_BIBA_IBRD" localSheetId="49" hidden="1">[8]WB!#REF!</definedName>
    <definedName name="_12__123Graph_BIBA_IBRD" localSheetId="50" hidden="1">[8]WB!#REF!</definedName>
    <definedName name="_12__123Graph_BIBA_IBRD" localSheetId="51" hidden="1">[8]WB!#REF!</definedName>
    <definedName name="_12__123Graph_BIBA_IBRD" localSheetId="52" hidden="1">[8]WB!#REF!</definedName>
    <definedName name="_12__123Graph_BIBA_IBRD" localSheetId="56"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0" hidden="1">[8]WB!#REF!</definedName>
    <definedName name="_12__123Graph_BIBA_IBRD" localSheetId="61" hidden="1">[8]WB!#REF!</definedName>
    <definedName name="_12__123Graph_BIBA_IBRD" localSheetId="62"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'[10]IFS SURVEYS Dec1990_Feb2004'!#REF!</definedName>
    <definedName name="_1997">[10]WEO_WETA!$U$14:$U$35</definedName>
    <definedName name="_1998">[10]WEO_WETA!$V$14:$V$35</definedName>
    <definedName name="_1999">[10]WEO_WETA!$W$14:$W$35</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[11]!'[Macros Import].qbop'</definedName>
    <definedName name="_3__123Graph_AChart_1A" hidden="1">[7]CPIINDEX!$O$263:$O$310</definedName>
    <definedName name="_3__123Graph_ACPI_ER_LOG" localSheetId="46" hidden="1">[8]ER!#REF!</definedName>
    <definedName name="_3__123Graph_ACPI_ER_LOG" localSheetId="47" hidden="1">[8]ER!#REF!</definedName>
    <definedName name="_3__123Graph_ACPI_ER_LOG" localSheetId="48" hidden="1">[8]ER!#REF!</definedName>
    <definedName name="_3__123Graph_ACPI_ER_LOG" localSheetId="49" hidden="1">[8]ER!#REF!</definedName>
    <definedName name="_3__123Graph_ACPI_ER_LOG" localSheetId="50" hidden="1">[8]ER!#REF!</definedName>
    <definedName name="_3__123Graph_ACPI_ER_LOG" localSheetId="51" hidden="1">[8]ER!#REF!</definedName>
    <definedName name="_3__123Graph_ACPI_ER_LOG" localSheetId="52" hidden="1">[8]ER!#REF!</definedName>
    <definedName name="_3__123Graph_ACPI_ER_LOG" localSheetId="56"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0" hidden="1">[8]ER!#REF!</definedName>
    <definedName name="_3__123Graph_ACPI_ER_LOG" localSheetId="61" hidden="1">[8]ER!#REF!</definedName>
    <definedName name="_3__123Graph_ACPI_ER_LOG" localSheetId="62" hidden="1">[8]ER!#REF!</definedName>
    <definedName name="_3__123Graph_ACPI_ER_LOG" hidden="1">[8]ER!#REF!</definedName>
    <definedName name="_4__123Graph_AChart_2A" hidden="1">[7]CPIINDEX!$K$203:$K$304</definedName>
    <definedName name="_4__123Graph_BCPI_ER_LOG" localSheetId="46" hidden="1">[8]ER!#REF!</definedName>
    <definedName name="_4__123Graph_BCPI_ER_LOG" localSheetId="47" hidden="1">[8]ER!#REF!</definedName>
    <definedName name="_4__123Graph_BCPI_ER_LOG" localSheetId="48" hidden="1">[8]ER!#REF!</definedName>
    <definedName name="_4__123Graph_BCPI_ER_LOG" localSheetId="49" hidden="1">[8]ER!#REF!</definedName>
    <definedName name="_4__123Graph_BCPI_ER_LOG" localSheetId="50" hidden="1">[8]ER!#REF!</definedName>
    <definedName name="_4__123Graph_BCPI_ER_LOG" localSheetId="51" hidden="1">[8]ER!#REF!</definedName>
    <definedName name="_4__123Graph_BCPI_ER_LOG" localSheetId="52" hidden="1">[8]ER!#REF!</definedName>
    <definedName name="_4__123Graph_BCPI_ER_LOG" localSheetId="56"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0" hidden="1">[8]ER!#REF!</definedName>
    <definedName name="_4__123Graph_BCPI_ER_LOG" localSheetId="61" hidden="1">[8]ER!#REF!</definedName>
    <definedName name="_4__123Graph_BCPI_ER_LOG" localSheetId="62" hidden="1">[8]ER!#REF!</definedName>
    <definedName name="_4__123Graph_BCPI_ER_LOG" hidden="1">[8]ER!#REF!</definedName>
    <definedName name="_5__123Graph_AChart_3A" hidden="1">[7]CPIINDEX!$O$203:$O$304</definedName>
    <definedName name="_5__123Graph_BIBA_IBRD" localSheetId="46" hidden="1">[8]WB!#REF!</definedName>
    <definedName name="_5__123Graph_BIBA_IBRD" localSheetId="47" hidden="1">[8]WB!#REF!</definedName>
    <definedName name="_5__123Graph_BIBA_IBRD" localSheetId="48" hidden="1">[8]WB!#REF!</definedName>
    <definedName name="_5__123Graph_BIBA_IBRD" localSheetId="49" hidden="1">[8]WB!#REF!</definedName>
    <definedName name="_5__123Graph_BIBA_IBRD" localSheetId="50" hidden="1">[8]WB!#REF!</definedName>
    <definedName name="_5__123Graph_BIBA_IBRD" localSheetId="51" hidden="1">[8]WB!#REF!</definedName>
    <definedName name="_5__123Graph_BIBA_IBRD" localSheetId="52" hidden="1">[8]WB!#REF!</definedName>
    <definedName name="_5__123Graph_BIBA_IBRD" localSheetId="56"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0" hidden="1">[8]WB!#REF!</definedName>
    <definedName name="_5__123Graph_BIBA_IBRD" localSheetId="61" hidden="1">[8]WB!#REF!</definedName>
    <definedName name="_5__123Graph_BIBA_IBRD" localSheetId="62" hidden="1">[8]WB!#REF!</definedName>
    <definedName name="_5__123Graph_BIBA_IBRD" hidden="1">[8]WB!#REF!</definedName>
    <definedName name="_6__123Graph_AChart_4A" hidden="1">[7]CPIINDEX!$O$239:$O$298</definedName>
    <definedName name="_7__123Graph_ACPI_ER_LOG" localSheetId="46" hidden="1">[8]ER!#REF!</definedName>
    <definedName name="_7__123Graph_ACPI_ER_LOG" localSheetId="47" hidden="1">[8]ER!#REF!</definedName>
    <definedName name="_7__123Graph_ACPI_ER_LOG" localSheetId="48" hidden="1">[8]ER!#REF!</definedName>
    <definedName name="_7__123Graph_ACPI_ER_LOG" localSheetId="49" hidden="1">[8]ER!#REF!</definedName>
    <definedName name="_7__123Graph_ACPI_ER_LOG" localSheetId="50" hidden="1">[8]ER!#REF!</definedName>
    <definedName name="_7__123Graph_ACPI_ER_LOG" localSheetId="51" hidden="1">[8]ER!#REF!</definedName>
    <definedName name="_7__123Graph_ACPI_ER_LOG" localSheetId="52" hidden="1">[8]ER!#REF!</definedName>
    <definedName name="_7__123Graph_ACPI_ER_LOG" localSheetId="56"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0" hidden="1">[8]ER!#REF!</definedName>
    <definedName name="_7__123Graph_ACPI_ER_LOG" localSheetId="61" hidden="1">[8]ER!#REF!</definedName>
    <definedName name="_7__123Graph_ACPI_ER_LOG" localSheetId="62" hidden="1">[8]ER!#REF!</definedName>
    <definedName name="_7__123Graph_ACPI_ER_LOG" hidden="1">[8]ER!#REF!</definedName>
    <definedName name="_8__123Graph_BChart_1A" hidden="1">[7]CPIINDEX!$S$263:$S$310</definedName>
    <definedName name="_9__123Graph_BChart_3A" localSheetId="46" hidden="1">[7]CPIINDEX!#REF!</definedName>
    <definedName name="_9__123Graph_BChart_3A" localSheetId="47" hidden="1">[7]CPIINDEX!#REF!</definedName>
    <definedName name="_9__123Graph_BChart_3A" localSheetId="48" hidden="1">[7]CPIINDEX!#REF!</definedName>
    <definedName name="_9__123Graph_BChart_3A" localSheetId="49" hidden="1">[7]CPIINDEX!#REF!</definedName>
    <definedName name="_9__123Graph_BChart_3A" localSheetId="50" hidden="1">[7]CPIINDEX!#REF!</definedName>
    <definedName name="_9__123Graph_BChart_3A" localSheetId="51" hidden="1">[7]CPIINDEX!#REF!</definedName>
    <definedName name="_9__123Graph_BChart_3A" localSheetId="52" hidden="1">[7]CPIINDEX!#REF!</definedName>
    <definedName name="_9__123Graph_BChart_3A" localSheetId="56"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0" hidden="1">[7]CPIINDEX!#REF!</definedName>
    <definedName name="_9__123Graph_BChart_3A" localSheetId="61" hidden="1">[7]CPIINDEX!#REF!</definedName>
    <definedName name="_9__123Graph_BChart_3A" localSheetId="62" hidden="1">[7]CPIINDEX!#REF!</definedName>
    <definedName name="_9__123Graph_BChart_3A" hidden="1">[7]CPIINDEX!#REF!</definedName>
    <definedName name="_add">#REF!</definedName>
    <definedName name="_ALT205">#REF!</definedName>
    <definedName name="_ARR1">#REF!</definedName>
    <definedName name="_ASR1">#REF!</definedName>
    <definedName name="_ASR10">#REF!</definedName>
    <definedName name="_ASR2">#REF!</definedName>
    <definedName name="_ASR3">#REF!</definedName>
    <definedName name="_ASR6">'[12]Table 6 BoZ'!$A$1:$G$42</definedName>
    <definedName name="_ASR8">#REF!</definedName>
    <definedName name="_ASR9">#REF!</definedName>
    <definedName name="_bas1">[13]Output!$A$1:$I$49</definedName>
    <definedName name="_bas2">[13]Output!$A$1:$H$46</definedName>
    <definedName name="_bdm1">#REF!</definedName>
    <definedName name="_BOP1">#REF!</definedName>
    <definedName name="_BOP2">[14]BoP!#REF!</definedName>
    <definedName name="_BTO2">#REF!</definedName>
    <definedName name="_DEF100">#REF!</definedName>
    <definedName name="_DEF94">#REF!</definedName>
    <definedName name="_END94">#REF!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ext18D3110Cr" comment="Auto-added dynamic range">#REF!:INDEX(#REF!,#REF!,#REF!)</definedName>
    <definedName name="_ext18D3110Ct" comment="Auto-added dynamic range">#REF!:INDEX(#REF!,#REF!,#REF!)</definedName>
    <definedName name="_ext18D31112r" comment="Auto-added dynamic range">#REF!:INDEX(#REF!,#REF!,#REF!)</definedName>
    <definedName name="_ext18D31112t" comment="Auto-added dynamic range">#REF!:INDEX(#REF!,#REF!,#REF!)</definedName>
    <definedName name="_ext18D3113Fr" comment="Auto-added dynamic range">#REF!:INDEX(#REF!,#REF!,#REF!)</definedName>
    <definedName name="_ext18D3113Ft" comment="Auto-added dynamic range">#REF!:INDEX(#REF!,#REF!,#REF!)</definedName>
    <definedName name="_ext18DED8BBr" comment="Auto-added dynamic range">#REF!:INDEX(#REF!,#REF!,#REF!)</definedName>
    <definedName name="_ext18DED8BBt" comment="Auto-added dynamic range">#REF!:INDEX(#REF!,#REF!,#REF!)</definedName>
    <definedName name="_exth18D31319r" comment="Auto-added dynamic range">#REF!:INDEX(#REF!,#REF!,#REF!)</definedName>
    <definedName name="_exth18D31319t" comment="Auto-added dynamic range">#REF!:INDEX(#REF!,#REF!,#REF!)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1" hidden="1">#REF!</definedName>
    <definedName name="_Fill1" localSheetId="52"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hidden="1">#REF!</definedName>
    <definedName name="_xlnm._FilterDatabase" localSheetId="46" hidden="1">'T 2.1'!#REF!</definedName>
    <definedName name="_xlnm._FilterDatabase" hidden="1">[15]C!$P$428:$T$428</definedName>
    <definedName name="_hh1">#REF!</definedName>
    <definedName name="_I1">#REF!</definedName>
    <definedName name="_II1">#REF!</definedName>
    <definedName name="_II5">#REF!</definedName>
    <definedName name="_III1">#REF!</definedName>
    <definedName name="_IMP10">#REF!</definedName>
    <definedName name="_IMP2">#REF!</definedName>
    <definedName name="_IMP4">#REF!</definedName>
    <definedName name="_IMP6">#REF!</definedName>
    <definedName name="_IMP7">#REF!</definedName>
    <definedName name="_IMP8">#REF!</definedName>
    <definedName name="_IND100">#REF!</definedName>
    <definedName name="_IV1">#REF!</definedName>
    <definedName name="_IV350340">'[16]OFF  QUO  30.11.10'!#REF!</definedName>
    <definedName name="_IV74576">'[16]OFF  QUO  30.11.10'!#REF!</definedName>
    <definedName name="_IV95059">'[16]OFF  QUO  30.11.10'!#REF!</definedName>
    <definedName name="_Key1" hidden="1">'[17]Savings &amp; Invest.'!$M$5</definedName>
    <definedName name="_Key2" localSheetId="46" hidden="1">'[18]11 rev 94 '!#REF!</definedName>
    <definedName name="_Key2" localSheetId="47" hidden="1">'[18]11 rev 94 '!#REF!</definedName>
    <definedName name="_Key2" localSheetId="48" hidden="1">'[18]11 rev 94 '!#REF!</definedName>
    <definedName name="_Key2" localSheetId="49" hidden="1">'[18]11 rev 94 '!#REF!</definedName>
    <definedName name="_Key2" localSheetId="50" hidden="1">'[18]11 rev 94 '!#REF!</definedName>
    <definedName name="_Key2" localSheetId="51" hidden="1">'[18]11 rev 94 '!#REF!</definedName>
    <definedName name="_Key2" localSheetId="52" hidden="1">'[18]11 rev 94 '!#REF!</definedName>
    <definedName name="_Key2" localSheetId="56"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0" hidden="1">'[18]11 rev 94 '!#REF!</definedName>
    <definedName name="_Key2" localSheetId="61" hidden="1">'[18]11 rev 94 '!#REF!</definedName>
    <definedName name="_Key2" localSheetId="62" hidden="1">'[18]11 rev 94 '!#REF!</definedName>
    <definedName name="_Key2" hidden="1">'[18]11 rev 94 '!#REF!</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#REF!</definedName>
    <definedName name="_MF2">#REF!</definedName>
    <definedName name="_MS1">#REF!</definedName>
    <definedName name="_MTS2">'[19]Annual Tables'!#REF!</definedName>
    <definedName name="_NIR2004">#REF!</definedName>
    <definedName name="_note" localSheetId="46" hidden="1">#REF!</definedName>
    <definedName name="_note" localSheetId="47" hidden="1">#REF!</definedName>
    <definedName name="_note" localSheetId="48" hidden="1">#REF!</definedName>
    <definedName name="_note" localSheetId="49" hidden="1">#REF!</definedName>
    <definedName name="_note" localSheetId="50" hidden="1">#REF!</definedName>
    <definedName name="_note" localSheetId="51" hidden="1">#REF!</definedName>
    <definedName name="_note" localSheetId="52" hidden="1">#REF!</definedName>
    <definedName name="_note" localSheetId="56" hidden="1">#REF!</definedName>
    <definedName name="_note" localSheetId="57" hidden="1">#REF!</definedName>
    <definedName name="_note" localSheetId="58" hidden="1">#REF!</definedName>
    <definedName name="_note" localSheetId="59" hidden="1">#REF!</definedName>
    <definedName name="_note" localSheetId="60" hidden="1">#REF!</definedName>
    <definedName name="_note" localSheetId="61" hidden="1">#REF!</definedName>
    <definedName name="_note" localSheetId="62" hidden="1">#REF!</definedName>
    <definedName name="_note" hidden="1">#REF!</definedName>
    <definedName name="_Order1" hidden="1">0</definedName>
    <definedName name="_Order2" hidden="1">0</definedName>
    <definedName name="_PAG2">[19]Index!#REF!</definedName>
    <definedName name="_PAG3">[19]Index!#REF!</definedName>
    <definedName name="_PAG4">[19]Index!#REF!</definedName>
    <definedName name="_PAG5">[19]Index!#REF!</definedName>
    <definedName name="_PAG6">[19]Index!#REF!</definedName>
    <definedName name="_PAG7">#REF!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1" hidden="1">#REF!</definedName>
    <definedName name="_Parse_Out" localSheetId="52"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hidden="1">#REF!</definedName>
    <definedName name="_prt1" localSheetId="2">CONTENT!_prt1</definedName>
    <definedName name="_prt1">[0]!_prt1</definedName>
    <definedName name="_prt2" localSheetId="2">CONTENT!_prt2</definedName>
    <definedName name="_prt2">[0]!_prt2</definedName>
    <definedName name="_prt3" localSheetId="2">CONTENT!_prt3</definedName>
    <definedName name="_prt3">[0]!_prt3</definedName>
    <definedName name="_prt4" localSheetId="2">CONTENT!_prt4</definedName>
    <definedName name="_prt4">[0]!_prt4</definedName>
    <definedName name="_prt5" localSheetId="2">CONTENT!_prt5</definedName>
    <definedName name="_prt5">[0]!_prt5</definedName>
    <definedName name="_prt6" localSheetId="2">CONTENT!_prt6</definedName>
    <definedName name="_prt6">[0]!_prt6</definedName>
    <definedName name="_prt7" localSheetId="2">CONTENT!_prt7</definedName>
    <definedName name="_prt7">[0]!_prt7</definedName>
    <definedName name="_prt8" localSheetId="2">CONTENT!_prt8</definedName>
    <definedName name="_prt8">[0]!_prt8</definedName>
    <definedName name="_RED10">#REF!</definedName>
    <definedName name="_RED11">#REF!</definedName>
    <definedName name="_RED3">"Check Box 8"</definedName>
    <definedName name="_RED5">#REF!</definedName>
    <definedName name="_RED6">#REF!</definedName>
    <definedName name="_RED7">#REF!</definedName>
    <definedName name="_RED9">#REF!</definedName>
    <definedName name="_Regression_Int" hidden="1">1</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1" hidden="1">#REF!</definedName>
    <definedName name="_Regression_Out" localSheetId="52"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1" hidden="1">#REF!</definedName>
    <definedName name="_Regression_X" localSheetId="52"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1" hidden="1">#REF!</definedName>
    <definedName name="_Regression_Y" localSheetId="52"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hidden="1">#REF!</definedName>
    <definedName name="_RES2">[14]RES!#REF!</definedName>
    <definedName name="_rge1">#REF!</definedName>
    <definedName name="_SDR978">#REF!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hidden="1">#REF!</definedName>
    <definedName name="_SUM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8">[20]TC!#REF!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'[21]34_EXDO'!#REF!</definedName>
    <definedName name="_TAB37">'[21]34_EXDO'!#REF!</definedName>
    <definedName name="_TAB38">'[21]30_BOP'!#REF!</definedName>
    <definedName name="_TAB39">#REF!</definedName>
    <definedName name="_TAB4">#REF!</definedName>
    <definedName name="_TAB5">#REF!</definedName>
    <definedName name="_TAB6">#REF!</definedName>
    <definedName name="_tab7">'[12]Table 5 Mon Survey'!$A$1:$E$58</definedName>
    <definedName name="_tab8">'[12]Table 6 BoZ'!$A$1:$E$42</definedName>
    <definedName name="_tab9">#REF!</definedName>
    <definedName name="_tbl20" hidden="1">#REF!</definedName>
    <definedName name="_V1">#REF!</definedName>
    <definedName name="_VI1">#REF!</definedName>
    <definedName name="_VII1">#REF!</definedName>
    <definedName name="_WAT182">'[22]Committed Debt Outflows'!$I$63</definedName>
    <definedName name="_WAT364">'[22]Committed Debt Outflows'!$I$102</definedName>
    <definedName name="_WAT91">'[22]Committed Debt Outflows'!$I$30</definedName>
    <definedName name="_WB2">#REF!</definedName>
    <definedName name="_WEO1">#REF!</definedName>
    <definedName name="_WEO2">#REF!</definedName>
    <definedName name="_WT1">[6]Work_sect!#REF!</definedName>
    <definedName name="_WT5">[6]Work_sect!#REF!</definedName>
    <definedName name="_WT6">[6]Work_sect!#REF!</definedName>
    <definedName name="_WT7">[6]Work_sect!#REF!</definedName>
    <definedName name="_www">#REF!</definedName>
    <definedName name="_WYS1">#REF!</definedName>
    <definedName name="_WYS2">#REF!</definedName>
    <definedName name="_WYS3">#REF!</definedName>
    <definedName name="_WYS4">#REF!</definedName>
    <definedName name="_WYS5">#REF!</definedName>
    <definedName name="_WYS6">#REF!</definedName>
    <definedName name="_WYS7">#REF!</definedName>
    <definedName name="_WYS8">#REF!</definedName>
    <definedName name="_WYS9">#REF!</definedName>
    <definedName name="_xr2">[23]CIRRs!#REF!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[4]Imp!#REF!</definedName>
    <definedName name="a">'[24]10'!#REF!</definedName>
    <definedName name="A._Pre_cutoff_date_original_maturities__subject_to_further_rescheduling_1">#REF!</definedName>
    <definedName name="a078_171">#REF!</definedName>
    <definedName name="a1162_1231">#REF!</definedName>
    <definedName name="a179_258">#REF!</definedName>
    <definedName name="a265_356">#REF!</definedName>
    <definedName name="a32_75">#REF!</definedName>
    <definedName name="a360_448">#REF!</definedName>
    <definedName name="a453_488">#REF!</definedName>
    <definedName name="a492_575">#REF!</definedName>
    <definedName name="a579_672">#REF!</definedName>
    <definedName name="a677_773">#REF!</definedName>
    <definedName name="a784_848">#REF!</definedName>
    <definedName name="aa">'[24]10'!#REF!</definedName>
    <definedName name="AAA">#REF!</definedName>
    <definedName name="aaaa" localSheetId="46" hidden="1">#REF!</definedName>
    <definedName name="aaaa" localSheetId="47" hidden="1">#REF!</definedName>
    <definedName name="aaaa" localSheetId="48" hidden="1">#REF!</definedName>
    <definedName name="aaaa" localSheetId="49" hidden="1">#REF!</definedName>
    <definedName name="aaaa" localSheetId="50" hidden="1">#REF!</definedName>
    <definedName name="aaaa" localSheetId="51" hidden="1">#REF!</definedName>
    <definedName name="aaaa" localSheetId="52" hidden="1">#REF!</definedName>
    <definedName name="aaaa" localSheetId="56" hidden="1">#REF!</definedName>
    <definedName name="aaaa" localSheetId="57" hidden="1">#REF!</definedName>
    <definedName name="aaaa" localSheetId="58" hidden="1">#REF!</definedName>
    <definedName name="aaaa" localSheetId="59" hidden="1">#REF!</definedName>
    <definedName name="aaaa" localSheetId="60" hidden="1">#REF!</definedName>
    <definedName name="aaaa" localSheetId="61" hidden="1">#REF!</definedName>
    <definedName name="aaaa" localSheetId="62" hidden="1">#REF!</definedName>
    <definedName name="aaaa" hidden="1">#REF!</definedName>
    <definedName name="aaaaa">#REF!</definedName>
    <definedName name="aaaaaaaaaa" localSheetId="2">CONTENT!aaaaaaaaaa</definedName>
    <definedName name="aaaaaaaaaa">[0]!aaaaaaaaaa</definedName>
    <definedName name="aaaaaaaaaaaaaaaaaaaaa">#REF!</definedName>
    <definedName name="aaaaaaaaaaaaaaaaaaaaaaaaaaa">#REF!</definedName>
    <definedName name="AAAAAAAAAAAAAAAAAAAAAAAAAAAAAAAAAAAAA">#REF!</definedName>
    <definedName name="ab">'[25]10'!#REF!</definedName>
    <definedName name="abc">'[16]OFF  QUO  30.11.10'!#REF!</definedName>
    <definedName name="abcd">[26]TEMP!#REF!</definedName>
    <definedName name="abcdef">#REF!</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ou">#REF!</definedName>
    <definedName name="accou1">#REF!</definedName>
    <definedName name="Acountry">#REF!</definedName>
    <definedName name="ACTIVATE">#REF!</definedName>
    <definedName name="ACwvu.PLA1." localSheetId="46" hidden="1">'[27]COP FED'!#REF!</definedName>
    <definedName name="ACwvu.PLA1." localSheetId="47" hidden="1">'[27]COP FED'!#REF!</definedName>
    <definedName name="ACwvu.PLA1." localSheetId="48" hidden="1">'[27]COP FED'!#REF!</definedName>
    <definedName name="ACwvu.PLA1." localSheetId="49" hidden="1">'[27]COP FED'!#REF!</definedName>
    <definedName name="ACwvu.PLA1." localSheetId="50" hidden="1">'[27]COP FED'!#REF!</definedName>
    <definedName name="ACwvu.PLA1." localSheetId="51" hidden="1">'[27]COP FED'!#REF!</definedName>
    <definedName name="ACwvu.PLA1." localSheetId="52" hidden="1">'[27]COP FED'!#REF!</definedName>
    <definedName name="ACwvu.PLA1." localSheetId="56" hidden="1">'[27]COP FED'!#REF!</definedName>
    <definedName name="ACwvu.PLA1." localSheetId="57" hidden="1">'[27]COP FED'!#REF!</definedName>
    <definedName name="ACwvu.PLA1." localSheetId="58" hidden="1">'[27]COP FED'!#REF!</definedName>
    <definedName name="ACwvu.PLA1." localSheetId="59" hidden="1">'[27]COP FED'!#REF!</definedName>
    <definedName name="ACwvu.PLA1." localSheetId="60" hidden="1">'[27]COP FED'!#REF!</definedName>
    <definedName name="ACwvu.PLA1." localSheetId="61" hidden="1">'[27]COP FED'!#REF!</definedName>
    <definedName name="ACwvu.PLA1." localSheetId="62" hidden="1">'[27]COP FED'!#REF!</definedName>
    <definedName name="ACwvu.PLA1." hidden="1">'[27]COP FED'!#REF!</definedName>
    <definedName name="ACwvu.PLA2." hidden="1">'[27]COP FED'!$A$1:$N$49</definedName>
    <definedName name="Adb">[28]CIRRs!$C$59</definedName>
    <definedName name="ADDENDUM">#REF!</definedName>
    <definedName name="adding" localSheetId="46" hidden="1">#REF!</definedName>
    <definedName name="adding" localSheetId="47" hidden="1">#REF!</definedName>
    <definedName name="adding" localSheetId="48" hidden="1">#REF!</definedName>
    <definedName name="adding" localSheetId="49" hidden="1">#REF!</definedName>
    <definedName name="adding" localSheetId="50" hidden="1">#REF!</definedName>
    <definedName name="adding" localSheetId="51" hidden="1">#REF!</definedName>
    <definedName name="adding" localSheetId="52" hidden="1">#REF!</definedName>
    <definedName name="adding" localSheetId="56" hidden="1">#REF!</definedName>
    <definedName name="adding" localSheetId="57" hidden="1">#REF!</definedName>
    <definedName name="adding" localSheetId="58" hidden="1">#REF!</definedName>
    <definedName name="adding" localSheetId="59" hidden="1">#REF!</definedName>
    <definedName name="adding" localSheetId="60" hidden="1">#REF!</definedName>
    <definedName name="adding" localSheetId="61" hidden="1">#REF!</definedName>
    <definedName name="adding" localSheetId="62" hidden="1">#REF!</definedName>
    <definedName name="adding" hidden="1">#REF!</definedName>
    <definedName name="addnote">#REF!</definedName>
    <definedName name="Adf">[28]CIRRs!$C$60</definedName>
    <definedName name="Adjusted_undrawn_balance">#REF!</definedName>
    <definedName name="af">#REF!</definedName>
    <definedName name="AFRASIA">#REF!</definedName>
    <definedName name="AG">#REF!</definedName>
    <definedName name="ai">'[25]10'!#REF!</definedName>
    <definedName name="ALL">'[4]Imp:DSA output'!$C$9:$R$464</definedName>
    <definedName name="ALLBANKS">#REF!</definedName>
    <definedName name="ALT">#REF!</definedName>
    <definedName name="AMB">#REF!</definedName>
    <definedName name="amefp1">'[29]Table 8'!$A$1:$AL$61</definedName>
    <definedName name="amefp3">'[29]Table 10'!$A$1:$AN$63</definedName>
    <definedName name="amort">[30]info!$A$5:$AP$18</definedName>
    <definedName name="Amorti">[31]info!#REF!</definedName>
    <definedName name="AMORTIZATION">#REF!</definedName>
    <definedName name="annexa1">#REF!</definedName>
    <definedName name="annexa2">#REF!</definedName>
    <definedName name="Annual_CPI_ER_GDP">#REF!</definedName>
    <definedName name="Annual_CPI_ER_GDP_from_real">#REF!</definedName>
    <definedName name="anscount" hidden="1">2</definedName>
    <definedName name="Apr_50">#REF!</definedName>
    <definedName name="Apr_51">#REF!</definedName>
    <definedName name="Apr_52">#REF!</definedName>
    <definedName name="Apr_53">#REF!</definedName>
    <definedName name="Apr_54">#REF!</definedName>
    <definedName name="Apr_55">#REF!</definedName>
    <definedName name="Apr_56">#REF!</definedName>
    <definedName name="Apr_57">#REF!</definedName>
    <definedName name="Apr_58">#REF!</definedName>
    <definedName name="Apr_59">#REF!</definedName>
    <definedName name="Apr_60">#REF!</definedName>
    <definedName name="Apr_61">#REF!</definedName>
    <definedName name="Apr_62">#REF!</definedName>
    <definedName name="Apr_63">#REF!</definedName>
    <definedName name="Apr_64">#REF!</definedName>
    <definedName name="Apr_65">#REF!</definedName>
    <definedName name="Apr_66">#REF!</definedName>
    <definedName name="Apr_67">#REF!</definedName>
    <definedName name="Apr_68">#REF!</definedName>
    <definedName name="Apr_69">#REF!</definedName>
    <definedName name="Apr_70">#REF!</definedName>
    <definedName name="Apr_71">#REF!</definedName>
    <definedName name="Apr_72">#REF!</definedName>
    <definedName name="Apr_73">#REF!</definedName>
    <definedName name="Apr_74">#REF!</definedName>
    <definedName name="Apr_75">#REF!</definedName>
    <definedName name="Apr_76">#REF!</definedName>
    <definedName name="Apr_77">#REF!</definedName>
    <definedName name="Apr_78">#REF!</definedName>
    <definedName name="Apr_79">#REF!</definedName>
    <definedName name="Apr_80">#REF!</definedName>
    <definedName name="Apr_81">#REF!</definedName>
    <definedName name="Apr_82">#REF!</definedName>
    <definedName name="Apr_83">#REF!</definedName>
    <definedName name="Apr_84">#REF!</definedName>
    <definedName name="Apr_85">#REF!</definedName>
    <definedName name="Apr_86">#REF!</definedName>
    <definedName name="Apr_87">#REF!</definedName>
    <definedName name="Apr_88">#REF!</definedName>
    <definedName name="Apr_89">#REF!</definedName>
    <definedName name="Apr_90">#REF!</definedName>
    <definedName name="Apr_91">#REF!</definedName>
    <definedName name="Apr_92">#REF!</definedName>
    <definedName name="Apr_93">#REF!</definedName>
    <definedName name="Apr_94">#REF!</definedName>
    <definedName name="Apr_95">#REF!</definedName>
    <definedName name="Apr_96">#REF!</definedName>
    <definedName name="Apr_97">#REF!</definedName>
    <definedName name="Apr_98">#REF!</definedName>
    <definedName name="Apr_99">#REF!</definedName>
    <definedName name="arat">[32]Zambia!#REF!</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#REF!</definedName>
    <definedName name="ARR.SR">#REF!</definedName>
    <definedName name="as" localSheetId="2"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localSheetId="52"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hidden="1">{#N/A,#N/A,TRUE,"Table1USD";#N/A,#N/A,TRUE,"Table1GBP"}</definedName>
    <definedName name="asaaaaaaaaaaaaaaaaaaaaaaaaaaa">#REF!</definedName>
    <definedName name="asd">'[33]Vol 1'!#REF!</definedName>
    <definedName name="ASDASDASF">[26]TEMP!#REF!</definedName>
    <definedName name="asdf">#REF!</definedName>
    <definedName name="asdfasf" localSheetId="2"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localSheetId="52"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hidden="1">{#N/A,#N/A,FALSE,"INTERST"}</definedName>
    <definedName name="asdfg">[26]TEMP!#REF!</definedName>
    <definedName name="asdgb" localSheetId="2"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localSheetId="52"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hidden="1">{#N/A,#N/A,TRUE,"Table1USD";#N/A,#N/A,TRUE,"Table1GBP"}</definedName>
    <definedName name="Asector">#REF!</definedName>
    <definedName name="ASSBOP">[6]Work_sect!#REF!</definedName>
    <definedName name="ASSFISC">[6]Work_sect!#REF!</definedName>
    <definedName name="ASSGLOBAL">[6]Work_sect!#REF!</definedName>
    <definedName name="Assistance">#REF!</definedName>
    <definedName name="ASSMON">[6]Work_sect!#REF!</definedName>
    <definedName name="ASSSECTOR">[6]Work_sect!#REF!</definedName>
    <definedName name="ASSUMPB">[34]E!#REF!</definedName>
    <definedName name="Assumptions_for_Rescheduling">#REF!</definedName>
    <definedName name="atab1">#REF!</definedName>
    <definedName name="atab10">#REF!</definedName>
    <definedName name="atab2">'[29]Table 2'!$A$1:$R$88</definedName>
    <definedName name="atab3">'[29]Table 3'!$A$1:$R$88</definedName>
    <definedName name="atab4">'[12]Table 5 Mon Survey'!$A$1:$G$58</definedName>
    <definedName name="atab5">'[12]Table 6 BoZ'!$A$1:$G$42</definedName>
    <definedName name="atab6">'[29]Table 6'!$B$2:$P$104</definedName>
    <definedName name="atab7">'[29]Table 7'!$B$2:$L$78</definedName>
    <definedName name="atab8">'[29]Table 11'!$A$1:$C$66</definedName>
    <definedName name="atab9">#REF!</definedName>
    <definedName name="atab9b">#REF!</definedName>
    <definedName name="atrade">[11]!atrade</definedName>
    <definedName name="ATS">[28]CIRRs!$C$77</definedName>
    <definedName name="Aug_50">#REF!</definedName>
    <definedName name="Aug_51">#REF!</definedName>
    <definedName name="Aug_52">#REF!</definedName>
    <definedName name="Aug_53">#REF!</definedName>
    <definedName name="Aug_54">#REF!</definedName>
    <definedName name="Aug_55">#REF!</definedName>
    <definedName name="Aug_56">#REF!</definedName>
    <definedName name="Aug_57">#REF!</definedName>
    <definedName name="Aug_58">#REF!</definedName>
    <definedName name="Aug_59">#REF!</definedName>
    <definedName name="Aug_60">#REF!</definedName>
    <definedName name="Aug_61">#REF!</definedName>
    <definedName name="Aug_62">#REF!</definedName>
    <definedName name="Aug_63">#REF!</definedName>
    <definedName name="Aug_64">#REF!</definedName>
    <definedName name="Aug_65">#REF!</definedName>
    <definedName name="Aug_66">#REF!</definedName>
    <definedName name="Aug_67">#REF!</definedName>
    <definedName name="Aug_68">#REF!</definedName>
    <definedName name="Aug_69">#REF!</definedName>
    <definedName name="Aug_70">#REF!</definedName>
    <definedName name="Aug_71">#REF!</definedName>
    <definedName name="Aug_72">#REF!</definedName>
    <definedName name="Aug_73">#REF!</definedName>
    <definedName name="Aug_74">#REF!</definedName>
    <definedName name="Aug_75">#REF!</definedName>
    <definedName name="Aug_76">#REF!</definedName>
    <definedName name="Aug_77">#REF!</definedName>
    <definedName name="Aug_78">#REF!</definedName>
    <definedName name="Aug_79">#REF!</definedName>
    <definedName name="Aug_80">#REF!</definedName>
    <definedName name="Aug_81">#REF!</definedName>
    <definedName name="Aug_82">#REF!</definedName>
    <definedName name="Aug_83">#REF!</definedName>
    <definedName name="Aug_84">#REF!</definedName>
    <definedName name="Aug_85">#REF!</definedName>
    <definedName name="Aug_86">#REF!</definedName>
    <definedName name="Aug_87">#REF!</definedName>
    <definedName name="Aug_88">#REF!</definedName>
    <definedName name="Aug_89">#REF!</definedName>
    <definedName name="Aug_90">#REF!</definedName>
    <definedName name="Aug_91">#REF!</definedName>
    <definedName name="Aug_92">#REF!</definedName>
    <definedName name="Aug_93">#REF!</definedName>
    <definedName name="Aug_94">#REF!</definedName>
    <definedName name="Aug_95">#REF!</definedName>
    <definedName name="Aug_96">#REF!</definedName>
    <definedName name="Aug_97">#REF!</definedName>
    <definedName name="Aug_98">#REF!</definedName>
    <definedName name="Aug_99">#REF!</definedName>
    <definedName name="axc">#REF!</definedName>
    <definedName name="az">#REF!</definedName>
    <definedName name="b">#REF!</definedName>
    <definedName name="B_to_C">[35]T1!#REF!</definedName>
    <definedName name="B2C">[35]T1!#REF!</definedName>
    <definedName name="Badea">[28]CIRRs!$C$67</definedName>
    <definedName name="bal" hidden="1">#REF!</definedName>
    <definedName name="Balance_of_visible_trade__2016_2017">#REF!</definedName>
    <definedName name="BankingSurvey">#REF!</definedName>
    <definedName name="banks">#REF!</definedName>
    <definedName name="BARODA">#REF!</definedName>
    <definedName name="BASDAT">'[19]Annual Tables'!#REF!</definedName>
    <definedName name="base">[36]Relief!$AF$4</definedName>
    <definedName name="baseflag">#REF!</definedName>
    <definedName name="BaseYear">[37]Nominal!$A$4</definedName>
    <definedName name="BASIC">#REF!</definedName>
    <definedName name="Batumi_debt">#REF!</definedName>
    <definedName name="bb">'[38]10'!#REF!</definedName>
    <definedName name="BB_RawDataRLK">#REF!</definedName>
    <definedName name="bbb" localSheetId="46" hidden="1">#REF!</definedName>
    <definedName name="bbb" localSheetId="47" hidden="1">#REF!</definedName>
    <definedName name="bbb" localSheetId="48" hidden="1">#REF!</definedName>
    <definedName name="bbb" localSheetId="49" hidden="1">#REF!</definedName>
    <definedName name="bbb" localSheetId="50" hidden="1">#REF!</definedName>
    <definedName name="bbb" localSheetId="51" hidden="1">#REF!</definedName>
    <definedName name="bbb" localSheetId="52" hidden="1">#REF!</definedName>
    <definedName name="bbb" localSheetId="56" hidden="1">#REF!</definedName>
    <definedName name="bbb" localSheetId="57" hidden="1">#REF!</definedName>
    <definedName name="bbb" localSheetId="58" hidden="1">#REF!</definedName>
    <definedName name="bbb" localSheetId="59" hidden="1">#REF!</definedName>
    <definedName name="bbb" localSheetId="60" hidden="1">#REF!</definedName>
    <definedName name="bbb" localSheetId="61" hidden="1">#REF!</definedName>
    <definedName name="bbb" localSheetId="62" hidden="1">#REF!</definedName>
    <definedName name="bbb" hidden="1">#REF!</definedName>
    <definedName name="bbbbb">[26]TEMP!#REF!</definedName>
    <definedName name="bbbbbbbb" localSheetId="46" hidden="1">#REF!</definedName>
    <definedName name="bbbbbbbb" localSheetId="47" hidden="1">#REF!</definedName>
    <definedName name="bbbbbbbb" localSheetId="48" hidden="1">#REF!</definedName>
    <definedName name="bbbbbbbb" localSheetId="49" hidden="1">#REF!</definedName>
    <definedName name="bbbbbbbb" localSheetId="50" hidden="1">#REF!</definedName>
    <definedName name="bbbbbbbb" localSheetId="51" hidden="1">#REF!</definedName>
    <definedName name="bbbbbbbb" localSheetId="52" hidden="1">#REF!</definedName>
    <definedName name="bbbbbbbb" localSheetId="56" hidden="1">#REF!</definedName>
    <definedName name="bbbbbbbb" localSheetId="57" hidden="1">#REF!</definedName>
    <definedName name="bbbbbbbb" localSheetId="58" hidden="1">#REF!</definedName>
    <definedName name="bbbbbbbb" localSheetId="59" hidden="1">#REF!</definedName>
    <definedName name="bbbbbbbb" localSheetId="60" hidden="1">#REF!</definedName>
    <definedName name="bbbbbbbb" localSheetId="61" hidden="1">#REF!</definedName>
    <definedName name="bbbbbbbb" localSheetId="62" hidden="1">#REF!</definedName>
    <definedName name="bbbbbbbb" hidden="1">#REF!</definedName>
    <definedName name="bbbbbbbbbb">#REF!</definedName>
    <definedName name="BBBBBBBBBBBBBBBBBBBBBBBBBBBBBBBB">#REF!</definedName>
    <definedName name="bbbbbbbbbbbbbbbbbbbbbbbbbbbbbbbbbbbbbbbbbbbbbbb">#REF!</definedName>
    <definedName name="BBPLC">#REF!</definedName>
    <definedName name="BCA">#N/A</definedName>
    <definedName name="BCA_GDP">#N/A</definedName>
    <definedName name="BCA_NGDP">#REF!</definedName>
    <definedName name="BCEAO1">#REF!</definedName>
    <definedName name="BCEAO1F">#REF!</definedName>
    <definedName name="BCOMM1">#REF!</definedName>
    <definedName name="BCOMM1F">#REF!</definedName>
    <definedName name="BD">#REF!</definedName>
    <definedName name="BD3TAB">#REF!</definedName>
    <definedName name="BD4TAB">#REF!</definedName>
    <definedName name="BD5ATAB">#REF!</definedName>
    <definedName name="BD5TAB">#REF!</definedName>
    <definedName name="BDATA1.MIS">#REF!</definedName>
    <definedName name="BDATA1.MISB">#REF!</definedName>
    <definedName name="BDATA2.MIS">#REF!</definedName>
    <definedName name="BDATA2.MISB">#REF!</definedName>
    <definedName name="BDATA3A.MIS">#REF!</definedName>
    <definedName name="BDATA4A.MIS">#REF!</definedName>
    <definedName name="BDATA4B.MIS">#REF!</definedName>
    <definedName name="BDEAC">[28]CIRRs!$C$70</definedName>
    <definedName name="BDM">#REF!</definedName>
    <definedName name="BDMM">#REF!</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g_Bal">#REF!</definedName>
    <definedName name="Bei">[31]terms!#REF!</definedName>
    <definedName name="BENNTFDATE">#REF!</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#REF!</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 localSheetId="2">CONTENT!BFLD_DF</definedName>
    <definedName name="BFLD_DF">[0]!BFLD_DF</definedName>
    <definedName name="BFLD_DF2" localSheetId="2">CONTENT!BFLD_DF2</definedName>
    <definedName name="BFLD_DF2">[0]!BFLD_DF2</definedName>
    <definedName name="BFLG">#N/A</definedName>
    <definedName name="BFLG_D">#N/A</definedName>
    <definedName name="BFLG_DF">#N/A</definedName>
    <definedName name="BFLRES">'[39]WETA BOP'!#REF!</definedName>
    <definedName name="BFO">#REF!</definedName>
    <definedName name="BFO_S">'[39]WETA BOP'!#REF!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hnmj">'[40]10'!#REF!</definedName>
    <definedName name="BI">#N/A</definedName>
    <definedName name="BII">#REF!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ess" localSheetId="46" hidden="1">#REF!</definedName>
    <definedName name="bless" localSheetId="47" hidden="1">#REF!</definedName>
    <definedName name="bless" localSheetId="48" hidden="1">#REF!</definedName>
    <definedName name="bless" localSheetId="49" hidden="1">#REF!</definedName>
    <definedName name="bless" localSheetId="50" hidden="1">#REF!</definedName>
    <definedName name="bless" localSheetId="51" hidden="1">#REF!</definedName>
    <definedName name="bless" localSheetId="52" hidden="1">#REF!</definedName>
    <definedName name="bless" localSheetId="56" hidden="1">#REF!</definedName>
    <definedName name="bless" localSheetId="57" hidden="1">#REF!</definedName>
    <definedName name="bless" localSheetId="58" hidden="1">#REF!</definedName>
    <definedName name="bless" localSheetId="59" hidden="1">#REF!</definedName>
    <definedName name="bless" localSheetId="60" hidden="1">#REF!</definedName>
    <definedName name="bless" localSheetId="61" hidden="1">#REF!</definedName>
    <definedName name="bless" localSheetId="62" hidden="1">#REF!</definedName>
    <definedName name="bless" hidden="1">#REF!</definedName>
    <definedName name="BLPH1" hidden="1">'[41]Ex rate bloom'!$A$4</definedName>
    <definedName name="BLPH14" localSheetId="46" hidden="1">[42]Raw_1!#REF!</definedName>
    <definedName name="BLPH14" localSheetId="47" hidden="1">[42]Raw_1!#REF!</definedName>
    <definedName name="BLPH14" localSheetId="48" hidden="1">[42]Raw_1!#REF!</definedName>
    <definedName name="BLPH14" localSheetId="49" hidden="1">[42]Raw_1!#REF!</definedName>
    <definedName name="BLPH14" localSheetId="50" hidden="1">[42]Raw_1!#REF!</definedName>
    <definedName name="BLPH14" localSheetId="51" hidden="1">[42]Raw_1!#REF!</definedName>
    <definedName name="BLPH14" localSheetId="52" hidden="1">[42]Raw_1!#REF!</definedName>
    <definedName name="BLPH14" localSheetId="56" hidden="1">[42]Raw_1!#REF!</definedName>
    <definedName name="BLPH14" localSheetId="57" hidden="1">[42]Raw_1!#REF!</definedName>
    <definedName name="BLPH14" localSheetId="58" hidden="1">[42]Raw_1!#REF!</definedName>
    <definedName name="BLPH14" localSheetId="59" hidden="1">[42]Raw_1!#REF!</definedName>
    <definedName name="BLPH14" localSheetId="60" hidden="1">[42]Raw_1!#REF!</definedName>
    <definedName name="BLPH14" localSheetId="61" hidden="1">[42]Raw_1!#REF!</definedName>
    <definedName name="BLPH14" localSheetId="62" hidden="1">[42]Raw_1!#REF!</definedName>
    <definedName name="BLPH14" hidden="1">[42]Raw_1!#REF!</definedName>
    <definedName name="BLPH2" hidden="1">'[41]Ex rate bloom'!$D$4</definedName>
    <definedName name="BLPH3" hidden="1">'[41]Ex rate bloom'!$G$4</definedName>
    <definedName name="BLPH4" hidden="1">'[41]Ex rate bloom'!$J$4</definedName>
    <definedName name="BLPH5" hidden="1">'[41]Ex rate bloom'!$M$4</definedName>
    <definedName name="BLPH6" hidden="1">'[41]Ex rate bloom'!$P$4</definedName>
    <definedName name="BLPH7" hidden="1">'[41]Ex rate bloom'!$S$4</definedName>
    <definedName name="BLPH8" hidden="1">'[41]Ex rate bloom'!$V$4</definedName>
    <definedName name="BLPH80" hidden="1">'[43]Technology indices '!$A$4</definedName>
    <definedName name="BLPH81" hidden="1">'[43]Technology indices '!$E$4</definedName>
    <definedName name="BLPH82" hidden="1">'[43]Technology indices '!$I$4</definedName>
    <definedName name="BM">#REF!</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G">[44]Q6!$E$28:$AH$28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#REF!</definedName>
    <definedName name="BO">#REF!</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2">CONTENT!board2</definedName>
    <definedName name="board2">[0]!board2</definedName>
    <definedName name="BOF">#REF!</definedName>
    <definedName name="Bolivia">#REF!</definedName>
    <definedName name="bom">'[24]10'!#REF!</definedName>
    <definedName name="BOMB2">#REF!</definedName>
    <definedName name="BOMBILLS">#REF!</definedName>
    <definedName name="BON">'[10]Monetary Dev_Monthly'!#REF!</definedName>
    <definedName name="BOP">#N/A</definedName>
    <definedName name="BOP.RED">#REF!</definedName>
    <definedName name="BOP.SR">#REF!</definedName>
    <definedName name="BOP.SR_">#REF!</definedName>
    <definedName name="bop_indices">#REF!</definedName>
    <definedName name="bop_monthly_NIR_output">#REF!</definedName>
    <definedName name="bop_monthly_nir_output_to_money">'[45]Monthly data'!#REF!</definedName>
    <definedName name="bop_output">#REF!</definedName>
    <definedName name="bop_output_to_debt">#REF!</definedName>
    <definedName name="BOP2CAD">[35]T1!#REF!</definedName>
    <definedName name="BOPE">#REF!</definedName>
    <definedName name="bopeng">#REF!</definedName>
    <definedName name="bopengd">#REF!</definedName>
    <definedName name="BOPF">#REF!</definedName>
    <definedName name="BOPnmd">#REF!</definedName>
    <definedName name="BOPSDR">#REF!</definedName>
    <definedName name="BOPSUM">#REF!</definedName>
    <definedName name="BOPSUM1A.MIS">#REF!</definedName>
    <definedName name="BOPSUM1B.MIS">#REF!</definedName>
    <definedName name="BOPSUM2A.MIS">#REF!</definedName>
    <definedName name="BOPSUM2B.MIS">#REF!</definedName>
    <definedName name="BOPTAB1">#REF!</definedName>
    <definedName name="BOPTAB1.US">#REF!</definedName>
    <definedName name="BOPUSD">#REF!</definedName>
    <definedName name="BOZ">#REF!</definedName>
    <definedName name="BoZAL">#REF!</definedName>
    <definedName name="BRASS">#REF!</definedName>
    <definedName name="BRASS_1">#REF!</definedName>
    <definedName name="BRASS_6">#REF!</definedName>
    <definedName name="Brazil">#REF!</definedName>
    <definedName name="BRF.BOPS">#REF!</definedName>
    <definedName name="brf_tbl">#REF!</definedName>
    <definedName name="BTAB1">#REF!</definedName>
    <definedName name="BTO">#REF!</definedName>
    <definedName name="BTR">#REF!</definedName>
    <definedName name="BTRG">#REF!</definedName>
    <definedName name="BTRP">#REF!</definedName>
    <definedName name="BUDGET.QS">#REF!</definedName>
    <definedName name="Budget_expenditure">#REF!</definedName>
    <definedName name="Budget_revenue">#REF!</definedName>
    <definedName name="budget1">'[46]GRZ cashflow'!$A$1:$K$76</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v">#REF!</definedName>
    <definedName name="BX">#REF!</definedName>
    <definedName name="BX.GSR.FCTY.CD">#REF!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G">[44]Q6!$E$26:$AH$26</definedName>
    <definedName name="BXI">#REF!</definedName>
    <definedName name="BXS">#REF!</definedName>
    <definedName name="c_heading">'[10]Table of Contents'!$D$110:$O$111</definedName>
    <definedName name="CAD">[28]CIRRs!$C$80</definedName>
    <definedName name="CAD2BOP">[35]T1!#REF!</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2">CONTENT!calcCAS</definedName>
    <definedName name="calcCAS">[0]!calcCAS</definedName>
    <definedName name="calcNGS_NGDP">#N/A</definedName>
    <definedName name="capital">[47]Static!$B$3</definedName>
    <definedName name="CAS_PROC" localSheetId="2">CONTENT!CAS_PROC</definedName>
    <definedName name="CAS_PROC">[0]!CAS_PROC</definedName>
    <definedName name="CASH">#REF!</definedName>
    <definedName name="cashflow">#REF!</definedName>
    <definedName name="cashflow98">#REF!</definedName>
    <definedName name="cashflow99">#REF!</definedName>
    <definedName name="cc" localSheetId="2"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hidden="1">{"Riqfin97",#N/A,FALSE,"Tran";"Riqfinpro",#N/A,FALSE,"Tran"}</definedName>
    <definedName name="ccc">'[48]Table 1'!#REF!</definedName>
    <definedName name="cccc">#N/A</definedName>
    <definedName name="cdec" localSheetId="46" hidden="1">#REF!</definedName>
    <definedName name="cdec" localSheetId="47" hidden="1">#REF!</definedName>
    <definedName name="cdec" localSheetId="48" hidden="1">#REF!</definedName>
    <definedName name="cdec" localSheetId="49" hidden="1">#REF!</definedName>
    <definedName name="cdec" localSheetId="50" hidden="1">#REF!</definedName>
    <definedName name="cdec" localSheetId="51" hidden="1">#REF!</definedName>
    <definedName name="cdec" localSheetId="52" hidden="1">#REF!</definedName>
    <definedName name="cdec" localSheetId="56" hidden="1">#REF!</definedName>
    <definedName name="cdec" localSheetId="57" hidden="1">#REF!</definedName>
    <definedName name="cdec" localSheetId="58" hidden="1">#REF!</definedName>
    <definedName name="cdec" localSheetId="59" hidden="1">#REF!</definedName>
    <definedName name="cdec" localSheetId="60" hidden="1">#REF!</definedName>
    <definedName name="cdec" localSheetId="61" hidden="1">#REF!</definedName>
    <definedName name="cdec" localSheetId="62" hidden="1">#REF!</definedName>
    <definedName name="cdec" hidden="1">#REF!</definedName>
    <definedName name="CFA">[28]CIRRs!$C$81</definedName>
    <definedName name="ch">#REF!</definedName>
    <definedName name="CHANGESWRITE">#REF!</definedName>
    <definedName name="chart">#REF!</definedName>
    <definedName name="chart1.2">#REF!</definedName>
    <definedName name="Chart2.700">#REF!</definedName>
    <definedName name="ChartEndDate">#REF!</definedName>
    <definedName name="charts">#REF!</definedName>
    <definedName name="ChartStartDate">#REF!</definedName>
    <definedName name="chartxx">#REF!</definedName>
    <definedName name="ChEnd">#REF!</definedName>
    <definedName name="CHF">[28]CIRRs!$C$82</definedName>
    <definedName name="chii10">#REF!</definedName>
    <definedName name="chii11">#REF!</definedName>
    <definedName name="CHILE">#REF!</definedName>
    <definedName name="CHK">#REF!</definedName>
    <definedName name="CHK5.1">#REF!</definedName>
    <definedName name="ChStart">#REF!</definedName>
    <definedName name="CIQWBGuid" hidden="1">"69c6c1f5-b121-486a-aca7-1483f0c3521f"</definedName>
    <definedName name="cirr">#REF!</definedName>
    <definedName name="cjqjwhcduk">'[40]10'!#REF!</definedName>
    <definedName name="client">#REF!</definedName>
    <definedName name="CNY">#REF!</definedName>
    <definedName name="cod">#REF!</definedName>
    <definedName name="column_headings">'[49]99TC17FY'!$A$5:$H$9</definedName>
    <definedName name="column_numbers">'[49]99TC17FY'!$B$11:$H$11</definedName>
    <definedName name="CONCK">#REF!</definedName>
    <definedName name="Cons">#REF!</definedName>
    <definedName name="contents">#REF!</definedName>
    <definedName name="contents2" localSheetId="46" hidden="1">[50]MSRV!#REF!</definedName>
    <definedName name="contents2" localSheetId="47" hidden="1">[50]MSRV!#REF!</definedName>
    <definedName name="contents2" localSheetId="48" hidden="1">[50]MSRV!#REF!</definedName>
    <definedName name="contents2" localSheetId="49" hidden="1">[50]MSRV!#REF!</definedName>
    <definedName name="contents2" localSheetId="50" hidden="1">[50]MSRV!#REF!</definedName>
    <definedName name="contents2" localSheetId="51" hidden="1">[50]MSRV!#REF!</definedName>
    <definedName name="contents2" localSheetId="52" hidden="1">[50]MSRV!#REF!</definedName>
    <definedName name="contents2" localSheetId="56" hidden="1">[50]MSRV!#REF!</definedName>
    <definedName name="contents2" localSheetId="57" hidden="1">[50]MSRV!#REF!</definedName>
    <definedName name="contents2" localSheetId="58" hidden="1">[50]MSRV!#REF!</definedName>
    <definedName name="contents2" localSheetId="59" hidden="1">[50]MSRV!#REF!</definedName>
    <definedName name="contents2" localSheetId="60" hidden="1">[50]MSRV!#REF!</definedName>
    <definedName name="contents2" localSheetId="61" hidden="1">[50]MSRV!#REF!</definedName>
    <definedName name="contents2" localSheetId="62" hidden="1">[50]MSRV!#REF!</definedName>
    <definedName name="contents2" hidden="1">[50]MSRV!#REF!</definedName>
    <definedName name="copy">#REF!</definedName>
    <definedName name="copystart">#REF!</definedName>
    <definedName name="COPYSTART_1">#REF!</definedName>
    <definedName name="COPYSTART_2">#REF!</definedName>
    <definedName name="COPYSTART_3">#REF!</definedName>
    <definedName name="Copytodebt">'[4]in-out'!#REF!</definedName>
    <definedName name="core08">#REF!</definedName>
    <definedName name="COUNT">#REF!</definedName>
    <definedName name="COUNTER">#REF!</definedName>
    <definedName name="Country">[51]Cover!$D$5</definedName>
    <definedName name="Country_adjective">[51]Cover!$D$6</definedName>
    <definedName name="CountryID_5">'[52]t2.34 Topic 2.6.1'!#REF!</definedName>
    <definedName name="CountryName">[37]Nominal!$A$6</definedName>
    <definedName name="CountryName_5">'[52]t2.34 Topic 2.6.1'!#REF!</definedName>
    <definedName name="cp" localSheetId="46" hidden="1">'[53]C Summary'!#REF!</definedName>
    <definedName name="cp" localSheetId="47" hidden="1">'[53]C Summary'!#REF!</definedName>
    <definedName name="cp" localSheetId="48" hidden="1">'[53]C Summary'!#REF!</definedName>
    <definedName name="cp" localSheetId="49" hidden="1">'[53]C Summary'!#REF!</definedName>
    <definedName name="cp" localSheetId="50" hidden="1">'[53]C Summary'!#REF!</definedName>
    <definedName name="cp" localSheetId="51" hidden="1">'[53]C Summary'!#REF!</definedName>
    <definedName name="cp" localSheetId="52" hidden="1">'[53]C Summary'!#REF!</definedName>
    <definedName name="cp" localSheetId="56" hidden="1">'[53]C Summary'!#REF!</definedName>
    <definedName name="cp" localSheetId="57" hidden="1">'[53]C Summary'!#REF!</definedName>
    <definedName name="cp" localSheetId="58" hidden="1">'[53]C Summary'!#REF!</definedName>
    <definedName name="cp" localSheetId="59" hidden="1">'[53]C Summary'!#REF!</definedName>
    <definedName name="cp" localSheetId="60" hidden="1">'[53]C Summary'!#REF!</definedName>
    <definedName name="cp" localSheetId="61" hidden="1">'[53]C Summary'!#REF!</definedName>
    <definedName name="cp" localSheetId="62" hidden="1">'[53]C Summary'!#REF!</definedName>
    <definedName name="cp" hidden="1">'[53]C Summary'!#REF!</definedName>
    <definedName name="CPF">#REF!</definedName>
    <definedName name="CPI_1">#REF!</definedName>
    <definedName name="CPI_1c">#REF!</definedName>
    <definedName name="CPI_Core">#REF!</definedName>
    <definedName name="CPI_gth">#REF!</definedName>
    <definedName name="CPI_NAT_monthly">#REF!</definedName>
    <definedName name="CPT">[1]Input:Work2!$A$1:$O$26</definedName>
    <definedName name="Created_by">#REF!</definedName>
    <definedName name="CRF">#REF!</definedName>
    <definedName name="CRIT1E">#REF!</definedName>
    <definedName name="CRIT1F">#REF!</definedName>
    <definedName name="critf">'[54]Bench - 99'!#REF!</definedName>
    <definedName name="CSB.BOP">#REF!</definedName>
    <definedName name="CSB.BOP2">#REF!</definedName>
    <definedName name="CSB.SIM">#REF!</definedName>
    <definedName name="CSB.TOT">#REF!</definedName>
    <definedName name="CSB.TOT2">#REF!</definedName>
    <definedName name="CSBBOP.TAB">#REF!</definedName>
    <definedName name="Currencies">#REF!</definedName>
    <definedName name="currency">[55]Reference!$B$39:$F$69</definedName>
    <definedName name="CurrencyList">'[56]Report Form'!$B$5:$B$7</definedName>
    <definedName name="CurrVintage">[57]Current!$D$66</definedName>
    <definedName name="Cwvu.a." localSheetId="56" hidden="1">[58]BOP!$A$36:$IV$36,[58]BOP!$A$44:$IV$44,[58]BOP!$A$59:$IV$59,[58]BOP!#REF!,[58]BOP!#REF!,[58]BOP!$A$81:$IV$88</definedName>
    <definedName name="Cwvu.a." localSheetId="57" hidden="1">[58]BOP!$A$36:$IV$36,[58]BOP!$A$44:$IV$44,[58]BOP!$A$59:$IV$59,[58]BOP!#REF!,[58]BOP!#REF!,[58]BOP!$A$81:$IV$88</definedName>
    <definedName name="Cwvu.a." localSheetId="58" hidden="1">[58]BOP!$A$36:$IV$36,[58]BOP!$A$44:$IV$44,[58]BOP!$A$59:$IV$59,[58]BOP!#REF!,[58]BOP!#REF!,[58]BOP!$A$81:$IV$88</definedName>
    <definedName name="Cwvu.a." localSheetId="59" hidden="1">[58]BOP!$A$36:$IV$36,[58]BOP!$A$44:$IV$44,[58]BOP!$A$59:$IV$59,[58]BOP!#REF!,[58]BOP!#REF!,[58]BOP!$A$81:$IV$88</definedName>
    <definedName name="Cwvu.a." localSheetId="60" hidden="1">[58]BOP!$A$36:$IV$36,[58]BOP!$A$44:$IV$44,[58]BOP!$A$59:$IV$59,[58]BOP!#REF!,[58]BOP!#REF!,[58]BOP!$A$81:$IV$88</definedName>
    <definedName name="Cwvu.a." localSheetId="61" hidden="1">[58]BOP!$A$36:$IV$36,[58]BOP!$A$44:$IV$44,[58]BOP!$A$59:$IV$59,[58]BOP!#REF!,[58]BOP!#REF!,[58]BOP!$A$81:$IV$88</definedName>
    <definedName name="Cwvu.a." localSheetId="62" hidden="1">[58]BOP!$A$36:$IV$36,[58]BOP!$A$44:$IV$44,[58]BOP!$A$59:$IV$59,[58]BOP!#REF!,[58]BOP!#REF!,[58]BOP!$A$81:$IV$88</definedName>
    <definedName name="Cwvu.a." hidden="1">[58]BOP!$A$36:$IV$36,[58]BOP!$A$44:$IV$44,[58]BOP!$A$59:$IV$59,[58]BOP!#REF!,[58]BOP!#REF!,[58]BOP!$A$81:$IV$88</definedName>
    <definedName name="Cwvu.bop." localSheetId="56" hidden="1">[58]BOP!$A$36:$IV$36,[58]BOP!$A$44:$IV$44,[58]BOP!$A$59:$IV$59,[58]BOP!#REF!,[58]BOP!#REF!,[58]BOP!$A$81:$IV$88</definedName>
    <definedName name="Cwvu.bop." localSheetId="57" hidden="1">[58]BOP!$A$36:$IV$36,[58]BOP!$A$44:$IV$44,[58]BOP!$A$59:$IV$59,[58]BOP!#REF!,[58]BOP!#REF!,[58]BOP!$A$81:$IV$88</definedName>
    <definedName name="Cwvu.bop." localSheetId="58" hidden="1">[58]BOP!$A$36:$IV$36,[58]BOP!$A$44:$IV$44,[58]BOP!$A$59:$IV$59,[58]BOP!#REF!,[58]BOP!#REF!,[58]BOP!$A$81:$IV$88</definedName>
    <definedName name="Cwvu.bop." localSheetId="59" hidden="1">[58]BOP!$A$36:$IV$36,[58]BOP!$A$44:$IV$44,[58]BOP!$A$59:$IV$59,[58]BOP!#REF!,[58]BOP!#REF!,[58]BOP!$A$81:$IV$88</definedName>
    <definedName name="Cwvu.bop." localSheetId="60" hidden="1">[58]BOP!$A$36:$IV$36,[58]BOP!$A$44:$IV$44,[58]BOP!$A$59:$IV$59,[58]BOP!#REF!,[58]BOP!#REF!,[58]BOP!$A$81:$IV$88</definedName>
    <definedName name="Cwvu.bop." localSheetId="61" hidden="1">[58]BOP!$A$36:$IV$36,[58]BOP!$A$44:$IV$44,[58]BOP!$A$59:$IV$59,[58]BOP!#REF!,[58]BOP!#REF!,[58]BOP!$A$81:$IV$88</definedName>
    <definedName name="Cwvu.bop." localSheetId="62" hidden="1">[58]BOP!$A$36:$IV$36,[58]BOP!$A$44:$IV$44,[58]BOP!$A$59:$IV$59,[58]BOP!#REF!,[58]BOP!#REF!,[58]BOP!$A$81:$IV$88</definedName>
    <definedName name="Cwvu.bop." hidden="1">[58]BOP!$A$36:$IV$36,[58]BOP!$A$44:$IV$44,[58]BOP!$A$59:$IV$59,[58]BOP!#REF!,[58]BOP!#REF!,[58]BOP!$A$81:$IV$88</definedName>
    <definedName name="Cwvu.bop.sr." localSheetId="56" hidden="1">[58]BOP!$A$36:$IV$36,[58]BOP!$A$44:$IV$44,[58]BOP!$A$59:$IV$59,[58]BOP!#REF!,[58]BOP!#REF!,[58]BOP!$A$81:$IV$88</definedName>
    <definedName name="Cwvu.bop.sr." localSheetId="57" hidden="1">[58]BOP!$A$36:$IV$36,[58]BOP!$A$44:$IV$44,[58]BOP!$A$59:$IV$59,[58]BOP!#REF!,[58]BOP!#REF!,[58]BOP!$A$81:$IV$88</definedName>
    <definedName name="Cwvu.bop.sr." localSheetId="58" hidden="1">[58]BOP!$A$36:$IV$36,[58]BOP!$A$44:$IV$44,[58]BOP!$A$59:$IV$59,[58]BOP!#REF!,[58]BOP!#REF!,[58]BOP!$A$81:$IV$88</definedName>
    <definedName name="Cwvu.bop.sr." localSheetId="59" hidden="1">[58]BOP!$A$36:$IV$36,[58]BOP!$A$44:$IV$44,[58]BOP!$A$59:$IV$59,[58]BOP!#REF!,[58]BOP!#REF!,[58]BOP!$A$81:$IV$88</definedName>
    <definedName name="Cwvu.bop.sr." localSheetId="60" hidden="1">[58]BOP!$A$36:$IV$36,[58]BOP!$A$44:$IV$44,[58]BOP!$A$59:$IV$59,[58]BOP!#REF!,[58]BOP!#REF!,[58]BOP!$A$81:$IV$88</definedName>
    <definedName name="Cwvu.bop.sr." localSheetId="61" hidden="1">[58]BOP!$A$36:$IV$36,[58]BOP!$A$44:$IV$44,[58]BOP!$A$59:$IV$59,[58]BOP!#REF!,[58]BOP!#REF!,[58]BOP!$A$81:$IV$88</definedName>
    <definedName name="Cwvu.bop.sr." localSheetId="62" hidden="1">[58]BOP!$A$36:$IV$36,[58]BOP!$A$44:$IV$44,[58]BOP!$A$59:$IV$59,[58]BOP!#REF!,[58]BOP!#REF!,[58]BOP!$A$81:$IV$88</definedName>
    <definedName name="Cwvu.bop.sr." hidden="1">[58]BOP!$A$36:$IV$36,[58]BOP!$A$44:$IV$44,[58]BOP!$A$59:$IV$59,[58]BOP!#REF!,[58]BOP!#REF!,[58]BOP!$A$81:$IV$88</definedName>
    <definedName name="Cwvu.bopsdr.sr." localSheetId="56" hidden="1">[58]BOP!$A$36:$IV$36,[58]BOP!$A$44:$IV$44,[58]BOP!$A$59:$IV$59,[58]BOP!#REF!,[58]BOP!#REF!,[58]BOP!$A$81:$IV$88</definedName>
    <definedName name="Cwvu.bopsdr.sr." localSheetId="57" hidden="1">[58]BOP!$A$36:$IV$36,[58]BOP!$A$44:$IV$44,[58]BOP!$A$59:$IV$59,[58]BOP!#REF!,[58]BOP!#REF!,[58]BOP!$A$81:$IV$88</definedName>
    <definedName name="Cwvu.bopsdr.sr." localSheetId="58" hidden="1">[58]BOP!$A$36:$IV$36,[58]BOP!$A$44:$IV$44,[58]BOP!$A$59:$IV$59,[58]BOP!#REF!,[58]BOP!#REF!,[58]BOP!$A$81:$IV$88</definedName>
    <definedName name="Cwvu.bopsdr.sr." localSheetId="59" hidden="1">[58]BOP!$A$36:$IV$36,[58]BOP!$A$44:$IV$44,[58]BOP!$A$59:$IV$59,[58]BOP!#REF!,[58]BOP!#REF!,[58]BOP!$A$81:$IV$88</definedName>
    <definedName name="Cwvu.bopsdr.sr." localSheetId="60" hidden="1">[58]BOP!$A$36:$IV$36,[58]BOP!$A$44:$IV$44,[58]BOP!$A$59:$IV$59,[58]BOP!#REF!,[58]BOP!#REF!,[58]BOP!$A$81:$IV$88</definedName>
    <definedName name="Cwvu.bopsdr.sr." localSheetId="61" hidden="1">[58]BOP!$A$36:$IV$36,[58]BOP!$A$44:$IV$44,[58]BOP!$A$59:$IV$59,[58]BOP!#REF!,[58]BOP!#REF!,[58]BOP!$A$81:$IV$88</definedName>
    <definedName name="Cwvu.bopsdr.sr." localSheetId="62" hidden="1">[58]BOP!$A$36:$IV$36,[58]BOP!$A$44:$IV$44,[58]BOP!$A$59:$IV$59,[58]BOP!#REF!,[58]BOP!#REF!,[58]BOP!$A$81:$IV$88</definedName>
    <definedName name="Cwvu.bopsdr.sr." hidden="1">[58]BOP!$A$36:$IV$36,[58]BOP!$A$44:$IV$44,[58]BOP!$A$59:$IV$59,[58]BOP!#REF!,[58]BOP!#REF!,[58]BOP!$A$81:$IV$88</definedName>
    <definedName name="Cwvu.cotton." localSheetId="46" hidden="1">[58]BOP!$A$36:$IV$36,[58]BOP!$A$44:$IV$44,[58]BOP!$A$59:$IV$59,[58]BOP!#REF!,[58]BOP!#REF!,[58]BOP!$A$79:$IV$79,[58]BOP!$A$81:$IV$88,[58]BOP!#REF!</definedName>
    <definedName name="Cwvu.cotton." localSheetId="47" hidden="1">[58]BOP!$A$36:$IV$36,[58]BOP!$A$44:$IV$44,[58]BOP!$A$59:$IV$59,[58]BOP!#REF!,[58]BOP!#REF!,[58]BOP!$A$79:$IV$79,[58]BOP!$A$81:$IV$88,[58]BOP!#REF!</definedName>
    <definedName name="Cwvu.cotton." localSheetId="48" hidden="1">[58]BOP!$A$36:$IV$36,[58]BOP!$A$44:$IV$44,[58]BOP!$A$59:$IV$59,[58]BOP!#REF!,[58]BOP!#REF!,[58]BOP!$A$79:$IV$79,[58]BOP!$A$81:$IV$88,[58]BOP!#REF!</definedName>
    <definedName name="Cwvu.cotton." localSheetId="49" hidden="1">[58]BOP!$A$36:$IV$36,[58]BOP!$A$44:$IV$44,[58]BOP!$A$59:$IV$59,[58]BOP!#REF!,[58]BOP!#REF!,[58]BOP!$A$79:$IV$79,[58]BOP!$A$81:$IV$88,[58]BOP!#REF!</definedName>
    <definedName name="Cwvu.cotton." localSheetId="50" hidden="1">[58]BOP!$A$36:$IV$36,[58]BOP!$A$44:$IV$44,[58]BOP!$A$59:$IV$59,[58]BOP!#REF!,[58]BOP!#REF!,[58]BOP!$A$79:$IV$79,[58]BOP!$A$81:$IV$88,[58]BOP!#REF!</definedName>
    <definedName name="Cwvu.cotton." localSheetId="51" hidden="1">[58]BOP!$A$36:$IV$36,[58]BOP!$A$44:$IV$44,[58]BOP!$A$59:$IV$59,[58]BOP!#REF!,[58]BOP!#REF!,[58]BOP!$A$79:$IV$79,[58]BOP!$A$81:$IV$88,[58]BOP!#REF!</definedName>
    <definedName name="Cwvu.cotton." localSheetId="52" hidden="1">[58]BOP!$A$36:$IV$36,[58]BOP!$A$44:$IV$44,[58]BOP!$A$59:$IV$59,[58]BOP!#REF!,[58]BOP!#REF!,[58]BOP!$A$79:$IV$79,[58]BOP!$A$81:$IV$88,[58]BOP!#REF!</definedName>
    <definedName name="Cwvu.cotton." localSheetId="56" hidden="1">[58]BOP!$A$36:$IV$36,[58]BOP!$A$44:$IV$44,[58]BOP!$A$59:$IV$59,[58]BOP!#REF!,[58]BOP!#REF!,[58]BOP!$A$79:$IV$79,[58]BOP!$A$81:$IV$88,[58]BOP!#REF!</definedName>
    <definedName name="Cwvu.cotton." localSheetId="57" hidden="1">[58]BOP!$A$36:$IV$36,[58]BOP!$A$44:$IV$44,[58]BOP!$A$59:$IV$59,[58]BOP!#REF!,[58]BOP!#REF!,[58]BOP!$A$79:$IV$79,[58]BOP!$A$81:$IV$88,[58]BOP!#REF!</definedName>
    <definedName name="Cwvu.cotton." localSheetId="58" hidden="1">[58]BOP!$A$36:$IV$36,[58]BOP!$A$44:$IV$44,[58]BOP!$A$59:$IV$59,[58]BOP!#REF!,[58]BOP!#REF!,[58]BOP!$A$79:$IV$79,[58]BOP!$A$81:$IV$88,[58]BOP!#REF!</definedName>
    <definedName name="Cwvu.cotton." localSheetId="59" hidden="1">[58]BOP!$A$36:$IV$36,[58]BOP!$A$44:$IV$44,[58]BOP!$A$59:$IV$59,[58]BOP!#REF!,[58]BOP!#REF!,[58]BOP!$A$79:$IV$79,[58]BOP!$A$81:$IV$88,[58]BOP!#REF!</definedName>
    <definedName name="Cwvu.cotton." localSheetId="60" hidden="1">[58]BOP!$A$36:$IV$36,[58]BOP!$A$44:$IV$44,[58]BOP!$A$59:$IV$59,[58]BOP!#REF!,[58]BOP!#REF!,[58]BOP!$A$79:$IV$79,[58]BOP!$A$81:$IV$88,[58]BOP!#REF!</definedName>
    <definedName name="Cwvu.cotton." localSheetId="61" hidden="1">[58]BOP!$A$36:$IV$36,[58]BOP!$A$44:$IV$44,[58]BOP!$A$59:$IV$59,[58]BOP!#REF!,[58]BOP!#REF!,[58]BOP!$A$79:$IV$79,[58]BOP!$A$81:$IV$88,[58]BOP!#REF!</definedName>
    <definedName name="Cwvu.cotton." localSheetId="62" hidden="1">[58]BOP!$A$36:$IV$36,[58]BOP!$A$44:$IV$44,[58]BOP!$A$59:$IV$59,[58]BOP!#REF!,[58]BOP!#REF!,[58]BOP!$A$79:$IV$79,[58]BOP!$A$81:$IV$88,[58]BOP!#REF!</definedName>
    <definedName name="Cwvu.cotton." hidden="1">[58]BOP!$A$36:$IV$36,[58]BOP!$A$44:$IV$44,[58]BOP!$A$59:$IV$59,[58]BOP!#REF!,[58]BOP!#REF!,[58]BOP!$A$79:$IV$79,[58]BOP!$A$81:$IV$88,[58]BOP!#REF!</definedName>
    <definedName name="Cwvu.cottonall." localSheetId="47" hidden="1">[58]BOP!$A$36:$IV$36,[58]BOP!$A$44:$IV$44,[58]BOP!$A$59:$IV$59,[58]BOP!#REF!,[58]BOP!#REF!,[58]BOP!$A$79:$IV$79,[58]BOP!$A$81:$IV$88</definedName>
    <definedName name="Cwvu.cottonall." localSheetId="48" hidden="1">[58]BOP!$A$36:$IV$36,[58]BOP!$A$44:$IV$44,[58]BOP!$A$59:$IV$59,[58]BOP!#REF!,[58]BOP!#REF!,[58]BOP!$A$79:$IV$79,[58]BOP!$A$81:$IV$88</definedName>
    <definedName name="Cwvu.cottonall." localSheetId="49" hidden="1">[58]BOP!$A$36:$IV$36,[58]BOP!$A$44:$IV$44,[58]BOP!$A$59:$IV$59,[58]BOP!#REF!,[58]BOP!#REF!,[58]BOP!$A$79:$IV$79,[58]BOP!$A$81:$IV$88</definedName>
    <definedName name="Cwvu.cottonall." localSheetId="50" hidden="1">[58]BOP!$A$36:$IV$36,[58]BOP!$A$44:$IV$44,[58]BOP!$A$59:$IV$59,[58]BOP!#REF!,[58]BOP!#REF!,[58]BOP!$A$79:$IV$79,[58]BOP!$A$81:$IV$88</definedName>
    <definedName name="Cwvu.cottonall." localSheetId="51" hidden="1">[58]BOP!$A$36:$IV$36,[58]BOP!$A$44:$IV$44,[58]BOP!$A$59:$IV$59,[58]BOP!#REF!,[58]BOP!#REF!,[58]BOP!$A$79:$IV$79,[58]BOP!$A$81:$IV$88</definedName>
    <definedName name="Cwvu.cottonall." localSheetId="52" hidden="1">[58]BOP!$A$36:$IV$36,[58]BOP!$A$44:$IV$44,[58]BOP!$A$59:$IV$59,[58]BOP!#REF!,[58]BOP!#REF!,[58]BOP!$A$79:$IV$79,[58]BOP!$A$81:$IV$88</definedName>
    <definedName name="Cwvu.cottonall." localSheetId="56" hidden="1">[58]BOP!$A$36:$IV$36,[58]BOP!$A$44:$IV$44,[58]BOP!$A$59:$IV$59,[58]BOP!#REF!,[58]BOP!#REF!,[58]BOP!$A$79:$IV$79,[58]BOP!$A$81:$IV$88</definedName>
    <definedName name="Cwvu.cottonall." localSheetId="57" hidden="1">[58]BOP!$A$36:$IV$36,[58]BOP!$A$44:$IV$44,[58]BOP!$A$59:$IV$59,[58]BOP!#REF!,[58]BOP!#REF!,[58]BOP!$A$79:$IV$79,[58]BOP!$A$81:$IV$88</definedName>
    <definedName name="Cwvu.cottonall." localSheetId="58" hidden="1">[58]BOP!$A$36:$IV$36,[58]BOP!$A$44:$IV$44,[58]BOP!$A$59:$IV$59,[58]BOP!#REF!,[58]BOP!#REF!,[58]BOP!$A$79:$IV$79,[58]BOP!$A$81:$IV$88</definedName>
    <definedName name="Cwvu.cottonall." localSheetId="59" hidden="1">[58]BOP!$A$36:$IV$36,[58]BOP!$A$44:$IV$44,[58]BOP!$A$59:$IV$59,[58]BOP!#REF!,[58]BOP!#REF!,[58]BOP!$A$79:$IV$79,[58]BOP!$A$81:$IV$88</definedName>
    <definedName name="Cwvu.cottonall." localSheetId="60" hidden="1">[58]BOP!$A$36:$IV$36,[58]BOP!$A$44:$IV$44,[58]BOP!$A$59:$IV$59,[58]BOP!#REF!,[58]BOP!#REF!,[58]BOP!$A$79:$IV$79,[58]BOP!$A$81:$IV$88</definedName>
    <definedName name="Cwvu.cottonall." localSheetId="61" hidden="1">[58]BOP!$A$36:$IV$36,[58]BOP!$A$44:$IV$44,[58]BOP!$A$59:$IV$59,[58]BOP!#REF!,[58]BOP!#REF!,[58]BOP!$A$79:$IV$79,[58]BOP!$A$81:$IV$88</definedName>
    <definedName name="Cwvu.cottonall." localSheetId="62" hidden="1">[58]BOP!$A$36:$IV$36,[58]BOP!$A$44:$IV$44,[58]BOP!$A$59:$IV$59,[58]BOP!#REF!,[58]BOP!#REF!,[58]BOP!$A$79:$IV$79,[58]BOP!$A$81:$IV$88</definedName>
    <definedName name="Cwvu.cottonall." hidden="1">[58]BOP!$A$36:$IV$36,[58]BOP!$A$44:$IV$44,[58]BOP!$A$59:$IV$59,[58]BOP!#REF!,[58]BOP!#REF!,[58]BOP!$A$79:$IV$79,[58]BOP!$A$81:$IV$88</definedName>
    <definedName name="Cwvu.exportdetails." localSheetId="56" hidden="1">[58]BOP!$A$36:$IV$36,[58]BOP!$A$44:$IV$44,[58]BOP!$A$59:$IV$59,[58]BOP!#REF!,[58]BOP!#REF!,[58]BOP!$A$79:$IV$79,[58]BOP!#REF!</definedName>
    <definedName name="Cwvu.exportdetails." localSheetId="57" hidden="1">[58]BOP!$A$36:$IV$36,[58]BOP!$A$44:$IV$44,[58]BOP!$A$59:$IV$59,[58]BOP!#REF!,[58]BOP!#REF!,[58]BOP!$A$79:$IV$79,[58]BOP!#REF!</definedName>
    <definedName name="Cwvu.exportdetails." localSheetId="58" hidden="1">[58]BOP!$A$36:$IV$36,[58]BOP!$A$44:$IV$44,[58]BOP!$A$59:$IV$59,[58]BOP!#REF!,[58]BOP!#REF!,[58]BOP!$A$79:$IV$79,[58]BOP!#REF!</definedName>
    <definedName name="Cwvu.exportdetails." localSheetId="59" hidden="1">[58]BOP!$A$36:$IV$36,[58]BOP!$A$44:$IV$44,[58]BOP!$A$59:$IV$59,[58]BOP!#REF!,[58]BOP!#REF!,[58]BOP!$A$79:$IV$79,[58]BOP!#REF!</definedName>
    <definedName name="Cwvu.exportdetails." localSheetId="60" hidden="1">[58]BOP!$A$36:$IV$36,[58]BOP!$A$44:$IV$44,[58]BOP!$A$59:$IV$59,[58]BOP!#REF!,[58]BOP!#REF!,[58]BOP!$A$79:$IV$79,[58]BOP!#REF!</definedName>
    <definedName name="Cwvu.exportdetails." localSheetId="61" hidden="1">[58]BOP!$A$36:$IV$36,[58]BOP!$A$44:$IV$44,[58]BOP!$A$59:$IV$59,[58]BOP!#REF!,[58]BOP!#REF!,[58]BOP!$A$79:$IV$79,[58]BOP!#REF!</definedName>
    <definedName name="Cwvu.exportdetails." localSheetId="62" hidden="1">[58]BOP!$A$36:$IV$36,[58]BOP!$A$44:$IV$44,[58]BOP!$A$59:$IV$59,[58]BOP!#REF!,[58]BOP!#REF!,[58]BOP!$A$79:$IV$79,[58]BOP!#REF!</definedName>
    <definedName name="Cwvu.exportdetails." hidden="1">[58]BOP!$A$36:$IV$36,[58]BOP!$A$44:$IV$44,[58]BOP!$A$59:$IV$59,[58]BOP!#REF!,[58]BOP!#REF!,[58]BOP!$A$79:$IV$79,[58]BOP!#REF!</definedName>
    <definedName name="Cwvu.exports." localSheetId="46" hidden="1">[58]BOP!$A$36:$IV$36,[58]BOP!$A$44:$IV$44,[58]BOP!$A$59:$IV$59,[58]BOP!#REF!,[58]BOP!#REF!,[58]BOP!$A$79:$IV$79,[58]BOP!$A$81:$IV$88,[58]BOP!#REF!</definedName>
    <definedName name="Cwvu.exports." localSheetId="47" hidden="1">[58]BOP!$A$36:$IV$36,[58]BOP!$A$44:$IV$44,[58]BOP!$A$59:$IV$59,[58]BOP!#REF!,[58]BOP!#REF!,[58]BOP!$A$79:$IV$79,[58]BOP!$A$81:$IV$88,[58]BOP!#REF!</definedName>
    <definedName name="Cwvu.exports." localSheetId="48" hidden="1">[58]BOP!$A$36:$IV$36,[58]BOP!$A$44:$IV$44,[58]BOP!$A$59:$IV$59,[58]BOP!#REF!,[58]BOP!#REF!,[58]BOP!$A$79:$IV$79,[58]BOP!$A$81:$IV$88,[58]BOP!#REF!</definedName>
    <definedName name="Cwvu.exports." localSheetId="49" hidden="1">[58]BOP!$A$36:$IV$36,[58]BOP!$A$44:$IV$44,[58]BOP!$A$59:$IV$59,[58]BOP!#REF!,[58]BOP!#REF!,[58]BOP!$A$79:$IV$79,[58]BOP!$A$81:$IV$88,[58]BOP!#REF!</definedName>
    <definedName name="Cwvu.exports." localSheetId="50" hidden="1">[58]BOP!$A$36:$IV$36,[58]BOP!$A$44:$IV$44,[58]BOP!$A$59:$IV$59,[58]BOP!#REF!,[58]BOP!#REF!,[58]BOP!$A$79:$IV$79,[58]BOP!$A$81:$IV$88,[58]BOP!#REF!</definedName>
    <definedName name="Cwvu.exports." localSheetId="51" hidden="1">[58]BOP!$A$36:$IV$36,[58]BOP!$A$44:$IV$44,[58]BOP!$A$59:$IV$59,[58]BOP!#REF!,[58]BOP!#REF!,[58]BOP!$A$79:$IV$79,[58]BOP!$A$81:$IV$88,[58]BOP!#REF!</definedName>
    <definedName name="Cwvu.exports." localSheetId="52" hidden="1">[58]BOP!$A$36:$IV$36,[58]BOP!$A$44:$IV$44,[58]BOP!$A$59:$IV$59,[58]BOP!#REF!,[58]BOP!#REF!,[58]BOP!$A$79:$IV$79,[58]BOP!$A$81:$IV$88,[58]BOP!#REF!</definedName>
    <definedName name="Cwvu.exports." localSheetId="56" hidden="1">[58]BOP!$A$36:$IV$36,[58]BOP!$A$44:$IV$44,[58]BOP!$A$59:$IV$59,[58]BOP!#REF!,[58]BOP!#REF!,[58]BOP!$A$79:$IV$79,[58]BOP!$A$81:$IV$88,[58]BOP!#REF!</definedName>
    <definedName name="Cwvu.exports." localSheetId="57" hidden="1">[58]BOP!$A$36:$IV$36,[58]BOP!$A$44:$IV$44,[58]BOP!$A$59:$IV$59,[58]BOP!#REF!,[58]BOP!#REF!,[58]BOP!$A$79:$IV$79,[58]BOP!$A$81:$IV$88,[58]BOP!#REF!</definedName>
    <definedName name="Cwvu.exports." localSheetId="58" hidden="1">[58]BOP!$A$36:$IV$36,[58]BOP!$A$44:$IV$44,[58]BOP!$A$59:$IV$59,[58]BOP!#REF!,[58]BOP!#REF!,[58]BOP!$A$79:$IV$79,[58]BOP!$A$81:$IV$88,[58]BOP!#REF!</definedName>
    <definedName name="Cwvu.exports." localSheetId="59" hidden="1">[58]BOP!$A$36:$IV$36,[58]BOP!$A$44:$IV$44,[58]BOP!$A$59:$IV$59,[58]BOP!#REF!,[58]BOP!#REF!,[58]BOP!$A$79:$IV$79,[58]BOP!$A$81:$IV$88,[58]BOP!#REF!</definedName>
    <definedName name="Cwvu.exports." localSheetId="60" hidden="1">[58]BOP!$A$36:$IV$36,[58]BOP!$A$44:$IV$44,[58]BOP!$A$59:$IV$59,[58]BOP!#REF!,[58]BOP!#REF!,[58]BOP!$A$79:$IV$79,[58]BOP!$A$81:$IV$88,[58]BOP!#REF!</definedName>
    <definedName name="Cwvu.exports." localSheetId="61" hidden="1">[58]BOP!$A$36:$IV$36,[58]BOP!$A$44:$IV$44,[58]BOP!$A$59:$IV$59,[58]BOP!#REF!,[58]BOP!#REF!,[58]BOP!$A$79:$IV$79,[58]BOP!$A$81:$IV$88,[58]BOP!#REF!</definedName>
    <definedName name="Cwvu.exports." localSheetId="62" hidden="1">[58]BOP!$A$36:$IV$36,[58]BOP!$A$44:$IV$44,[58]BOP!$A$59:$IV$59,[58]BOP!#REF!,[58]BOP!#REF!,[58]BOP!$A$79:$IV$79,[58]BOP!$A$81:$IV$88,[58]BOP!#REF!</definedName>
    <definedName name="Cwvu.exports." hidden="1">[58]BOP!$A$36:$IV$36,[58]BOP!$A$44:$IV$44,[58]BOP!$A$59:$IV$59,[58]BOP!#REF!,[58]BOP!#REF!,[58]BOP!$A$79:$IV$79,[58]BOP!$A$81:$IV$88,[58]BOP!#REF!</definedName>
    <definedName name="Cwvu.gold." localSheetId="46" hidden="1">[58]BOP!$A$36:$IV$36,[58]BOP!$A$44:$IV$44,[58]BOP!$A$59:$IV$59,[58]BOP!#REF!,[58]BOP!#REF!,[58]BOP!$A$79:$IV$79,[58]BOP!$A$81:$IV$88,[58]BOP!#REF!</definedName>
    <definedName name="Cwvu.gold." localSheetId="47" hidden="1">[58]BOP!$A$36:$IV$36,[58]BOP!$A$44:$IV$44,[58]BOP!$A$59:$IV$59,[58]BOP!#REF!,[58]BOP!#REF!,[58]BOP!$A$79:$IV$79,[58]BOP!$A$81:$IV$88,[58]BOP!#REF!</definedName>
    <definedName name="Cwvu.gold." localSheetId="48" hidden="1">[58]BOP!$A$36:$IV$36,[58]BOP!$A$44:$IV$44,[58]BOP!$A$59:$IV$59,[58]BOP!#REF!,[58]BOP!#REF!,[58]BOP!$A$79:$IV$79,[58]BOP!$A$81:$IV$88,[58]BOP!#REF!</definedName>
    <definedName name="Cwvu.gold." localSheetId="49" hidden="1">[58]BOP!$A$36:$IV$36,[58]BOP!$A$44:$IV$44,[58]BOP!$A$59:$IV$59,[58]BOP!#REF!,[58]BOP!#REF!,[58]BOP!$A$79:$IV$79,[58]BOP!$A$81:$IV$88,[58]BOP!#REF!</definedName>
    <definedName name="Cwvu.gold." localSheetId="50" hidden="1">[58]BOP!$A$36:$IV$36,[58]BOP!$A$44:$IV$44,[58]BOP!$A$59:$IV$59,[58]BOP!#REF!,[58]BOP!#REF!,[58]BOP!$A$79:$IV$79,[58]BOP!$A$81:$IV$88,[58]BOP!#REF!</definedName>
    <definedName name="Cwvu.gold." localSheetId="51" hidden="1">[58]BOP!$A$36:$IV$36,[58]BOP!$A$44:$IV$44,[58]BOP!$A$59:$IV$59,[58]BOP!#REF!,[58]BOP!#REF!,[58]BOP!$A$79:$IV$79,[58]BOP!$A$81:$IV$88,[58]BOP!#REF!</definedName>
    <definedName name="Cwvu.gold." localSheetId="52" hidden="1">[58]BOP!$A$36:$IV$36,[58]BOP!$A$44:$IV$44,[58]BOP!$A$59:$IV$59,[58]BOP!#REF!,[58]BOP!#REF!,[58]BOP!$A$79:$IV$79,[58]BOP!$A$81:$IV$88,[58]BOP!#REF!</definedName>
    <definedName name="Cwvu.gold." localSheetId="56" hidden="1">[58]BOP!$A$36:$IV$36,[58]BOP!$A$44:$IV$44,[58]BOP!$A$59:$IV$59,[58]BOP!#REF!,[58]BOP!#REF!,[58]BOP!$A$79:$IV$79,[58]BOP!$A$81:$IV$88,[58]BOP!#REF!</definedName>
    <definedName name="Cwvu.gold." localSheetId="57" hidden="1">[58]BOP!$A$36:$IV$36,[58]BOP!$A$44:$IV$44,[58]BOP!$A$59:$IV$59,[58]BOP!#REF!,[58]BOP!#REF!,[58]BOP!$A$79:$IV$79,[58]BOP!$A$81:$IV$88,[58]BOP!#REF!</definedName>
    <definedName name="Cwvu.gold." localSheetId="58" hidden="1">[58]BOP!$A$36:$IV$36,[58]BOP!$A$44:$IV$44,[58]BOP!$A$59:$IV$59,[58]BOP!#REF!,[58]BOP!#REF!,[58]BOP!$A$79:$IV$79,[58]BOP!$A$81:$IV$88,[58]BOP!#REF!</definedName>
    <definedName name="Cwvu.gold." localSheetId="59" hidden="1">[58]BOP!$A$36:$IV$36,[58]BOP!$A$44:$IV$44,[58]BOP!$A$59:$IV$59,[58]BOP!#REF!,[58]BOP!#REF!,[58]BOP!$A$79:$IV$79,[58]BOP!$A$81:$IV$88,[58]BOP!#REF!</definedName>
    <definedName name="Cwvu.gold." localSheetId="60" hidden="1">[58]BOP!$A$36:$IV$36,[58]BOP!$A$44:$IV$44,[58]BOP!$A$59:$IV$59,[58]BOP!#REF!,[58]BOP!#REF!,[58]BOP!$A$79:$IV$79,[58]BOP!$A$81:$IV$88,[58]BOP!#REF!</definedName>
    <definedName name="Cwvu.gold." localSheetId="61" hidden="1">[58]BOP!$A$36:$IV$36,[58]BOP!$A$44:$IV$44,[58]BOP!$A$59:$IV$59,[58]BOP!#REF!,[58]BOP!#REF!,[58]BOP!$A$79:$IV$79,[58]BOP!$A$81:$IV$88,[58]BOP!#REF!</definedName>
    <definedName name="Cwvu.gold." localSheetId="62" hidden="1">[58]BOP!$A$36:$IV$36,[58]BOP!$A$44:$IV$44,[58]BOP!$A$59:$IV$59,[58]BOP!#REF!,[58]BOP!#REF!,[58]BOP!$A$79:$IV$79,[58]BOP!$A$81:$IV$88,[58]BOP!#REF!</definedName>
    <definedName name="Cwvu.gold." hidden="1">[58]BOP!$A$36:$IV$36,[58]BOP!$A$44:$IV$44,[58]BOP!$A$59:$IV$59,[58]BOP!#REF!,[58]BOP!#REF!,[58]BOP!$A$79:$IV$79,[58]BOP!$A$81:$IV$88,[58]BOP!#REF!</definedName>
    <definedName name="Cwvu.goldall." localSheetId="46" hidden="1">[58]BOP!$A$36:$IV$36,[58]BOP!$A$44:$IV$44,[58]BOP!$A$59:$IV$59,[58]BOP!#REF!,[58]BOP!#REF!,[58]BOP!$A$79:$IV$79,[58]BOP!$A$81:$IV$88,[58]BOP!#REF!</definedName>
    <definedName name="Cwvu.goldall." localSheetId="47" hidden="1">[58]BOP!$A$36:$IV$36,[58]BOP!$A$44:$IV$44,[58]BOP!$A$59:$IV$59,[58]BOP!#REF!,[58]BOP!#REF!,[58]BOP!$A$79:$IV$79,[58]BOP!$A$81:$IV$88,[58]BOP!#REF!</definedName>
    <definedName name="Cwvu.goldall." localSheetId="48" hidden="1">[58]BOP!$A$36:$IV$36,[58]BOP!$A$44:$IV$44,[58]BOP!$A$59:$IV$59,[58]BOP!#REF!,[58]BOP!#REF!,[58]BOP!$A$79:$IV$79,[58]BOP!$A$81:$IV$88,[58]BOP!#REF!</definedName>
    <definedName name="Cwvu.goldall." localSheetId="49" hidden="1">[58]BOP!$A$36:$IV$36,[58]BOP!$A$44:$IV$44,[58]BOP!$A$59:$IV$59,[58]BOP!#REF!,[58]BOP!#REF!,[58]BOP!$A$79:$IV$79,[58]BOP!$A$81:$IV$88,[58]BOP!#REF!</definedName>
    <definedName name="Cwvu.goldall." localSheetId="50" hidden="1">[58]BOP!$A$36:$IV$36,[58]BOP!$A$44:$IV$44,[58]BOP!$A$59:$IV$59,[58]BOP!#REF!,[58]BOP!#REF!,[58]BOP!$A$79:$IV$79,[58]BOP!$A$81:$IV$88,[58]BOP!#REF!</definedName>
    <definedName name="Cwvu.goldall." localSheetId="51" hidden="1">[58]BOP!$A$36:$IV$36,[58]BOP!$A$44:$IV$44,[58]BOP!$A$59:$IV$59,[58]BOP!#REF!,[58]BOP!#REF!,[58]BOP!$A$79:$IV$79,[58]BOP!$A$81:$IV$88,[58]BOP!#REF!</definedName>
    <definedName name="Cwvu.goldall." localSheetId="52" hidden="1">[58]BOP!$A$36:$IV$36,[58]BOP!$A$44:$IV$44,[58]BOP!$A$59:$IV$59,[58]BOP!#REF!,[58]BOP!#REF!,[58]BOP!$A$79:$IV$79,[58]BOP!$A$81:$IV$88,[58]BOP!#REF!</definedName>
    <definedName name="Cwvu.goldall." localSheetId="56" hidden="1">[58]BOP!$A$36:$IV$36,[58]BOP!$A$44:$IV$44,[58]BOP!$A$59:$IV$59,[58]BOP!#REF!,[58]BOP!#REF!,[58]BOP!$A$79:$IV$79,[58]BOP!$A$81:$IV$88,[58]BOP!#REF!</definedName>
    <definedName name="Cwvu.goldall." localSheetId="57" hidden="1">[58]BOP!$A$36:$IV$36,[58]BOP!$A$44:$IV$44,[58]BOP!$A$59:$IV$59,[58]BOP!#REF!,[58]BOP!#REF!,[58]BOP!$A$79:$IV$79,[58]BOP!$A$81:$IV$88,[58]BOP!#REF!</definedName>
    <definedName name="Cwvu.goldall." localSheetId="58" hidden="1">[58]BOP!$A$36:$IV$36,[58]BOP!$A$44:$IV$44,[58]BOP!$A$59:$IV$59,[58]BOP!#REF!,[58]BOP!#REF!,[58]BOP!$A$79:$IV$79,[58]BOP!$A$81:$IV$88,[58]BOP!#REF!</definedName>
    <definedName name="Cwvu.goldall." localSheetId="59" hidden="1">[58]BOP!$A$36:$IV$36,[58]BOP!$A$44:$IV$44,[58]BOP!$A$59:$IV$59,[58]BOP!#REF!,[58]BOP!#REF!,[58]BOP!$A$79:$IV$79,[58]BOP!$A$81:$IV$88,[58]BOP!#REF!</definedName>
    <definedName name="Cwvu.goldall." localSheetId="60" hidden="1">[58]BOP!$A$36:$IV$36,[58]BOP!$A$44:$IV$44,[58]BOP!$A$59:$IV$59,[58]BOP!#REF!,[58]BOP!#REF!,[58]BOP!$A$79:$IV$79,[58]BOP!$A$81:$IV$88,[58]BOP!#REF!</definedName>
    <definedName name="Cwvu.goldall." localSheetId="61" hidden="1">[58]BOP!$A$36:$IV$36,[58]BOP!$A$44:$IV$44,[58]BOP!$A$59:$IV$59,[58]BOP!#REF!,[58]BOP!#REF!,[58]BOP!$A$79:$IV$79,[58]BOP!$A$81:$IV$88,[58]BOP!#REF!</definedName>
    <definedName name="Cwvu.goldall." localSheetId="62" hidden="1">[58]BOP!$A$36:$IV$36,[58]BOP!$A$44:$IV$44,[58]BOP!$A$59:$IV$59,[58]BOP!#REF!,[58]BOP!#REF!,[58]BOP!$A$79:$IV$79,[58]BOP!$A$81:$IV$88,[58]BOP!#REF!</definedName>
    <definedName name="Cwvu.goldall." hidden="1">[58]BOP!$A$36:$IV$36,[58]BOP!$A$44:$IV$44,[58]BOP!$A$59:$IV$59,[58]BOP!#REF!,[58]BOP!#REF!,[58]BOP!$A$79:$IV$79,[58]BOP!$A$81:$IV$88,[58]BOP!#REF!</definedName>
    <definedName name="Cwvu.imports." localSheetId="46" hidden="1">[58]BOP!$A$36:$IV$36,[58]BOP!$A$44:$IV$44,[58]BOP!$A$59:$IV$59,[58]BOP!#REF!,[58]BOP!#REF!,[58]BOP!$A$79:$IV$79,[58]BOP!$A$81:$IV$88,[58]BOP!#REF!,[58]BOP!#REF!</definedName>
    <definedName name="Cwvu.imports." localSheetId="47" hidden="1">[58]BOP!$A$36:$IV$36,[58]BOP!$A$44:$IV$44,[58]BOP!$A$59:$IV$59,[58]BOP!#REF!,[58]BOP!#REF!,[58]BOP!$A$79:$IV$79,[58]BOP!$A$81:$IV$88,[58]BOP!#REF!,[58]BOP!#REF!</definedName>
    <definedName name="Cwvu.imports." localSheetId="48" hidden="1">[58]BOP!$A$36:$IV$36,[58]BOP!$A$44:$IV$44,[58]BOP!$A$59:$IV$59,[58]BOP!#REF!,[58]BOP!#REF!,[58]BOP!$A$79:$IV$79,[58]BOP!$A$81:$IV$88,[58]BOP!#REF!,[58]BOP!#REF!</definedName>
    <definedName name="Cwvu.imports." localSheetId="49" hidden="1">[58]BOP!$A$36:$IV$36,[58]BOP!$A$44:$IV$44,[58]BOP!$A$59:$IV$59,[58]BOP!#REF!,[58]BOP!#REF!,[58]BOP!$A$79:$IV$79,[58]BOP!$A$81:$IV$88,[58]BOP!#REF!,[58]BOP!#REF!</definedName>
    <definedName name="Cwvu.imports." localSheetId="50" hidden="1">[58]BOP!$A$36:$IV$36,[58]BOP!$A$44:$IV$44,[58]BOP!$A$59:$IV$59,[58]BOP!#REF!,[58]BOP!#REF!,[58]BOP!$A$79:$IV$79,[58]BOP!$A$81:$IV$88,[58]BOP!#REF!,[58]BOP!#REF!</definedName>
    <definedName name="Cwvu.imports." localSheetId="51" hidden="1">[58]BOP!$A$36:$IV$36,[58]BOP!$A$44:$IV$44,[58]BOP!$A$59:$IV$59,[58]BOP!#REF!,[58]BOP!#REF!,[58]BOP!$A$79:$IV$79,[58]BOP!$A$81:$IV$88,[58]BOP!#REF!,[58]BOP!#REF!</definedName>
    <definedName name="Cwvu.imports." localSheetId="52" hidden="1">[58]BOP!$A$36:$IV$36,[58]BOP!$A$44:$IV$44,[58]BOP!$A$59:$IV$59,[58]BOP!#REF!,[58]BOP!#REF!,[58]BOP!$A$79:$IV$79,[58]BOP!$A$81:$IV$88,[58]BOP!#REF!,[58]BOP!#REF!</definedName>
    <definedName name="Cwvu.imports." localSheetId="56" hidden="1">[58]BOP!$A$36:$IV$36,[58]BOP!$A$44:$IV$44,[58]BOP!$A$59:$IV$59,[58]BOP!#REF!,[58]BOP!#REF!,[58]BOP!$A$79:$IV$79,[58]BOP!$A$81:$IV$88,[58]BOP!#REF!,[58]BOP!#REF!</definedName>
    <definedName name="Cwvu.imports." localSheetId="57" hidden="1">[58]BOP!$A$36:$IV$36,[58]BOP!$A$44:$IV$44,[58]BOP!$A$59:$IV$59,[58]BOP!#REF!,[58]BOP!#REF!,[58]BOP!$A$79:$IV$79,[58]BOP!$A$81:$IV$88,[58]BOP!#REF!,[58]BOP!#REF!</definedName>
    <definedName name="Cwvu.imports." localSheetId="58" hidden="1">[58]BOP!$A$36:$IV$36,[58]BOP!$A$44:$IV$44,[58]BOP!$A$59:$IV$59,[58]BOP!#REF!,[58]BOP!#REF!,[58]BOP!$A$79:$IV$79,[58]BOP!$A$81:$IV$88,[58]BOP!#REF!,[58]BOP!#REF!</definedName>
    <definedName name="Cwvu.imports." localSheetId="59" hidden="1">[58]BOP!$A$36:$IV$36,[58]BOP!$A$44:$IV$44,[58]BOP!$A$59:$IV$59,[58]BOP!#REF!,[58]BOP!#REF!,[58]BOP!$A$79:$IV$79,[58]BOP!$A$81:$IV$88,[58]BOP!#REF!,[58]BOP!#REF!</definedName>
    <definedName name="Cwvu.imports." localSheetId="60" hidden="1">[58]BOP!$A$36:$IV$36,[58]BOP!$A$44:$IV$44,[58]BOP!$A$59:$IV$59,[58]BOP!#REF!,[58]BOP!#REF!,[58]BOP!$A$79:$IV$79,[58]BOP!$A$81:$IV$88,[58]BOP!#REF!,[58]BOP!#REF!</definedName>
    <definedName name="Cwvu.imports." localSheetId="61" hidden="1">[58]BOP!$A$36:$IV$36,[58]BOP!$A$44:$IV$44,[58]BOP!$A$59:$IV$59,[58]BOP!#REF!,[58]BOP!#REF!,[58]BOP!$A$79:$IV$79,[58]BOP!$A$81:$IV$88,[58]BOP!#REF!,[58]BOP!#REF!</definedName>
    <definedName name="Cwvu.imports." localSheetId="62" hidden="1">[58]BOP!$A$36:$IV$36,[58]BOP!$A$44:$IV$44,[58]BOP!$A$59:$IV$59,[58]BOP!#REF!,[58]BOP!#REF!,[58]BOP!$A$79:$IV$79,[58]BOP!$A$81:$IV$88,[58]BOP!#REF!,[58]BOP!#REF!</definedName>
    <definedName name="Cwvu.imports." hidden="1">[58]BOP!$A$36:$IV$36,[58]BOP!$A$44:$IV$44,[58]BOP!$A$59:$IV$59,[58]BOP!#REF!,[58]BOP!#REF!,[58]BOP!$A$79:$IV$79,[58]BOP!$A$81:$IV$88,[58]BOP!#REF!,[58]BOP!#REF!</definedName>
    <definedName name="Cwvu.importsall." localSheetId="46" hidden="1">[58]BOP!$A$36:$IV$36,[58]BOP!$A$44:$IV$44,[58]BOP!$A$59:$IV$59,[58]BOP!#REF!,[58]BOP!#REF!,[58]BOP!$A$79:$IV$79,[58]BOP!$A$81:$IV$88,[58]BOP!#REF!,[58]BOP!#REF!</definedName>
    <definedName name="Cwvu.importsall." localSheetId="47" hidden="1">[58]BOP!$A$36:$IV$36,[58]BOP!$A$44:$IV$44,[58]BOP!$A$59:$IV$59,[58]BOP!#REF!,[58]BOP!#REF!,[58]BOP!$A$79:$IV$79,[58]BOP!$A$81:$IV$88,[58]BOP!#REF!,[58]BOP!#REF!</definedName>
    <definedName name="Cwvu.importsall." localSheetId="48" hidden="1">[58]BOP!$A$36:$IV$36,[58]BOP!$A$44:$IV$44,[58]BOP!$A$59:$IV$59,[58]BOP!#REF!,[58]BOP!#REF!,[58]BOP!$A$79:$IV$79,[58]BOP!$A$81:$IV$88,[58]BOP!#REF!,[58]BOP!#REF!</definedName>
    <definedName name="Cwvu.importsall." localSheetId="49" hidden="1">[58]BOP!$A$36:$IV$36,[58]BOP!$A$44:$IV$44,[58]BOP!$A$59:$IV$59,[58]BOP!#REF!,[58]BOP!#REF!,[58]BOP!$A$79:$IV$79,[58]BOP!$A$81:$IV$88,[58]BOP!#REF!,[58]BOP!#REF!</definedName>
    <definedName name="Cwvu.importsall." localSheetId="50" hidden="1">[58]BOP!$A$36:$IV$36,[58]BOP!$A$44:$IV$44,[58]BOP!$A$59:$IV$59,[58]BOP!#REF!,[58]BOP!#REF!,[58]BOP!$A$79:$IV$79,[58]BOP!$A$81:$IV$88,[58]BOP!#REF!,[58]BOP!#REF!</definedName>
    <definedName name="Cwvu.importsall." localSheetId="51" hidden="1">[58]BOP!$A$36:$IV$36,[58]BOP!$A$44:$IV$44,[58]BOP!$A$59:$IV$59,[58]BOP!#REF!,[58]BOP!#REF!,[58]BOP!$A$79:$IV$79,[58]BOP!$A$81:$IV$88,[58]BOP!#REF!,[58]BOP!#REF!</definedName>
    <definedName name="Cwvu.importsall." localSheetId="52" hidden="1">[58]BOP!$A$36:$IV$36,[58]BOP!$A$44:$IV$44,[58]BOP!$A$59:$IV$59,[58]BOP!#REF!,[58]BOP!#REF!,[58]BOP!$A$79:$IV$79,[58]BOP!$A$81:$IV$88,[58]BOP!#REF!,[58]BOP!#REF!</definedName>
    <definedName name="Cwvu.importsall." localSheetId="56" hidden="1">[58]BOP!$A$36:$IV$36,[58]BOP!$A$44:$IV$44,[58]BOP!$A$59:$IV$59,[58]BOP!#REF!,[58]BOP!#REF!,[58]BOP!$A$79:$IV$79,[58]BOP!$A$81:$IV$88,[58]BOP!#REF!,[58]BOP!#REF!</definedName>
    <definedName name="Cwvu.importsall." localSheetId="57" hidden="1">[58]BOP!$A$36:$IV$36,[58]BOP!$A$44:$IV$44,[58]BOP!$A$59:$IV$59,[58]BOP!#REF!,[58]BOP!#REF!,[58]BOP!$A$79:$IV$79,[58]BOP!$A$81:$IV$88,[58]BOP!#REF!,[58]BOP!#REF!</definedName>
    <definedName name="Cwvu.importsall." localSheetId="58" hidden="1">[58]BOP!$A$36:$IV$36,[58]BOP!$A$44:$IV$44,[58]BOP!$A$59:$IV$59,[58]BOP!#REF!,[58]BOP!#REF!,[58]BOP!$A$79:$IV$79,[58]BOP!$A$81:$IV$88,[58]BOP!#REF!,[58]BOP!#REF!</definedName>
    <definedName name="Cwvu.importsall." localSheetId="59" hidden="1">[58]BOP!$A$36:$IV$36,[58]BOP!$A$44:$IV$44,[58]BOP!$A$59:$IV$59,[58]BOP!#REF!,[58]BOP!#REF!,[58]BOP!$A$79:$IV$79,[58]BOP!$A$81:$IV$88,[58]BOP!#REF!,[58]BOP!#REF!</definedName>
    <definedName name="Cwvu.importsall." localSheetId="60" hidden="1">[58]BOP!$A$36:$IV$36,[58]BOP!$A$44:$IV$44,[58]BOP!$A$59:$IV$59,[58]BOP!#REF!,[58]BOP!#REF!,[58]BOP!$A$79:$IV$79,[58]BOP!$A$81:$IV$88,[58]BOP!#REF!,[58]BOP!#REF!</definedName>
    <definedName name="Cwvu.importsall." localSheetId="61" hidden="1">[58]BOP!$A$36:$IV$36,[58]BOP!$A$44:$IV$44,[58]BOP!$A$59:$IV$59,[58]BOP!#REF!,[58]BOP!#REF!,[58]BOP!$A$79:$IV$79,[58]BOP!$A$81:$IV$88,[58]BOP!#REF!,[58]BOP!#REF!</definedName>
    <definedName name="Cwvu.importsall." localSheetId="62" hidden="1">[58]BOP!$A$36:$IV$36,[58]BOP!$A$44:$IV$44,[58]BOP!$A$59:$IV$59,[58]BOP!#REF!,[58]BOP!#REF!,[58]BOP!$A$79:$IV$79,[58]BOP!$A$81:$IV$88,[58]BOP!#REF!,[58]BOP!#REF!</definedName>
    <definedName name="Cwvu.importsall." hidden="1">[58]BOP!$A$36:$IV$36,[58]BOP!$A$44:$IV$44,[58]BOP!$A$59:$IV$59,[58]BOP!#REF!,[58]BOP!#REF!,[58]BOP!$A$79:$IV$79,[58]BOP!$A$81:$IV$88,[58]BOP!#REF!,[58]BOP!#REF!</definedName>
    <definedName name="Cwvu.Print." hidden="1">[59]Indic!$A$109:$IV$109,[59]Indic!$A$196:$IV$197,[59]Indic!$A$208:$IV$209,[59]Indic!$A$217:$IV$218</definedName>
    <definedName name="Cwvu.tot." localSheetId="56" hidden="1">[58]BOP!$A$36:$IV$36,[58]BOP!$A$44:$IV$44,[58]BOP!$A$59:$IV$59,[58]BOP!#REF!,[58]BOP!#REF!,[58]BOP!$A$79:$IV$79</definedName>
    <definedName name="Cwvu.tot." localSheetId="57" hidden="1">[58]BOP!$A$36:$IV$36,[58]BOP!$A$44:$IV$44,[58]BOP!$A$59:$IV$59,[58]BOP!#REF!,[58]BOP!#REF!,[58]BOP!$A$79:$IV$79</definedName>
    <definedName name="Cwvu.tot." localSheetId="58" hidden="1">[58]BOP!$A$36:$IV$36,[58]BOP!$A$44:$IV$44,[58]BOP!$A$59:$IV$59,[58]BOP!#REF!,[58]BOP!#REF!,[58]BOP!$A$79:$IV$79</definedName>
    <definedName name="Cwvu.tot." localSheetId="59" hidden="1">[58]BOP!$A$36:$IV$36,[58]BOP!$A$44:$IV$44,[58]BOP!$A$59:$IV$59,[58]BOP!#REF!,[58]BOP!#REF!,[58]BOP!$A$79:$IV$79</definedName>
    <definedName name="Cwvu.tot." localSheetId="60" hidden="1">[58]BOP!$A$36:$IV$36,[58]BOP!$A$44:$IV$44,[58]BOP!$A$59:$IV$59,[58]BOP!#REF!,[58]BOP!#REF!,[58]BOP!$A$79:$IV$79</definedName>
    <definedName name="Cwvu.tot." localSheetId="61" hidden="1">[58]BOP!$A$36:$IV$36,[58]BOP!$A$44:$IV$44,[58]BOP!$A$59:$IV$59,[58]BOP!#REF!,[58]BOP!#REF!,[58]BOP!$A$79:$IV$79</definedName>
    <definedName name="Cwvu.tot." localSheetId="62" hidden="1">[58]BOP!$A$36:$IV$36,[58]BOP!$A$44:$IV$44,[58]BOP!$A$59:$IV$59,[58]BOP!#REF!,[58]BOP!#REF!,[58]BOP!$A$79:$IV$79</definedName>
    <definedName name="Cwvu.tot." hidden="1">[58]BOP!$A$36:$IV$36,[58]BOP!$A$44:$IV$44,[58]BOP!$A$59:$IV$59,[58]BOP!#REF!,[58]BOP!#REF!,[58]BOP!$A$79:$IV$79</definedName>
    <definedName name="d">#REF!</definedName>
    <definedName name="d__Chart1" comment="Auto-added dynamic range">#REF!:INDEX(#REF!,#REF!,#REF!)</definedName>
    <definedName name="d__Chart2" comment="Auto-added dynamic range">#REF!:INDEX(#REF!,#REF!,#REF!)</definedName>
    <definedName name="d__Chart3" comment="Auto-added dynamic range">#REF!:INDEX(#REF!,#REF!,#REF!)</definedName>
    <definedName name="d__Chart4" comment="Auto-added dynamic range">#REF!:INDEX(#REF!,#REF!,#REF!)</definedName>
    <definedName name="d__Chart5" comment="Auto-added dynamic range">#REF!:INDEX(#REF!,#REF!,#REF!)</definedName>
    <definedName name="d__Chart6_ACQ" comment="Auto-added dynamic range">#REF!:INDEX(#REF!,#REF!,#REF!)</definedName>
    <definedName name="d__Chart6_CreditScoring" comment="Auto-added dynamic range">#REF!:INDEX(#REF!,#REF!,#REF!)</definedName>
    <definedName name="d__Chart6_Defaults" comment="Auto-added dynamic range">#REF!:INDEX(#REF!,#REF!,#REF!)</definedName>
    <definedName name="d__Chart6_LA" comment="Auto-added dynamic range">#REF!:INDEX(#REF!,#REF!,#REF!)</definedName>
    <definedName name="d__Chart6_LGD" comment="Auto-added dynamic range">#REF!:INDEX(#REF!,#REF!,#REF!)</definedName>
    <definedName name="d__Chart6_Spreads" comment="Auto-added dynamic range">#REF!:INDEX(#REF!,#REF!,#REF!)</definedName>
    <definedName name="d__Chart6_UnsecDemand" comment="Auto-added dynamic range">#REF!:INDEX(#REF!,#REF!,#REF!)</definedName>
    <definedName name="d__Chart7" comment="Auto-added dynamic range">#REF!:INDEX(#REF!,#REF!,#REF!)</definedName>
    <definedName name="d__Chart8" comment="Auto-added dynamic range">#REF!:INDEX(#REF!,#REF!,#REF!)</definedName>
    <definedName name="d__Chart9" comment="Auto-added dynamic range">#REF!:INDEX(#REF!,#REF!,#REF!)</definedName>
    <definedName name="d__credit_scoring_criteria__credit_card_N" comment="Auto-added dynamic range" localSheetId="2">INDEX(d__Chart6_CreditScoring,,2)</definedName>
    <definedName name="d__credit_scoring_criteria__credit_card_N" comment="Auto-added dynamic range">INDEX(d__Chart6_CreditScoring,,2)</definedName>
    <definedName name="d__credit_scoring_criteria__credit_card_P" comment="Auto-added dynamic range" localSheetId="2">INDEX(d__Chart6_CreditScoring,,1)</definedName>
    <definedName name="d__credit_scoring_criteria__credit_card_P" comment="Auto-added dynamic range">INDEX(d__Chart6_CreditScoring,,1)</definedName>
    <definedName name="d__credit_scoring_criteria__other_N" comment="Auto-added dynamic range" localSheetId="2">INDEX(d__Chart6_CreditScoring,,4)</definedName>
    <definedName name="d__credit_scoring_criteria__other_N" comment="Auto-added dynamic range">INDEX(d__Chart6_CreditScoring,,4)</definedName>
    <definedName name="d__credit_scoring_criteria__other_P" comment="Auto-added dynamic range" localSheetId="2">INDEX(d__Chart6_CreditScoring,,3)</definedName>
    <definedName name="d__credit_scoring_criteria__other_P" comment="Auto-added dynamic range">INDEX(d__Chart6_CreditScoring,,3)</definedName>
    <definedName name="d_Average_credit_quality__credit_card_N" comment="Auto-added dynamic range" localSheetId="2">INDEX(d__Chart6_ACQ,,2)</definedName>
    <definedName name="d_Average_credit_quality__credit_card_N" comment="Auto-added dynamic range">INDEX(d__Chart6_ACQ,,2)</definedName>
    <definedName name="d_Average_credit_quality__credit_card_P" comment="Auto-added dynamic range" localSheetId="2">INDEX(d__Chart6_ACQ,,1)</definedName>
    <definedName name="d_Average_credit_quality__credit_card_P" comment="Auto-added dynamic range">INDEX(d__Chart6_ACQ,,1)</definedName>
    <definedName name="d_Average_credit_quality__non_credit_card_N" comment="Auto-added dynamic range" localSheetId="2">INDEX(d__Chart6_ACQ,,4)</definedName>
    <definedName name="d_Average_credit_quality__non_credit_card_N" comment="Auto-added dynamic range">INDEX(d__Chart6_ACQ,,4)</definedName>
    <definedName name="d_Average_credit_quality__non_credit_card_P" comment="Auto-added dynamic range" localSheetId="2">INDEX(d__Chart6_ACQ,,3)</definedName>
    <definedName name="d_Average_credit_quality__non_credit_card_P" comment="Auto-added dynamic range">INDEX(d__Chart6_ACQ,,3)</definedName>
    <definedName name="D_B">#REF!</definedName>
    <definedName name="D_cate">#REF!</definedName>
    <definedName name="D_chg">#REF!</definedName>
    <definedName name="d_cht1Date" comment="Auto-added dynamic range" localSheetId="2">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2">INDEX(d__Chart4,,1)</definedName>
    <definedName name="d_Default_rate" comment="Auto-added dynamic range">INDEX(d__Chart4,,1)</definedName>
    <definedName name="d_Defaults__credit_card_N" comment="Auto-added dynamic range" localSheetId="2">INDEX(d__Chart6_Defaults,,2)</definedName>
    <definedName name="d_Defaults__credit_card_N" comment="Auto-added dynamic range">INDEX(d__Chart6_Defaults,,2)</definedName>
    <definedName name="d_Defaults__credit_card_P" comment="Auto-added dynamic range" localSheetId="2">INDEX(d__Chart6_Defaults,,1)</definedName>
    <definedName name="d_Defaults__credit_card_P" comment="Auto-added dynamic range">INDEX(d__Chart6_Defaults,,1)</definedName>
    <definedName name="d_Defaults__other_N" comment="Auto-added dynamic range" localSheetId="2">INDEX(d__Chart6_Defaults,,4)</definedName>
    <definedName name="d_Defaults__other_N" comment="Auto-added dynamic range">INDEX(d__Chart6_Defaults,,4)</definedName>
    <definedName name="d_Defaults__other_P" comment="Auto-added dynamic range" localSheetId="2">INDEX(d__Chart6_Defaults,,3)</definedName>
    <definedName name="d_Defaults__other_P" comment="Auto-added dynamic range">INDEX(d__Chart6_Defaults,,3)</definedName>
    <definedName name="d_Demand_from_households__credit_card_N" comment="Auto-added dynamic range" localSheetId="2">INDEX(d__Chart6_UnsecDemand,,2)</definedName>
    <definedName name="d_Demand_from_households__credit_card_N" comment="Auto-added dynamic range">INDEX(d__Chart6_UnsecDemand,,2)</definedName>
    <definedName name="d_Demand_from_households__credit_card_P" comment="Auto-added dynamic range" localSheetId="2">INDEX(d__Chart6_UnsecDemand,,1)</definedName>
    <definedName name="d_Demand_from_households__credit_card_P" comment="Auto-added dynamic range">INDEX(d__Chart6_UnsecDemand,,1)</definedName>
    <definedName name="d_Demand_from_households__other_N" comment="Auto-added dynamic range" localSheetId="2">INDEX(d__Chart6_UnsecDemand,,4)</definedName>
    <definedName name="d_Demand_from_households__other_N" comment="Auto-added dynamic range">INDEX(d__Chart6_UnsecDemand,,4)</definedName>
    <definedName name="d_Demand_from_households__other_P" comment="Auto-added dynamic range" localSheetId="2">INDEX(d__Chart6_UnsecDemand,,3)</definedName>
    <definedName name="d_Demand_from_households__other_P" comment="Auto-added dynamic range">INDEX(d__Chart6_UnsecDemand,,3)</definedName>
    <definedName name="D_G">#REF!</definedName>
    <definedName name="D_Ind">#REF!</definedName>
    <definedName name="D_L">#REF!</definedName>
    <definedName name="d_loan_approvals__credit_card_N" comment="Auto-added dynamic range" localSheetId="2">INDEX(d__Chart6_LA,,3)</definedName>
    <definedName name="d_loan_approvals__credit_card_N" comment="Auto-added dynamic range">INDEX(d__Chart6_LA,,3)</definedName>
    <definedName name="d_loan_approvals__credit_card_P" comment="Auto-added dynamic range" localSheetId="2">INDEX(d__Chart6_LA,,2)</definedName>
    <definedName name="d_loan_approvals__credit_card_P" comment="Auto-added dynamic range">INDEX(d__Chart6_LA,,2)</definedName>
    <definedName name="d_loan_approvals__other_N" comment="Auto-added dynamic range" localSheetId="2">INDEX(d__Chart6_LA,,5)</definedName>
    <definedName name="d_loan_approvals__other_N" comment="Auto-added dynamic range">INDEX(d__Chart6_LA,,5)</definedName>
    <definedName name="d_loan_approvals__other_P" comment="Auto-added dynamic range" localSheetId="2">INDEX(d__Chart6_LA,,4)</definedName>
    <definedName name="d_loan_approvals__other_P" comment="Auto-added dynamic range">INDEX(d__Chart6_LA,,4)</definedName>
    <definedName name="d_Loss_given_default" comment="Auto-added dynamic range" localSheetId="2">INDEX(d__Chart4,,3)</definedName>
    <definedName name="d_Loss_given_default" comment="Auto-added dynamic range">INDEX(d__Chart4,,3)</definedName>
    <definedName name="d_Loss_given_default__credit_card_N" comment="Auto-added dynamic range" localSheetId="2">INDEX(d__Chart6_LGD,,2)</definedName>
    <definedName name="d_Loss_given_default__credit_card_N" comment="Auto-added dynamic range">INDEX(d__Chart6_LGD,,2)</definedName>
    <definedName name="d_Loss_given_default__credit_card_P" comment="Auto-added dynamic range" localSheetId="2">INDEX(d__Chart6_LGD,,1)</definedName>
    <definedName name="d_Loss_given_default__credit_card_P" comment="Auto-added dynamic range">INDEX(d__Chart6_LGD,,1)</definedName>
    <definedName name="d_Loss_given_default__other_N" comment="Auto-added dynamic range" localSheetId="2">INDEX(d__Chart6_LGD,,4)</definedName>
    <definedName name="d_Loss_given_default__other_N" comment="Auto-added dynamic range">INDEX(d__Chart6_LGD,,4)</definedName>
    <definedName name="d_Loss_given_default__other_P" comment="Auto-added dynamic range" localSheetId="2">INDEX(d__Chart6_LGD,,3)</definedName>
    <definedName name="d_Loss_given_default__other_P" comment="Auto-added dynamic range">INDEX(d__Chart6_LGD,,3)</definedName>
    <definedName name="d_N___Default_rate" comment="Auto-added dynamic range" localSheetId="2">INDEX(d__Chart4,,2)</definedName>
    <definedName name="d_N___Default_rate" comment="Auto-added dynamic range">INDEX(d__Chart4,,2)</definedName>
    <definedName name="d_N___Loss_given_default" comment="Auto-added dynamic range" localSheetId="2">INDEX(d__Chart4,,4)</definedName>
    <definedName name="d_N___Loss_given_default" comment="Auto-added dynamic range">INDEX(d__Chart4,,4)</definedName>
    <definedName name="d_N___Overall" comment="Auto-added dynamic range" localSheetId="2">INDEX(d__Chart1,,3)</definedName>
    <definedName name="d_N___Overall" comment="Auto-added dynamic range">INDEX(d__Chart1,,3)</definedName>
    <definedName name="d_N___To_borrowers_with_high_LTV_ratios__c_" comment="Auto-added dynamic range" localSheetId="2">INDEX(d__Chart1,,5)</definedName>
    <definedName name="d_N___To_borrowers_with_high_LTV_ratios__c_" comment="Auto-added dynamic range">INDEX(d__Chart1,,5)</definedName>
    <definedName name="d_N_house_spreads" comment="Auto-added dynamic range" localSheetId="2">INDEX(d__Chart3,2,)</definedName>
    <definedName name="d_N_house_spreads" comment="Auto-added dynamic range">INDEX(d__Chart3,2,)</definedName>
    <definedName name="d_N_Large_Availability" comment="Auto-added dynamic range" localSheetId="2">INDEX(d__Chart7,,7)</definedName>
    <definedName name="d_N_Large_Availability" comment="Auto-added dynamic range">INDEX(d__Chart7,,7)</definedName>
    <definedName name="d_N_Large_Demand" comment="Auto-added dynamic range" localSheetId="2">INDEX(d__Chart9,,6)</definedName>
    <definedName name="d_N_Large_Demand" comment="Auto-added dynamic range">INDEX(d__Chart9,,6)</definedName>
    <definedName name="d_N_Large_Spreads" comment="Auto-added dynamic range" localSheetId="2">INDEX(d__Chart8,,6)</definedName>
    <definedName name="d_N_Large_Spreads" comment="Auto-added dynamic range">INDEX(d__Chart8,,6)</definedName>
    <definedName name="d_N_Medium_Availability" comment="Auto-added dynamic range" localSheetId="2">INDEX(d__Chart7,,5)</definedName>
    <definedName name="d_N_Medium_Availability" comment="Auto-added dynamic range">INDEX(d__Chart7,,5)</definedName>
    <definedName name="d_N_Medium_Demand" comment="Auto-added dynamic range" localSheetId="2">INDEX(d__Chart9,,4)</definedName>
    <definedName name="d_N_Medium_Demand" comment="Auto-added dynamic range">INDEX(d__Chart9,,4)</definedName>
    <definedName name="d_N_Medium_Spreads" comment="Auto-added dynamic range" localSheetId="2">INDEX(d__Chart8,,4)</definedName>
    <definedName name="d_N_Medium_Spreads" comment="Auto-added dynamic range">INDEX(d__Chart8,,4)</definedName>
    <definedName name="d_N_Sec_spreads" comment="Auto-added dynamic range" localSheetId="2">INDEX(d__Chart2,2,)</definedName>
    <definedName name="d_N_Sec_spreads" comment="Auto-added dynamic range">INDEX(d__Chart2,2,)</definedName>
    <definedName name="d_N_Small_Availability" comment="Auto-added dynamic range" localSheetId="2">INDEX(d__Chart7,,3)</definedName>
    <definedName name="d_N_Small_Availability" comment="Auto-added dynamic range">INDEX(d__Chart7,,3)</definedName>
    <definedName name="d_N_Small_Demand" comment="Auto-added dynamic range" localSheetId="2">INDEX(d__Chart9,,2)</definedName>
    <definedName name="d_N_Small_Demand" comment="Auto-added dynamic range">INDEX(d__Chart9,,2)</definedName>
    <definedName name="d_N_Small_Spreads" comment="Auto-added dynamic range" localSheetId="2">INDEX(d__Chart8,,2)</definedName>
    <definedName name="d_N_Small_Spreads" comment="Auto-added dynamic range">INDEX(d__Chart8,,2)</definedName>
    <definedName name="d_N_Unsec_availability" comment="Auto-added dynamic range" localSheetId="2">INDEX(d__Chart5,2,)</definedName>
    <definedName name="d_N_Unsec_availability" comment="Auto-added dynamic range">INDEX(d__Chart5,2,)</definedName>
    <definedName name="D_O">#REF!</definedName>
    <definedName name="d_Overall" comment="Auto-added dynamic range" localSheetId="2">INDEX(d__Chart1,,2)</definedName>
    <definedName name="d_Overall" comment="Auto-added dynamic range">INDEX(d__Chart1,,2)</definedName>
    <definedName name="D_P">#REF!</definedName>
    <definedName name="d_P_house_spreads" comment="Auto-added dynamic range" localSheetId="2">INDEX(d__Chart3,1,)</definedName>
    <definedName name="d_P_house_spreads" comment="Auto-added dynamic range">INDEX(d__Chart3,1,)</definedName>
    <definedName name="d_P_Large_Availability" comment="Auto-added dynamic range" localSheetId="2">INDEX(d__Chart7,,6)</definedName>
    <definedName name="d_P_Large_Availability" comment="Auto-added dynamic range">INDEX(d__Chart7,,6)</definedName>
    <definedName name="d_P_Large_Demand" comment="Auto-added dynamic range" localSheetId="2">INDEX(d__Chart9,,5)</definedName>
    <definedName name="d_P_Large_Demand" comment="Auto-added dynamic range">INDEX(d__Chart9,,5)</definedName>
    <definedName name="d_P_Large_Spreads" comment="Auto-added dynamic range" localSheetId="2">INDEX(d__Chart8,,5)</definedName>
    <definedName name="d_P_Large_Spreads" comment="Auto-added dynamic range">INDEX(d__Chart8,,5)</definedName>
    <definedName name="d_P_Medium_Availability" comment="Auto-added dynamic range" localSheetId="2">INDEX(d__Chart7,,4)</definedName>
    <definedName name="d_P_Medium_Availability" comment="Auto-added dynamic range">INDEX(d__Chart7,,4)</definedName>
    <definedName name="d_P_Medium_Demand" comment="Auto-added dynamic range" localSheetId="2">INDEX(d__Chart9,,3)</definedName>
    <definedName name="d_P_Medium_Demand" comment="Auto-added dynamic range">INDEX(d__Chart9,,3)</definedName>
    <definedName name="d_P_Medium_Spreads" comment="Auto-added dynamic range" localSheetId="2">INDEX(d__Chart8,,3)</definedName>
    <definedName name="d_P_Medium_Spreads" comment="Auto-added dynamic range">INDEX(d__Chart8,,3)</definedName>
    <definedName name="d_P_Sec_spreads" comment="Auto-added dynamic range" localSheetId="2">INDEX(d__Chart2,1,)</definedName>
    <definedName name="d_P_Sec_spreads" comment="Auto-added dynamic range">INDEX(d__Chart2,1,)</definedName>
    <definedName name="d_P_Small_Availability" comment="Auto-added dynamic range" localSheetId="2">INDEX(d__Chart7,,2)</definedName>
    <definedName name="d_P_Small_Availability" comment="Auto-added dynamic range">INDEX(d__Chart7,,2)</definedName>
    <definedName name="d_P_Small_Demand" comment="Auto-added dynamic range" localSheetId="2">INDEX(d__Chart9,,1)</definedName>
    <definedName name="d_P_Small_Demand" comment="Auto-added dynamic range">INDEX(d__Chart9,,1)</definedName>
    <definedName name="d_P_Small_Spreads" comment="Auto-added dynamic range" localSheetId="2">INDEX(d__Chart8,,1)</definedName>
    <definedName name="d_P_Small_Spreads" comment="Auto-added dynamic range">INDEX(d__Chart8,,1)</definedName>
    <definedName name="d_P_Unsec_availability" comment="Auto-added dynamic range" localSheetId="2">INDEX(d__Chart5,1,)</definedName>
    <definedName name="d_P_Unsec_availability" comment="Auto-added dynamic range">INDEX(d__Chart5,1,)</definedName>
    <definedName name="d_Quarter__column_" comment="Auto-added dynamic range">#REF!:INDEX(#REF!,#REF!,#REF!)</definedName>
    <definedName name="d_Quarter_Corp" comment="Auto-added dynamic range" localSheetId="2">INDEX(d__Chart7,,1)</definedName>
    <definedName name="d_Quarter_Corp" comment="Auto-added dynamic range">INDEX(d__Chart7,,1)</definedName>
    <definedName name="d_Quarter_HHsec" comment="Auto-added dynamic range" localSheetId="2">INDEX(d__Chart1,,1)</definedName>
    <definedName name="d_Quarter_HHsec" comment="Auto-added dynamic range">INDEX(d__Chart1,,1)</definedName>
    <definedName name="d_Quarter_Unsec" comment="Auto-added dynamic range" localSheetId="2">INDEX(d__Chart6_LA,,1)</definedName>
    <definedName name="d_Quarter_Unsec" comment="Auto-added dynamic range">INDEX(d__Chart6_LA,,1)</definedName>
    <definedName name="D_S">#REF!</definedName>
    <definedName name="d_Spreads_on_credit_card_N" comment="Auto-added dynamic range" localSheetId="2">INDEX(d__Chart6_Spreads,,2)</definedName>
    <definedName name="d_Spreads_on_credit_card_N" comment="Auto-added dynamic range">INDEX(d__Chart6_Spreads,,2)</definedName>
    <definedName name="d_Spreads_on_credit_card_P" comment="Auto-added dynamic range" localSheetId="2">INDEX(d__Chart6_Spreads,,1)</definedName>
    <definedName name="d_Spreads_on_credit_card_P" comment="Auto-added dynamic range">INDEX(d__Chart6_Spreads,,1)</definedName>
    <definedName name="d_Spreads_on_other_pccs_core_unsecured_N" comment="Auto-added dynamic range" localSheetId="2">INDEX(d__Chart6_Spreads,,4)</definedName>
    <definedName name="d_Spreads_on_other_pccs_core_unsecured_N" comment="Auto-added dynamic range">INDEX(d__Chart6_Spreads,,4)</definedName>
    <definedName name="d_Spreads_on_other_pccs_core_unsecured_P" comment="Auto-added dynamic range" localSheetId="2">INDEX(d__Chart6_Spreads,,3)</definedName>
    <definedName name="d_Spreads_on_other_pccs_core_unsecured_P" comment="Auto-added dynamic range">INDEX(d__Chart6_Spreads,,3)</definedName>
    <definedName name="D_SRM">#REF!</definedName>
    <definedName name="D_SY">#REF!</definedName>
    <definedName name="d_To_borrowers_with_high_LTV_ratios__c_" comment="Auto-added dynamic range" localSheetId="2">INDEX(d__Chart1,,4)</definedName>
    <definedName name="d_To_borrowers_with_high_LTV_ratios__c_" comment="Auto-added dynamic range">INDEX(d__Chart1,,4)</definedName>
    <definedName name="D_trade">'[60]9'!#REF!</definedName>
    <definedName name="D_trchg">'[60]9'!#REF!</definedName>
    <definedName name="d_Zero_Corp" comment="Auto-added dynamic range" localSheetId="2">INDEX(d__Chart7,,8)</definedName>
    <definedName name="d_Zero_Corp" comment="Auto-added dynamic range">INDEX(d__Chart7,,8)</definedName>
    <definedName name="d_Zero_Unsec" comment="Auto-added dynamic range" localSheetId="2">INDEX(d__Chart6_LA,,6)</definedName>
    <definedName name="d_Zero_Unsec" comment="Auto-added dynamic range">INDEX(d__Chart6_LA,,6)</definedName>
    <definedName name="da">#REF!</definedName>
    <definedName name="DABA">#REF!</definedName>
    <definedName name="DABI">#REF!</definedName>
    <definedName name="DABproj">#N/A</definedName>
    <definedName name="DAGproj">#N/A</definedName>
    <definedName name="DAMU">#REF!</definedName>
    <definedName name="DAproj">#N/A</definedName>
    <definedName name="DASD">#N/A</definedName>
    <definedName name="DASDB">#N/A</definedName>
    <definedName name="DASDG">#N/A</definedName>
    <definedName name="Data">#REF!</definedName>
    <definedName name="Data_5">#REF!</definedName>
    <definedName name="data_8.4">#REF!</definedName>
    <definedName name="DATA_BPM6_1">#REF!</definedName>
    <definedName name="DATA_BPM6_2">#REF!</definedName>
    <definedName name="data1">#REF!</definedName>
    <definedName name="data2">#REF!</definedName>
    <definedName name="data3">#REF!</definedName>
    <definedName name="_xlnm.Database">'[61]Table-1'!#REF!</definedName>
    <definedName name="Database_MI">#REF!</definedName>
    <definedName name="database1">'[61]Table-1'!#REF!</definedName>
    <definedName name="databse">#REF!</definedName>
    <definedName name="DATE">#REF!</definedName>
    <definedName name="DATEcol">#REF!</definedName>
    <definedName name="DATEe" localSheetId="2">ChEnd DATEcol</definedName>
    <definedName name="DATEe">ChEnd DATEcol</definedName>
    <definedName name="DATES">#REF!</definedName>
    <definedName name="dates_w">#REF!</definedName>
    <definedName name="Dates1">#REF!</definedName>
    <definedName name="dates2">#REF!</definedName>
    <definedName name="dates3">#REF!</definedName>
    <definedName name="db">#REF!</definedName>
    <definedName name="DBA">'[39]WETA BOP'!#REF!</definedName>
    <definedName name="DBI">'[39]WETA BOP'!#REF!</definedName>
    <definedName name="DBML">#REF!</definedName>
    <definedName name="DBproj">#N/A</definedName>
    <definedName name="DCSa">'[62]Table 1'!#REF!</definedName>
    <definedName name="dd" localSheetId="2"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hidden="1">{"Riqfin97",#N/A,FALSE,"Tran";"Riqfinpro",#N/A,FALSE,"Tran"}</definedName>
    <definedName name="ddd">#REF!</definedName>
    <definedName name="dddddddddddd">'[33]Vol 1'!#REF!</definedName>
    <definedName name="DDR">#REF!</definedName>
    <definedName name="DDRBA">#REF!</definedName>
    <definedName name="de">#REF!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#REF!</definedName>
    <definedName name="DEBTSERV">#REF!</definedName>
    <definedName name="Dec_50">#REF!</definedName>
    <definedName name="Dec_51">#REF!</definedName>
    <definedName name="Dec_52">#REF!</definedName>
    <definedName name="Dec_53">#REF!</definedName>
    <definedName name="Dec_54">#REF!</definedName>
    <definedName name="Dec_55">#REF!</definedName>
    <definedName name="Dec_56">#REF!</definedName>
    <definedName name="Dec_57">#REF!</definedName>
    <definedName name="Dec_58">#REF!</definedName>
    <definedName name="Dec_59">#REF!</definedName>
    <definedName name="Dec_60">#REF!</definedName>
    <definedName name="Dec_61">#REF!</definedName>
    <definedName name="Dec_62">#REF!</definedName>
    <definedName name="Dec_63">#REF!</definedName>
    <definedName name="Dec_64">#REF!</definedName>
    <definedName name="Dec_65">#REF!</definedName>
    <definedName name="Dec_66">#REF!</definedName>
    <definedName name="Dec_67">#REF!</definedName>
    <definedName name="Dec_68">#REF!</definedName>
    <definedName name="Dec_69">#REF!</definedName>
    <definedName name="Dec_70">#REF!</definedName>
    <definedName name="Dec_71">#REF!</definedName>
    <definedName name="Dec_72">#REF!</definedName>
    <definedName name="Dec_73">#REF!</definedName>
    <definedName name="Dec_74">#REF!</definedName>
    <definedName name="Dec_75">#REF!</definedName>
    <definedName name="Dec_76">#REF!</definedName>
    <definedName name="Dec_77">#REF!</definedName>
    <definedName name="Dec_78">#REF!</definedName>
    <definedName name="Dec_79">#REF!</definedName>
    <definedName name="Dec_80">#REF!</definedName>
    <definedName name="Dec_81">#REF!</definedName>
    <definedName name="Dec_82">#REF!</definedName>
    <definedName name="Dec_83">#REF!</definedName>
    <definedName name="Dec_84">#REF!</definedName>
    <definedName name="Dec_85">#REF!</definedName>
    <definedName name="Dec_86">#REF!</definedName>
    <definedName name="Dec_87">#REF!</definedName>
    <definedName name="Dec_88">#REF!</definedName>
    <definedName name="Dec_89">#REF!</definedName>
    <definedName name="Dec_90">#REF!</definedName>
    <definedName name="Dec_91">#REF!</definedName>
    <definedName name="Dec_92">#REF!</definedName>
    <definedName name="Dec_93">#REF!</definedName>
    <definedName name="Dec_94">#REF!</definedName>
    <definedName name="Dec_95">#REF!</definedName>
    <definedName name="Dec_96">#REF!</definedName>
    <definedName name="Dec_97">#REF!</definedName>
    <definedName name="Dec_98">#REF!</definedName>
    <definedName name="Dec_99">#REF!</definedName>
    <definedName name="DEF">#REF!</definedName>
    <definedName name="DEFIND">#REF!</definedName>
    <definedName name="DEFINT">#REF!</definedName>
    <definedName name="DEFL">#REF!</definedName>
    <definedName name="DEM">[28]CIRRs!$C$84</definedName>
    <definedName name="Department">[37]Nominal!$B$2</definedName>
    <definedName name="DEUTSCHE">#REF!</definedName>
    <definedName name="df">'[62]Table 1'!#REF!</definedName>
    <definedName name="dfdbgn">'[40]10'!#REF!</definedName>
    <definedName name="dfg">'[63]10'!#REF!</definedName>
    <definedName name="dfgg">#REF!</definedName>
    <definedName name="dg" localSheetId="2"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localSheetId="52"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hidden="1">{#N/A,#N/A,TRUE,"Table1USD";#N/A,#N/A,TRUE,"Table1GBP"}</definedName>
    <definedName name="DG.DOD.MWBG.CD">#REF!</definedName>
    <definedName name="DG_S">#REF!</definedName>
    <definedName name="dgfwe">#REF!</definedName>
    <definedName name="DGproj">#N/A</definedName>
    <definedName name="dgzhdzdj">'[40]10'!#REF!</definedName>
    <definedName name="DHD">#REF!</definedName>
    <definedName name="dig8_10f">#REF!</definedName>
    <definedName name="dis">#REF!</definedName>
    <definedName name="DISBE">#REF!</definedName>
    <definedName name="DISBURSEMENT">#REF!</definedName>
    <definedName name="Discount_IDA">[64]NPV!$B$28</definedName>
    <definedName name="Discount_IDA1">#REF!</definedName>
    <definedName name="Discount_NC">[64]NPV!#REF!</definedName>
    <definedName name="DiscountRate">#REF!</definedName>
    <definedName name="DISRATE">'[65]DISC RATES'!$A$3:$E$21</definedName>
    <definedName name="DKK">#REF!</definedName>
    <definedName name="DM">#REF!</definedName>
    <definedName name="DMB">'[10]Monetary Dev_Monthly'!#REF!</definedName>
    <definedName name="DMU">'[39]WETA BOP'!#REF!</definedName>
    <definedName name="DMX">'[66]Table 1'!#REF!</definedName>
    <definedName name="DMX_Current">[51]Cover!$D$11</definedName>
    <definedName name="DMX_PRG">[51]Cover!$D$12</definedName>
    <definedName name="DO">#REF!</definedName>
    <definedName name="doit">#REF!</definedName>
    <definedName name="Download">'[10]IFS SURVEYS Dec1990_Feb2004'!#REF!</definedName>
    <definedName name="Dproj">#N/A</definedName>
    <definedName name="DPT">#REF!</definedName>
    <definedName name="dr" localSheetId="2"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localSheetId="52"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hidden="1">{#N/A,#N/A,TRUE,"Table1USD";#N/A,#N/A,TRUE,"Table1GBP"}</definedName>
    <definedName name="drs">'[67]Scheduled Repayment'!$E$2:$AV$2</definedName>
    <definedName name="drt">[36]Constants!$C$2</definedName>
    <definedName name="DS">#REF!</definedName>
    <definedName name="DS.MIS">#REF!</definedName>
    <definedName name="DS1.MIS">#REF!</definedName>
    <definedName name="DS2.MIS">#REF!</definedName>
    <definedName name="DS3.MIS">#REF!</definedName>
    <definedName name="DS4.MIS">#REF!</definedName>
    <definedName name="DSA_Assumptions">#REF!</definedName>
    <definedName name="DSABOP">#REF!</definedName>
    <definedName name="dsaf">'[68]Table 1'!#REF!</definedName>
    <definedName name="dsaout">#REF!</definedName>
    <definedName name="DSD">#N/A</definedName>
    <definedName name="DSD_S">#N/A</definedName>
    <definedName name="DSDB">#N/A</definedName>
    <definedName name="DSDG">#N/A</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1" hidden="1">#REF!</definedName>
    <definedName name="dsfgds" localSheetId="52"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hidden="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S">#REF!</definedName>
    <definedName name="dummy">[10]WEO_WETA!$AB$14:$AB$35</definedName>
    <definedName name="E">[26]TEMP!#REF!</definedName>
    <definedName name="EBRD">#REF!</definedName>
    <definedName name="Ecowas">[31]terms!#REF!</definedName>
    <definedName name="ecrit">'[69]NPV-DP'!#REF!</definedName>
    <definedName name="ECU">#REF!</definedName>
    <definedName name="EDNA">#N/A</definedName>
    <definedName name="ee" localSheetId="2">CONTENT!ee</definedName>
    <definedName name="ee">[0]!ee</definedName>
    <definedName name="eee" localSheetId="2"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hidden="1">{"Tab1",#N/A,FALSE,"P";"Tab2",#N/A,FALSE,"P"}</definedName>
    <definedName name="EFA">#REF!</definedName>
    <definedName name="EFIN">#REF!</definedName>
    <definedName name="EFIN.MIS">#REF!</definedName>
    <definedName name="EFRE">#REF!</definedName>
    <definedName name="EFRF">#REF!</definedName>
    <definedName name="eHIPC">#REF!</definedName>
    <definedName name="EIB">[28]CIRRs!$C$61</definedName>
    <definedName name="elec" hidden="1">#REF!</definedName>
    <definedName name="elect">#REF!</definedName>
    <definedName name="EMETEL">#REF!</definedName>
    <definedName name="empty">#REF!</definedName>
    <definedName name="ENC96_TO_BOP">'[70]Links-Out'!$B$4:$U$13</definedName>
    <definedName name="end">#REF!</definedName>
    <definedName name="end.usd">[23]CIRRs!#REF!</definedName>
    <definedName name="End_Bal">#REF!</definedName>
    <definedName name="ENDA">#N/A</definedName>
    <definedName name="ENDA_PR">#REF!</definedName>
    <definedName name="endbut">"Button 3"</definedName>
    <definedName name="ENDE">#REF!</definedName>
    <definedName name="energy" localSheetId="46" hidden="1">#REF!</definedName>
    <definedName name="energy" localSheetId="47" hidden="1">#REF!</definedName>
    <definedName name="energy" localSheetId="48" hidden="1">#REF!</definedName>
    <definedName name="energy" localSheetId="49" hidden="1">#REF!</definedName>
    <definedName name="energy" localSheetId="50" hidden="1">#REF!</definedName>
    <definedName name="energy" localSheetId="51" hidden="1">#REF!</definedName>
    <definedName name="energy" localSheetId="52" hidden="1">#REF!</definedName>
    <definedName name="energy" localSheetId="56" hidden="1">#REF!</definedName>
    <definedName name="energy" localSheetId="57" hidden="1">#REF!</definedName>
    <definedName name="energy" localSheetId="58" hidden="1">#REF!</definedName>
    <definedName name="energy" localSheetId="59" hidden="1">#REF!</definedName>
    <definedName name="energy" localSheetId="60" hidden="1">#REF!</definedName>
    <definedName name="energy" localSheetId="61" hidden="1">#REF!</definedName>
    <definedName name="energy" localSheetId="62" hidden="1">#REF!</definedName>
    <definedName name="energy"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1" hidden="1">#REF!</definedName>
    <definedName name="eretuytu" localSheetId="52"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hidden="1">#REF!</definedName>
    <definedName name="ergferger" localSheetId="2"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hidden="1">{"Main Economic Indicators",#N/A,FALSE,"C"}</definedName>
    <definedName name="ernesto" localSheetId="2">CONTENT!ernesto</definedName>
    <definedName name="ernesto">[0]!ernesto</definedName>
    <definedName name="ESAF_QUAR_GDP">#REF!</definedName>
    <definedName name="esafr">#REF!</definedName>
    <definedName name="ESP">#REF!</definedName>
    <definedName name="EU">[28]CIRRs!$C$62</definedName>
    <definedName name="EUR">[28]CIRRs!$C$87</definedName>
    <definedName name="ex">'[62]Table 1'!#REF!</definedName>
    <definedName name="Excel_BuiltIn_Database">#REF!</definedName>
    <definedName name="Exch.Rate">#REF!</definedName>
    <definedName name="EXFIN.FRE">#REF!</definedName>
    <definedName name="EXFIN.MIS">#REF!</definedName>
    <definedName name="EXFIN.WYS">#REF!</definedName>
    <definedName name="ExitWRS">[71]Main!$AB$25</definedName>
    <definedName name="exp">#REF!,#REF!,#REF!</definedName>
    <definedName name="Exp_GDP">#REF!</definedName>
    <definedName name="Exp_S114">'[72]Table 1'!#REF!</definedName>
    <definedName name="EXPORTS">#REF!</definedName>
    <definedName name="EXR_UPDATE">#REF!</definedName>
    <definedName name="EXTDEBT">#REF!</definedName>
    <definedName name="External_debt_indicators">[73]Table3!$F$8:$AB$437:'[73]Table3'!$AB$9</definedName>
    <definedName name="Extra_Pay">#REF!</definedName>
    <definedName name="_xlnm.Extract">[26]TEMP!#REF!</definedName>
    <definedName name="f" localSheetId="2"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localSheetId="52"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hidden="1">{"Main Economic Indicators",#N/A,FALSE,"C"}</definedName>
    <definedName name="FCB">#REF!</definedName>
    <definedName name="fcrit">'[69]NPV-DP'!#REF!</definedName>
    <definedName name="fcvsfvzdfgv">#REF!</definedName>
    <definedName name="fdf">#REF!</definedName>
    <definedName name="fdg">#REF!</definedName>
    <definedName name="fds" localSheetId="2" hidden="1">{"Riqfin97",#N/A,FALSE,"Tran";"Riqfinpro",#N/A,FALSE,"Tran"}</definedName>
    <definedName name="fds" hidden="1">{"Riqfin97",#N/A,FALSE,"Tran";"Riqfinpro",#N/A,FALSE,"Tran"}</definedName>
    <definedName name="Feb_50">#REF!</definedName>
    <definedName name="Feb_51">#REF!</definedName>
    <definedName name="Feb_52">#REF!</definedName>
    <definedName name="Feb_53">#REF!</definedName>
    <definedName name="Feb_54">#REF!</definedName>
    <definedName name="Feb_55">#REF!</definedName>
    <definedName name="Feb_56">#REF!</definedName>
    <definedName name="Feb_57">#REF!</definedName>
    <definedName name="Feb_58">#REF!</definedName>
    <definedName name="Feb_59">#REF!</definedName>
    <definedName name="Feb_60">#REF!</definedName>
    <definedName name="Feb_61">#REF!</definedName>
    <definedName name="Feb_62">#REF!</definedName>
    <definedName name="Feb_63">#REF!</definedName>
    <definedName name="Feb_64">#REF!</definedName>
    <definedName name="Feb_65">#REF!</definedName>
    <definedName name="Feb_66">#REF!</definedName>
    <definedName name="Feb_67">#REF!</definedName>
    <definedName name="Feb_68">#REF!</definedName>
    <definedName name="Feb_69">#REF!</definedName>
    <definedName name="Feb_70">#REF!</definedName>
    <definedName name="Feb_71">#REF!</definedName>
    <definedName name="Feb_72">#REF!</definedName>
    <definedName name="Feb_73">#REF!</definedName>
    <definedName name="Feb_74">#REF!</definedName>
    <definedName name="Feb_75">#REF!</definedName>
    <definedName name="Feb_76">#REF!</definedName>
    <definedName name="Feb_77">#REF!</definedName>
    <definedName name="Feb_78">#REF!</definedName>
    <definedName name="Feb_79">#REF!</definedName>
    <definedName name="Feb_80">#REF!</definedName>
    <definedName name="Feb_81">#REF!</definedName>
    <definedName name="Feb_82">#REF!</definedName>
    <definedName name="Feb_83">#REF!</definedName>
    <definedName name="Feb_84">#REF!</definedName>
    <definedName name="Feb_85">#REF!</definedName>
    <definedName name="Feb_86">#REF!</definedName>
    <definedName name="Feb_87">#REF!</definedName>
    <definedName name="Feb_88">#REF!</definedName>
    <definedName name="Feb_89">#REF!</definedName>
    <definedName name="Feb_90">#REF!</definedName>
    <definedName name="Feb_91">#REF!</definedName>
    <definedName name="Feb_92">#REF!</definedName>
    <definedName name="Feb_93">#REF!</definedName>
    <definedName name="Feb_94">#REF!</definedName>
    <definedName name="Feb_95">#REF!</definedName>
    <definedName name="Feb_96">#REF!</definedName>
    <definedName name="Feb_97">#REF!</definedName>
    <definedName name="Feb_98">#REF!</definedName>
    <definedName name="Feb_99">#REF!</definedName>
    <definedName name="ff">#N/A</definedName>
    <definedName name="fff">#REF!</definedName>
    <definedName name="fg3.4"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1" hidden="1">#REF!</definedName>
    <definedName name="fgdgdgdtf" localSheetId="52"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hidden="1">#REF!</definedName>
    <definedName name="FHD">'[74]27'!#REF!</definedName>
    <definedName name="FI.RES.GOLD.CD.WB">#REF!</definedName>
    <definedName name="FI.RES.TOTL.CD.WB">#REF!</definedName>
    <definedName name="FI.RES.XGLD.CD">#REF!</definedName>
    <definedName name="FIDR">#REF!</definedName>
    <definedName name="FIM">#REF!</definedName>
    <definedName name="finan">#REF!</definedName>
    <definedName name="finan1">#REF!</definedName>
    <definedName name="Financing" localSheetId="2"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hidden="1">{"Tab1",#N/A,FALSE,"P";"Tab2",#N/A,FALSE,"P"}</definedName>
    <definedName name="FINREQ">#REF!</definedName>
    <definedName name="Firm">'[75]003+ Review'!$B$79:$B$175</definedName>
    <definedName name="Fisc">#REF!</definedName>
    <definedName name="FISC_">[59]Main!#REF!</definedName>
    <definedName name="FISC_CAL">#REF!</definedName>
    <definedName name="FISC2E">#REF!</definedName>
    <definedName name="FISCE">#REF!</definedName>
    <definedName name="FISUM">#REF!</definedName>
    <definedName name="Flfunds">#REF!</definedName>
    <definedName name="FLOPEC">#REF!</definedName>
    <definedName name="FLOWB">#REF!</definedName>
    <definedName name="FLOWS">#REF!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'[39]WETA BOP'!#REF!</definedName>
    <definedName name="FODESEC">#REF!</definedName>
    <definedName name="Folder">[51]Cover!$D$9</definedName>
    <definedName name="Foot_5">'[52]t2.34 Topic 2.6.1'!#REF!</definedName>
    <definedName name="FootLng_5">'[52]t2.34 Topic 2.6.1'!#REF!</definedName>
    <definedName name="footnote1">#REF!</definedName>
    <definedName name="footnoteno">#REF!</definedName>
    <definedName name="footnoteno2">#REF!</definedName>
    <definedName name="footnoteno3">#REF!</definedName>
    <definedName name="footnotes">'[49]99TC17FY'!$A$94</definedName>
    <definedName name="FP">#REF!</definedName>
    <definedName name="FP.CPI.TOTL">#REF!</definedName>
    <definedName name="FPT">#REF!</definedName>
    <definedName name="fr">'[76]Table 1'!#REF!</definedName>
    <definedName name="FRAMENO">#REF!</definedName>
    <definedName name="framework_macro">#REF!</definedName>
    <definedName name="framework_macro_new">#REF!</definedName>
    <definedName name="framework_monetary">#REF!</definedName>
    <definedName name="FRAMEYES">#REF!</definedName>
    <definedName name="French">[77]cirr_series!$AI$102:$AI$107</definedName>
    <definedName name="FrequencyList">'[56]Report Form'!$F$4:$F$8</definedName>
    <definedName name="FRF">[28]CIRRs!$C$90</definedName>
    <definedName name="FS.XPC.DDPT.CN">#REF!</definedName>
    <definedName name="FS.XPC.TDPT.CN">#REF!</definedName>
    <definedName name="fsdfsdafasdfsdfsdafafs">#REF!</definedName>
    <definedName name="FTRINDIC">#REF!</definedName>
    <definedName name="ftykffk">'[38]10'!#REF!</definedName>
    <definedName name="Full_Print">#REF!</definedName>
    <definedName name="Func">#REF!</definedName>
    <definedName name="Func_GDP">#REF!</definedName>
    <definedName name="fund">#REF!</definedName>
    <definedName name="FUNHOLD">#REF!</definedName>
    <definedName name="FYDATES">#REF!</definedName>
    <definedName name="FYIN">#REF!</definedName>
    <definedName name="FYOUT">#REF!</definedName>
    <definedName name="G">#REF!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2"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localSheetId="52"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hidden="1">{#N/A,#N/A,TRUE,"Table1USD";#N/A,#N/A,TRUE,"Table1GBP"}</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[28]CIRRs!$C$91</definedName>
    <definedName name="GCB_NGDP">#N/A</definedName>
    <definedName name="GCEC">[78]WETA!#REF!</definedName>
    <definedName name="GCED">[78]WETA!#REF!</definedName>
    <definedName name="GCEE">[78]WETA!#REF!</definedName>
    <definedName name="GCEEP">'[79]output-weo'!#REF!</definedName>
    <definedName name="GCEES">[78]WETA!#REF!</definedName>
    <definedName name="GCEG">[78]WETA!#REF!</definedName>
    <definedName name="GCEH">[78]WETA!#REF!</definedName>
    <definedName name="GCEHP">'[79]output-weo'!#REF!</definedName>
    <definedName name="GCEI_D">[78]WETA!#REF!</definedName>
    <definedName name="GCEI_F">[78]WETA!#REF!</definedName>
    <definedName name="GCENL">[78]WETA!#REF!</definedName>
    <definedName name="GCEO">[78]WETA!#REF!</definedName>
    <definedName name="GCESWH">[78]WETA!#REF!</definedName>
    <definedName name="GCEW">[78]WETA!#REF!</definedName>
    <definedName name="GCG">'[39]WETA BOP'!#REF!</definedName>
    <definedName name="GCGC">'[39]WETA BOP'!#REF!</definedName>
    <definedName name="GCRG">[78]WETA!#REF!</definedName>
    <definedName name="gd">'[80]Table 1'!#REF!</definedName>
    <definedName name="gdfg">#REF!</definedName>
    <definedName name="GDP">#REF!</definedName>
    <definedName name="GDPDEF">#REF!</definedName>
    <definedName name="German">[77]cirr_series!$AJ$102:$AJ$107</definedName>
    <definedName name="gfdfg">'[48]Table 1'!#REF!</definedName>
    <definedName name="gfh">#REF!</definedName>
    <definedName name="gg">#REF!</definedName>
    <definedName name="GGB_NGDP">#N/A</definedName>
    <definedName name="GGEC">[78]WETA!#REF!</definedName>
    <definedName name="GGENL">[78]WETA!#REF!</definedName>
    <definedName name="ggg" localSheetId="2"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hidden="1">{"Riqfin97",#N/A,FALSE,"Tran";"Riqfinpro",#N/A,FALSE,"Tran"}</definedName>
    <definedName name="gggg">#REF!</definedName>
    <definedName name="ggggg" localSheetId="46" hidden="1">'[81]J(Priv.Cap)'!#REF!</definedName>
    <definedName name="ggggg" localSheetId="47" hidden="1">'[81]J(Priv.Cap)'!#REF!</definedName>
    <definedName name="ggggg" localSheetId="48" hidden="1">'[81]J(Priv.Cap)'!#REF!</definedName>
    <definedName name="ggggg" localSheetId="49" hidden="1">'[81]J(Priv.Cap)'!#REF!</definedName>
    <definedName name="ggggg" localSheetId="50" hidden="1">'[81]J(Priv.Cap)'!#REF!</definedName>
    <definedName name="ggggg" localSheetId="51" hidden="1">'[81]J(Priv.Cap)'!#REF!</definedName>
    <definedName name="ggggg" localSheetId="52" hidden="1">'[81]J(Priv.Cap)'!#REF!</definedName>
    <definedName name="ggggg" localSheetId="56" hidden="1">'[81]J(Priv.Cap)'!#REF!</definedName>
    <definedName name="ggggg" localSheetId="57" hidden="1">'[81]J(Priv.Cap)'!#REF!</definedName>
    <definedName name="ggggg" localSheetId="58" hidden="1">'[81]J(Priv.Cap)'!#REF!</definedName>
    <definedName name="ggggg" localSheetId="59" hidden="1">'[81]J(Priv.Cap)'!#REF!</definedName>
    <definedName name="ggggg" localSheetId="60" hidden="1">'[81]J(Priv.Cap)'!#REF!</definedName>
    <definedName name="ggggg" localSheetId="61" hidden="1">'[81]J(Priv.Cap)'!#REF!</definedName>
    <definedName name="ggggg" localSheetId="62" hidden="1">'[81]J(Priv.Cap)'!#REF!</definedName>
    <definedName name="ggggg" hidden="1">'[81]J(Priv.Cap)'!#REF!</definedName>
    <definedName name="gggggggggggg" localSheetId="2">CONTENT!gggggggggggg</definedName>
    <definedName name="gggggggggggg">[0]!gggggggggggg</definedName>
    <definedName name="ggggggggggggggggggggggggggggggggggggggg">#REF!</definedName>
    <definedName name="GGRG">[78]WETA!#REF!</definedName>
    <definedName name="ggs">[82]Page77!#REF!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1" hidden="1">#REF!</definedName>
    <definedName name="ghfghfgh" localSheetId="52"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hidden="1">#REF!</definedName>
    <definedName name="gnxgvnsnsftnb">[83]ImpExp!#REF!</definedName>
    <definedName name="gov">'[67]Scheduled Repayment'!$E$1:$AV$1</definedName>
    <definedName name="Gra_IDA">'[84]new multi borr (Sce 2)'!$C$14</definedName>
    <definedName name="GRA_Total_Undrawn">'[85]Table 2a'!#REF!</definedName>
    <definedName name="Grace_IDA">[64]NPV!$B$25</definedName>
    <definedName name="Grace_IDA1">#REF!</definedName>
    <definedName name="Grace_NC">[64]NPV!#REF!</definedName>
    <definedName name="Grace1_IDA">#REF!</definedName>
    <definedName name="growth">#REF!</definedName>
    <definedName name="GRR">#REF!</definedName>
    <definedName name="gsgd">'[61]Table-1'!#REF!</definedName>
    <definedName name="gstgt">'[72]Table 1'!#REF!</definedName>
    <definedName name="gt">#REF!</definedName>
    <definedName name="guyana1003" localSheetId="2"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localSheetId="52"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hidden="1">{"Main Economic Indicators",#N/A,FALSE,"C"}</definedName>
    <definedName name="HABIB">#REF!</definedName>
    <definedName name="hd">'[72]Table 1'!#REF!</definedName>
    <definedName name="hdhfd">#REF!</definedName>
    <definedName name="Header_Row">ROW(#REF!)</definedName>
    <definedName name="HEADING">#REF!</definedName>
    <definedName name="HEADING_1">#REF!</definedName>
    <definedName name="HEADING_2">#REF!</definedName>
    <definedName name="HEADING_3">#REF!</definedName>
    <definedName name="hghd">[86]List!$A$11:$E$963</definedName>
    <definedName name="hghdhd">#REF!</definedName>
    <definedName name="hh">#REF!</definedName>
    <definedName name="hhh" localSheetId="46" hidden="1">'[87]J(Priv.Cap)'!#REF!</definedName>
    <definedName name="hhh" localSheetId="47" hidden="1">'[87]J(Priv.Cap)'!#REF!</definedName>
    <definedName name="hhh" localSheetId="48" hidden="1">'[87]J(Priv.Cap)'!#REF!</definedName>
    <definedName name="hhh" localSheetId="49" hidden="1">'[87]J(Priv.Cap)'!#REF!</definedName>
    <definedName name="hhh" localSheetId="50" hidden="1">'[87]J(Priv.Cap)'!#REF!</definedName>
    <definedName name="hhh" localSheetId="51" hidden="1">'[87]J(Priv.Cap)'!#REF!</definedName>
    <definedName name="hhh" localSheetId="52" hidden="1">'[87]J(Priv.Cap)'!#REF!</definedName>
    <definedName name="hhh" localSheetId="56" hidden="1">'[87]J(Priv.Cap)'!#REF!</definedName>
    <definedName name="hhh" localSheetId="57" hidden="1">'[87]J(Priv.Cap)'!#REF!</definedName>
    <definedName name="hhh" localSheetId="58" hidden="1">'[87]J(Priv.Cap)'!#REF!</definedName>
    <definedName name="hhh" localSheetId="59" hidden="1">'[87]J(Priv.Cap)'!#REF!</definedName>
    <definedName name="hhh" localSheetId="60" hidden="1">'[87]J(Priv.Cap)'!#REF!</definedName>
    <definedName name="hhh" localSheetId="61" hidden="1">'[87]J(Priv.Cap)'!#REF!</definedName>
    <definedName name="hhh" localSheetId="62" hidden="1">'[87]J(Priv.Cap)'!#REF!</definedName>
    <definedName name="hhh" hidden="1">'[87]J(Priv.Cap)'!#REF!</definedName>
    <definedName name="hhhhhh">#REF!</definedName>
    <definedName name="hhhhhhh">#REF!</definedName>
    <definedName name="hi" localSheetId="46" hidden="1">#REF!</definedName>
    <definedName name="hi" localSheetId="47" hidden="1">#REF!</definedName>
    <definedName name="hi" localSheetId="48" hidden="1">#REF!</definedName>
    <definedName name="hi" localSheetId="49" hidden="1">#REF!</definedName>
    <definedName name="hi" localSheetId="50" hidden="1">#REF!</definedName>
    <definedName name="hi" localSheetId="51" hidden="1">#REF!</definedName>
    <definedName name="hi" localSheetId="52" hidden="1">#REF!</definedName>
    <definedName name="hi" localSheetId="56" hidden="1">#REF!</definedName>
    <definedName name="hi" localSheetId="57" hidden="1">#REF!</definedName>
    <definedName name="hi" localSheetId="58" hidden="1">#REF!</definedName>
    <definedName name="hi" localSheetId="59" hidden="1">#REF!</definedName>
    <definedName name="hi" localSheetId="60" hidden="1">#REF!</definedName>
    <definedName name="hi" localSheetId="61" hidden="1">#REF!</definedName>
    <definedName name="hi" localSheetId="62" hidden="1">#REF!</definedName>
    <definedName name="hi" hidden="1">#REF!</definedName>
    <definedName name="high">[47]Loanstats!$S$4:$Y$38</definedName>
    <definedName name="hihy">'[40]10'!#REF!</definedName>
    <definedName name="HIPCDATA">#REF!</definedName>
    <definedName name="hjsadg" localSheetId="2"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localSheetId="52"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hidden="1">{#N/A,#N/A,TRUE,"Table1USD";#N/A,#N/A,TRUE,"Table1GBP"}</definedName>
    <definedName name="HSBC">#REF!</definedName>
    <definedName name="HSBCMAU">#REF!</definedName>
    <definedName name="hthd">#REF!</definedName>
    <definedName name="hthdrf">#REF!</definedName>
    <definedName name="HTML_CodePage" hidden="1">1252</definedName>
    <definedName name="HTML_Control" localSheetId="2"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localSheetId="52"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____M.D.L.S.">#REF!</definedName>
    <definedName name="Ibrd">[28]CIRRs!$C$63</definedName>
    <definedName name="IDA">[28]CIRRs!$C$64</definedName>
    <definedName name="IDA_assistance">'[88]tab 14'!$B$6:$U$25</definedName>
    <definedName name="IDAr">#REF!</definedName>
    <definedName name="IESS">#REF!</definedName>
    <definedName name="Ifad">[28]CIRRs!$C$65</definedName>
    <definedName name="IFEMREPRT">#REF!</definedName>
    <definedName name="ifs">[32]Zambia!#REF!</definedName>
    <definedName name="II">'[24]10'!#REF!</definedName>
    <definedName name="II.2">#REF!</definedName>
    <definedName name="III">'[24]10'!#REF!</definedName>
    <definedName name="iii.15a">#REF!</definedName>
    <definedName name="iiii">#REF!</definedName>
    <definedName name="IM">#REF!</definedName>
    <definedName name="ima">#REF!</definedName>
    <definedName name="IMF">#REF!</definedName>
    <definedName name="IMFtable">#REF!</definedName>
    <definedName name="impact">[89]Impact!$A$60:$AQ$81</definedName>
    <definedName name="IMPORTS">[35]T1!#REF!</definedName>
    <definedName name="INBP">#REF!</definedName>
    <definedName name="INBS">#REF!</definedName>
    <definedName name="Inc_5">'[52]t2.34 Topic 2.6.1'!#REF!</definedName>
    <definedName name="INCPI">#REF!</definedName>
    <definedName name="ind">#REF!</definedName>
    <definedName name="Ind_5">'[52]t2.34 Topic 2.6.1'!#REF!</definedName>
    <definedName name="indicator">#REF!</definedName>
    <definedName name="indigo" localSheetId="2">CONTENT!indigo</definedName>
    <definedName name="indigo">[0]!indigo</definedName>
    <definedName name="INDINT">#REF!</definedName>
    <definedName name="INDS1">#REF!</definedName>
    <definedName name="indus" localSheetId="46" hidden="1">#REF!</definedName>
    <definedName name="indus" localSheetId="47" hidden="1">#REF!</definedName>
    <definedName name="indus" localSheetId="48" hidden="1">#REF!</definedName>
    <definedName name="indus" localSheetId="49" hidden="1">#REF!</definedName>
    <definedName name="indus" localSheetId="50" hidden="1">#REF!</definedName>
    <definedName name="indus" localSheetId="51" hidden="1">#REF!</definedName>
    <definedName name="indus" localSheetId="52" hidden="1">#REF!</definedName>
    <definedName name="indus" localSheetId="56" hidden="1">#REF!</definedName>
    <definedName name="indus" localSheetId="57" hidden="1">#REF!</definedName>
    <definedName name="indus" localSheetId="58" hidden="1">#REF!</definedName>
    <definedName name="indus" localSheetId="59" hidden="1">#REF!</definedName>
    <definedName name="indus" localSheetId="60" hidden="1">#REF!</definedName>
    <definedName name="indus" localSheetId="61" hidden="1">#REF!</definedName>
    <definedName name="indus" localSheetId="62" hidden="1">#REF!</definedName>
    <definedName name="indus" hidden="1">#REF!</definedName>
    <definedName name="INECEL">#REF!</definedName>
    <definedName name="INEXR">#REF!</definedName>
    <definedName name="INFISC1">#REF!</definedName>
    <definedName name="INFISC2">#REF!</definedName>
    <definedName name="info">'[90]WETA-WEO'!#REF!</definedName>
    <definedName name="infonotes">#REF!</definedName>
    <definedName name="InHUB">[10]InHUB!$G$4:$U$9</definedName>
    <definedName name="INMN">#REF!</definedName>
    <definedName name="INP">#REF!</definedName>
    <definedName name="INPROJ">#REF!</definedName>
    <definedName name="INPUT_2">[14]Input!#REF!</definedName>
    <definedName name="INPUT_4">[14]Input!#REF!</definedName>
    <definedName name="Int">#REF!</definedName>
    <definedName name="interest">[91]depoStats!$B$2:$H$50</definedName>
    <definedName name="Interest_IDA">[64]NPV!$B$27</definedName>
    <definedName name="Interest_IDA1">#REF!</definedName>
    <definedName name="Interest_NC">[64]NPV!#REF!</definedName>
    <definedName name="Interest_Rate">#REF!</definedName>
    <definedName name="INTERESTLOAN">[47]Loanstats!$C$3:$I$36</definedName>
    <definedName name="InterestRate">#REF!</definedName>
    <definedName name="inthalf">[92]Sheet4!$C$58:$G$112</definedName>
    <definedName name="INTM">#REF!</definedName>
    <definedName name="INTX">#REF!</definedName>
    <definedName name="INVESTEC">#REF!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#REF!</definedName>
    <definedName name="IsDB">[28]CIRRs!$C$68</definedName>
    <definedName name="ish">[93]TEMP!#REF!</definedName>
    <definedName name="Item">'[75]003+ Review'!$C$79:$C$175</definedName>
    <definedName name="ITL">[28]CIRRs!$C$94</definedName>
    <definedName name="IV">'[24]10'!#REF!</definedName>
    <definedName name="iva">'[25]10'!#REF!</definedName>
    <definedName name="iyuhioyuhouj">'[40]10'!#REF!</definedName>
    <definedName name="Jan_50">#REF!</definedName>
    <definedName name="Jan_51">#REF!</definedName>
    <definedName name="Jan_52">#REF!</definedName>
    <definedName name="Jan_53">#REF!</definedName>
    <definedName name="Jan_54">#REF!</definedName>
    <definedName name="Jan_55">#REF!</definedName>
    <definedName name="Jan_56">#REF!</definedName>
    <definedName name="Jan_57">#REF!</definedName>
    <definedName name="Jan_58">#REF!</definedName>
    <definedName name="Jan_59">#REF!</definedName>
    <definedName name="Jan_60">#REF!</definedName>
    <definedName name="Jan_61">#REF!</definedName>
    <definedName name="Jan_62">#REF!</definedName>
    <definedName name="Jan_63">#REF!</definedName>
    <definedName name="Jan_64">#REF!</definedName>
    <definedName name="Jan_65">#REF!</definedName>
    <definedName name="Jan_66">#REF!</definedName>
    <definedName name="Jan_67">#REF!</definedName>
    <definedName name="Jan_68">#REF!</definedName>
    <definedName name="Jan_69">#REF!</definedName>
    <definedName name="Jan_70">#REF!</definedName>
    <definedName name="Jan_71">#REF!</definedName>
    <definedName name="Jan_72">#REF!</definedName>
    <definedName name="Jan_73">#REF!</definedName>
    <definedName name="Jan_74">#REF!</definedName>
    <definedName name="Jan_75">#REF!</definedName>
    <definedName name="Jan_76">#REF!</definedName>
    <definedName name="Jan_77">#REF!</definedName>
    <definedName name="Jan_78">#REF!</definedName>
    <definedName name="Jan_79">#REF!</definedName>
    <definedName name="Jan_80">#REF!</definedName>
    <definedName name="Jan_81">#REF!</definedName>
    <definedName name="Jan_82">#REF!</definedName>
    <definedName name="Jan_83">#REF!</definedName>
    <definedName name="Jan_84">#REF!</definedName>
    <definedName name="Jan_85">#REF!</definedName>
    <definedName name="Jan_86">#REF!</definedName>
    <definedName name="Jan_87">#REF!</definedName>
    <definedName name="Jan_88">#REF!</definedName>
    <definedName name="Jan_89">#REF!</definedName>
    <definedName name="Jan_90">#REF!</definedName>
    <definedName name="Jan_91">#REF!</definedName>
    <definedName name="Jan_92">#REF!</definedName>
    <definedName name="Jan_93">#REF!</definedName>
    <definedName name="Jan_94">#REF!</definedName>
    <definedName name="Jan_95">#REF!</definedName>
    <definedName name="Jan_96">#REF!</definedName>
    <definedName name="Jan_97">#REF!</definedName>
    <definedName name="Jan_98">#REF!</definedName>
    <definedName name="Jan_99">#REF!</definedName>
    <definedName name="Japanese">[77]cirr_series!$N$102:$N$107</definedName>
    <definedName name="jhewfhewf" localSheetId="46" hidden="1">#REF!</definedName>
    <definedName name="jhewfhewf" localSheetId="47" hidden="1">#REF!</definedName>
    <definedName name="jhewfhewf" localSheetId="48" hidden="1">#REF!</definedName>
    <definedName name="jhewfhewf" localSheetId="49" hidden="1">#REF!</definedName>
    <definedName name="jhewfhewf" localSheetId="50" hidden="1">#REF!</definedName>
    <definedName name="jhewfhewf" localSheetId="51" hidden="1">#REF!</definedName>
    <definedName name="jhewfhewf" localSheetId="52" hidden="1">#REF!</definedName>
    <definedName name="jhewfhewf" localSheetId="56" hidden="1">#REF!</definedName>
    <definedName name="jhewfhewf" localSheetId="57" hidden="1">#REF!</definedName>
    <definedName name="jhewfhewf" localSheetId="58" hidden="1">#REF!</definedName>
    <definedName name="jhewfhewf" localSheetId="59" hidden="1">#REF!</definedName>
    <definedName name="jhewfhewf" localSheetId="60" hidden="1">#REF!</definedName>
    <definedName name="jhewfhewf" localSheetId="61" hidden="1">#REF!</definedName>
    <definedName name="jhewfhewf" localSheetId="62" hidden="1">#REF!</definedName>
    <definedName name="jhewfhewf" hidden="1">#REF!</definedName>
    <definedName name="jj">#REF!</definedName>
    <definedName name="jjj" localSheetId="46" hidden="1">[94]M!#REF!</definedName>
    <definedName name="jjj" localSheetId="47" hidden="1">[94]M!#REF!</definedName>
    <definedName name="jjj" localSheetId="48" hidden="1">[94]M!#REF!</definedName>
    <definedName name="jjj" localSheetId="49" hidden="1">[94]M!#REF!</definedName>
    <definedName name="jjj" localSheetId="50" hidden="1">[94]M!#REF!</definedName>
    <definedName name="jjj" localSheetId="51" hidden="1">[94]M!#REF!</definedName>
    <definedName name="jjj" localSheetId="52" hidden="1">[94]M!#REF!</definedName>
    <definedName name="jjj" localSheetId="56" hidden="1">[94]M!#REF!</definedName>
    <definedName name="jjj" localSheetId="57" hidden="1">[94]M!#REF!</definedName>
    <definedName name="jjj" localSheetId="58" hidden="1">[94]M!#REF!</definedName>
    <definedName name="jjj" localSheetId="59" hidden="1">[94]M!#REF!</definedName>
    <definedName name="jjj" localSheetId="60" hidden="1">[94]M!#REF!</definedName>
    <definedName name="jjj" localSheetId="61" hidden="1">[94]M!#REF!</definedName>
    <definedName name="jjj" localSheetId="62" hidden="1">[94]M!#REF!</definedName>
    <definedName name="jjj" hidden="1">[94]M!#REF!</definedName>
    <definedName name="jjjjjj" localSheetId="46" hidden="1">'[81]J(Priv.Cap)'!#REF!</definedName>
    <definedName name="jjjjjj" localSheetId="47" hidden="1">'[81]J(Priv.Cap)'!#REF!</definedName>
    <definedName name="jjjjjj" localSheetId="48" hidden="1">'[81]J(Priv.Cap)'!#REF!</definedName>
    <definedName name="jjjjjj" localSheetId="49" hidden="1">'[81]J(Priv.Cap)'!#REF!</definedName>
    <definedName name="jjjjjj" localSheetId="50" hidden="1">'[81]J(Priv.Cap)'!#REF!</definedName>
    <definedName name="jjjjjj" localSheetId="51" hidden="1">'[81]J(Priv.Cap)'!#REF!</definedName>
    <definedName name="jjjjjj" localSheetId="52" hidden="1">'[81]J(Priv.Cap)'!#REF!</definedName>
    <definedName name="jjjjjj" localSheetId="56" hidden="1">'[81]J(Priv.Cap)'!#REF!</definedName>
    <definedName name="jjjjjj" localSheetId="57" hidden="1">'[81]J(Priv.Cap)'!#REF!</definedName>
    <definedName name="jjjjjj" localSheetId="58" hidden="1">'[81]J(Priv.Cap)'!#REF!</definedName>
    <definedName name="jjjjjj" localSheetId="59" hidden="1">'[81]J(Priv.Cap)'!#REF!</definedName>
    <definedName name="jjjjjj" localSheetId="60" hidden="1">'[81]J(Priv.Cap)'!#REF!</definedName>
    <definedName name="jjjjjj" localSheetId="61" hidden="1">'[81]J(Priv.Cap)'!#REF!</definedName>
    <definedName name="jjjjjj" localSheetId="62" hidden="1">'[81]J(Priv.Cap)'!#REF!</definedName>
    <definedName name="jjjjjj" hidden="1">'[81]J(Priv.Cap)'!#REF!</definedName>
    <definedName name="jjjjjjjjjjjjjjjjjjjjjj">#REF!</definedName>
    <definedName name="jjljnlkn">#REF!</definedName>
    <definedName name="jkl" localSheetId="46" hidden="1">#REF!</definedName>
    <definedName name="jkl" localSheetId="47" hidden="1">#REF!</definedName>
    <definedName name="jkl" localSheetId="48" hidden="1">#REF!</definedName>
    <definedName name="jkl" localSheetId="49" hidden="1">#REF!</definedName>
    <definedName name="jkl" localSheetId="50" hidden="1">#REF!</definedName>
    <definedName name="jkl" localSheetId="51" hidden="1">#REF!</definedName>
    <definedName name="jkl" localSheetId="52" hidden="1">#REF!</definedName>
    <definedName name="jkl" localSheetId="56" hidden="1">#REF!</definedName>
    <definedName name="jkl" localSheetId="57" hidden="1">#REF!</definedName>
    <definedName name="jkl" localSheetId="58" hidden="1">#REF!</definedName>
    <definedName name="jkl" localSheetId="59" hidden="1">#REF!</definedName>
    <definedName name="jkl" localSheetId="60" hidden="1">#REF!</definedName>
    <definedName name="jkl" localSheetId="61" hidden="1">#REF!</definedName>
    <definedName name="jkl" localSheetId="62" hidden="1">#REF!</definedName>
    <definedName name="jkl" hidden="1">#REF!</definedName>
    <definedName name="jkujkyuj">#REF!</definedName>
    <definedName name="JPY">[28]CIRRs!$C$95</definedName>
    <definedName name="JR_PAGE_ANCHOR_0_1">#REF!</definedName>
    <definedName name="js" localSheetId="2"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localSheetId="52"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hidden="1">{#N/A,#N/A,TRUE,"Table1USD";#N/A,#N/A,TRUE,"Table1GBP"}</definedName>
    <definedName name="juguig">#REF!</definedName>
    <definedName name="juhu">#REF!</definedName>
    <definedName name="Jul_50">#REF!</definedName>
    <definedName name="Jul_51">#REF!</definedName>
    <definedName name="Jul_52">#REF!</definedName>
    <definedName name="Jul_53">#REF!</definedName>
    <definedName name="Jul_54">#REF!</definedName>
    <definedName name="Jul_55">#REF!</definedName>
    <definedName name="Jul_56">#REF!</definedName>
    <definedName name="Jul_57">#REF!</definedName>
    <definedName name="Jul_58">#REF!</definedName>
    <definedName name="Jul_59">#REF!</definedName>
    <definedName name="Jul_60">#REF!</definedName>
    <definedName name="Jul_61">#REF!</definedName>
    <definedName name="Jul_62">#REF!</definedName>
    <definedName name="Jul_63">#REF!</definedName>
    <definedName name="Jul_64">#REF!</definedName>
    <definedName name="Jul_65">#REF!</definedName>
    <definedName name="Jul_66">#REF!</definedName>
    <definedName name="Jul_67">#REF!</definedName>
    <definedName name="Jul_68">#REF!</definedName>
    <definedName name="Jul_69">#REF!</definedName>
    <definedName name="Jul_70">#REF!</definedName>
    <definedName name="Jul_71">#REF!</definedName>
    <definedName name="Jul_72">#REF!</definedName>
    <definedName name="Jul_73">#REF!</definedName>
    <definedName name="Jul_74">#REF!</definedName>
    <definedName name="Jul_75">#REF!</definedName>
    <definedName name="Jul_76">#REF!</definedName>
    <definedName name="Jul_77">#REF!</definedName>
    <definedName name="Jul_78">#REF!</definedName>
    <definedName name="Jul_79">#REF!</definedName>
    <definedName name="Jul_80">#REF!</definedName>
    <definedName name="Jul_81">#REF!</definedName>
    <definedName name="Jul_82">#REF!</definedName>
    <definedName name="Jul_83">#REF!</definedName>
    <definedName name="Jul_84">#REF!</definedName>
    <definedName name="Jul_85">#REF!</definedName>
    <definedName name="Jul_86">#REF!</definedName>
    <definedName name="Jul_87">#REF!</definedName>
    <definedName name="Jul_88">#REF!</definedName>
    <definedName name="Jul_89">#REF!</definedName>
    <definedName name="Jul_90">#REF!</definedName>
    <definedName name="Jul_91">#REF!</definedName>
    <definedName name="Jul_92">#REF!</definedName>
    <definedName name="Jul_93">#REF!</definedName>
    <definedName name="Jul_94">#REF!</definedName>
    <definedName name="Jul_95">#REF!</definedName>
    <definedName name="Jul_96">#REF!</definedName>
    <definedName name="Jul_97">#REF!</definedName>
    <definedName name="Jul_98">#REF!</definedName>
    <definedName name="Jul_99">#REF!</definedName>
    <definedName name="Jun_50">#REF!</definedName>
    <definedName name="Jun_51">#REF!</definedName>
    <definedName name="Jun_52">#REF!</definedName>
    <definedName name="Jun_53">#REF!</definedName>
    <definedName name="Jun_54">#REF!</definedName>
    <definedName name="Jun_55">#REF!</definedName>
    <definedName name="Jun_56">#REF!</definedName>
    <definedName name="Jun_57">#REF!</definedName>
    <definedName name="Jun_58">#REF!</definedName>
    <definedName name="Jun_59">#REF!</definedName>
    <definedName name="Jun_60">#REF!</definedName>
    <definedName name="Jun_61">#REF!</definedName>
    <definedName name="Jun_62">#REF!</definedName>
    <definedName name="Jun_63">#REF!</definedName>
    <definedName name="Jun_64">#REF!</definedName>
    <definedName name="Jun_65">#REF!</definedName>
    <definedName name="Jun_66">#REF!</definedName>
    <definedName name="Jun_67">#REF!</definedName>
    <definedName name="Jun_68">#REF!</definedName>
    <definedName name="Jun_69">#REF!</definedName>
    <definedName name="Jun_70">#REF!</definedName>
    <definedName name="Jun_71">#REF!</definedName>
    <definedName name="Jun_72">#REF!</definedName>
    <definedName name="Jun_73">#REF!</definedName>
    <definedName name="Jun_74">#REF!</definedName>
    <definedName name="Jun_75">#REF!</definedName>
    <definedName name="Jun_76">#REF!</definedName>
    <definedName name="Jun_77">#REF!</definedName>
    <definedName name="Jun_78">#REF!</definedName>
    <definedName name="Jun_79">#REF!</definedName>
    <definedName name="Jun_80">#REF!</definedName>
    <definedName name="Jun_81">#REF!</definedName>
    <definedName name="Jun_82">#REF!</definedName>
    <definedName name="Jun_83">#REF!</definedName>
    <definedName name="Jun_84">#REF!</definedName>
    <definedName name="Jun_85">#REF!</definedName>
    <definedName name="Jun_86">#REF!</definedName>
    <definedName name="Jun_87">#REF!</definedName>
    <definedName name="Jun_88">#REF!</definedName>
    <definedName name="Jun_89">#REF!</definedName>
    <definedName name="Jun_90">#REF!</definedName>
    <definedName name="Jun_91">#REF!</definedName>
    <definedName name="Jun_92">#REF!</definedName>
    <definedName name="Jun_93">#REF!</definedName>
    <definedName name="Jun_94">#REF!</definedName>
    <definedName name="Jun_95">#REF!</definedName>
    <definedName name="Jun_96">#REF!</definedName>
    <definedName name="Jun_97">#REF!</definedName>
    <definedName name="Jun_98">#REF!</definedName>
    <definedName name="Jun_99">#REF!</definedName>
    <definedName name="K">#REF!</definedName>
    <definedName name="KDSE">#REF!</definedName>
    <definedName name="KDSF">#REF!</definedName>
    <definedName name="KEY">'[95]Old Table'!$A$1:$AB$51</definedName>
    <definedName name="kk" localSheetId="2"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hidden="1">{"Tab1",#N/A,FALSE,"P";"Tab2",#N/A,FALSE,"P"}</definedName>
    <definedName name="kkk" localSheetId="2"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localSheetId="52"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hidden="1">{"WEO",#N/A,FALSE,"Data";"PRI",#N/A,FALSE,"Data";"QUA",#N/A,FALSE,"Data"}</definedName>
    <definedName name="kkkk" localSheetId="46" hidden="1">[96]M!#REF!</definedName>
    <definedName name="kkkk" localSheetId="47" hidden="1">[96]M!#REF!</definedName>
    <definedName name="kkkk" localSheetId="48" hidden="1">[96]M!#REF!</definedName>
    <definedName name="kkkk" localSheetId="49" hidden="1">[96]M!#REF!</definedName>
    <definedName name="kkkk" localSheetId="50" hidden="1">[96]M!#REF!</definedName>
    <definedName name="kkkk" localSheetId="51" hidden="1">[96]M!#REF!</definedName>
    <definedName name="kkkk" localSheetId="52" hidden="1">[96]M!#REF!</definedName>
    <definedName name="kkkk" localSheetId="56" hidden="1">[96]M!#REF!</definedName>
    <definedName name="kkkk" localSheetId="57" hidden="1">[96]M!#REF!</definedName>
    <definedName name="kkkk" localSheetId="58" hidden="1">[96]M!#REF!</definedName>
    <definedName name="kkkk" localSheetId="59" hidden="1">[96]M!#REF!</definedName>
    <definedName name="kkkk" localSheetId="60" hidden="1">[96]M!#REF!</definedName>
    <definedName name="kkkk" localSheetId="61" hidden="1">[96]M!#REF!</definedName>
    <definedName name="kkkk" localSheetId="62" hidden="1">[96]M!#REF!</definedName>
    <definedName name="kkkk" hidden="1">[96]M!#REF!</definedName>
    <definedName name="KR">'[40]10'!#REF!</definedName>
    <definedName name="KRISHAY">'[40]10'!#REF!</definedName>
    <definedName name="KRR">'[40]10'!#REF!</definedName>
    <definedName name="KWD">#REF!</definedName>
    <definedName name="l" localSheetId="46" hidden="1">#REF!</definedName>
    <definedName name="l" localSheetId="47" hidden="1">#REF!</definedName>
    <definedName name="l" localSheetId="48" hidden="1">#REF!</definedName>
    <definedName name="l" localSheetId="49" hidden="1">#REF!</definedName>
    <definedName name="l" localSheetId="50" hidden="1">#REF!</definedName>
    <definedName name="l" localSheetId="51" hidden="1">#REF!</definedName>
    <definedName name="l" localSheetId="52" hidden="1">#REF!</definedName>
    <definedName name="l" localSheetId="56" hidden="1">#REF!</definedName>
    <definedName name="l" localSheetId="57" hidden="1">#REF!</definedName>
    <definedName name="l" localSheetId="58" hidden="1">#REF!</definedName>
    <definedName name="l" localSheetId="59" hidden="1">#REF!</definedName>
    <definedName name="l" localSheetId="60" hidden="1">#REF!</definedName>
    <definedName name="l" localSheetId="61" hidden="1">#REF!</definedName>
    <definedName name="l" localSheetId="62" hidden="1">#REF!</definedName>
    <definedName name="l" hidden="1">#REF!</definedName>
    <definedName name="last_EFF">#REF!</definedName>
    <definedName name="last_PRGF">#REF!</definedName>
    <definedName name="Last_Row" localSheetId="2">IF(CONTENT!Values_Entered,Header_Row+CONTENT!Number_of_Payments,Header_Row)</definedName>
    <definedName name="Last_Row">IF(Values_Entered,Header_Row+Number_of_Payments,Header_Row)</definedName>
    <definedName name="last_STBY">#REF!</definedName>
    <definedName name="latest1998">#REF!</definedName>
    <definedName name="LE">#REF!</definedName>
    <definedName name="leena" hidden="1">#REF!</definedName>
    <definedName name="LEGC">#REF!</definedName>
    <definedName name="LINES">#REF!</definedName>
    <definedName name="Liquid_liabilities">#REF!</definedName>
    <definedName name="Liquidity_ratio">#REF!</definedName>
    <definedName name="LIST">[97]List!$A$11:$E$963</definedName>
    <definedName name="LIST0">[98]Sources!$BD$10:$BD$59</definedName>
    <definedName name="lita" localSheetId="2">CONTENT!lita</definedName>
    <definedName name="lita">[0]!lita</definedName>
    <definedName name="lj">'[99]10'!#REF!</definedName>
    <definedName name="ll">#REF!</definedName>
    <definedName name="ll0" localSheetId="46" hidden="1">#REF!</definedName>
    <definedName name="ll0" localSheetId="47" hidden="1">#REF!</definedName>
    <definedName name="ll0" localSheetId="48" hidden="1">#REF!</definedName>
    <definedName name="ll0" localSheetId="49" hidden="1">#REF!</definedName>
    <definedName name="ll0" localSheetId="50" hidden="1">#REF!</definedName>
    <definedName name="ll0" localSheetId="51" hidden="1">#REF!</definedName>
    <definedName name="ll0" localSheetId="52" hidden="1">#REF!</definedName>
    <definedName name="ll0" localSheetId="56" hidden="1">#REF!</definedName>
    <definedName name="ll0" localSheetId="57" hidden="1">#REF!</definedName>
    <definedName name="ll0" localSheetId="58" hidden="1">#REF!</definedName>
    <definedName name="ll0" localSheetId="59" hidden="1">#REF!</definedName>
    <definedName name="ll0" localSheetId="60" hidden="1">#REF!</definedName>
    <definedName name="ll0" localSheetId="61" hidden="1">#REF!</definedName>
    <definedName name="ll0" localSheetId="62" hidden="1">#REF!</definedName>
    <definedName name="ll0" hidden="1">#REF!</definedName>
    <definedName name="LLL">'[40]10'!#REF!</definedName>
    <definedName name="llll" localSheetId="46" hidden="1">[94]M!#REF!</definedName>
    <definedName name="llll" localSheetId="47" hidden="1">[94]M!#REF!</definedName>
    <definedName name="llll" localSheetId="48" hidden="1">[94]M!#REF!</definedName>
    <definedName name="llll" localSheetId="49" hidden="1">[94]M!#REF!</definedName>
    <definedName name="llll" localSheetId="50" hidden="1">[94]M!#REF!</definedName>
    <definedName name="llll" localSheetId="51" hidden="1">[94]M!#REF!</definedName>
    <definedName name="llll" localSheetId="52" hidden="1">[94]M!#REF!</definedName>
    <definedName name="llll" localSheetId="56" hidden="1">[94]M!#REF!</definedName>
    <definedName name="llll" localSheetId="57" hidden="1">[94]M!#REF!</definedName>
    <definedName name="llll" localSheetId="58" hidden="1">[94]M!#REF!</definedName>
    <definedName name="llll" localSheetId="59" hidden="1">[94]M!#REF!</definedName>
    <definedName name="llll" localSheetId="60" hidden="1">[94]M!#REF!</definedName>
    <definedName name="llll" localSheetId="61" hidden="1">[94]M!#REF!</definedName>
    <definedName name="llll" localSheetId="62" hidden="1">[94]M!#REF!</definedName>
    <definedName name="llll" hidden="1">[94]M!#REF!</definedName>
    <definedName name="llllllllllllllllllllllllllllllllllll">#REF!</definedName>
    <definedName name="loan">[47]Loan!$Q$15:$Q$127</definedName>
    <definedName name="Loan_Amount">#REF!</definedName>
    <definedName name="Loan_Start">#REF!</definedName>
    <definedName name="Loan_Years">#REF!</definedName>
    <definedName name="Location">#REF!</definedName>
    <definedName name="low">[26]TEMP!#REF!</definedName>
    <definedName name="LP">#REF!</definedName>
    <definedName name="LTBOP.SR">#REF!</definedName>
    <definedName name="LTcirr">#REF!</definedName>
    <definedName name="LTr">#REF!</definedName>
    <definedName name="LUR">#N/A</definedName>
    <definedName name="Lyon">[15]C!$O$1</definedName>
    <definedName name="M">#REF!</definedName>
    <definedName name="M_S">#REF!</definedName>
    <definedName name="MACRO">#REF!</definedName>
    <definedName name="MACRO_ASSUMP_2006">#REF!</definedName>
    <definedName name="Malaysia">#REF!</definedName>
    <definedName name="Mar_50">#REF!</definedName>
    <definedName name="Mar_51">#REF!</definedName>
    <definedName name="Mar_52">#REF!</definedName>
    <definedName name="Mar_53">#REF!</definedName>
    <definedName name="Mar_54">#REF!</definedName>
    <definedName name="Mar_55">#REF!</definedName>
    <definedName name="Mar_56">#REF!</definedName>
    <definedName name="Mar_57">#REF!</definedName>
    <definedName name="Mar_58">#REF!</definedName>
    <definedName name="Mar_59">#REF!</definedName>
    <definedName name="Mar_60">#REF!</definedName>
    <definedName name="Mar_61">#REF!</definedName>
    <definedName name="Mar_62">#REF!</definedName>
    <definedName name="Mar_63">#REF!</definedName>
    <definedName name="Mar_64">#REF!</definedName>
    <definedName name="Mar_65">#REF!</definedName>
    <definedName name="Mar_66">#REF!</definedName>
    <definedName name="Mar_67">#REF!</definedName>
    <definedName name="Mar_68">#REF!</definedName>
    <definedName name="Mar_69">#REF!</definedName>
    <definedName name="Mar_70">#REF!</definedName>
    <definedName name="Mar_71">#REF!</definedName>
    <definedName name="Mar_72">#REF!</definedName>
    <definedName name="Mar_73">#REF!</definedName>
    <definedName name="Mar_74">#REF!</definedName>
    <definedName name="Mar_75">#REF!</definedName>
    <definedName name="Mar_76">#REF!</definedName>
    <definedName name="Mar_77">#REF!</definedName>
    <definedName name="Mar_78">#REF!</definedName>
    <definedName name="Mar_79">#REF!</definedName>
    <definedName name="Mar_80">#REF!</definedName>
    <definedName name="Mar_81">#REF!</definedName>
    <definedName name="Mar_82">#REF!</definedName>
    <definedName name="Mar_83">#REF!</definedName>
    <definedName name="Mar_84">#REF!</definedName>
    <definedName name="Mar_85">#REF!</definedName>
    <definedName name="Mar_86">#REF!</definedName>
    <definedName name="Mar_87">#REF!</definedName>
    <definedName name="Mar_88">#REF!</definedName>
    <definedName name="Mar_89">#REF!</definedName>
    <definedName name="Mar_90">#REF!</definedName>
    <definedName name="Mar_91">#REF!</definedName>
    <definedName name="Mar_92">#REF!</definedName>
    <definedName name="Mar_93">#REF!</definedName>
    <definedName name="Mar_94">#REF!</definedName>
    <definedName name="Mar_95">#REF!</definedName>
    <definedName name="Mar_96">#REF!</definedName>
    <definedName name="Mar_97">#REF!</definedName>
    <definedName name="Mar_98">#REF!</definedName>
    <definedName name="Mar_99">#REF!</definedName>
    <definedName name="Maturity_IDA">[64]NPV!$B$26</definedName>
    <definedName name="Maturity_IDA1">#REF!</definedName>
    <definedName name="Maturity_NC">[64]NPV!#REF!</definedName>
    <definedName name="May_50">#REF!</definedName>
    <definedName name="May_51">#REF!</definedName>
    <definedName name="May_52">#REF!</definedName>
    <definedName name="May_53">#REF!</definedName>
    <definedName name="May_54">#REF!</definedName>
    <definedName name="May_55">#REF!</definedName>
    <definedName name="May_56">#REF!</definedName>
    <definedName name="May_57">#REF!</definedName>
    <definedName name="May_58">#REF!</definedName>
    <definedName name="May_59">#REF!</definedName>
    <definedName name="May_60">#REF!</definedName>
    <definedName name="May_61">#REF!</definedName>
    <definedName name="May_62">#REF!</definedName>
    <definedName name="May_63">#REF!</definedName>
    <definedName name="May_64">#REF!</definedName>
    <definedName name="May_65">#REF!</definedName>
    <definedName name="May_66">#REF!</definedName>
    <definedName name="May_67">#REF!</definedName>
    <definedName name="May_68">#REF!</definedName>
    <definedName name="May_69">#REF!</definedName>
    <definedName name="May_70">#REF!</definedName>
    <definedName name="May_71">#REF!</definedName>
    <definedName name="May_72">#REF!</definedName>
    <definedName name="May_73">#REF!</definedName>
    <definedName name="May_74">#REF!</definedName>
    <definedName name="May_75">#REF!</definedName>
    <definedName name="May_76">#REF!</definedName>
    <definedName name="May_77">#REF!</definedName>
    <definedName name="May_78">#REF!</definedName>
    <definedName name="May_79">#REF!</definedName>
    <definedName name="May_80">#REF!</definedName>
    <definedName name="May_81">#REF!</definedName>
    <definedName name="May_82">#REF!</definedName>
    <definedName name="May_83">#REF!</definedName>
    <definedName name="May_84">#REF!</definedName>
    <definedName name="May_85">#REF!</definedName>
    <definedName name="May_86">#REF!</definedName>
    <definedName name="May_87">#REF!</definedName>
    <definedName name="May_88">#REF!</definedName>
    <definedName name="May_89">#REF!</definedName>
    <definedName name="May_90">#REF!</definedName>
    <definedName name="May_91">#REF!</definedName>
    <definedName name="May_92">#REF!</definedName>
    <definedName name="May_93">#REF!</definedName>
    <definedName name="May_94">#REF!</definedName>
    <definedName name="May_95">#REF!</definedName>
    <definedName name="May_96">#REF!</definedName>
    <definedName name="May_97">#REF!</definedName>
    <definedName name="May_98">#REF!</definedName>
    <definedName name="May_99">#REF!</definedName>
    <definedName name="MCB">#REF!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DLS">#REF!</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#REF!</definedName>
    <definedName name="MF1.1">#REF!</definedName>
    <definedName name="MF2.1">#REF!</definedName>
    <definedName name="MFBOPINPUT">#REF!</definedName>
    <definedName name="MFISCAL">'[19]Annual Raw Data'!#REF!</definedName>
    <definedName name="mflowsa">[11]!mflowsa</definedName>
    <definedName name="mflowsq">[11]!mflowsq</definedName>
    <definedName name="mi">#REF!</definedName>
    <definedName name="MICRO">#REF!</definedName>
    <definedName name="MIDDLE">#REF!</definedName>
    <definedName name="mil">'[100]2'!#REF!</definedName>
    <definedName name="MIN">#REF!</definedName>
    <definedName name="Minimum_working_balances">#REF!</definedName>
    <definedName name="MISC3">#REF!</definedName>
    <definedName name="MISC4">[14]OUTPUT!#REF!</definedName>
    <definedName name="MK_CASHFLOW">#REF!</definedName>
    <definedName name="mm">'[40]10'!#REF!</definedName>
    <definedName name="mmm" localSheetId="2"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hidden="1">{"Riqfin97",#N/A,FALSE,"Tran";"Riqfinpro",#N/A,FALSE,"Tran"}</definedName>
    <definedName name="mmmm" localSheetId="46" hidden="1">#REF!</definedName>
    <definedName name="mmmm" localSheetId="47" hidden="1">#REF!</definedName>
    <definedName name="mmmm" localSheetId="48" hidden="1">#REF!</definedName>
    <definedName name="mmmm" localSheetId="49" hidden="1">#REF!</definedName>
    <definedName name="mmmm" localSheetId="50" hidden="1">#REF!</definedName>
    <definedName name="mmmm" localSheetId="51" hidden="1">#REF!</definedName>
    <definedName name="mmmm" localSheetId="52" hidden="1">#REF!</definedName>
    <definedName name="mmmm" localSheetId="56" hidden="1">#REF!</definedName>
    <definedName name="mmmm" localSheetId="57" hidden="1">#REF!</definedName>
    <definedName name="mmmm" localSheetId="58" hidden="1">#REF!</definedName>
    <definedName name="mmmm" localSheetId="59" hidden="1">#REF!</definedName>
    <definedName name="mmmm" localSheetId="60" hidden="1">#REF!</definedName>
    <definedName name="mmmm" localSheetId="61" hidden="1">#REF!</definedName>
    <definedName name="mmmm" localSheetId="62" hidden="1">#REF!</definedName>
    <definedName name="mmmm" hidden="1">#REF!</definedName>
    <definedName name="mmmmmmmmmm">#REF!</definedName>
    <definedName name="mmmmmmmmmmmmmmmmm">#REF!</definedName>
    <definedName name="mmmmmmmmmmmmmmmmmmmmmmmmmmmmmmmmm">#REF!</definedName>
    <definedName name="MNDATES">#REF!</definedName>
    <definedName name="Modified_by">#REF!</definedName>
    <definedName name="Modified_on">#REF!</definedName>
    <definedName name="Módulo2.completo" localSheetId="2">CONTENT!Módulo2.completo</definedName>
    <definedName name="Módulo2.completo">[0]!Módulo2.completo</definedName>
    <definedName name="MON_SM">#REF!</definedName>
    <definedName name="MONE">#REF!</definedName>
    <definedName name="MonetarySurvey">'[10]Monetary Dev_Monthly'!$A$11:$CB$73</definedName>
    <definedName name="Money">#REF!</definedName>
    <definedName name="money_monthly_output_to_fiscal">'[45]Monthly data'!#REF!</definedName>
    <definedName name="MONEY1A">#REF!</definedName>
    <definedName name="MONEY1Q">#REF!</definedName>
    <definedName name="MONEY2A">#REF!</definedName>
    <definedName name="MONEY2Q">#REF!</definedName>
    <definedName name="MoneySurvey">#REF!</definedName>
    <definedName name="MONEYSV">'[10]Monetary Dev_Monthly'!#REF!</definedName>
    <definedName name="MONF">#REF!</definedName>
    <definedName name="MONF_SM">#REF!</definedName>
    <definedName name="monsur">#REF!</definedName>
    <definedName name="Monsuv">'[101]Monetary Dev_Monthly'!#REF!</definedName>
    <definedName name="monthly_cpi_er_from_real">#REF!</definedName>
    <definedName name="MONY">#REF!</definedName>
    <definedName name="MonyTrend">'[10]Monetary Dev_Monthly'!#REF!</definedName>
    <definedName name="MOUT">#REF!</definedName>
    <definedName name="MPCB">#REF!</definedName>
    <definedName name="MS">#REF!</definedName>
    <definedName name="MS1F">#REF!</definedName>
    <definedName name="mstocksa">[11]!mstocksa</definedName>
    <definedName name="mstocksq">[11]!mstocksq</definedName>
    <definedName name="Msurvey" localSheetId="2"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localSheetId="52"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hidden="1">{#N/A,#N/A,FALSE,"report1"}</definedName>
    <definedName name="Municipios">#REF!</definedName>
    <definedName name="MUR">'[102]Input Sheet'!$B$4</definedName>
    <definedName name="MUR_loan">[47]Loan!$Q$15:$Q$133</definedName>
    <definedName name="MURCol">[47]Deposits!$AC$15:$AC$773</definedName>
    <definedName name="my">#REF!</definedName>
    <definedName name="n">#REF!</definedName>
    <definedName name="NA_">[59]Main!#REF!</definedName>
    <definedName name="Nab">#REF!</definedName>
    <definedName name="nal" localSheetId="46" hidden="1">#REF!</definedName>
    <definedName name="nal" localSheetId="47" hidden="1">#REF!</definedName>
    <definedName name="nal" localSheetId="48" hidden="1">#REF!</definedName>
    <definedName name="nal" localSheetId="49" hidden="1">#REF!</definedName>
    <definedName name="nal" localSheetId="50" hidden="1">#REF!</definedName>
    <definedName name="nal" localSheetId="51" hidden="1">#REF!</definedName>
    <definedName name="nal" localSheetId="52" hidden="1">#REF!</definedName>
    <definedName name="nal" localSheetId="56" hidden="1">#REF!</definedName>
    <definedName name="nal" localSheetId="57" hidden="1">#REF!</definedName>
    <definedName name="nal" localSheetId="58" hidden="1">#REF!</definedName>
    <definedName name="nal" localSheetId="59" hidden="1">#REF!</definedName>
    <definedName name="nal" localSheetId="60" hidden="1">#REF!</definedName>
    <definedName name="nal" localSheetId="61" hidden="1">#REF!</definedName>
    <definedName name="nal" localSheetId="62" hidden="1">#REF!</definedName>
    <definedName name="nal" hidden="1">#REF!</definedName>
    <definedName name="nali" hidden="1">#REF!</definedName>
    <definedName name="nam">'[100]2'!#REF!</definedName>
    <definedName name="NAMDEBT">#REF!</definedName>
    <definedName name="NAMES">#REF!</definedName>
    <definedName name="names_w">#REF!</definedName>
    <definedName name="names1">#REF!</definedName>
    <definedName name="names2">#REF!</definedName>
    <definedName name="names3">#REF!</definedName>
    <definedName name="NARINT">#REF!</definedName>
    <definedName name="NARMONEYSV">#REF!</definedName>
    <definedName name="NARMONTR">#REF!</definedName>
    <definedName name="NARSXPRT">'[74]27'!#REF!</definedName>
    <definedName name="nas">#REF!</definedName>
    <definedName name="NASBOP">'[74]27'!#REF!</definedName>
    <definedName name="NASBOP4A">#REF!</definedName>
    <definedName name="NCG">#N/A</definedName>
    <definedName name="NCG_R">#N/A</definedName>
    <definedName name="NCP">#N/A</definedName>
    <definedName name="NCP_R">#N/A</definedName>
    <definedName name="Ndf">[28]CIRRs!$C$69</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t_uncommitted_usable_resources">#REF!</definedName>
    <definedName name="new">#REF!</definedName>
    <definedName name="NEW_DS">#REF!</definedName>
    <definedName name="newcash97">#REF!</definedName>
    <definedName name="newcash98">#REF!</definedName>
    <definedName name="NewRGDf">#REF!</definedName>
    <definedName name="NEWSHEET">#REF!</definedName>
    <definedName name="NFI">#N/A</definedName>
    <definedName name="NFI_R">#N/A</definedName>
    <definedName name="NFIP">'[39]WETA BOP'!#REF!</definedName>
    <definedName name="NGDP">#N/A</definedName>
    <definedName name="NGDP_DG">#N/A</definedName>
    <definedName name="NGDP_R">#N/A</definedName>
    <definedName name="NGDP_RG">#N/A</definedName>
    <definedName name="NGDPA">#REF!</definedName>
    <definedName name="NGK">#REF!</definedName>
    <definedName name="NGNI">#REF!</definedName>
    <definedName name="NGPXO">#REF!</definedName>
    <definedName name="NGPXO_R">#REF!</definedName>
    <definedName name="NGS_NGDP">#N/A</definedName>
    <definedName name="nh">#REF!</definedName>
    <definedName name="nick">'[103]NEW-IDA'!$C$15</definedName>
    <definedName name="NINV">#N/A</definedName>
    <definedName name="NINV_R">#N/A</definedName>
    <definedName name="NLG">[28]CIRRs!$C$99</definedName>
    <definedName name="NM">#N/A</definedName>
    <definedName name="NM_R">#N/A</definedName>
    <definedName name="nmBlankRow">#REF!</definedName>
    <definedName name="nmColumnHeader">#REF!</definedName>
    <definedName name="nmData">#REF!</definedName>
    <definedName name="NMG">'[39]WETA BOP'!#REF!</definedName>
    <definedName name="NMG_R">'[39]WETA BOP'!#REF!</definedName>
    <definedName name="NMG_RG">#N/A</definedName>
    <definedName name="nmIndexTable">#REF!</definedName>
    <definedName name="nmReportFooter">#REF!</definedName>
    <definedName name="nmReportHeader">#REF!</definedName>
    <definedName name="nmRollOver">#REF!</definedName>
    <definedName name="nmRowHeader">#REF!</definedName>
    <definedName name="nn" localSheetId="2"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hidden="1">{"Riqfin97",#N/A,FALSE,"Tran";"Riqfinpro",#N/A,FALSE,"Tran"}</definedName>
    <definedName name="NNAMES">'[39]WETA BOP'!#REF!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1" hidden="1">#REF!</definedName>
    <definedName name="nnga" localSheetId="52"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hidden="1">#REF!</definedName>
    <definedName name="nnn" localSheetId="2"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hidden="1">{"Tab1",#N/A,FALSE,"P";"Tab2",#N/A,FALSE,"P"}</definedName>
    <definedName name="NOK">[28]CIRRs!$C$100</definedName>
    <definedName name="noor">#REF!</definedName>
    <definedName name="Notes">#REF!</definedName>
    <definedName name="NOTITLES">#REF!</definedName>
    <definedName name="Nov_50">#REF!</definedName>
    <definedName name="Nov_51">#REF!</definedName>
    <definedName name="Nov_52">#REF!</definedName>
    <definedName name="Nov_53">#REF!</definedName>
    <definedName name="Nov_54">#REF!</definedName>
    <definedName name="Nov_55">#REF!</definedName>
    <definedName name="Nov_56">#REF!</definedName>
    <definedName name="Nov_57">#REF!</definedName>
    <definedName name="Nov_58">#REF!</definedName>
    <definedName name="Nov_59">#REF!</definedName>
    <definedName name="Nov_60">#REF!</definedName>
    <definedName name="Nov_61">#REF!</definedName>
    <definedName name="Nov_62">#REF!</definedName>
    <definedName name="Nov_63">#REF!</definedName>
    <definedName name="Nov_64">#REF!</definedName>
    <definedName name="Nov_65">#REF!</definedName>
    <definedName name="Nov_66">#REF!</definedName>
    <definedName name="Nov_67">#REF!</definedName>
    <definedName name="Nov_68">#REF!</definedName>
    <definedName name="Nov_69">#REF!</definedName>
    <definedName name="Nov_70">#REF!</definedName>
    <definedName name="Nov_71">#REF!</definedName>
    <definedName name="Nov_72">#REF!</definedName>
    <definedName name="Nov_73">#REF!</definedName>
    <definedName name="Nov_74">#REF!</definedName>
    <definedName name="Nov_75">#REF!</definedName>
    <definedName name="Nov_76">#REF!</definedName>
    <definedName name="Nov_77">#REF!</definedName>
    <definedName name="Nov_78">#REF!</definedName>
    <definedName name="Nov_79">#REF!</definedName>
    <definedName name="Nov_80">#REF!</definedName>
    <definedName name="Nov_81">#REF!</definedName>
    <definedName name="Nov_82">#REF!</definedName>
    <definedName name="Nov_83">#REF!</definedName>
    <definedName name="Nov_84">#REF!</definedName>
    <definedName name="Nov_85">#REF!</definedName>
    <definedName name="Nov_86">#REF!</definedName>
    <definedName name="Nov_87">#REF!</definedName>
    <definedName name="Nov_88">#REF!</definedName>
    <definedName name="Nov_89">#REF!</definedName>
    <definedName name="Nov_90">#REF!</definedName>
    <definedName name="Nov_91">#REF!</definedName>
    <definedName name="Nov_92">#REF!</definedName>
    <definedName name="Nov_93">#REF!</definedName>
    <definedName name="Nov_94">#REF!</definedName>
    <definedName name="Nov_95">#REF!</definedName>
    <definedName name="Nov_96">#REF!</definedName>
    <definedName name="Nov_97">#REF!</definedName>
    <definedName name="Nov_98">#REF!</definedName>
    <definedName name="Nov_99">#REF!</definedName>
    <definedName name="NTDD_RG" localSheetId="2">CONTENT!NTDD_RG</definedName>
    <definedName name="NTDD_RG">[0]!NTDD_RG</definedName>
    <definedName name="Num_Pmt_Per_Year">#REF!</definedName>
    <definedName name="Number_of_Payments" localSheetId="2">MATCH(0.01,End_Bal,-1)+1</definedName>
    <definedName name="Number_of_Payments">MATCH(0.01,End_Bal,-1)+1</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#N/A</definedName>
    <definedName name="NX_R">#N/A</definedName>
    <definedName name="NXG">'[39]WETA BOP'!#REF!</definedName>
    <definedName name="NXG_R">'[39]WETA BOP'!#REF!</definedName>
    <definedName name="NXG_RG">#N/A</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 localSheetId="46" hidden="1">#REF!</definedName>
    <definedName name="o" localSheetId="47" hidden="1">#REF!</definedName>
    <definedName name="o" localSheetId="48" hidden="1">#REF!</definedName>
    <definedName name="o" localSheetId="49" hidden="1">#REF!</definedName>
    <definedName name="o" localSheetId="50" hidden="1">#REF!</definedName>
    <definedName name="o" localSheetId="51" hidden="1">#REF!</definedName>
    <definedName name="o" localSheetId="52" hidden="1">#REF!</definedName>
    <definedName name="o" localSheetId="56" hidden="1">#REF!</definedName>
    <definedName name="o" localSheetId="57" hidden="1">#REF!</definedName>
    <definedName name="o" localSheetId="58" hidden="1">#REF!</definedName>
    <definedName name="o" localSheetId="59" hidden="1">#REF!</definedName>
    <definedName name="o" localSheetId="60" hidden="1">#REF!</definedName>
    <definedName name="o" localSheetId="61" hidden="1">#REF!</definedName>
    <definedName name="o" localSheetId="62" hidden="1">#REF!</definedName>
    <definedName name="o" hidden="1">#REF!</definedName>
    <definedName name="OBI">#REF!</definedName>
    <definedName name="Oct_50">#REF!</definedName>
    <definedName name="Oct_51">#REF!</definedName>
    <definedName name="Oct_52">#REF!</definedName>
    <definedName name="Oct_53">#REF!</definedName>
    <definedName name="Oct_54">#REF!</definedName>
    <definedName name="Oct_55">#REF!</definedName>
    <definedName name="Oct_56">#REF!</definedName>
    <definedName name="Oct_57">#REF!</definedName>
    <definedName name="Oct_58">#REF!</definedName>
    <definedName name="Oct_59">#REF!</definedName>
    <definedName name="Oct_60">#REF!</definedName>
    <definedName name="Oct_61">#REF!</definedName>
    <definedName name="Oct_62">#REF!</definedName>
    <definedName name="Oct_63">#REF!</definedName>
    <definedName name="Oct_64">#REF!</definedName>
    <definedName name="Oct_65">#REF!</definedName>
    <definedName name="Oct_66">#REF!</definedName>
    <definedName name="Oct_67">#REF!</definedName>
    <definedName name="Oct_68">#REF!</definedName>
    <definedName name="Oct_69">#REF!</definedName>
    <definedName name="Oct_70">#REF!</definedName>
    <definedName name="Oct_71">#REF!</definedName>
    <definedName name="Oct_72">#REF!</definedName>
    <definedName name="Oct_73">#REF!</definedName>
    <definedName name="Oct_74">#REF!</definedName>
    <definedName name="Oct_75">#REF!</definedName>
    <definedName name="Oct_76">#REF!</definedName>
    <definedName name="Oct_77">#REF!</definedName>
    <definedName name="Oct_78">#REF!</definedName>
    <definedName name="Oct_79">#REF!</definedName>
    <definedName name="Oct_80">#REF!</definedName>
    <definedName name="Oct_81">#REF!</definedName>
    <definedName name="Oct_82">#REF!</definedName>
    <definedName name="Oct_83">#REF!</definedName>
    <definedName name="Oct_84">#REF!</definedName>
    <definedName name="Oct_85">#REF!</definedName>
    <definedName name="Oct_86">#REF!</definedName>
    <definedName name="Oct_87">#REF!</definedName>
    <definedName name="Oct_88">#REF!</definedName>
    <definedName name="Oct_89">#REF!</definedName>
    <definedName name="Oct_90">#REF!</definedName>
    <definedName name="Oct_91">#REF!</definedName>
    <definedName name="Oct_92">#REF!</definedName>
    <definedName name="Oct_93">#REF!</definedName>
    <definedName name="Oct_94">#REF!</definedName>
    <definedName name="Oct_95">#REF!</definedName>
    <definedName name="Oct_96">#REF!</definedName>
    <definedName name="Oct_97">#REF!</definedName>
    <definedName name="Oct_98">#REF!</definedName>
    <definedName name="Oct_99">#REF!</definedName>
    <definedName name="oda">'[104]Figure 6 NPV'!$G$4</definedName>
    <definedName name="odofg">#REF!</definedName>
    <definedName name="OECD_Table">#REF!</definedName>
    <definedName name="of_which_Currencies">#REF!</definedName>
    <definedName name="of_which_SDRs">#REF!</definedName>
    <definedName name="oHIPC">#REF!</definedName>
    <definedName name="ojoj">#REF!</definedName>
    <definedName name="okk">#REF!</definedName>
    <definedName name="old">'[105]Table 1'!#REF!</definedName>
    <definedName name="oo" localSheetId="2"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hidden="1">{"Riqfin97",#N/A,FALSE,"Tran";"Riqfinpro",#N/A,FALSE,"Tran"}</definedName>
    <definedName name="ooo">#REF!</definedName>
    <definedName name="ooooo">#REF!</definedName>
    <definedName name="Ope">#REF!</definedName>
    <definedName name="Opec">[28]CIRRs!$C$66</definedName>
    <definedName name="OTHER_FLOWS">[106]Main:Kin!$A$12:$S$642</definedName>
    <definedName name="otherCB">#REF!</definedName>
    <definedName name="otherCB1">#REF!</definedName>
    <definedName name="otherCB2">#REF!</definedName>
    <definedName name="otherCB3">#REF!</definedName>
    <definedName name="OtherCCY">[91]depoStats!$J$2:$O$50</definedName>
    <definedName name="OTHERCCY_Loan">[47]Loanstats!$K$3:$P$27</definedName>
    <definedName name="Otras_Residuales">#REF!</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#REF!</definedName>
    <definedName name="OUTBS">#REF!</definedName>
    <definedName name="OUTCPI">#REF!</definedName>
    <definedName name="OUTDS1">#REF!</definedName>
    <definedName name="OUTEXR">#REF!</definedName>
    <definedName name="OUTFISC">#REF!</definedName>
    <definedName name="OutHUB">#REF!</definedName>
    <definedName name="OUTIMF">#REF!</definedName>
    <definedName name="OUTMN">#REF!</definedName>
    <definedName name="OUTMS1">#REF!</definedName>
    <definedName name="OUTMS2">#REF!</definedName>
    <definedName name="OUTMS3">#REF!</definedName>
    <definedName name="OUTMS4">#REF!</definedName>
    <definedName name="OUTPUT">#REF!</definedName>
    <definedName name="OUTQMS1">#REF!</definedName>
    <definedName name="OUTQMS2">#REF!</definedName>
    <definedName name="OUTQMS3">#REF!</definedName>
    <definedName name="OUTQMS4">#REF!</definedName>
    <definedName name="outs_debt" localSheetId="46" hidden="1">'[100]2'!#REF!</definedName>
    <definedName name="outs_debt" localSheetId="47" hidden="1">'[100]2'!#REF!</definedName>
    <definedName name="outs_debt" localSheetId="48" hidden="1">'[100]2'!#REF!</definedName>
    <definedName name="outs_debt" localSheetId="49" hidden="1">'[100]2'!#REF!</definedName>
    <definedName name="outs_debt" localSheetId="50" hidden="1">'[100]2'!#REF!</definedName>
    <definedName name="outs_debt" localSheetId="51" hidden="1">'[100]2'!#REF!</definedName>
    <definedName name="outs_debt" localSheetId="52" hidden="1">'[100]2'!#REF!</definedName>
    <definedName name="outs_debt" localSheetId="56" hidden="1">'[100]2'!#REF!</definedName>
    <definedName name="outs_debt" localSheetId="57" hidden="1">'[100]2'!#REF!</definedName>
    <definedName name="outs_debt" localSheetId="58" hidden="1">'[100]2'!#REF!</definedName>
    <definedName name="outs_debt" localSheetId="59" hidden="1">'[100]2'!#REF!</definedName>
    <definedName name="outs_debt" localSheetId="60" hidden="1">'[100]2'!#REF!</definedName>
    <definedName name="outs_debt" localSheetId="61" hidden="1">'[100]2'!#REF!</definedName>
    <definedName name="outs_debt" localSheetId="62" hidden="1">'[100]2'!#REF!</definedName>
    <definedName name="outs_debt" hidden="1">'[100]2'!#REF!</definedName>
    <definedName name="OUTTI">#REF!</definedName>
    <definedName name="OUTTM">#REF!</definedName>
    <definedName name="OUTTX">#REF!</definedName>
    <definedName name="Owner">#REF!</definedName>
    <definedName name="p">#REF!</definedName>
    <definedName name="pa">#REF!</definedName>
    <definedName name="PA.NUS.ATLS">#REF!</definedName>
    <definedName name="PA.NUS.FCRF">#REF!</definedName>
    <definedName name="page1">#REF!</definedName>
    <definedName name="page2">#REF!</definedName>
    <definedName name="page3">#REF!</definedName>
    <definedName name="PAGE5">#REF!</definedName>
    <definedName name="pam" localSheetId="46" hidden="1">#REF!</definedName>
    <definedName name="pam" localSheetId="47" hidden="1">#REF!</definedName>
    <definedName name="pam" localSheetId="48" hidden="1">#REF!</definedName>
    <definedName name="pam" localSheetId="49" hidden="1">#REF!</definedName>
    <definedName name="pam" localSheetId="50" hidden="1">#REF!</definedName>
    <definedName name="pam" localSheetId="51" hidden="1">#REF!</definedName>
    <definedName name="pam" localSheetId="52" hidden="1">#REF!</definedName>
    <definedName name="pam" localSheetId="56" hidden="1">#REF!</definedName>
    <definedName name="pam" localSheetId="57" hidden="1">#REF!</definedName>
    <definedName name="pam" localSheetId="58" hidden="1">#REF!</definedName>
    <definedName name="pam" localSheetId="59" hidden="1">#REF!</definedName>
    <definedName name="pam" localSheetId="60" hidden="1">#REF!</definedName>
    <definedName name="pam" localSheetId="61" hidden="1">#REF!</definedName>
    <definedName name="pam" localSheetId="62" hidden="1">#REF!</definedName>
    <definedName name="pam" hidden="1">#REF!</definedName>
    <definedName name="pame" localSheetId="46" hidden="1">#REF!</definedName>
    <definedName name="pame" localSheetId="47" hidden="1">#REF!</definedName>
    <definedName name="pame" localSheetId="48" hidden="1">#REF!</definedName>
    <definedName name="pame" localSheetId="49" hidden="1">#REF!</definedName>
    <definedName name="pame" localSheetId="50" hidden="1">#REF!</definedName>
    <definedName name="pame" localSheetId="51" hidden="1">#REF!</definedName>
    <definedName name="pame" localSheetId="52" hidden="1">#REF!</definedName>
    <definedName name="pame" localSheetId="56" hidden="1">#REF!</definedName>
    <definedName name="pame" localSheetId="57" hidden="1">#REF!</definedName>
    <definedName name="pame" localSheetId="58" hidden="1">#REF!</definedName>
    <definedName name="pame" localSheetId="59" hidden="1">#REF!</definedName>
    <definedName name="pame" localSheetId="60" hidden="1">#REF!</definedName>
    <definedName name="pame" localSheetId="61" hidden="1">#REF!</definedName>
    <definedName name="pame" localSheetId="62" hidden="1">#REF!</definedName>
    <definedName name="pame" hidden="1">#REF!</definedName>
    <definedName name="pamela" localSheetId="46" hidden="1">#REF!</definedName>
    <definedName name="pamela" localSheetId="47" hidden="1">#REF!</definedName>
    <definedName name="pamela" localSheetId="48" hidden="1">#REF!</definedName>
    <definedName name="pamela" localSheetId="49" hidden="1">#REF!</definedName>
    <definedName name="pamela" localSheetId="50" hidden="1">#REF!</definedName>
    <definedName name="pamela" localSheetId="51" hidden="1">#REF!</definedName>
    <definedName name="pamela" localSheetId="52" hidden="1">#REF!</definedName>
    <definedName name="pamela" localSheetId="56" hidden="1">#REF!</definedName>
    <definedName name="pamela" localSheetId="57" hidden="1">#REF!</definedName>
    <definedName name="pamela" localSheetId="58" hidden="1">#REF!</definedName>
    <definedName name="pamela" localSheetId="59" hidden="1">#REF!</definedName>
    <definedName name="pamela" localSheetId="60" hidden="1">#REF!</definedName>
    <definedName name="pamela" localSheetId="61" hidden="1">#REF!</definedName>
    <definedName name="pamela" localSheetId="62" hidden="1">#REF!</definedName>
    <definedName name="pamela" hidden="1">#REF!</definedName>
    <definedName name="PARIS">#REF!</definedName>
    <definedName name="Parmeshwar">[15]E!$AJ$98:$AX$115</definedName>
    <definedName name="Pay_Date">#REF!</definedName>
    <definedName name="Pay_Num">#REF!</definedName>
    <definedName name="PAYCAP">#REF!</definedName>
    <definedName name="Paym_Cap">#REF!</definedName>
    <definedName name="Payment_Date" localSheetId="2">DATE(YEAR(Loan_Start),MONTH(Loan_Start)+Payment_Number,DAY(Loan_Start))</definedName>
    <definedName name="Payment_Date">DATE(YEAR(Loan_Start),MONTH(Loan_Start)+Payment_Number,DAY(Loan_Start))</definedName>
    <definedName name="pchBM">#REF!</definedName>
    <definedName name="pchBMG">#REF!</definedName>
    <definedName name="pchBX">#REF!</definedName>
    <definedName name="pchBXG">#REF!</definedName>
    <definedName name="PCPI">#REF!</definedName>
    <definedName name="PCPIE">#REF!</definedName>
    <definedName name="PCPIG">#N/A</definedName>
    <definedName name="pcsod">'[67]Scheduled Repayment'!$E$4:$AK$4</definedName>
    <definedName name="pcsodds">'[67]Scheduled Repayment'!$E$3:$AK$3</definedName>
    <definedName name="PDRDSA">#REF!</definedName>
    <definedName name="PDRDSA2">#REF!</definedName>
    <definedName name="PE.NUS.FCAE">#REF!</definedName>
    <definedName name="period">[107]IN!$D$1:$I$1</definedName>
    <definedName name="PeriodList">'[56]Report Form'!$E$4:$E$74</definedName>
    <definedName name="Petroecuador">#REF!</definedName>
    <definedName name="PFP">#REF!</definedName>
    <definedName name="pfp_table1">#REF!</definedName>
    <definedName name="po" localSheetId="46" hidden="1">#REF!</definedName>
    <definedName name="po" localSheetId="47" hidden="1">#REF!</definedName>
    <definedName name="po" localSheetId="48" hidden="1">#REF!</definedName>
    <definedName name="po" localSheetId="49" hidden="1">#REF!</definedName>
    <definedName name="po" localSheetId="50" hidden="1">#REF!</definedName>
    <definedName name="po" localSheetId="51" hidden="1">#REF!</definedName>
    <definedName name="po" localSheetId="52" hidden="1">#REF!</definedName>
    <definedName name="po" localSheetId="56" hidden="1">#REF!</definedName>
    <definedName name="po" localSheetId="57" hidden="1">#REF!</definedName>
    <definedName name="po" localSheetId="58" hidden="1">#REF!</definedName>
    <definedName name="po" localSheetId="59" hidden="1">#REF!</definedName>
    <definedName name="po" localSheetId="60" hidden="1">#REF!</definedName>
    <definedName name="po" localSheetId="61" hidden="1">#REF!</definedName>
    <definedName name="po" localSheetId="62" hidden="1">#REF!</definedName>
    <definedName name="po" hidden="1">#REF!</definedName>
    <definedName name="Ports">#REF!</definedName>
    <definedName name="pp">#REF!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1" hidden="1">#REF!</definedName>
    <definedName name="ppim" localSheetId="52"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hidden="1">#REF!</definedName>
    <definedName name="ppp">#REF!</definedName>
    <definedName name="ppppp">#REF!</definedName>
    <definedName name="PPPWGT">#N/A</definedName>
    <definedName name="pq">#REF!</definedName>
    <definedName name="pr_sr">#REF!</definedName>
    <definedName name="PRGF_Total_Undrawn">'[85]Table 2b'!#REF!</definedName>
    <definedName name="PRICE">#REF!</definedName>
    <definedName name="PRICETAB">#REF!</definedName>
    <definedName name="Princ">#REF!</definedName>
    <definedName name="PRINT">#REF!</definedName>
    <definedName name="_xlnm.Print_Area" localSheetId="23">'T 1.13 - 1.14'!$A$2:$J$47</definedName>
    <definedName name="_xlnm.Print_Area" localSheetId="51">'T 2.6'!$A$2:$K$29</definedName>
    <definedName name="_xlnm.Print_Area" localSheetId="53">'T 3.1'!$A$2:$K$49</definedName>
    <definedName name="_xlnm.Print_Area" localSheetId="55">'T 3.3'!$A$2:$S$21</definedName>
    <definedName name="_xlnm.Print_Area" localSheetId="56">'T 4.1'!$A$1:$G$31</definedName>
    <definedName name="_xlnm.Print_Area" localSheetId="57">'T 4.2'!$A$1:$G$29</definedName>
    <definedName name="_xlnm.Print_Area" localSheetId="58">'T 4.3'!$A$1:$G$28</definedName>
    <definedName name="_xlnm.Print_Area" localSheetId="59">'T 4.4'!$A$1:$H$27</definedName>
    <definedName name="_xlnm.Print_Area">#REF!</definedName>
    <definedName name="Print_Area_M2">#REF!</definedName>
    <definedName name="Print_Area_MI">#REF!</definedName>
    <definedName name="PRINT_AREA_MI_7">#REF!</definedName>
    <definedName name="PRINT_AREA_MI10">#REF!</definedName>
    <definedName name="PRINT_AREA_MI8">#REF!</definedName>
    <definedName name="Print_Area_MII">#REF!</definedName>
    <definedName name="Print_Area_Reset" localSheetId="2">OFFSET(Full_Print,0,0,CONTENT!Last_Row)</definedName>
    <definedName name="Print_Area_Reset">OFFSET(Full_Print,0,0,Last_Row)</definedName>
    <definedName name="Print_Area_T3">'[108]Table 3'!$A$1:$I$51</definedName>
    <definedName name="Print_Area_T4">'[108]Table 4'!$A$5:$L$85</definedName>
    <definedName name="Print_Area_T5">'[108]Table 5'!$A$2:$L$56</definedName>
    <definedName name="Print_Area_T6">'[108]Table 6'!$A$1:$AF$86</definedName>
    <definedName name="PRINT_AREA10">#REF!</definedName>
    <definedName name="PRINT_AREA7">#REF!</definedName>
    <definedName name="PRINT_AREA8">#REF!</definedName>
    <definedName name="PRINT_SHEET_F_ALL_YEARS">#REF!</definedName>
    <definedName name="_xlnm.Print_Titles">#REF!,#REF!</definedName>
    <definedName name="Print_Titles_MI">#REF!</definedName>
    <definedName name="print16">'[109]16'!#REF!</definedName>
    <definedName name="print20">#REF!</definedName>
    <definedName name="printA1">#REF!</definedName>
    <definedName name="printA2">#REF!</definedName>
    <definedName name="PrintArea">'[108]Table 2'!$A$3:$L$54</definedName>
    <definedName name="PRINTBOP">#REF!</definedName>
    <definedName name="printing_table1">#REF!</definedName>
    <definedName name="printing_table2">#REF!</definedName>
    <definedName name="PRINTMACRO">#REF!</definedName>
    <definedName name="printnotes">#REF!</definedName>
    <definedName name="printnotes1">#REF!</definedName>
    <definedName name="printnotes2">#REF!</definedName>
    <definedName name="printnotes3">#REF!</definedName>
    <definedName name="PrintThis_Links">[71]Links!$A$1:$F$33</definedName>
    <definedName name="PRMONTH">#REF!</definedName>
    <definedName name="prn">[64]FSUOUT!$B$2:$V$32</definedName>
    <definedName name="pro">'[24]10'!#REF!</definedName>
    <definedName name="productivity" localSheetId="46" hidden="1">#REF!</definedName>
    <definedName name="productivity" localSheetId="47" hidden="1">#REF!</definedName>
    <definedName name="productivity" localSheetId="48" hidden="1">#REF!</definedName>
    <definedName name="productivity" localSheetId="49" hidden="1">#REF!</definedName>
    <definedName name="productivity" localSheetId="50" hidden="1">#REF!</definedName>
    <definedName name="productivity" localSheetId="51" hidden="1">#REF!</definedName>
    <definedName name="productivity" localSheetId="52" hidden="1">#REF!</definedName>
    <definedName name="productivity" localSheetId="56" hidden="1">#REF!</definedName>
    <definedName name="productivity" localSheetId="57" hidden="1">#REF!</definedName>
    <definedName name="productivity" localSheetId="58" hidden="1">#REF!</definedName>
    <definedName name="productivity" localSheetId="59" hidden="1">#REF!</definedName>
    <definedName name="productivity" localSheetId="60" hidden="1">#REF!</definedName>
    <definedName name="productivity" localSheetId="61" hidden="1">#REF!</definedName>
    <definedName name="productivity" localSheetId="62" hidden="1">#REF!</definedName>
    <definedName name="productivity" hidden="1">#REF!</definedName>
    <definedName name="PROG">#REF!</definedName>
    <definedName name="Prog1998">'[110]2003'!#REF!</definedName>
    <definedName name="proj00">[111]sources!#REF!</definedName>
    <definedName name="prphalf">[92]Sheet4!$C$3:$G$57</definedName>
    <definedName name="PRPINTSEPT">[112]STOCK!$D$4:$W$102</definedName>
    <definedName name="PRYEAR">#REF!</definedName>
    <definedName name="PTE">#REF!</definedName>
    <definedName name="PX.REC.REER">#REF!</definedName>
    <definedName name="q">#REF!</definedName>
    <definedName name="Q_5">#REF!</definedName>
    <definedName name="Q_6">#REF!</definedName>
    <definedName name="Q_7">#REF!</definedName>
    <definedName name="Q6_">#REF!</definedName>
    <definedName name="QC96_97">#REF!</definedName>
    <definedName name="QEDF">'[61]Table-1'!#REF!</definedName>
    <definedName name="QFISCAL">'[113]Quarterly Raw Data'!#REF!</definedName>
    <definedName name="QN96_7">#REF!</definedName>
    <definedName name="qq">#REF!</definedName>
    <definedName name="qqq">#REF!</definedName>
    <definedName name="QQQQQ">#REF!</definedName>
    <definedName name="qqqqqqqqqqqqqq">[114]Page77!#REF!</definedName>
    <definedName name="QTAB7">'[113]Quarterly MacroFlow'!#REF!</definedName>
    <definedName name="QTAB7A">'[113]Quarterly MacroFlow'!#REF!</definedName>
    <definedName name="quit_dlog" localSheetId="2">CONTENT!quit_dlog</definedName>
    <definedName name="quit_dlog">[0]!quit_dlog</definedName>
    <definedName name="QUOTA">[59]AMB!#REF!</definedName>
    <definedName name="QW">#REF!</definedName>
    <definedName name="qwer">[26]TEMP!#REF!</definedName>
    <definedName name="rain" hidden="1">#REF!</definedName>
    <definedName name="rainl" localSheetId="46" hidden="1">#REF!</definedName>
    <definedName name="rainl" localSheetId="47" hidden="1">#REF!</definedName>
    <definedName name="rainl" localSheetId="48" hidden="1">#REF!</definedName>
    <definedName name="rainl" localSheetId="49" hidden="1">#REF!</definedName>
    <definedName name="rainl" localSheetId="50" hidden="1">#REF!</definedName>
    <definedName name="rainl" localSheetId="51" hidden="1">#REF!</definedName>
    <definedName name="rainl" localSheetId="52" hidden="1">#REF!</definedName>
    <definedName name="rainl" localSheetId="56" hidden="1">#REF!</definedName>
    <definedName name="rainl" localSheetId="57" hidden="1">#REF!</definedName>
    <definedName name="rainl" localSheetId="58" hidden="1">#REF!</definedName>
    <definedName name="rainl" localSheetId="59" hidden="1">#REF!</definedName>
    <definedName name="rainl" localSheetId="60" hidden="1">#REF!</definedName>
    <definedName name="rainl" localSheetId="61" hidden="1">#REF!</definedName>
    <definedName name="rainl" localSheetId="62" hidden="1">#REF!</definedName>
    <definedName name="rainl" hidden="1">#REF!</definedName>
    <definedName name="raml" localSheetId="46" hidden="1">#REF!</definedName>
    <definedName name="raml" localSheetId="47" hidden="1">#REF!</definedName>
    <definedName name="raml" localSheetId="48" hidden="1">#REF!</definedName>
    <definedName name="raml" localSheetId="49" hidden="1">#REF!</definedName>
    <definedName name="raml" localSheetId="50" hidden="1">#REF!</definedName>
    <definedName name="raml" localSheetId="51" hidden="1">#REF!</definedName>
    <definedName name="raml" localSheetId="52" hidden="1">#REF!</definedName>
    <definedName name="raml" localSheetId="56" hidden="1">#REF!</definedName>
    <definedName name="raml" localSheetId="57" hidden="1">#REF!</definedName>
    <definedName name="raml" localSheetId="58" hidden="1">#REF!</definedName>
    <definedName name="raml" localSheetId="59" hidden="1">#REF!</definedName>
    <definedName name="raml" localSheetId="60" hidden="1">#REF!</definedName>
    <definedName name="raml" localSheetId="61" hidden="1">#REF!</definedName>
    <definedName name="raml" localSheetId="62" hidden="1">#REF!</definedName>
    <definedName name="raml" hidden="1">#REF!</definedName>
    <definedName name="Range_TableA">#REF!</definedName>
    <definedName name="Range_TableB_1">#REF!</definedName>
    <definedName name="Range_TableB_2">#REF!</definedName>
    <definedName name="Range_TableB_3">#REF!</definedName>
    <definedName name="Range_TableB_4">#REF!</definedName>
    <definedName name="Range_TableB_5">#REF!</definedName>
    <definedName name="Range_TableB1_1">#REF!</definedName>
    <definedName name="Range_TableB1_2">#REF!</definedName>
    <definedName name="Range_TableB1_3">#REF!</definedName>
    <definedName name="rate">[115]rate!$A$3:$C$21</definedName>
    <definedName name="re">[82]Page77!#REF!</definedName>
    <definedName name="red">#REF!</definedName>
    <definedName name="RED.DET">#REF!</definedName>
    <definedName name="RED.DET_">#REF!</definedName>
    <definedName name="RED.EXP">#REF!</definedName>
    <definedName name="RED.IMP">#REF!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ab28">'[74]27'!#REF!</definedName>
    <definedName name="redtab29">'[74]27'!#REF!</definedName>
    <definedName name="redtab30">'[74]27'!#REF!</definedName>
    <definedName name="redtab31">'[74]27'!#REF!</definedName>
    <definedName name="redtab32">'[74]27'!#REF!</definedName>
    <definedName name="redtab33">'[74]27'!#REF!</definedName>
    <definedName name="redtab34">'[74]27'!#REF!</definedName>
    <definedName name="redtab35">#REF!</definedName>
    <definedName name="REDTbl3">#REF!</definedName>
    <definedName name="REDTbl4">#REF!</definedName>
    <definedName name="REDTbl5">#REF!</definedName>
    <definedName name="REDTbl6">#REF!</definedName>
    <definedName name="REDTbl7">#REF!</definedName>
    <definedName name="REDUC">#REF!</definedName>
    <definedName name="reducido" localSheetId="2">CONTENT!reducido</definedName>
    <definedName name="reducido">[0]!reducido</definedName>
    <definedName name="reduct">#REF!</definedName>
    <definedName name="reka" localSheetId="46" hidden="1">#REF!</definedName>
    <definedName name="reka" localSheetId="47" hidden="1">#REF!</definedName>
    <definedName name="reka" localSheetId="48" hidden="1">#REF!</definedName>
    <definedName name="reka" localSheetId="49" hidden="1">#REF!</definedName>
    <definedName name="reka" localSheetId="50" hidden="1">#REF!</definedName>
    <definedName name="reka" localSheetId="51" hidden="1">#REF!</definedName>
    <definedName name="reka" localSheetId="52" hidden="1">#REF!</definedName>
    <definedName name="reka" localSheetId="56" hidden="1">#REF!</definedName>
    <definedName name="reka" localSheetId="57" hidden="1">#REF!</definedName>
    <definedName name="reka" localSheetId="58" hidden="1">#REF!</definedName>
    <definedName name="reka" localSheetId="59" hidden="1">#REF!</definedName>
    <definedName name="reka" localSheetId="60" hidden="1">#REF!</definedName>
    <definedName name="reka" localSheetId="61" hidden="1">#REF!</definedName>
    <definedName name="reka" localSheetId="62" hidden="1">#REF!</definedName>
    <definedName name="reka" hidden="1">#REF!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 name="RES_">[35]T1!#REF!</definedName>
    <definedName name="RES_SDR">#REF!</definedName>
    <definedName name="Rescheduling_assumptions_continued">#REF!</definedName>
    <definedName name="Rev">#REF!</definedName>
    <definedName name="Rev_GDP">#REF!</definedName>
    <definedName name="revenue">[116]C!$A$747:$IV$747</definedName>
    <definedName name="Revisions">#REF!</definedName>
    <definedName name="REZ">#REF!</definedName>
    <definedName name="rg">'[61]Table-1'!#REF!</definedName>
    <definedName name="RgCcode">[37]EERProfile!$B$2</definedName>
    <definedName name="RgCName">[37]EERProfile!$A$2</definedName>
    <definedName name="RGDPA">#REF!</definedName>
    <definedName name="RgFdBaseYr">[37]EERProfile!$O$2</definedName>
    <definedName name="RgFdBper">[37]EERProfile!$M$2</definedName>
    <definedName name="RgFdDefBaseYr">[37]EERProfile!$P$2</definedName>
    <definedName name="RgFdEper">[37]EERProfile!$N$2</definedName>
    <definedName name="RgFdGrFoot">[37]EERProfile!$AC$2</definedName>
    <definedName name="RgFdGrSeries">[37]EERProfile!$AA$2:$AA$7</definedName>
    <definedName name="RgFdGrSeriesVal">[37]EERProfile!$AB$2:$AB$7</definedName>
    <definedName name="RgFdGrType">[37]EERProfile!$Z$2</definedName>
    <definedName name="RgFdPartCseries">[37]EERProfile!$K$2</definedName>
    <definedName name="RgFdPartCsource">#REF!</definedName>
    <definedName name="RgFdPartEseries">#REF!</definedName>
    <definedName name="RgFdPartEsource">#REF!</definedName>
    <definedName name="RgFdPartUserFile">[37]EERProfile!$L$2</definedName>
    <definedName name="RgFdReptCSeries">#REF!</definedName>
    <definedName name="RgFdReptCsource">#REF!</definedName>
    <definedName name="RgFdReptEseries">#REF!</definedName>
    <definedName name="RgFdReptEsource">#REF!</definedName>
    <definedName name="RgFdReptUserFile">[37]EERProfile!$G$2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ght">#REF!</definedName>
    <definedName name="rindex">#REF!</definedName>
    <definedName name="rn" localSheetId="2"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localSheetId="52"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hidden="1">{#N/A,#N/A,TRUE,"Table1USD";#N/A,#N/A,TRUE,"Table1GBP"}</definedName>
    <definedName name="rng_nm">#REF!</definedName>
    <definedName name="rngErrorSort">[71]ErrCheck!$A$4</definedName>
    <definedName name="rngLastSave">[71]Main!$G$19</definedName>
    <definedName name="rngLastSent">[71]Main!$G$18</definedName>
    <definedName name="rngLastUpdate">[71]Links!$D$2</definedName>
    <definedName name="rngNeedsUpdate">[71]Links!$E$2</definedName>
    <definedName name="RNGNM">#REF!</definedName>
    <definedName name="rngQuestChecked">[71]ErrCheck!$A$3</definedName>
    <definedName name="Rows_Table">#REF!</definedName>
    <definedName name="rr" localSheetId="2"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localSheetId="52"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hidden="1">{"Riqfin97",#N/A,FALSE,"Tran";"Riqfinpro",#N/A,FALSE,"Tran"}</definedName>
    <definedName name="rrr">#REF!</definedName>
    <definedName name="rrrrr">#REF!</definedName>
    <definedName name="Rs" localSheetId="2">{"BOP_TAB",#N/A,FALSE,"N";"MIDTERM_TAB",#N/A,FALSE,"O";"FUND_CRED",#N/A,FALSE,"P";"DEBT_TAB1",#N/A,FALSE,"Q";"DEBT_TAB2",#N/A,FALSE,"Q";"FORFIN_TAB1",#N/A,FALSE,"R";"FORFIN_TAB2",#N/A,FALSE,"R";"BOP_ANALY",#N/A,FALSE,"U"}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46" hidden="1">#REF!</definedName>
    <definedName name="rt" localSheetId="47" hidden="1">#REF!</definedName>
    <definedName name="rt" localSheetId="48" hidden="1">#REF!</definedName>
    <definedName name="rt" localSheetId="49" hidden="1">#REF!</definedName>
    <definedName name="rt" localSheetId="50" hidden="1">#REF!</definedName>
    <definedName name="rt" localSheetId="51" hidden="1">#REF!</definedName>
    <definedName name="rt" localSheetId="52" hidden="1">#REF!</definedName>
    <definedName name="rt" localSheetId="56" hidden="1">#REF!</definedName>
    <definedName name="rt" localSheetId="57" hidden="1">#REF!</definedName>
    <definedName name="rt" localSheetId="58" hidden="1">#REF!</definedName>
    <definedName name="rt" localSheetId="59" hidden="1">#REF!</definedName>
    <definedName name="rt" localSheetId="60" hidden="1">#REF!</definedName>
    <definedName name="rt" localSheetId="61" hidden="1">#REF!</definedName>
    <definedName name="rt" localSheetId="62" hidden="1">#REF!</definedName>
    <definedName name="rt" hidden="1">#REF!</definedName>
    <definedName name="rtre" localSheetId="2"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hidden="1">{"Main Economic Indicators",#N/A,FALSE,"C"}</definedName>
    <definedName name="rty">'[99]10'!#REF!</definedName>
    <definedName name="Rwvu.PLA2." localSheetId="46" hidden="1">'[27]COP FED'!#REF!</definedName>
    <definedName name="Rwvu.PLA2." localSheetId="47" hidden="1">'[27]COP FED'!#REF!</definedName>
    <definedName name="Rwvu.PLA2." localSheetId="48" hidden="1">'[27]COP FED'!#REF!</definedName>
    <definedName name="Rwvu.PLA2." localSheetId="49" hidden="1">'[27]COP FED'!#REF!</definedName>
    <definedName name="Rwvu.PLA2." localSheetId="50" hidden="1">'[27]COP FED'!#REF!</definedName>
    <definedName name="Rwvu.PLA2." localSheetId="51" hidden="1">'[27]COP FED'!#REF!</definedName>
    <definedName name="Rwvu.PLA2." localSheetId="52" hidden="1">'[27]COP FED'!#REF!</definedName>
    <definedName name="Rwvu.PLA2." localSheetId="56" hidden="1">'[27]COP FED'!#REF!</definedName>
    <definedName name="Rwvu.PLA2." localSheetId="57" hidden="1">'[27]COP FED'!#REF!</definedName>
    <definedName name="Rwvu.PLA2." localSheetId="58" hidden="1">'[27]COP FED'!#REF!</definedName>
    <definedName name="Rwvu.PLA2." localSheetId="59" hidden="1">'[27]COP FED'!#REF!</definedName>
    <definedName name="Rwvu.PLA2." localSheetId="60" hidden="1">'[27]COP FED'!#REF!</definedName>
    <definedName name="Rwvu.PLA2." localSheetId="61" hidden="1">'[27]COP FED'!#REF!</definedName>
    <definedName name="Rwvu.PLA2." localSheetId="62" hidden="1">'[27]COP FED'!#REF!</definedName>
    <definedName name="Rwvu.PLA2." hidden="1">'[27]COP FED'!#REF!</definedName>
    <definedName name="Rwvu.Print." hidden="1">#N/A</definedName>
    <definedName name="rXDR">[28]CIRRs!$C$109</definedName>
    <definedName name="ryugigusb">[93]TEMP!#REF!</definedName>
    <definedName name="s">#REF!</definedName>
    <definedName name="sa" localSheetId="46" hidden="1">#REF!</definedName>
    <definedName name="sa" localSheetId="47" hidden="1">#REF!</definedName>
    <definedName name="sa" localSheetId="48" hidden="1">#REF!</definedName>
    <definedName name="sa" localSheetId="49" hidden="1">#REF!</definedName>
    <definedName name="sa" localSheetId="50" hidden="1">#REF!</definedName>
    <definedName name="sa" localSheetId="51" hidden="1">#REF!</definedName>
    <definedName name="sa" localSheetId="52" hidden="1">#REF!</definedName>
    <definedName name="sa" localSheetId="56" hidden="1">#REF!</definedName>
    <definedName name="sa" localSheetId="57" hidden="1">#REF!</definedName>
    <definedName name="sa" localSheetId="58" hidden="1">#REF!</definedName>
    <definedName name="sa" localSheetId="59" hidden="1">#REF!</definedName>
    <definedName name="sa" localSheetId="60" hidden="1">#REF!</definedName>
    <definedName name="sa" localSheetId="61" hidden="1">#REF!</definedName>
    <definedName name="sa" localSheetId="62" hidden="1">#REF!</definedName>
    <definedName name="sa" hidden="1">#REF!</definedName>
    <definedName name="SA_Tab">#REF!</definedName>
    <definedName name="SAPBEXrevision" hidden="1">1</definedName>
    <definedName name="SAPBEXsysID" hidden="1">"BWP"</definedName>
    <definedName name="SAPBEXwbID" hidden="1">"3JWNKPJPDI66MGYD92LLP8GMR"</definedName>
    <definedName name="SAR">#REF!</definedName>
    <definedName name="sat">#REF!</definedName>
    <definedName name="satish">'[24]10'!#REF!</definedName>
    <definedName name="SAVE">#REF!</definedName>
    <definedName name="save_as_wk1" localSheetId="2">CONTENT!save_as_wk1</definedName>
    <definedName name="save_as_wk1">[0]!save_as_wk1</definedName>
    <definedName name="SBI">#REF!</definedName>
    <definedName name="SBM">#REF!</definedName>
    <definedName name="scale">#REF!</definedName>
    <definedName name="ScalesList">'[56]Report Form'!$A$5:$A$8</definedName>
    <definedName name="Sched_Pay">#REF!</definedName>
    <definedName name="Scheduled_Extra_Payments">#REF!</definedName>
    <definedName name="Scheduled_Interest_Rate">#REF!</definedName>
    <definedName name="Scheduled_Monthly_Payment">#REF!</definedName>
    <definedName name="sdf" localSheetId="2"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localSheetId="52"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hidden="1">{"Main Economic Indicators",#N/A,FALSE,"C"}</definedName>
    <definedName name="sdfgzd">#REF!</definedName>
    <definedName name="sdg">'[62]Table 1'!#REF!</definedName>
    <definedName name="sdgd">'[72]Table 1'!#REF!</definedName>
    <definedName name="SDR">[28]CIRRs!$C$103</definedName>
    <definedName name="SDRs">#REF!</definedName>
    <definedName name="sds_gdp_exp_lari">#REF!</definedName>
    <definedName name="sds_gdp_origin">#REF!</definedName>
    <definedName name="sds_gpd_exp_gdp">#REF!</definedName>
    <definedName name="se">#REF!</definedName>
    <definedName name="SE.ADT.ILIT.ZS">#REF!</definedName>
    <definedName name="SE.PRM.ENRR">#REF!</definedName>
    <definedName name="SE.PRM.ENRR.FE">#REF!</definedName>
    <definedName name="SE.PRM.ENRR.MA">#REF!</definedName>
    <definedName name="SEAB">#REF!</definedName>
    <definedName name="SECIND">#REF!</definedName>
    <definedName name="sector">'[91]8SDM'!$A$11:$B$153</definedName>
    <definedName name="SEFI">#REF!</definedName>
    <definedName name="SEI2E">#REF!</definedName>
    <definedName name="SEIE">#REF!</definedName>
    <definedName name="SEIF">#REF!</definedName>
    <definedName name="SEK">#REF!</definedName>
    <definedName name="select">#REF!</definedName>
    <definedName name="sencount" hidden="1">2</definedName>
    <definedName name="SENSITIVITY">#REF!</definedName>
    <definedName name="Sep_50">#REF!</definedName>
    <definedName name="Sep_51">#REF!</definedName>
    <definedName name="Sep_52">#REF!</definedName>
    <definedName name="Sep_53">#REF!</definedName>
    <definedName name="Sep_54">#REF!</definedName>
    <definedName name="Sep_55">#REF!</definedName>
    <definedName name="Sep_56">#REF!</definedName>
    <definedName name="Sep_57">#REF!</definedName>
    <definedName name="Sep_58">#REF!</definedName>
    <definedName name="Sep_59">#REF!</definedName>
    <definedName name="Sep_60">#REF!</definedName>
    <definedName name="Sep_61">#REF!</definedName>
    <definedName name="Sep_62">#REF!</definedName>
    <definedName name="Sep_63">#REF!</definedName>
    <definedName name="Sep_64">#REF!</definedName>
    <definedName name="Sep_65">#REF!</definedName>
    <definedName name="Sep_66">#REF!</definedName>
    <definedName name="Sep_67">#REF!</definedName>
    <definedName name="Sep_68">#REF!</definedName>
    <definedName name="Sep_69">#REF!</definedName>
    <definedName name="Sep_70">#REF!</definedName>
    <definedName name="Sep_71">#REF!</definedName>
    <definedName name="Sep_72">#REF!</definedName>
    <definedName name="Sep_73">#REF!</definedName>
    <definedName name="Sep_74">#REF!</definedName>
    <definedName name="Sep_75">#REF!</definedName>
    <definedName name="Sep_76">#REF!</definedName>
    <definedName name="Sep_77">#REF!</definedName>
    <definedName name="Sep_78">#REF!</definedName>
    <definedName name="Sep_79">#REF!</definedName>
    <definedName name="Sep_80">#REF!</definedName>
    <definedName name="Sep_81">#REF!</definedName>
    <definedName name="Sep_82">#REF!</definedName>
    <definedName name="Sep_83">#REF!</definedName>
    <definedName name="Sep_84">#REF!</definedName>
    <definedName name="Sep_85">#REF!</definedName>
    <definedName name="Sep_86">#REF!</definedName>
    <definedName name="Sep_87">#REF!</definedName>
    <definedName name="Sep_88">#REF!</definedName>
    <definedName name="Sep_89">#REF!</definedName>
    <definedName name="Sep_90">#REF!</definedName>
    <definedName name="Sep_91">#REF!</definedName>
    <definedName name="Sep_92">#REF!</definedName>
    <definedName name="Sep_93">#REF!</definedName>
    <definedName name="Sep_94">#REF!</definedName>
    <definedName name="Sep_95">#REF!</definedName>
    <definedName name="Sep_96">#REF!</definedName>
    <definedName name="Sep_97">#REF!</definedName>
    <definedName name="Sep_98">#REF!</definedName>
    <definedName name="Sep_99">#REF!</definedName>
    <definedName name="SERIES1" localSheetId="2">CONTENT!SERIES1s:CONTENT!SERIES1e</definedName>
    <definedName name="SERIES1">SERIES1s:SERIES1e</definedName>
    <definedName name="SERIES1col">#REF!</definedName>
    <definedName name="SERIES1e" localSheetId="2">ChEnd SERIES1col</definedName>
    <definedName name="SERIES1e">ChEnd SERIES1col</definedName>
    <definedName name="SERIES1s" localSheetId="2">ChStart SERIES1col</definedName>
    <definedName name="SERIES1s">ChStart SERIES1col</definedName>
    <definedName name="SettingsKeyDate1">#REF!</definedName>
    <definedName name="SettingsKeyDate2">#REF!</definedName>
    <definedName name="SettingsKeyDate3">#REF!</definedName>
    <definedName name="SettingsKeyDate4">#REF!</definedName>
    <definedName name="SettingsKeyDate5">#REF!</definedName>
    <definedName name="sf">'[117]Table 1'!#REF!</definedName>
    <definedName name="sgd">'[72]Table 1'!#REF!</definedName>
    <definedName name="sgdg">'[72]Table 1'!#REF!</definedName>
    <definedName name="sheet2">#REF!</definedName>
    <definedName name="SIBE">#REF!</definedName>
    <definedName name="Since_last_MPC">'[118]Sovereign spread'!$A$725</definedName>
    <definedName name="Since_last_SAN">'[118]Sovereign spread'!$A$692</definedName>
    <definedName name="SL.AGR.TOTL.IN">#REF!</definedName>
    <definedName name="SL.IND.TOTL.IN">#REF!</definedName>
    <definedName name="SL.SRV.TOTL.IN">#REF!</definedName>
    <definedName name="SL.TLF.TOTL.IN">#REF!</definedName>
    <definedName name="SOCE">#REF!</definedName>
    <definedName name="SOCF">#REF!</definedName>
    <definedName name="SODDATE">'[67]Scheduled Repayment'!$F$8</definedName>
    <definedName name="Source">#REF!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panners_level1">'[49]99TC17FY'!$A$96</definedName>
    <definedName name="spanners_level2">'[49]99TC17FY'!#REF!</definedName>
    <definedName name="spanners_level3">'[49]99TC17FY'!#REF!</definedName>
    <definedName name="spanners_level4">'[49]99TC17FY'!#REF!</definedName>
    <definedName name="spanners_level5">'[49]99TC17FY'!#REF!</definedName>
    <definedName name="SR.BOPSUS">#REF!</definedName>
    <definedName name="SR.LTBOPS">#REF!</definedName>
    <definedName name="SR.TAB12">#REF!</definedName>
    <definedName name="SR.TAB9">#REF!</definedName>
    <definedName name="SRTOFE">#REF!</definedName>
    <definedName name="ss">'[72]Table 1'!#REF!</definedName>
    <definedName name="sss">#REF!</definedName>
    <definedName name="sssss">#REF!</definedName>
    <definedName name="SSSSSSS">[26]TEMP!#REF!</definedName>
    <definedName name="sssssssssssssssssssssssssssssssssssssssssssssssssssssssssssssssssssssssssssssssssssssssssssssssssssssssssssss">#REF!</definedName>
    <definedName name="Staff_Rpt">#REF!</definedName>
    <definedName name="StaffReportTable">#REF!</definedName>
    <definedName name="START">#REF!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1" hidden="1">#REF!</definedName>
    <definedName name="statistics" localSheetId="52"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1" hidden="1">#REF!</definedName>
    <definedName name="Statistics1" localSheetId="52"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2" hidden="1">#REF!</definedName>
    <definedName name="Statistics1"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0" hidden="1">#REF!</definedName>
    <definedName name="statistics2" localSheetId="51" hidden="1">#REF!</definedName>
    <definedName name="statistics2" localSheetId="52"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1" hidden="1">#REF!</definedName>
    <definedName name="statistics2" localSheetId="62" hidden="1">#REF!</definedName>
    <definedName name="statistics2" hidden="1">#REF!</definedName>
    <definedName name="STDBANK">#REF!</definedName>
    <definedName name="STDCHAR">#REF!</definedName>
    <definedName name="STFQTAB">#REF!</definedName>
    <definedName name="STOCK">[112]STOCK!$D$4:$K$69</definedName>
    <definedName name="Stocks">#REF!</definedName>
    <definedName name="STOP">#REF!</definedName>
    <definedName name="strip">[55]pvtReport!$I$1</definedName>
    <definedName name="stub_lines">'[49]99TC17FY'!$A$11:$A$40</definedName>
    <definedName name="sul" localSheetId="46" hidden="1">#REF!</definedName>
    <definedName name="sul" localSheetId="47" hidden="1">#REF!</definedName>
    <definedName name="sul" localSheetId="48" hidden="1">#REF!</definedName>
    <definedName name="sul" localSheetId="49" hidden="1">#REF!</definedName>
    <definedName name="sul" localSheetId="50" hidden="1">#REF!</definedName>
    <definedName name="sul" localSheetId="51" hidden="1">#REF!</definedName>
    <definedName name="sul" localSheetId="52" hidden="1">#REF!</definedName>
    <definedName name="sul" localSheetId="56" hidden="1">#REF!</definedName>
    <definedName name="sul" localSheetId="57" hidden="1">#REF!</definedName>
    <definedName name="sul" localSheetId="58" hidden="1">#REF!</definedName>
    <definedName name="sul" localSheetId="59" hidden="1">#REF!</definedName>
    <definedName name="sul" localSheetId="60" hidden="1">#REF!</definedName>
    <definedName name="sul" localSheetId="61" hidden="1">#REF!</definedName>
    <definedName name="sul" localSheetId="62" hidden="1">#REF!</definedName>
    <definedName name="sul" hidden="1">#REF!</definedName>
    <definedName name="sum">#REF!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#REF!</definedName>
    <definedName name="SUS">#REF!</definedName>
    <definedName name="suyahs">#REF!</definedName>
    <definedName name="SwitchColor">#REF!</definedName>
    <definedName name="Swvu.PLA1." localSheetId="46" hidden="1">'[27]COP FED'!#REF!</definedName>
    <definedName name="Swvu.PLA1." localSheetId="47" hidden="1">'[27]COP FED'!#REF!</definedName>
    <definedName name="Swvu.PLA1." localSheetId="48" hidden="1">'[27]COP FED'!#REF!</definedName>
    <definedName name="Swvu.PLA1." localSheetId="49" hidden="1">'[27]COP FED'!#REF!</definedName>
    <definedName name="Swvu.PLA1." localSheetId="50" hidden="1">'[27]COP FED'!#REF!</definedName>
    <definedName name="Swvu.PLA1." localSheetId="51" hidden="1">'[27]COP FED'!#REF!</definedName>
    <definedName name="Swvu.PLA1." localSheetId="52" hidden="1">'[27]COP FED'!#REF!</definedName>
    <definedName name="Swvu.PLA1." localSheetId="56" hidden="1">'[27]COP FED'!#REF!</definedName>
    <definedName name="Swvu.PLA1." localSheetId="57" hidden="1">'[27]COP FED'!#REF!</definedName>
    <definedName name="Swvu.PLA1." localSheetId="58" hidden="1">'[27]COP FED'!#REF!</definedName>
    <definedName name="Swvu.PLA1." localSheetId="59" hidden="1">'[27]COP FED'!#REF!</definedName>
    <definedName name="Swvu.PLA1." localSheetId="60" hidden="1">'[27]COP FED'!#REF!</definedName>
    <definedName name="Swvu.PLA1." localSheetId="61" hidden="1">'[27]COP FED'!#REF!</definedName>
    <definedName name="Swvu.PLA1." localSheetId="62" hidden="1">'[27]COP FED'!#REF!</definedName>
    <definedName name="Swvu.PLA1." hidden="1">'[27]COP FED'!#REF!</definedName>
    <definedName name="Swvu.PLA2." hidden="1">'[27]COP FED'!$A$1:$N$49</definedName>
    <definedName name="sx">#REF!</definedName>
    <definedName name="t">'[119]Table 1'!#REF!</definedName>
    <definedName name="T0" localSheetId="2"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localSheetId="52"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hidden="1">{"Main Economic Indicators",#N/A,FALSE,"C"}</definedName>
    <definedName name="T96_97A">#REF!</definedName>
    <definedName name="T96_97B">#REF!</definedName>
    <definedName name="TAB1A">#REF!</definedName>
    <definedName name="TAB1CK">#REF!</definedName>
    <definedName name="Tab25a">#REF!</definedName>
    <definedName name="Tab25b">#REF!</definedName>
    <definedName name="TAB2A">#REF!</definedName>
    <definedName name="TAB2B">#REF!</definedName>
    <definedName name="TAB30_33">#REF!</definedName>
    <definedName name="TAB4APPX">'[108]Table 5'!$A$2:$I$55</definedName>
    <definedName name="TAB5A">#REF!</definedName>
    <definedName name="TAB6A">'[19]Annual Tables'!#REF!</definedName>
    <definedName name="TAB6B">'[19]Annual Tables'!#REF!</definedName>
    <definedName name="TAB6C">#REF!</definedName>
    <definedName name="TAB7A">#REF!</definedName>
    <definedName name="TABCASH">#REF!</definedName>
    <definedName name="TABEXCEPTFIN">#REF!</definedName>
    <definedName name="TABEXTERNAL">#REF!</definedName>
    <definedName name="table">#REF!</definedName>
    <definedName name="Table__47">[120]RED47!$A$1:$I$53</definedName>
    <definedName name="TABLE_1">#REF!</definedName>
    <definedName name="Table_1._Nigeria__Debt_Sustainability_Analysis__Adjustment_Scenario__2001_2012_1">#REF!</definedName>
    <definedName name="table_2">#REF!</definedName>
    <definedName name="Table_2._Country_X___Public_Sector_Financing_1">#REF!</definedName>
    <definedName name="Table_2___Average__wage___earnings_per_hour__of_selected_occupations_by_industrial_group">#REF!</definedName>
    <definedName name="table_2a">#REF!</definedName>
    <definedName name="table_2b">#REF!</definedName>
    <definedName name="Table_3._Nigeria__Debt_Sustainability_Analysis__Debt_Service_Indicators__2000_2010">#REF!</definedName>
    <definedName name="Table_4._Nigeria__Debt_Sustainability_Analysis__Sensitivity_to_Oil_Price_Developments__2000_2010_1">#REF!</definedName>
    <definedName name="Table_4SR">#REF!</definedName>
    <definedName name="Table_5a">[34]E!#REF!</definedName>
    <definedName name="Table_debt">[121]Table!$A$3:$AB$73</definedName>
    <definedName name="table_for_SR_brief">#REF!</definedName>
    <definedName name="table_sr_brief_financing">#REF!</definedName>
    <definedName name="Table_Template">#REF!</definedName>
    <definedName name="Table10">#REF!</definedName>
    <definedName name="Table11">#REF!</definedName>
    <definedName name="table15">#REF!</definedName>
    <definedName name="TABLE1A">#REF!</definedName>
    <definedName name="Table2">#REF!</definedName>
    <definedName name="Table2.11">#REF!</definedName>
    <definedName name="Table2.17a">#REF!</definedName>
    <definedName name="table2.17b">#REF!</definedName>
    <definedName name="TABLE2A">#REF!</definedName>
    <definedName name="Table2new">#REF!</definedName>
    <definedName name="TABLE34">[122]DSA!#REF!</definedName>
    <definedName name="TABLE3A">#REF!</definedName>
    <definedName name="TABLE4A">[123]Work2:Report2!$B$45:$O$55</definedName>
    <definedName name="Table5">#REF!</definedName>
    <definedName name="Table6">#REF!</definedName>
    <definedName name="Table7">'[12]Table 5 Mon Survey'!$A$1:$E$58</definedName>
    <definedName name="Table8">'[12]Table 6 BoZ'!$A$1:$E$42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MEMO">#REF!</definedName>
    <definedName name="tabw.out2013" localSheetId="46" hidden="1">#REF!</definedName>
    <definedName name="tabw.out2013" localSheetId="47" hidden="1">#REF!</definedName>
    <definedName name="tabw.out2013" localSheetId="48" hidden="1">#REF!</definedName>
    <definedName name="tabw.out2013" localSheetId="49" hidden="1">#REF!</definedName>
    <definedName name="tabw.out2013" localSheetId="50" hidden="1">#REF!</definedName>
    <definedName name="tabw.out2013" localSheetId="51" hidden="1">#REF!</definedName>
    <definedName name="tabw.out2013" localSheetId="52" hidden="1">#REF!</definedName>
    <definedName name="tabw.out2013" localSheetId="56" hidden="1">#REF!</definedName>
    <definedName name="tabw.out2013" localSheetId="57" hidden="1">#REF!</definedName>
    <definedName name="tabw.out2013" localSheetId="58" hidden="1">#REF!</definedName>
    <definedName name="tabw.out2013" localSheetId="59" hidden="1">#REF!</definedName>
    <definedName name="tabw.out2013" localSheetId="60" hidden="1">#REF!</definedName>
    <definedName name="tabw.out2013" localSheetId="61" hidden="1">#REF!</definedName>
    <definedName name="tabw.out2013" localSheetId="62" hidden="1">#REF!</definedName>
    <definedName name="tabw.out2013" hidden="1">#REF!</definedName>
    <definedName name="TAME">#REF!</definedName>
    <definedName name="TB">#REF!</definedName>
    <definedName name="Tbill_IRS">#REF!</definedName>
    <definedName name="TBILLS">#REF!</definedName>
    <definedName name="TBILLS2">#REF!</definedName>
    <definedName name="Tbl_GFN">[121]Table_GEF!$B$2:$T$53</definedName>
    <definedName name="tbl3p1">#REF!</definedName>
    <definedName name="tbl3p2">#REF!</definedName>
    <definedName name="tblChecks">[71]ErrCheck!$A$3:$E$5</definedName>
    <definedName name="tblLinks">[71]Links!$A$4:$F$33</definedName>
    <definedName name="Tbtender">#REF!</definedName>
    <definedName name="TDATE">'[90]WETA-WEO'!#REF!</definedName>
    <definedName name="Template_Table">#REF!</definedName>
    <definedName name="teset" localSheetId="2"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46" hidden="1">#REF!</definedName>
    <definedName name="test" localSheetId="47" hidden="1">#REF!</definedName>
    <definedName name="test" localSheetId="48" hidden="1">#REF!</definedName>
    <definedName name="test" localSheetId="49" hidden="1">#REF!</definedName>
    <definedName name="test" localSheetId="50" hidden="1">#REF!</definedName>
    <definedName name="test" localSheetId="51" hidden="1">#REF!</definedName>
    <definedName name="test" localSheetId="52" hidden="1">#REF!</definedName>
    <definedName name="test" localSheetId="56" hidden="1">#REF!</definedName>
    <definedName name="test" localSheetId="57" hidden="1">#REF!</definedName>
    <definedName name="test" localSheetId="58" hidden="1">#REF!</definedName>
    <definedName name="test" localSheetId="59" hidden="1">#REF!</definedName>
    <definedName name="test" localSheetId="60" hidden="1">#REF!</definedName>
    <definedName name="test" localSheetId="61" hidden="1">#REF!</definedName>
    <definedName name="test" localSheetId="62" hidden="1">#REF!</definedName>
    <definedName name="test" hidden="1">#REF!</definedName>
    <definedName name="Text_tbl">#REF!</definedName>
    <definedName name="Text_tbl5">#REF!</definedName>
    <definedName name="TITLES">#REF!</definedName>
    <definedName name="TM">#REF!</definedName>
    <definedName name="TM.PRI.NFSV.XU">#REF!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PCH">#REF!</definedName>
    <definedName name="TM_R">#REF!</definedName>
    <definedName name="TM_RPCH">#REF!</definedName>
    <definedName name="TMG">#REF!</definedName>
    <definedName name="TMG_D">[44]Q5!$E$23:$AH$23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'[90]WETA-WEO'!#REF!</definedName>
    <definedName name="TNOV.96">#REF!</definedName>
    <definedName name="TOC">#REF!</definedName>
    <definedName name="today">'[118]Sovereign spread'!$A$730</definedName>
    <definedName name="TodaysDate">#REF!</definedName>
    <definedName name="TOFEA1">#REF!</definedName>
    <definedName name="TOFEA2">#REF!</definedName>
    <definedName name="TOFEQ97">#REF!</definedName>
    <definedName name="TOTAL">#REF!</definedName>
    <definedName name="TOTAL_DS">#REF!</definedName>
    <definedName name="Total_income">#REF!</definedName>
    <definedName name="Total_Interest">#REF!</definedName>
    <definedName name="Total_Pay">#REF!</definedName>
    <definedName name="Total_Payment" localSheetId="2">Scheduled_Payment+Extra_Payment</definedName>
    <definedName name="Total_Payment">Scheduled_Payment+Extra_Payment</definedName>
    <definedName name="totals">'[49]99TC17FY'!$A$12:$IV$12,'[49]99TC17FY'!$A$17:$IV$17,'[49]99TC17FY'!$A$22:$IV$22,'[49]99TC17FY'!$A$27:$IV$27,'[49]99TC17FY'!$A$32:$IV$32,'[49]99TC17FY'!$A$37:$IV$37</definedName>
    <definedName name="TOTOLDTABLE">#REF!</definedName>
    <definedName name="TOWEO">#REF!</definedName>
    <definedName name="tr">#REF!</definedName>
    <definedName name="Trade">#REF!</definedName>
    <definedName name="TRADE3">[14]Trade!#REF!</definedName>
    <definedName name="trans">#REF!</definedName>
    <definedName name="Transfer_check">#REF!</definedName>
    <definedName name="TRANSFERTEST">[124]Gin:Din!$C$2:$O$2</definedName>
    <definedName name="TRANSNAVE">#REF!</definedName>
    <definedName name="TT">#REF!</definedName>
    <definedName name="ttt" localSheetId="2"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localSheetId="52"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hidden="1">{"PRI",#N/A,FALSE,"Data";"QUA",#N/A,FALSE,"Data";"STR",#N/A,FALSE,"Data";"VAL",#N/A,FALSE,"Data";"WEO",#N/A,FALSE,"Data";"WGT",#N/A,FALSE,"Data"}</definedName>
    <definedName name="tttt">'[63]10'!#REF!</definedName>
    <definedName name="ttttt" localSheetId="46" hidden="1">[94]M!#REF!</definedName>
    <definedName name="ttttt" localSheetId="47" hidden="1">[94]M!#REF!</definedName>
    <definedName name="ttttt" localSheetId="48" hidden="1">[94]M!#REF!</definedName>
    <definedName name="ttttt" localSheetId="49" hidden="1">[94]M!#REF!</definedName>
    <definedName name="ttttt" localSheetId="50" hidden="1">[94]M!#REF!</definedName>
    <definedName name="ttttt" localSheetId="51" hidden="1">[94]M!#REF!</definedName>
    <definedName name="ttttt" localSheetId="52" hidden="1">[94]M!#REF!</definedName>
    <definedName name="ttttt" localSheetId="56" hidden="1">[94]M!#REF!</definedName>
    <definedName name="ttttt" localSheetId="57" hidden="1">[94]M!#REF!</definedName>
    <definedName name="ttttt" localSheetId="58" hidden="1">[94]M!#REF!</definedName>
    <definedName name="ttttt" localSheetId="59" hidden="1">[94]M!#REF!</definedName>
    <definedName name="ttttt" localSheetId="60" hidden="1">[94]M!#REF!</definedName>
    <definedName name="ttttt" localSheetId="61" hidden="1">[94]M!#REF!</definedName>
    <definedName name="ttttt" localSheetId="62" hidden="1">[94]M!#REF!</definedName>
    <definedName name="ttttt" hidden="1">[94]M!#REF!</definedName>
    <definedName name="TTTTTTTTTT">[26]TEMP!#REF!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1" hidden="1">#REF!</definedName>
    <definedName name="tuiuoo" localSheetId="52"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hidden="1">#REF!</definedName>
    <definedName name="TX">#REF!</definedName>
    <definedName name="TX.PRI.NFSV.XU">#REF!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xtab4">'[74]27'!#REF!</definedName>
    <definedName name="tyi">'[99]10'!#REF!</definedName>
    <definedName name="Type_5">'[52]t2.34 Topic 2.6.1'!#REF!</definedName>
    <definedName name="tyu">'[99]10'!#REF!</definedName>
    <definedName name="UCC">#REF!</definedName>
    <definedName name="UFC">#REF!</definedName>
    <definedName name="ufgywgfewgfyew" localSheetId="46" hidden="1">#REF!</definedName>
    <definedName name="ufgywgfewgfyew" localSheetId="47" hidden="1">#REF!</definedName>
    <definedName name="ufgywgfewgfyew" localSheetId="48" hidden="1">#REF!</definedName>
    <definedName name="ufgywgfewgfyew" localSheetId="49" hidden="1">#REF!</definedName>
    <definedName name="ufgywgfewgfyew" localSheetId="50" hidden="1">#REF!</definedName>
    <definedName name="ufgywgfewgfyew" localSheetId="51" hidden="1">#REF!</definedName>
    <definedName name="ufgywgfewgfyew" localSheetId="52" hidden="1">#REF!</definedName>
    <definedName name="ufgywgfewgfyew" localSheetId="56" hidden="1">#REF!</definedName>
    <definedName name="ufgywgfewgfyew" localSheetId="57" hidden="1">#REF!</definedName>
    <definedName name="ufgywgfewgfyew" localSheetId="58" hidden="1">#REF!</definedName>
    <definedName name="ufgywgfewgfyew" localSheetId="59" hidden="1">#REF!</definedName>
    <definedName name="ufgywgfewgfyew" localSheetId="60" hidden="1">#REF!</definedName>
    <definedName name="ufgywgfewgfyew" localSheetId="61" hidden="1">#REF!</definedName>
    <definedName name="ufgywgfewgfyew" localSheetId="62" hidden="1">#REF!</definedName>
    <definedName name="ufgywgfewgfyew" hidden="1">#REF!</definedName>
    <definedName name="UK">[77]cirr_series!$W$102:$W$107</definedName>
    <definedName name="Unadjusted_usable_resources">#REF!</definedName>
    <definedName name="Uncommitted_usable_resources">#REF!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queRange_0">#REF!</definedName>
    <definedName name="UniqueRange_1">#REF!</definedName>
    <definedName name="UniqueRange_10">'[125]Risk reversal data'!$N$2:$N$419</definedName>
    <definedName name="UniqueRange_11">'[125]3M implied vols'!$B$382:$B$642</definedName>
    <definedName name="UniqueRange_119">[126]Data!$F$2:$F$904</definedName>
    <definedName name="UniqueRange_12">'[125]3M implied vols'!$A$2:$A$448</definedName>
    <definedName name="UniqueRange_13">'[125]3M implied vols'!$C$382:$C$642</definedName>
    <definedName name="UniqueRange_14">'[125]3M implied vols'!$F$2:$F$445</definedName>
    <definedName name="UniqueRange_15">'[125]3M implied vols'!$E$382:$E$642</definedName>
    <definedName name="UniqueRange_16">'[125]3M implied vols'!$D$382:$D$642</definedName>
    <definedName name="UniqueRange_17">'[125]Risk reversal data'!$A$361:$A$621</definedName>
    <definedName name="UniqueRange_18">'[125]Risk reversal data'!$F$361:$F$621</definedName>
    <definedName name="UniqueRange_19">'[125]Risk reversal data'!$B$361:$B$621</definedName>
    <definedName name="UniqueRange_2">'[125]Risk reversal data'!$F$2:$F$680</definedName>
    <definedName name="UniqueRange_20">'[125]3M implied vols'!$B$2:$B$445</definedName>
    <definedName name="UniqueRange_21">'[125]3M implied vols'!$C$2:$C$445</definedName>
    <definedName name="UniqueRange_22">'[125]3M implied vols'!$E$2:$E$445</definedName>
    <definedName name="UniqueRange_23">[127]Chart!$A$1:$A$169</definedName>
    <definedName name="UniqueRange_24">'[125]Risk reversal data'!$C$361:$C$621</definedName>
    <definedName name="UniqueRange_25">'[125]3M implied vols'!$O$1:$O$1</definedName>
    <definedName name="UniqueRange_26">'[125]3M implied vols'!$O$1:$O$1</definedName>
    <definedName name="UniqueRange_27">'[125]3M implied vols'!$K$1:$K$1</definedName>
    <definedName name="UniqueRange_28">'[125]Risk reversal data'!$E$361:$E$621</definedName>
    <definedName name="UniqueRange_29">'[125]Risk reversal data'!$D$361:$D$621</definedName>
    <definedName name="UniqueRange_3">'[125]3M implied vols'!$F$382:$F$642</definedName>
    <definedName name="UniqueRange_30">'[125]3M implied vols'!$J$2:$J$588</definedName>
    <definedName name="UniqueRange_31">'[125]3M implied vols'!$O$1:$O$588</definedName>
    <definedName name="UniqueRange_32">'[125]3M implied vols'!$K$1:$K$588</definedName>
    <definedName name="UniqueRange_33">'[125]3M implied vols'!#REF!</definedName>
    <definedName name="UniqueRange_34">'[125]3M implied vols'!#REF!</definedName>
    <definedName name="UniqueRange_35">'[125]3M implied vols'!#REF!</definedName>
    <definedName name="UniqueRange_36">'[125]3M implied vols'!$M$1:$M$588</definedName>
    <definedName name="UniqueRange_37">'[125]3M implied vols'!#REF!</definedName>
    <definedName name="UniqueRange_38">'[125]3M implied vols'!$L$1:$L$588</definedName>
    <definedName name="UniqueRange_39">'[125]3M implied vols'!$P$1:$P$588</definedName>
    <definedName name="UniqueRange_4">'[125]Risk reversal data'!$A$2:$A$419</definedName>
    <definedName name="UniqueRange_40">'[125]3M implied vols'!#REF!</definedName>
    <definedName name="UniqueRange_41">'[125]3M implied vols'!$R$2:$R$588</definedName>
    <definedName name="UniqueRange_42">'[125]3M implied vols'!$Q$2:$Q$784</definedName>
    <definedName name="UniqueRange_43">'[125]3M implied vols'!$R$2</definedName>
    <definedName name="UniqueRange_44">'[125]3M implied vols'!$S$2</definedName>
    <definedName name="UniqueRange_45">'[125]3M implied vols'!$R$2</definedName>
    <definedName name="UniqueRange_46">'[125]3M implied vols'!$S$2</definedName>
    <definedName name="UniqueRange_5">'[125]Risk reversal data'!$F$2:$F$419</definedName>
    <definedName name="UniqueRange_6">'[125]Risk reversal data'!$B$2:$B$419</definedName>
    <definedName name="UniqueRange_7">'[125]Risk reversal data'!$C$2:$C$419</definedName>
    <definedName name="UniqueRange_8">'[125]Risk reversal data'!$E$2:$E$419</definedName>
    <definedName name="UniqueRange_9">'[125]Risk reversal data'!$D$2:$D$419</definedName>
    <definedName name="Unit">#REF!</definedName>
    <definedName name="Universities">#REF!</definedName>
    <definedName name="URL">#REF!</definedName>
    <definedName name="Uruguay">#REF!</definedName>
    <definedName name="US">[77]cirr_series!$AA$102:$AA$107</definedName>
    <definedName name="US_CASHFLOW">#REF!</definedName>
    <definedName name="USD">[91]Static!$B$8</definedName>
    <definedName name="USDSR">#REF!</definedName>
    <definedName name="uu" localSheetId="2"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hidden="1">{"Riqfin97",#N/A,FALSE,"Tran";"Riqfinpro",#N/A,FALSE,"Tran"}</definedName>
    <definedName name="uuu" localSheetId="2"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localSheetId="52"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hidden="1">{"WEO",#N/A,FALSE,"Data";"PRI",#N/A,FALSE,"Data";"QUA",#N/A,FALSE,"Data"}</definedName>
    <definedName name="uyrr">[26]TEMP!#REF!</definedName>
    <definedName name="v" localSheetId="46" hidden="1">#REF!</definedName>
    <definedName name="v" localSheetId="47" hidden="1">#REF!</definedName>
    <definedName name="v" localSheetId="48" hidden="1">#REF!</definedName>
    <definedName name="v" localSheetId="49" hidden="1">#REF!</definedName>
    <definedName name="v" localSheetId="50" hidden="1">#REF!</definedName>
    <definedName name="v" localSheetId="51" hidden="1">#REF!</definedName>
    <definedName name="v" localSheetId="52" hidden="1">#REF!</definedName>
    <definedName name="v" localSheetId="56" hidden="1">#REF!</definedName>
    <definedName name="v" localSheetId="57" hidden="1">#REF!</definedName>
    <definedName name="v" localSheetId="58" hidden="1">#REF!</definedName>
    <definedName name="v" localSheetId="59" hidden="1">#REF!</definedName>
    <definedName name="v" localSheetId="60" hidden="1">#REF!</definedName>
    <definedName name="v" localSheetId="61" hidden="1">#REF!</definedName>
    <definedName name="v" localSheetId="62" hidden="1">#REF!</definedName>
    <definedName name="v" hidden="1">#REF!</definedName>
    <definedName name="Valuation">#REF!</definedName>
    <definedName name="Values_Entered" localSheetId="2">IF(Loan_Amount*Interest_Rate*Loan_Years*Loan_Start&gt;0,1,0)</definedName>
    <definedName name="Values_Entered">IF(Loan_Amount*Interest_Rate*Loan_Years*Loan_Start&gt;0,1,0)</definedName>
    <definedName name="valuevx">42.314159</definedName>
    <definedName name="vany" localSheetId="46" hidden="1">#REF!</definedName>
    <definedName name="vany" localSheetId="47" hidden="1">#REF!</definedName>
    <definedName name="vany" localSheetId="48" hidden="1">#REF!</definedName>
    <definedName name="vany" localSheetId="49" hidden="1">#REF!</definedName>
    <definedName name="vany" localSheetId="50" hidden="1">#REF!</definedName>
    <definedName name="vany" localSheetId="51" hidden="1">#REF!</definedName>
    <definedName name="vany" localSheetId="52" hidden="1">#REF!</definedName>
    <definedName name="vany" localSheetId="56" hidden="1">#REF!</definedName>
    <definedName name="vany" localSheetId="57" hidden="1">#REF!</definedName>
    <definedName name="vany" localSheetId="58" hidden="1">#REF!</definedName>
    <definedName name="vany" localSheetId="59" hidden="1">#REF!</definedName>
    <definedName name="vany" localSheetId="60" hidden="1">#REF!</definedName>
    <definedName name="vany" localSheetId="61" hidden="1">#REF!</definedName>
    <definedName name="vany" localSheetId="62" hidden="1">#REF!</definedName>
    <definedName name="vany" hidden="1">#REF!</definedName>
    <definedName name="VarsID_5">'[52]t2.34 Topic 2.6.1'!#REF!</definedName>
    <definedName name="Venezuela">#REF!</definedName>
    <definedName name="Version">#REF!</definedName>
    <definedName name="vf">#REF!</definedName>
    <definedName name="vfbgb">#REF!</definedName>
    <definedName name="VI">'[24]10'!#REF!</definedName>
    <definedName name="VII">'[24]10'!#REF!</definedName>
    <definedName name="VIII">#REF!</definedName>
    <definedName name="viiii1">#REF!</definedName>
    <definedName name="volume_trade">#REF!</definedName>
    <definedName name="VTITLES">#REF!</definedName>
    <definedName name="VV">#REF!</definedName>
    <definedName name="vvv">'[38]10'!#REF!</definedName>
    <definedName name="vvvvvvvvvv">#REF!</definedName>
    <definedName name="vvvvvvvvvvvv">#REF!</definedName>
    <definedName name="vvvvvvvvvvvvvvvvvvvvvvvvvvvvvvvvvvvvvvvvvvvvvvvvvv">#REF!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#REF!</definedName>
    <definedName name="we" localSheetId="46" hidden="1">#REF!</definedName>
    <definedName name="we" localSheetId="47" hidden="1">#REF!</definedName>
    <definedName name="we" localSheetId="48" hidden="1">#REF!</definedName>
    <definedName name="we" localSheetId="49" hidden="1">#REF!</definedName>
    <definedName name="we" localSheetId="50" hidden="1">#REF!</definedName>
    <definedName name="we" localSheetId="51" hidden="1">#REF!</definedName>
    <definedName name="we" localSheetId="52"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61" hidden="1">#REF!</definedName>
    <definedName name="we" localSheetId="62" hidden="1">#REF!</definedName>
    <definedName name="we" hidden="1">#REF!</definedName>
    <definedName name="Wed">'[101]Monetary Dev_Monthly'!#REF!</definedName>
    <definedName name="weerererer">#REF!</definedName>
    <definedName name="wef">#REF!</definedName>
    <definedName name="Weight">#REF!</definedName>
    <definedName name="WEIGHTS">#REF!</definedName>
    <definedName name="weo">#REF!</definedName>
    <definedName name="weo_projections">#REF!</definedName>
    <definedName name="WEOD">#REF!</definedName>
    <definedName name="weodata">#REF!</definedName>
    <definedName name="weogrowth">#REF!</definedName>
    <definedName name="wewef">#REF!</definedName>
    <definedName name="what" localSheetId="2"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localSheetId="52"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hidden="1">{"Main Economic Indicators",#N/A,FALSE,"C"}</definedName>
    <definedName name="WHOLE">#REF!</definedName>
    <definedName name="WMENU">#REF!</definedName>
    <definedName name="WPCP33_D">#REF!</definedName>
    <definedName name="WPCP33pch">#REF!</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2"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1" hidden="1">{#N/A,#N/A,FALSE,"BANKS"}</definedName>
    <definedName name="wrn.BANKS." localSheetId="52"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hidden="1">{#N/A,#N/A,FALSE,"BANKS"}</definedName>
    <definedName name="wrn.BMA." localSheetId="2"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localSheetId="52"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hidden="1">{"3",#N/A,FALSE,"BASE MONETARIA";"4",#N/A,FALSE,"BASE MONETARIA"}</definedName>
    <definedName name="wrn.BOP." localSheetId="2"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1" hidden="1">{#N/A,#N/A,FALSE,"BOP"}</definedName>
    <definedName name="wrn.BOP." localSheetId="52"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hidden="1">{#N/A,#N/A,FALSE,"BOP"}</definedName>
    <definedName name="wrn.BOP_MIDTERM." localSheetId="2"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hidden="1">{"BOP_TAB",#N/A,FALSE,"N";"MIDTERM_TAB",#N/A,FALSE,"O"}</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2"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localSheetId="52"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hidden="1">{#N/A,#N/A,FALSE,"CREDIT"}</definedName>
    <definedName name="wrn.DEBTSVC." localSheetId="2"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localSheetId="52"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hidden="1">{#N/A,#N/A,FALSE,"DEBTSVC"}</definedName>
    <definedName name="wrn.DEPO." localSheetId="2"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1" hidden="1">{#N/A,#N/A,FALSE,"DEPO"}</definedName>
    <definedName name="wrn.DEPO." localSheetId="52"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hidden="1">{#N/A,#N/A,FALSE,"DEPO"}</definedName>
    <definedName name="wrn.Dept._.reporting." localSheetId="2" hidden="1">{#N/A,#N/A,TRUE,"Table1USD";#N/A,#N/A,TRUE,"Table1GBP"}</definedName>
    <definedName name="wrn.Dept._.reporting." localSheetId="46" hidden="1">{#N/A,#N/A,TRUE,"Table1USD";#N/A,#N/A,TRUE,"Table1GBP"}</definedName>
    <definedName name="wrn.Dept._.reporting." localSheetId="47" hidden="1">{#N/A,#N/A,TRUE,"Table1USD";#N/A,#N/A,TRUE,"Table1GBP"}</definedName>
    <definedName name="wrn.Dept._.reporting." localSheetId="48"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1" hidden="1">{#N/A,#N/A,TRUE,"Table1USD";#N/A,#N/A,TRUE,"Table1GBP"}</definedName>
    <definedName name="wrn.Dept._.reporting." localSheetId="52"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0"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hidden="1">{#N/A,#N/A,TRUE,"Table1USD";#N/A,#N/A,TRUE,"Table1GBP"}</definedName>
    <definedName name="wrn.EXCISE." localSheetId="2"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localSheetId="52"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hidden="1">{#N/A,#N/A,FALSE,"EXCISE"}</definedName>
    <definedName name="wrn.EXRATE." localSheetId="2"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localSheetId="52"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hidden="1">{#N/A,#N/A,FALSE,"EXRATE"}</definedName>
    <definedName name="wrn.EXTDEBT." localSheetId="2"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localSheetId="52"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hidden="1">{#N/A,#N/A,FALSE,"EXTDEBT"}</definedName>
    <definedName name="wrn.EXTRABUDGT." localSheetId="2"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localSheetId="52"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hidden="1">{#N/A,#N/A,FALSE,"EXTRABUDGT"}</definedName>
    <definedName name="wrn.EXTRABUDGT2." localSheetId="2"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localSheetId="52"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hidden="1">{#N/A,#N/A,FALSE,"EXTRABUDGT2"}</definedName>
    <definedName name="wrn.GDP." localSheetId="2"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localSheetId="52"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hidden="1">{#N/A,#N/A,FALSE,"GDP_ORIGIN";#N/A,#N/A,FALSE,"EMP_POP"}</definedName>
    <definedName name="wrn.GGOVT." localSheetId="2"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1" hidden="1">{#N/A,#N/A,FALSE,"GGOVT"}</definedName>
    <definedName name="wrn.GGOVT." localSheetId="52"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hidden="1">{#N/A,#N/A,FALSE,"GGOVT"}</definedName>
    <definedName name="wrn.GGOVT2." localSheetId="2"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localSheetId="52"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hidden="1">{#N/A,#N/A,FALSE,"GGOVT2"}</definedName>
    <definedName name="wrn.GGOVTPC." localSheetId="2"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localSheetId="52"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hidden="1">{#N/A,#N/A,FALSE,"GGOVT%"}</definedName>
    <definedName name="wrn.INCOMETX." localSheetId="2"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localSheetId="52"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hidden="1">{#N/A,#N/A,FALSE,"INCOMETX"}</definedName>
    <definedName name="wrn.Input._.and._.output._.tables." localSheetId="2"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localSheetId="52"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hidden="1">{#N/A,#N/A,FALSE,"INTERST"}</definedName>
    <definedName name="wrn.Main._.Economic._.Indicators." localSheetId="2"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hidden="1">{"Main Economic Indicators",#N/A,FALSE,"C"}</definedName>
    <definedName name="wrn.MBADOP." localSheetId="2"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hidden="1">{"MONA",#N/A,FALSE,"S"}</definedName>
    <definedName name="wrn.MS." localSheetId="2"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1" hidden="1">{#N/A,#N/A,FALSE,"MS"}</definedName>
    <definedName name="wrn.MS." localSheetId="52"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hidden="1">{#N/A,#N/A,FALSE,"MS"}</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2"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1" hidden="1">{#N/A,#N/A,FALSE,"NBG"}</definedName>
    <definedName name="wrn.NBG." localSheetId="52"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hidden="1">{#N/A,#N/A,FALSE,"NBG"}</definedName>
    <definedName name="wrn.Output._.tables." localSheetId="2"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hidden="1">{#N/A,#N/A,FALSE,"I";#N/A,#N/A,FALSE,"J";#N/A,#N/A,FALSE,"K";#N/A,#N/A,FALSE,"L";#N/A,#N/A,FALSE,"M";#N/A,#N/A,FALSE,"N";#N/A,#N/A,FALSE,"O"}</definedName>
    <definedName name="wrn.PASMON." localSheetId="2"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localSheetId="52"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hidden="1">{"1",#N/A,FALSE,"Pasivos Mon";"2",#N/A,FALSE,"Pasivos Mon"}</definedName>
    <definedName name="wrn.PCPI." localSheetId="2"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1" hidden="1">{#N/A,#N/A,FALSE,"PCPI"}</definedName>
    <definedName name="wrn.PCPI." localSheetId="52"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hidden="1">{#N/A,#N/A,FALSE,"PCPI"}</definedName>
    <definedName name="wrn.PENSION." localSheetId="2"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localSheetId="52"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hidden="1">{#N/A,#N/A,FALSE,"PENSION"}</definedName>
    <definedName name="wrn.Program." localSheetId="2"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hidden="1">{"Tab1",#N/A,FALSE,"P";"Tab2",#N/A,FALSE,"P"}</definedName>
    <definedName name="wrn.PRUDENT." localSheetId="2"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localSheetId="52"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hidden="1">{#N/A,#N/A,FALSE,"PRUDENT"}</definedName>
    <definedName name="wrn.PUBLEXP." localSheetId="2"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localSheetId="52"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hidden="1">{#N/A,#N/A,FALSE,"PUBLEXP"}</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2"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hidden="1">{"red33",#N/A,FALSE,"Sheet1"}</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localSheetId="52"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hidden="1">{#N/A,#N/A,FALSE,"REVSHARE"}</definedName>
    <definedName name="wrn.Riqfin." localSheetId="2"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hidden="1">{"Riqfin97",#N/A,FALSE,"Tran";"Riqfinpro",#N/A,FALSE,"Tran"}</definedName>
    <definedName name="wrn.st1." localSheetId="2"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hidden="1">{"ST1",#N/A,FALSE,"SOURCE"}</definedName>
    <definedName name="wrn.STAFF_REPORT_TABLES." localSheetId="2"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localSheetId="52"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hidden="1">{"SR_tbs",#N/A,FALSE,"MGSSEI";"SR_tbs",#N/A,FALSE,"MGSBOX";"SR_tbs",#N/A,FALSE,"MGSOCIND"}</definedName>
    <definedName name="wrn.STATE." localSheetId="2"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1" hidden="1">{#N/A,#N/A,FALSE,"STATE"}</definedName>
    <definedName name="wrn.STATE." localSheetId="52"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hidden="1">{#N/A,#N/A,FALSE,"STATE"}</definedName>
    <definedName name="wrn.tab2." localSheetId="2"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localSheetId="52"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hidden="1">{#N/A,#N/A,FALSE,"report1"}</definedName>
    <definedName name="wrn.TAXARREARS." localSheetId="2"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localSheetId="52"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hidden="1">{#N/A,#N/A,FALSE,"TAXARREARS"}</definedName>
    <definedName name="wrn.TAXPAYRS." localSheetId="2"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localSheetId="52"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hidden="1">{#N/A,#N/A,FALSE,"TAXPAYRS"}</definedName>
    <definedName name="wrn.TRADE." localSheetId="2"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1" hidden="1">{#N/A,#N/A,FALSE,"TRADE"}</definedName>
    <definedName name="wrn.TRADE." localSheetId="52"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hidden="1">{#N/A,#N/A,FALSE,"TRADE"}</definedName>
    <definedName name="wrn.Trade._.Output._.All." localSheetId="2"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localSheetId="52"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hidden="1">{"WEO",#N/A,FALSE,"Data";"PRI",#N/A,FALSE,"Data";"QUA",#N/A,FALSE,"Data"}</definedName>
    <definedName name="wrn.TRANSPORT." localSheetId="2"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localSheetId="52"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hidden="1">{#N/A,#N/A,FALSE,"TRANPORT"}</definedName>
    <definedName name="wrn.UNEMPL." localSheetId="2"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localSheetId="52"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hidden="1">{#N/A,#N/A,FALSE,"EMP_POP";#N/A,#N/A,FALSE,"UNEMPL"}</definedName>
    <definedName name="wrn.WAGES." localSheetId="2"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1" hidden="1">{#N/A,#N/A,FALSE,"WAGES"}</definedName>
    <definedName name="wrn.WAGES." localSheetId="52"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hidden="1">{#N/A,#N/A,FALSE,"WAGES"}</definedName>
    <definedName name="wrn.WEO." localSheetId="2"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hidden="1">{"WEO",#N/A,FALSE,"T"}</definedName>
    <definedName name="Wt_d">[28]CIRRs!$C$59</definedName>
    <definedName name="WT4A">[6]Work_sect!#REF!</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#REF!</definedName>
    <definedName name="www">#REF!</definedName>
    <definedName name="wwww">[83]ImpExp!#REF!</definedName>
    <definedName name="wwwww">#REF!</definedName>
    <definedName name="wwwwww">#REF!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1" hidden="1">#REF!</definedName>
    <definedName name="wwwwwww" localSheetId="52"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hidden="1">#REF!</definedName>
    <definedName name="X">#REF!</definedName>
    <definedName name="XandRev">'[88]tab 3'!$F$63:$Z$65</definedName>
    <definedName name="xau">#REF!</definedName>
    <definedName name="xc">#REF!</definedName>
    <definedName name="xdr">#REF!</definedName>
    <definedName name="XGS">#REF!</definedName>
    <definedName name="XOF">#REF!</definedName>
    <definedName name="xr">#REF!</definedName>
    <definedName name="xsd">#REF!</definedName>
    <definedName name="XWDCQDQC">'[40]10'!#REF!</definedName>
    <definedName name="xx">#REF!</definedName>
    <definedName name="xxWRS_1">#REF!</definedName>
    <definedName name="xxWRS_2">#REF!</definedName>
    <definedName name="xxWRS_3">#REF!</definedName>
    <definedName name="xxWRS_4">[64]Q5!$A$1:$A$104</definedName>
    <definedName name="xxWRS_5">[64]Q6!$A$1:$A$160</definedName>
    <definedName name="xxWRS_6">[64]Q7!$A$1:$A$59</definedName>
    <definedName name="xxWRS_7">[64]Q5!$A$1:$A$109</definedName>
    <definedName name="xxWRS_8">[64]Q6!$A$1:$A$162</definedName>
    <definedName name="xxWRS_9">[64]Q7!$A$1:$A$61</definedName>
    <definedName name="xxx" localSheetId="46" hidden="1">#REF!</definedName>
    <definedName name="xxx" localSheetId="47" hidden="1">#REF!</definedName>
    <definedName name="xxx" localSheetId="48" hidden="1">#REF!</definedName>
    <definedName name="xxx" localSheetId="49" hidden="1">#REF!</definedName>
    <definedName name="xxx" localSheetId="50" hidden="1">#REF!</definedName>
    <definedName name="xxx" localSheetId="51" hidden="1">#REF!</definedName>
    <definedName name="xxx" localSheetId="52" hidden="1">#REF!</definedName>
    <definedName name="xxx" localSheetId="56" hidden="1">#REF!</definedName>
    <definedName name="xxx" localSheetId="57" hidden="1">#REF!</definedName>
    <definedName name="xxx" localSheetId="58" hidden="1">#REF!</definedName>
    <definedName name="xxx" localSheetId="59" hidden="1">#REF!</definedName>
    <definedName name="xxx" localSheetId="60" hidden="1">#REF!</definedName>
    <definedName name="xxx" localSheetId="61" hidden="1">#REF!</definedName>
    <definedName name="xxx" localSheetId="62" hidden="1">#REF!</definedName>
    <definedName name="xxx" hidden="1">#REF!</definedName>
    <definedName name="xxxx" localSheetId="2"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hidden="1">{"Riqfin97",#N/A,FALSE,"Tran";"Riqfinpro",#N/A,FALSE,"Tran"}</definedName>
    <definedName name="xxxxxxxxxxxxxxxxxxxx" localSheetId="46" hidden="1">#REF!</definedName>
    <definedName name="xxxxxxxxxxxxxxxxxxxx" localSheetId="47" hidden="1">#REF!</definedName>
    <definedName name="xxxxxxxxxxxxxxxxxxxx" localSheetId="48" hidden="1">#REF!</definedName>
    <definedName name="xxxxxxxxxxxxxxxxxxxx" localSheetId="49" hidden="1">#REF!</definedName>
    <definedName name="xxxxxxxxxxxxxxxxxxxx" localSheetId="50" hidden="1">#REF!</definedName>
    <definedName name="xxxxxxxxxxxxxxxxxxxx" localSheetId="51" hidden="1">#REF!</definedName>
    <definedName name="xxxxxxxxxxxxxxxxxxxx" localSheetId="52" hidden="1">#REF!</definedName>
    <definedName name="xxxxxxxxxxxxxxxxxxxx" localSheetId="56" hidden="1">#REF!</definedName>
    <definedName name="xxxxxxxxxxxxxxxxxxxx" localSheetId="57" hidden="1">#REF!</definedName>
    <definedName name="xxxxxxxxxxxxxxxxxxxx" localSheetId="58" hidden="1">#REF!</definedName>
    <definedName name="xxxxxxxxxxxxxxxxxxxx" localSheetId="59" hidden="1">#REF!</definedName>
    <definedName name="xxxxxxxxxxxxxxxxxxxx" localSheetId="60" hidden="1">#REF!</definedName>
    <definedName name="xxxxxxxxxxxxxxxxxxxx" localSheetId="61" hidden="1">#REF!</definedName>
    <definedName name="xxxxxxxxxxxxxxxxxxxx" localSheetId="62" hidden="1">#REF!</definedName>
    <definedName name="xxxxxxxxxxxxxxxxxxxx" hidden="1">#REF!</definedName>
    <definedName name="xxxxxxxxxxxxxxxxxxxxxxxx">#REF!</definedName>
    <definedName name="y" localSheetId="46" hidden="1">#REF!</definedName>
    <definedName name="y" localSheetId="47" hidden="1">#REF!</definedName>
    <definedName name="y" localSheetId="48" hidden="1">#REF!</definedName>
    <definedName name="y" localSheetId="49" hidden="1">#REF!</definedName>
    <definedName name="y" localSheetId="50" hidden="1">#REF!</definedName>
    <definedName name="y" localSheetId="51" hidden="1">#REF!</definedName>
    <definedName name="y" localSheetId="52" hidden="1">#REF!</definedName>
    <definedName name="y" localSheetId="56" hidden="1">#REF!</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62" hidden="1">#REF!</definedName>
    <definedName name="y" hidden="1">#REF!</definedName>
    <definedName name="ycirr">#REF!</definedName>
    <definedName name="Year">#REF!</definedName>
    <definedName name="Years">#REF!</definedName>
    <definedName name="yenr">#REF!</definedName>
    <definedName name="YesterdaysDate">#REF!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'[118]Sovereign spread'!$A$527</definedName>
    <definedName name="yuni" localSheetId="46" hidden="1">#REF!</definedName>
    <definedName name="yuni" localSheetId="47" hidden="1">#REF!</definedName>
    <definedName name="yuni" localSheetId="48" hidden="1">#REF!</definedName>
    <definedName name="yuni" localSheetId="49" hidden="1">#REF!</definedName>
    <definedName name="yuni" localSheetId="50" hidden="1">#REF!</definedName>
    <definedName name="yuni" localSheetId="51" hidden="1">#REF!</definedName>
    <definedName name="yuni" localSheetId="52" hidden="1">#REF!</definedName>
    <definedName name="yuni" localSheetId="56" hidden="1">#REF!</definedName>
    <definedName name="yuni" localSheetId="57" hidden="1">#REF!</definedName>
    <definedName name="yuni" localSheetId="58" hidden="1">#REF!</definedName>
    <definedName name="yuni" localSheetId="59" hidden="1">#REF!</definedName>
    <definedName name="yuni" localSheetId="60" hidden="1">#REF!</definedName>
    <definedName name="yuni" localSheetId="61" hidden="1">#REF!</definedName>
    <definedName name="yuni" localSheetId="62" hidden="1">#REF!</definedName>
    <definedName name="yuni" hidden="1">#REF!</definedName>
    <definedName name="yy">#REF!</definedName>
    <definedName name="yyu">#REF!</definedName>
    <definedName name="yyuu">#REF!</definedName>
    <definedName name="YYY">#REF!</definedName>
    <definedName name="yyyy" localSheetId="2"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localSheetId="52"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hidden="1">{"Riqfin97",#N/A,FALSE,"Tran";"Riqfinpro",#N/A,FALSE,"Tran"}</definedName>
    <definedName name="z">'[128]10'!#REF!</definedName>
    <definedName name="Z_00C67BFA_FEDD_11D1_98B3_00C04FC96ABD_.wvu.Rows" localSheetId="47" hidden="1">[58]BOP!$A$36:$IV$36,[58]BOP!$A$44:$IV$44,[58]BOP!$A$59:$IV$59,[58]BOP!#REF!,[58]BOP!#REF!,[58]BOP!$A$81:$IV$88</definedName>
    <definedName name="Z_00C67BFA_FEDD_11D1_98B3_00C04FC96ABD_.wvu.Rows" localSheetId="48" hidden="1">[58]BOP!$A$36:$IV$36,[58]BOP!$A$44:$IV$44,[58]BOP!$A$59:$IV$59,[58]BOP!#REF!,[58]BOP!#REF!,[58]BOP!$A$81:$IV$88</definedName>
    <definedName name="Z_00C67BFA_FEDD_11D1_98B3_00C04FC96ABD_.wvu.Rows" localSheetId="49" hidden="1">[58]BOP!$A$36:$IV$36,[58]BOP!$A$44:$IV$44,[58]BOP!$A$59:$IV$59,[58]BOP!#REF!,[58]BOP!#REF!,[58]BOP!$A$81:$IV$88</definedName>
    <definedName name="Z_00C67BFA_FEDD_11D1_98B3_00C04FC96ABD_.wvu.Rows" localSheetId="50" hidden="1">[58]BOP!$A$36:$IV$36,[58]BOP!$A$44:$IV$44,[58]BOP!$A$59:$IV$59,[58]BOP!#REF!,[58]BOP!#REF!,[58]BOP!$A$81:$IV$88</definedName>
    <definedName name="Z_00C67BFA_FEDD_11D1_98B3_00C04FC96ABD_.wvu.Rows" localSheetId="51" hidden="1">[58]BOP!$A$36:$IV$36,[58]BOP!$A$44:$IV$44,[58]BOP!$A$59:$IV$59,[58]BOP!#REF!,[58]BOP!#REF!,[58]BOP!$A$81:$IV$88</definedName>
    <definedName name="Z_00C67BFA_FEDD_11D1_98B3_00C04FC96ABD_.wvu.Rows" localSheetId="52" hidden="1">[58]BOP!$A$36:$IV$36,[58]BOP!$A$44:$IV$44,[58]BOP!$A$59:$IV$59,[58]BOP!#REF!,[58]BOP!#REF!,[58]BOP!$A$81:$IV$88</definedName>
    <definedName name="Z_00C67BFA_FEDD_11D1_98B3_00C04FC96ABD_.wvu.Rows" localSheetId="56" hidden="1">[58]BOP!$A$36:$IV$36,[58]BOP!$A$44:$IV$44,[58]BOP!$A$59:$IV$59,[58]BOP!#REF!,[58]BOP!#REF!,[58]BOP!$A$81:$IV$88</definedName>
    <definedName name="Z_00C67BFA_FEDD_11D1_98B3_00C04FC96ABD_.wvu.Rows" localSheetId="57" hidden="1">[58]BOP!$A$36:$IV$36,[58]BOP!$A$44:$IV$44,[58]BOP!$A$59:$IV$59,[58]BOP!#REF!,[58]BOP!#REF!,[58]BOP!$A$81:$IV$88</definedName>
    <definedName name="Z_00C67BFA_FEDD_11D1_98B3_00C04FC96ABD_.wvu.Rows" localSheetId="58" hidden="1">[58]BOP!$A$36:$IV$36,[58]BOP!$A$44:$IV$44,[58]BOP!$A$59:$IV$59,[58]BOP!#REF!,[58]BOP!#REF!,[58]BOP!$A$81:$IV$88</definedName>
    <definedName name="Z_00C67BFA_FEDD_11D1_98B3_00C04FC96ABD_.wvu.Rows" localSheetId="59" hidden="1">[58]BOP!$A$36:$IV$36,[58]BOP!$A$44:$IV$44,[58]BOP!$A$59:$IV$59,[58]BOP!#REF!,[58]BOP!#REF!,[58]BOP!$A$81:$IV$88</definedName>
    <definedName name="Z_00C67BFA_FEDD_11D1_98B3_00C04FC96ABD_.wvu.Rows" localSheetId="60" hidden="1">[58]BOP!$A$36:$IV$36,[58]BOP!$A$44:$IV$44,[58]BOP!$A$59:$IV$59,[58]BOP!#REF!,[58]BOP!#REF!,[58]BOP!$A$81:$IV$88</definedName>
    <definedName name="Z_00C67BFA_FEDD_11D1_98B3_00C04FC96ABD_.wvu.Rows" localSheetId="61" hidden="1">[58]BOP!$A$36:$IV$36,[58]BOP!$A$44:$IV$44,[58]BOP!$A$59:$IV$59,[58]BOP!#REF!,[58]BOP!#REF!,[58]BOP!$A$81:$IV$88</definedName>
    <definedName name="Z_00C67BFA_FEDD_11D1_98B3_00C04FC96ABD_.wvu.Rows" localSheetId="62" hidden="1">[58]BOP!$A$36:$IV$36,[58]BOP!$A$44:$IV$44,[58]BOP!$A$59:$IV$59,[58]BOP!#REF!,[58]BOP!#REF!,[58]BOP!$A$81:$IV$88</definedName>
    <definedName name="Z_00C67BFA_FEDD_11D1_98B3_00C04FC96ABD_.wvu.Rows" hidden="1">[58]BOP!$A$36:$IV$36,[58]BOP!$A$44:$IV$44,[58]BOP!$A$59:$IV$59,[58]BOP!#REF!,[58]BOP!#REF!,[58]BOP!$A$81:$IV$88</definedName>
    <definedName name="Z_00C67BFB_FEDD_11D1_98B3_00C04FC96ABD_.wvu.Rows" localSheetId="47" hidden="1">[58]BOP!$A$36:$IV$36,[58]BOP!$A$44:$IV$44,[58]BOP!$A$59:$IV$59,[58]BOP!#REF!,[58]BOP!#REF!,[58]BOP!$A$81:$IV$88</definedName>
    <definedName name="Z_00C67BFB_FEDD_11D1_98B3_00C04FC96ABD_.wvu.Rows" localSheetId="48" hidden="1">[58]BOP!$A$36:$IV$36,[58]BOP!$A$44:$IV$44,[58]BOP!$A$59:$IV$59,[58]BOP!#REF!,[58]BOP!#REF!,[58]BOP!$A$81:$IV$88</definedName>
    <definedName name="Z_00C67BFB_FEDD_11D1_98B3_00C04FC96ABD_.wvu.Rows" localSheetId="49" hidden="1">[58]BOP!$A$36:$IV$36,[58]BOP!$A$44:$IV$44,[58]BOP!$A$59:$IV$59,[58]BOP!#REF!,[58]BOP!#REF!,[58]BOP!$A$81:$IV$88</definedName>
    <definedName name="Z_00C67BFB_FEDD_11D1_98B3_00C04FC96ABD_.wvu.Rows" localSheetId="50" hidden="1">[58]BOP!$A$36:$IV$36,[58]BOP!$A$44:$IV$44,[58]BOP!$A$59:$IV$59,[58]BOP!#REF!,[58]BOP!#REF!,[58]BOP!$A$81:$IV$88</definedName>
    <definedName name="Z_00C67BFB_FEDD_11D1_98B3_00C04FC96ABD_.wvu.Rows" localSheetId="51" hidden="1">[58]BOP!$A$36:$IV$36,[58]BOP!$A$44:$IV$44,[58]BOP!$A$59:$IV$59,[58]BOP!#REF!,[58]BOP!#REF!,[58]BOP!$A$81:$IV$88</definedName>
    <definedName name="Z_00C67BFB_FEDD_11D1_98B3_00C04FC96ABD_.wvu.Rows" localSheetId="52" hidden="1">[58]BOP!$A$36:$IV$36,[58]BOP!$A$44:$IV$44,[58]BOP!$A$59:$IV$59,[58]BOP!#REF!,[58]BOP!#REF!,[58]BOP!$A$81:$IV$88</definedName>
    <definedName name="Z_00C67BFB_FEDD_11D1_98B3_00C04FC96ABD_.wvu.Rows" localSheetId="56" hidden="1">[58]BOP!$A$36:$IV$36,[58]BOP!$A$44:$IV$44,[58]BOP!$A$59:$IV$59,[58]BOP!#REF!,[58]BOP!#REF!,[58]BOP!$A$81:$IV$88</definedName>
    <definedName name="Z_00C67BFB_FEDD_11D1_98B3_00C04FC96ABD_.wvu.Rows" localSheetId="57" hidden="1">[58]BOP!$A$36:$IV$36,[58]BOP!$A$44:$IV$44,[58]BOP!$A$59:$IV$59,[58]BOP!#REF!,[58]BOP!#REF!,[58]BOP!$A$81:$IV$88</definedName>
    <definedName name="Z_00C67BFB_FEDD_11D1_98B3_00C04FC96ABD_.wvu.Rows" localSheetId="58" hidden="1">[58]BOP!$A$36:$IV$36,[58]BOP!$A$44:$IV$44,[58]BOP!$A$59:$IV$59,[58]BOP!#REF!,[58]BOP!#REF!,[58]BOP!$A$81:$IV$88</definedName>
    <definedName name="Z_00C67BFB_FEDD_11D1_98B3_00C04FC96ABD_.wvu.Rows" localSheetId="59" hidden="1">[58]BOP!$A$36:$IV$36,[58]BOP!$A$44:$IV$44,[58]BOP!$A$59:$IV$59,[58]BOP!#REF!,[58]BOP!#REF!,[58]BOP!$A$81:$IV$88</definedName>
    <definedName name="Z_00C67BFB_FEDD_11D1_98B3_00C04FC96ABD_.wvu.Rows" localSheetId="60" hidden="1">[58]BOP!$A$36:$IV$36,[58]BOP!$A$44:$IV$44,[58]BOP!$A$59:$IV$59,[58]BOP!#REF!,[58]BOP!#REF!,[58]BOP!$A$81:$IV$88</definedName>
    <definedName name="Z_00C67BFB_FEDD_11D1_98B3_00C04FC96ABD_.wvu.Rows" localSheetId="61" hidden="1">[58]BOP!$A$36:$IV$36,[58]BOP!$A$44:$IV$44,[58]BOP!$A$59:$IV$59,[58]BOP!#REF!,[58]BOP!#REF!,[58]BOP!$A$81:$IV$88</definedName>
    <definedName name="Z_00C67BFB_FEDD_11D1_98B3_00C04FC96ABD_.wvu.Rows" localSheetId="62" hidden="1">[58]BOP!$A$36:$IV$36,[58]BOP!$A$44:$IV$44,[58]BOP!$A$59:$IV$59,[58]BOP!#REF!,[58]BOP!#REF!,[58]BOP!$A$81:$IV$88</definedName>
    <definedName name="Z_00C67BFB_FEDD_11D1_98B3_00C04FC96ABD_.wvu.Rows" hidden="1">[58]BOP!$A$36:$IV$36,[58]BOP!$A$44:$IV$44,[58]BOP!$A$59:$IV$59,[58]BOP!#REF!,[58]BOP!#REF!,[58]BOP!$A$81:$IV$88</definedName>
    <definedName name="Z_00C67BFC_FEDD_11D1_98B3_00C04FC96ABD_.wvu.Rows" localSheetId="47" hidden="1">[58]BOP!$A$36:$IV$36,[58]BOP!$A$44:$IV$44,[58]BOP!$A$59:$IV$59,[58]BOP!#REF!,[58]BOP!#REF!,[58]BOP!$A$81:$IV$88</definedName>
    <definedName name="Z_00C67BFC_FEDD_11D1_98B3_00C04FC96ABD_.wvu.Rows" localSheetId="48" hidden="1">[58]BOP!$A$36:$IV$36,[58]BOP!$A$44:$IV$44,[58]BOP!$A$59:$IV$59,[58]BOP!#REF!,[58]BOP!#REF!,[58]BOP!$A$81:$IV$88</definedName>
    <definedName name="Z_00C67BFC_FEDD_11D1_98B3_00C04FC96ABD_.wvu.Rows" localSheetId="49" hidden="1">[58]BOP!$A$36:$IV$36,[58]BOP!$A$44:$IV$44,[58]BOP!$A$59:$IV$59,[58]BOP!#REF!,[58]BOP!#REF!,[58]BOP!$A$81:$IV$88</definedName>
    <definedName name="Z_00C67BFC_FEDD_11D1_98B3_00C04FC96ABD_.wvu.Rows" localSheetId="50" hidden="1">[58]BOP!$A$36:$IV$36,[58]BOP!$A$44:$IV$44,[58]BOP!$A$59:$IV$59,[58]BOP!#REF!,[58]BOP!#REF!,[58]BOP!$A$81:$IV$88</definedName>
    <definedName name="Z_00C67BFC_FEDD_11D1_98B3_00C04FC96ABD_.wvu.Rows" localSheetId="51" hidden="1">[58]BOP!$A$36:$IV$36,[58]BOP!$A$44:$IV$44,[58]BOP!$A$59:$IV$59,[58]BOP!#REF!,[58]BOP!#REF!,[58]BOP!$A$81:$IV$88</definedName>
    <definedName name="Z_00C67BFC_FEDD_11D1_98B3_00C04FC96ABD_.wvu.Rows" localSheetId="52" hidden="1">[58]BOP!$A$36:$IV$36,[58]BOP!$A$44:$IV$44,[58]BOP!$A$59:$IV$59,[58]BOP!#REF!,[58]BOP!#REF!,[58]BOP!$A$81:$IV$88</definedName>
    <definedName name="Z_00C67BFC_FEDD_11D1_98B3_00C04FC96ABD_.wvu.Rows" localSheetId="56" hidden="1">[58]BOP!$A$36:$IV$36,[58]BOP!$A$44:$IV$44,[58]BOP!$A$59:$IV$59,[58]BOP!#REF!,[58]BOP!#REF!,[58]BOP!$A$81:$IV$88</definedName>
    <definedName name="Z_00C67BFC_FEDD_11D1_98B3_00C04FC96ABD_.wvu.Rows" localSheetId="57" hidden="1">[58]BOP!$A$36:$IV$36,[58]BOP!$A$44:$IV$44,[58]BOP!$A$59:$IV$59,[58]BOP!#REF!,[58]BOP!#REF!,[58]BOP!$A$81:$IV$88</definedName>
    <definedName name="Z_00C67BFC_FEDD_11D1_98B3_00C04FC96ABD_.wvu.Rows" localSheetId="58" hidden="1">[58]BOP!$A$36:$IV$36,[58]BOP!$A$44:$IV$44,[58]BOP!$A$59:$IV$59,[58]BOP!#REF!,[58]BOP!#REF!,[58]BOP!$A$81:$IV$88</definedName>
    <definedName name="Z_00C67BFC_FEDD_11D1_98B3_00C04FC96ABD_.wvu.Rows" localSheetId="59" hidden="1">[58]BOP!$A$36:$IV$36,[58]BOP!$A$44:$IV$44,[58]BOP!$A$59:$IV$59,[58]BOP!#REF!,[58]BOP!#REF!,[58]BOP!$A$81:$IV$88</definedName>
    <definedName name="Z_00C67BFC_FEDD_11D1_98B3_00C04FC96ABD_.wvu.Rows" localSheetId="60" hidden="1">[58]BOP!$A$36:$IV$36,[58]BOP!$A$44:$IV$44,[58]BOP!$A$59:$IV$59,[58]BOP!#REF!,[58]BOP!#REF!,[58]BOP!$A$81:$IV$88</definedName>
    <definedName name="Z_00C67BFC_FEDD_11D1_98B3_00C04FC96ABD_.wvu.Rows" localSheetId="61" hidden="1">[58]BOP!$A$36:$IV$36,[58]BOP!$A$44:$IV$44,[58]BOP!$A$59:$IV$59,[58]BOP!#REF!,[58]BOP!#REF!,[58]BOP!$A$81:$IV$88</definedName>
    <definedName name="Z_00C67BFC_FEDD_11D1_98B3_00C04FC96ABD_.wvu.Rows" localSheetId="62" hidden="1">[58]BOP!$A$36:$IV$36,[58]BOP!$A$44:$IV$44,[58]BOP!$A$59:$IV$59,[58]BOP!#REF!,[58]BOP!#REF!,[58]BOP!$A$81:$IV$88</definedName>
    <definedName name="Z_00C67BFC_FEDD_11D1_98B3_00C04FC96ABD_.wvu.Rows" hidden="1">[58]BOP!$A$36:$IV$36,[58]BOP!$A$44:$IV$44,[58]BOP!$A$59:$IV$59,[58]BOP!#REF!,[58]BOP!#REF!,[58]BOP!$A$81:$IV$88</definedName>
    <definedName name="Z_00C67BFD_FEDD_11D1_98B3_00C04FC96ABD_.wvu.Rows" localSheetId="47" hidden="1">[58]BOP!$A$36:$IV$36,[58]BOP!$A$44:$IV$44,[58]BOP!$A$59:$IV$59,[58]BOP!#REF!,[58]BOP!#REF!,[58]BOP!$A$81:$IV$88</definedName>
    <definedName name="Z_00C67BFD_FEDD_11D1_98B3_00C04FC96ABD_.wvu.Rows" localSheetId="48" hidden="1">[58]BOP!$A$36:$IV$36,[58]BOP!$A$44:$IV$44,[58]BOP!$A$59:$IV$59,[58]BOP!#REF!,[58]BOP!#REF!,[58]BOP!$A$81:$IV$88</definedName>
    <definedName name="Z_00C67BFD_FEDD_11D1_98B3_00C04FC96ABD_.wvu.Rows" localSheetId="49" hidden="1">[58]BOP!$A$36:$IV$36,[58]BOP!$A$44:$IV$44,[58]BOP!$A$59:$IV$59,[58]BOP!#REF!,[58]BOP!#REF!,[58]BOP!$A$81:$IV$88</definedName>
    <definedName name="Z_00C67BFD_FEDD_11D1_98B3_00C04FC96ABD_.wvu.Rows" localSheetId="50" hidden="1">[58]BOP!$A$36:$IV$36,[58]BOP!$A$44:$IV$44,[58]BOP!$A$59:$IV$59,[58]BOP!#REF!,[58]BOP!#REF!,[58]BOP!$A$81:$IV$88</definedName>
    <definedName name="Z_00C67BFD_FEDD_11D1_98B3_00C04FC96ABD_.wvu.Rows" localSheetId="51" hidden="1">[58]BOP!$A$36:$IV$36,[58]BOP!$A$44:$IV$44,[58]BOP!$A$59:$IV$59,[58]BOP!#REF!,[58]BOP!#REF!,[58]BOP!$A$81:$IV$88</definedName>
    <definedName name="Z_00C67BFD_FEDD_11D1_98B3_00C04FC96ABD_.wvu.Rows" localSheetId="52" hidden="1">[58]BOP!$A$36:$IV$36,[58]BOP!$A$44:$IV$44,[58]BOP!$A$59:$IV$59,[58]BOP!#REF!,[58]BOP!#REF!,[58]BOP!$A$81:$IV$88</definedName>
    <definedName name="Z_00C67BFD_FEDD_11D1_98B3_00C04FC96ABD_.wvu.Rows" localSheetId="56" hidden="1">[58]BOP!$A$36:$IV$36,[58]BOP!$A$44:$IV$44,[58]BOP!$A$59:$IV$59,[58]BOP!#REF!,[58]BOP!#REF!,[58]BOP!$A$81:$IV$88</definedName>
    <definedName name="Z_00C67BFD_FEDD_11D1_98B3_00C04FC96ABD_.wvu.Rows" localSheetId="57" hidden="1">[58]BOP!$A$36:$IV$36,[58]BOP!$A$44:$IV$44,[58]BOP!$A$59:$IV$59,[58]BOP!#REF!,[58]BOP!#REF!,[58]BOP!$A$81:$IV$88</definedName>
    <definedName name="Z_00C67BFD_FEDD_11D1_98B3_00C04FC96ABD_.wvu.Rows" localSheetId="58" hidden="1">[58]BOP!$A$36:$IV$36,[58]BOP!$A$44:$IV$44,[58]BOP!$A$59:$IV$59,[58]BOP!#REF!,[58]BOP!#REF!,[58]BOP!$A$81:$IV$88</definedName>
    <definedName name="Z_00C67BFD_FEDD_11D1_98B3_00C04FC96ABD_.wvu.Rows" localSheetId="59" hidden="1">[58]BOP!$A$36:$IV$36,[58]BOP!$A$44:$IV$44,[58]BOP!$A$59:$IV$59,[58]BOP!#REF!,[58]BOP!#REF!,[58]BOP!$A$81:$IV$88</definedName>
    <definedName name="Z_00C67BFD_FEDD_11D1_98B3_00C04FC96ABD_.wvu.Rows" localSheetId="60" hidden="1">[58]BOP!$A$36:$IV$36,[58]BOP!$A$44:$IV$44,[58]BOP!$A$59:$IV$59,[58]BOP!#REF!,[58]BOP!#REF!,[58]BOP!$A$81:$IV$88</definedName>
    <definedName name="Z_00C67BFD_FEDD_11D1_98B3_00C04FC96ABD_.wvu.Rows" localSheetId="61" hidden="1">[58]BOP!$A$36:$IV$36,[58]BOP!$A$44:$IV$44,[58]BOP!$A$59:$IV$59,[58]BOP!#REF!,[58]BOP!#REF!,[58]BOP!$A$81:$IV$88</definedName>
    <definedName name="Z_00C67BFD_FEDD_11D1_98B3_00C04FC96ABD_.wvu.Rows" localSheetId="62" hidden="1">[58]BOP!$A$36:$IV$36,[58]BOP!$A$44:$IV$44,[58]BOP!$A$59:$IV$59,[58]BOP!#REF!,[58]BOP!#REF!,[58]BOP!$A$81:$IV$88</definedName>
    <definedName name="Z_00C67BFD_FEDD_11D1_98B3_00C04FC96ABD_.wvu.Rows" hidden="1">[58]BOP!$A$36:$IV$36,[58]BOP!$A$44:$IV$44,[58]BOP!$A$59:$IV$59,[58]BOP!#REF!,[58]BOP!#REF!,[58]BOP!$A$81:$IV$88</definedName>
    <definedName name="Z_00C67BFE_FEDD_11D1_98B3_00C04FC96ABD_.wvu.Rows" localSheetId="47" hidden="1">[58]BOP!$A$36:$IV$36,[58]BOP!$A$44:$IV$44,[58]BOP!$A$59:$IV$59,[58]BOP!#REF!,[58]BOP!#REF!,[58]BOP!$A$79:$IV$79,[58]BOP!$A$81:$IV$88,[58]BOP!#REF!</definedName>
    <definedName name="Z_00C67BFE_FEDD_11D1_98B3_00C04FC96ABD_.wvu.Rows" localSheetId="48" hidden="1">[58]BOP!$A$36:$IV$36,[58]BOP!$A$44:$IV$44,[58]BOP!$A$59:$IV$59,[58]BOP!#REF!,[58]BOP!#REF!,[58]BOP!$A$79:$IV$79,[58]BOP!$A$81:$IV$88,[58]BOP!#REF!</definedName>
    <definedName name="Z_00C67BFE_FEDD_11D1_98B3_00C04FC96ABD_.wvu.Rows" localSheetId="49" hidden="1">[58]BOP!$A$36:$IV$36,[58]BOP!$A$44:$IV$44,[58]BOP!$A$59:$IV$59,[58]BOP!#REF!,[58]BOP!#REF!,[58]BOP!$A$79:$IV$79,[58]BOP!$A$81:$IV$88,[58]BOP!#REF!</definedName>
    <definedName name="Z_00C67BFE_FEDD_11D1_98B3_00C04FC96ABD_.wvu.Rows" localSheetId="50" hidden="1">[58]BOP!$A$36:$IV$36,[58]BOP!$A$44:$IV$44,[58]BOP!$A$59:$IV$59,[58]BOP!#REF!,[58]BOP!#REF!,[58]BOP!$A$79:$IV$79,[58]BOP!$A$81:$IV$88,[58]BOP!#REF!</definedName>
    <definedName name="Z_00C67BFE_FEDD_11D1_98B3_00C04FC96ABD_.wvu.Rows" localSheetId="51" hidden="1">[58]BOP!$A$36:$IV$36,[58]BOP!$A$44:$IV$44,[58]BOP!$A$59:$IV$59,[58]BOP!#REF!,[58]BOP!#REF!,[58]BOP!$A$79:$IV$79,[58]BOP!$A$81:$IV$88,[58]BOP!#REF!</definedName>
    <definedName name="Z_00C67BFE_FEDD_11D1_98B3_00C04FC96ABD_.wvu.Rows" localSheetId="52" hidden="1">[58]BOP!$A$36:$IV$36,[58]BOP!$A$44:$IV$44,[58]BOP!$A$59:$IV$59,[58]BOP!#REF!,[58]BOP!#REF!,[58]BOP!$A$79:$IV$79,[58]BOP!$A$81:$IV$88,[58]BOP!#REF!</definedName>
    <definedName name="Z_00C67BFE_FEDD_11D1_98B3_00C04FC96ABD_.wvu.Rows" localSheetId="56" hidden="1">[58]BOP!$A$36:$IV$36,[58]BOP!$A$44:$IV$44,[58]BOP!$A$59:$IV$59,[58]BOP!#REF!,[58]BOP!#REF!,[58]BOP!$A$79:$IV$79,[58]BOP!$A$81:$IV$88,[58]BOP!#REF!</definedName>
    <definedName name="Z_00C67BFE_FEDD_11D1_98B3_00C04FC96ABD_.wvu.Rows" localSheetId="57" hidden="1">[58]BOP!$A$36:$IV$36,[58]BOP!$A$44:$IV$44,[58]BOP!$A$59:$IV$59,[58]BOP!#REF!,[58]BOP!#REF!,[58]BOP!$A$79:$IV$79,[58]BOP!$A$81:$IV$88,[58]BOP!#REF!</definedName>
    <definedName name="Z_00C67BFE_FEDD_11D1_98B3_00C04FC96ABD_.wvu.Rows" localSheetId="58" hidden="1">[58]BOP!$A$36:$IV$36,[58]BOP!$A$44:$IV$44,[58]BOP!$A$59:$IV$59,[58]BOP!#REF!,[58]BOP!#REF!,[58]BOP!$A$79:$IV$79,[58]BOP!$A$81:$IV$88,[58]BOP!#REF!</definedName>
    <definedName name="Z_00C67BFE_FEDD_11D1_98B3_00C04FC96ABD_.wvu.Rows" localSheetId="59" hidden="1">[58]BOP!$A$36:$IV$36,[58]BOP!$A$44:$IV$44,[58]BOP!$A$59:$IV$59,[58]BOP!#REF!,[58]BOP!#REF!,[58]BOP!$A$79:$IV$79,[58]BOP!$A$81:$IV$88,[58]BOP!#REF!</definedName>
    <definedName name="Z_00C67BFE_FEDD_11D1_98B3_00C04FC96ABD_.wvu.Rows" localSheetId="60" hidden="1">[58]BOP!$A$36:$IV$36,[58]BOP!$A$44:$IV$44,[58]BOP!$A$59:$IV$59,[58]BOP!#REF!,[58]BOP!#REF!,[58]BOP!$A$79:$IV$79,[58]BOP!$A$81:$IV$88,[58]BOP!#REF!</definedName>
    <definedName name="Z_00C67BFE_FEDD_11D1_98B3_00C04FC96ABD_.wvu.Rows" localSheetId="61" hidden="1">[58]BOP!$A$36:$IV$36,[58]BOP!$A$44:$IV$44,[58]BOP!$A$59:$IV$59,[58]BOP!#REF!,[58]BOP!#REF!,[58]BOP!$A$79:$IV$79,[58]BOP!$A$81:$IV$88,[58]BOP!#REF!</definedName>
    <definedName name="Z_00C67BFE_FEDD_11D1_98B3_00C04FC96ABD_.wvu.Rows" localSheetId="62" hidden="1">[58]BOP!$A$36:$IV$36,[58]BOP!$A$44:$IV$44,[58]BOP!$A$59:$IV$59,[58]BOP!#REF!,[58]BOP!#REF!,[58]BOP!$A$79:$IV$79,[58]BOP!$A$81:$IV$88,[58]BOP!#REF!</definedName>
    <definedName name="Z_00C67BFE_FEDD_11D1_98B3_00C04FC96ABD_.wvu.Rows" hidden="1">[58]BOP!$A$36:$IV$36,[58]BOP!$A$44:$IV$44,[58]BOP!$A$59:$IV$59,[58]BOP!#REF!,[58]BOP!#REF!,[58]BOP!$A$79:$IV$79,[58]BOP!$A$81:$IV$88,[58]BOP!#REF!</definedName>
    <definedName name="Z_00C67BFF_FEDD_11D1_98B3_00C04FC96ABD_.wvu.Rows" localSheetId="47" hidden="1">[58]BOP!$A$36:$IV$36,[58]BOP!$A$44:$IV$44,[58]BOP!$A$59:$IV$59,[58]BOP!#REF!,[58]BOP!#REF!,[58]BOP!$A$79:$IV$79,[58]BOP!$A$81:$IV$88</definedName>
    <definedName name="Z_00C67BFF_FEDD_11D1_98B3_00C04FC96ABD_.wvu.Rows" localSheetId="48" hidden="1">[58]BOP!$A$36:$IV$36,[58]BOP!$A$44:$IV$44,[58]BOP!$A$59:$IV$59,[58]BOP!#REF!,[58]BOP!#REF!,[58]BOP!$A$79:$IV$79,[58]BOP!$A$81:$IV$88</definedName>
    <definedName name="Z_00C67BFF_FEDD_11D1_98B3_00C04FC96ABD_.wvu.Rows" localSheetId="49" hidden="1">[58]BOP!$A$36:$IV$36,[58]BOP!$A$44:$IV$44,[58]BOP!$A$59:$IV$59,[58]BOP!#REF!,[58]BOP!#REF!,[58]BOP!$A$79:$IV$79,[58]BOP!$A$81:$IV$88</definedName>
    <definedName name="Z_00C67BFF_FEDD_11D1_98B3_00C04FC96ABD_.wvu.Rows" localSheetId="50" hidden="1">[58]BOP!$A$36:$IV$36,[58]BOP!$A$44:$IV$44,[58]BOP!$A$59:$IV$59,[58]BOP!#REF!,[58]BOP!#REF!,[58]BOP!$A$79:$IV$79,[58]BOP!$A$81:$IV$88</definedName>
    <definedName name="Z_00C67BFF_FEDD_11D1_98B3_00C04FC96ABD_.wvu.Rows" localSheetId="51" hidden="1">[58]BOP!$A$36:$IV$36,[58]BOP!$A$44:$IV$44,[58]BOP!$A$59:$IV$59,[58]BOP!#REF!,[58]BOP!#REF!,[58]BOP!$A$79:$IV$79,[58]BOP!$A$81:$IV$88</definedName>
    <definedName name="Z_00C67BFF_FEDD_11D1_98B3_00C04FC96ABD_.wvu.Rows" localSheetId="52" hidden="1">[58]BOP!$A$36:$IV$36,[58]BOP!$A$44:$IV$44,[58]BOP!$A$59:$IV$59,[58]BOP!#REF!,[58]BOP!#REF!,[58]BOP!$A$79:$IV$79,[58]BOP!$A$81:$IV$88</definedName>
    <definedName name="Z_00C67BFF_FEDD_11D1_98B3_00C04FC96ABD_.wvu.Rows" localSheetId="56" hidden="1">[58]BOP!$A$36:$IV$36,[58]BOP!$A$44:$IV$44,[58]BOP!$A$59:$IV$59,[58]BOP!#REF!,[58]BOP!#REF!,[58]BOP!$A$79:$IV$79,[58]BOP!$A$81:$IV$88</definedName>
    <definedName name="Z_00C67BFF_FEDD_11D1_98B3_00C04FC96ABD_.wvu.Rows" localSheetId="57" hidden="1">[58]BOP!$A$36:$IV$36,[58]BOP!$A$44:$IV$44,[58]BOP!$A$59:$IV$59,[58]BOP!#REF!,[58]BOP!#REF!,[58]BOP!$A$79:$IV$79,[58]BOP!$A$81:$IV$88</definedName>
    <definedName name="Z_00C67BFF_FEDD_11D1_98B3_00C04FC96ABD_.wvu.Rows" localSheetId="58" hidden="1">[58]BOP!$A$36:$IV$36,[58]BOP!$A$44:$IV$44,[58]BOP!$A$59:$IV$59,[58]BOP!#REF!,[58]BOP!#REF!,[58]BOP!$A$79:$IV$79,[58]BOP!$A$81:$IV$88</definedName>
    <definedName name="Z_00C67BFF_FEDD_11D1_98B3_00C04FC96ABD_.wvu.Rows" localSheetId="59" hidden="1">[58]BOP!$A$36:$IV$36,[58]BOP!$A$44:$IV$44,[58]BOP!$A$59:$IV$59,[58]BOP!#REF!,[58]BOP!#REF!,[58]BOP!$A$79:$IV$79,[58]BOP!$A$81:$IV$88</definedName>
    <definedName name="Z_00C67BFF_FEDD_11D1_98B3_00C04FC96ABD_.wvu.Rows" localSheetId="60" hidden="1">[58]BOP!$A$36:$IV$36,[58]BOP!$A$44:$IV$44,[58]BOP!$A$59:$IV$59,[58]BOP!#REF!,[58]BOP!#REF!,[58]BOP!$A$79:$IV$79,[58]BOP!$A$81:$IV$88</definedName>
    <definedName name="Z_00C67BFF_FEDD_11D1_98B3_00C04FC96ABD_.wvu.Rows" localSheetId="61" hidden="1">[58]BOP!$A$36:$IV$36,[58]BOP!$A$44:$IV$44,[58]BOP!$A$59:$IV$59,[58]BOP!#REF!,[58]BOP!#REF!,[58]BOP!$A$79:$IV$79,[58]BOP!$A$81:$IV$88</definedName>
    <definedName name="Z_00C67BFF_FEDD_11D1_98B3_00C04FC96ABD_.wvu.Rows" localSheetId="62" hidden="1">[58]BOP!$A$36:$IV$36,[58]BOP!$A$44:$IV$44,[58]BOP!$A$59:$IV$59,[58]BOP!#REF!,[58]BOP!#REF!,[58]BOP!$A$79:$IV$79,[58]BOP!$A$81:$IV$88</definedName>
    <definedName name="Z_00C67BFF_FEDD_11D1_98B3_00C04FC96ABD_.wvu.Rows" hidden="1">[58]BOP!$A$36:$IV$36,[58]BOP!$A$44:$IV$44,[58]BOP!$A$59:$IV$59,[58]BOP!#REF!,[58]BOP!#REF!,[58]BOP!$A$79:$IV$79,[58]BOP!$A$81:$IV$88</definedName>
    <definedName name="Z_00C67C00_FEDD_11D1_98B3_00C04FC96ABD_.wvu.Rows" localSheetId="56" hidden="1">[58]BOP!$A$36:$IV$36,[58]BOP!$A$44:$IV$44,[58]BOP!$A$59:$IV$59,[58]BOP!#REF!,[58]BOP!#REF!,[58]BOP!$A$79:$IV$79,[58]BOP!#REF!</definedName>
    <definedName name="Z_00C67C00_FEDD_11D1_98B3_00C04FC96ABD_.wvu.Rows" localSheetId="57" hidden="1">[58]BOP!$A$36:$IV$36,[58]BOP!$A$44:$IV$44,[58]BOP!$A$59:$IV$59,[58]BOP!#REF!,[58]BOP!#REF!,[58]BOP!$A$79:$IV$79,[58]BOP!#REF!</definedName>
    <definedName name="Z_00C67C00_FEDD_11D1_98B3_00C04FC96ABD_.wvu.Rows" localSheetId="58" hidden="1">[58]BOP!$A$36:$IV$36,[58]BOP!$A$44:$IV$44,[58]BOP!$A$59:$IV$59,[58]BOP!#REF!,[58]BOP!#REF!,[58]BOP!$A$79:$IV$79,[58]BOP!#REF!</definedName>
    <definedName name="Z_00C67C00_FEDD_11D1_98B3_00C04FC96ABD_.wvu.Rows" localSheetId="59" hidden="1">[58]BOP!$A$36:$IV$36,[58]BOP!$A$44:$IV$44,[58]BOP!$A$59:$IV$59,[58]BOP!#REF!,[58]BOP!#REF!,[58]BOP!$A$79:$IV$79,[58]BOP!#REF!</definedName>
    <definedName name="Z_00C67C00_FEDD_11D1_98B3_00C04FC96ABD_.wvu.Rows" localSheetId="60" hidden="1">[58]BOP!$A$36:$IV$36,[58]BOP!$A$44:$IV$44,[58]BOP!$A$59:$IV$59,[58]BOP!#REF!,[58]BOP!#REF!,[58]BOP!$A$79:$IV$79,[58]BOP!#REF!</definedName>
    <definedName name="Z_00C67C00_FEDD_11D1_98B3_00C04FC96ABD_.wvu.Rows" localSheetId="61" hidden="1">[58]BOP!$A$36:$IV$36,[58]BOP!$A$44:$IV$44,[58]BOP!$A$59:$IV$59,[58]BOP!#REF!,[58]BOP!#REF!,[58]BOP!$A$79:$IV$79,[58]BOP!#REF!</definedName>
    <definedName name="Z_00C67C00_FEDD_11D1_98B3_00C04FC96ABD_.wvu.Rows" localSheetId="62" hidden="1">[58]BOP!$A$36:$IV$36,[58]BOP!$A$44:$IV$44,[58]BOP!$A$59:$IV$59,[58]BOP!#REF!,[58]BOP!#REF!,[58]BOP!$A$79:$IV$79,[58]BOP!#REF!</definedName>
    <definedName name="Z_00C67C00_FEDD_11D1_98B3_00C04FC96ABD_.wvu.Rows" hidden="1">[58]BOP!$A$36:$IV$36,[58]BOP!$A$44:$IV$44,[58]BOP!$A$59:$IV$59,[58]BOP!#REF!,[58]BOP!#REF!,[58]BOP!$A$79:$IV$79,[58]BOP!#REF!</definedName>
    <definedName name="Z_00C67C01_FEDD_11D1_98B3_00C04FC96ABD_.wvu.Rows" hidden="1">[58]BOP!$A$36:$IV$36,[58]BOP!$A$44:$IV$44,[58]BOP!$A$59:$IV$59,[58]BOP!#REF!,[58]BOP!#REF!,[58]BOP!$A$79:$IV$79,[58]BOP!$A$81:$IV$88,[58]BOP!#REF!</definedName>
    <definedName name="Z_00C67C02_FEDD_11D1_98B3_00C04FC96ABD_.wvu.Rows" hidden="1">[58]BOP!$A$36:$IV$36,[58]BOP!$A$44:$IV$44,[58]BOP!$A$59:$IV$59,[58]BOP!#REF!,[58]BOP!#REF!,[58]BOP!$A$79:$IV$79,[58]BOP!$A$81:$IV$88,[58]BOP!#REF!</definedName>
    <definedName name="Z_00C67C03_FEDD_11D1_98B3_00C04FC96ABD_.wvu.Rows" hidden="1">[58]BOP!$A$36:$IV$36,[58]BOP!$A$44:$IV$44,[58]BOP!$A$59:$IV$59,[58]BOP!#REF!,[58]BOP!#REF!,[58]BOP!$A$79:$IV$79,[58]BOP!$A$81:$IV$88,[58]BOP!#REF!</definedName>
    <definedName name="Z_00C67C05_FEDD_11D1_98B3_00C04FC96ABD_.wvu.Rows" localSheetId="46" hidden="1">[58]BOP!$A$36:$IV$36,[58]BOP!$A$44:$IV$44,[58]BOP!$A$59:$IV$59,[58]BOP!#REF!,[58]BOP!#REF!,[58]BOP!$A$79:$IV$79,[58]BOP!$A$81:$IV$88,[58]BOP!#REF!,[58]BOP!#REF!</definedName>
    <definedName name="Z_00C67C05_FEDD_11D1_98B3_00C04FC96ABD_.wvu.Rows" localSheetId="47" hidden="1">[58]BOP!$A$36:$IV$36,[58]BOP!$A$44:$IV$44,[58]BOP!$A$59:$IV$59,[58]BOP!#REF!,[58]BOP!#REF!,[58]BOP!$A$79:$IV$79,[58]BOP!$A$81:$IV$88,[58]BOP!#REF!,[58]BOP!#REF!</definedName>
    <definedName name="Z_00C67C05_FEDD_11D1_98B3_00C04FC96ABD_.wvu.Rows" localSheetId="48" hidden="1">[58]BOP!$A$36:$IV$36,[58]BOP!$A$44:$IV$44,[58]BOP!$A$59:$IV$59,[58]BOP!#REF!,[58]BOP!#REF!,[58]BOP!$A$79:$IV$79,[58]BOP!$A$81:$IV$88,[58]BOP!#REF!,[58]BOP!#REF!</definedName>
    <definedName name="Z_00C67C05_FEDD_11D1_98B3_00C04FC96ABD_.wvu.Rows" localSheetId="49" hidden="1">[58]BOP!$A$36:$IV$36,[58]BOP!$A$44:$IV$44,[58]BOP!$A$59:$IV$59,[58]BOP!#REF!,[58]BOP!#REF!,[58]BOP!$A$79:$IV$79,[58]BOP!$A$81:$IV$88,[58]BOP!#REF!,[58]BOP!#REF!</definedName>
    <definedName name="Z_00C67C05_FEDD_11D1_98B3_00C04FC96ABD_.wvu.Rows" localSheetId="50" hidden="1">[58]BOP!$A$36:$IV$36,[58]BOP!$A$44:$IV$44,[58]BOP!$A$59:$IV$59,[58]BOP!#REF!,[58]BOP!#REF!,[58]BOP!$A$79:$IV$79,[58]BOP!$A$81:$IV$88,[58]BOP!#REF!,[58]BOP!#REF!</definedName>
    <definedName name="Z_00C67C05_FEDD_11D1_98B3_00C04FC96ABD_.wvu.Rows" localSheetId="51" hidden="1">[58]BOP!$A$36:$IV$36,[58]BOP!$A$44:$IV$44,[58]BOP!$A$59:$IV$59,[58]BOP!#REF!,[58]BOP!#REF!,[58]BOP!$A$79:$IV$79,[58]BOP!$A$81:$IV$88,[58]BOP!#REF!,[58]BOP!#REF!</definedName>
    <definedName name="Z_00C67C05_FEDD_11D1_98B3_00C04FC96ABD_.wvu.Rows" localSheetId="52" hidden="1">[58]BOP!$A$36:$IV$36,[58]BOP!$A$44:$IV$44,[58]BOP!$A$59:$IV$59,[58]BOP!#REF!,[58]BOP!#REF!,[58]BOP!$A$79:$IV$79,[58]BOP!$A$81:$IV$88,[58]BOP!#REF!,[58]BOP!#REF!</definedName>
    <definedName name="Z_00C67C05_FEDD_11D1_98B3_00C04FC96ABD_.wvu.Rows" localSheetId="56" hidden="1">[58]BOP!$A$36:$IV$36,[58]BOP!$A$44:$IV$44,[58]BOP!$A$59:$IV$59,[58]BOP!#REF!,[58]BOP!#REF!,[58]BOP!$A$79:$IV$79,[58]BOP!$A$81:$IV$88,[58]BOP!#REF!,[58]BOP!#REF!</definedName>
    <definedName name="Z_00C67C05_FEDD_11D1_98B3_00C04FC96ABD_.wvu.Rows" localSheetId="57" hidden="1">[58]BOP!$A$36:$IV$36,[58]BOP!$A$44:$IV$44,[58]BOP!$A$59:$IV$59,[58]BOP!#REF!,[58]BOP!#REF!,[58]BOP!$A$79:$IV$79,[58]BOP!$A$81:$IV$88,[58]BOP!#REF!,[58]BOP!#REF!</definedName>
    <definedName name="Z_00C67C05_FEDD_11D1_98B3_00C04FC96ABD_.wvu.Rows" localSheetId="58" hidden="1">[58]BOP!$A$36:$IV$36,[58]BOP!$A$44:$IV$44,[58]BOP!$A$59:$IV$59,[58]BOP!#REF!,[58]BOP!#REF!,[58]BOP!$A$79:$IV$79,[58]BOP!$A$81:$IV$88,[58]BOP!#REF!,[58]BOP!#REF!</definedName>
    <definedName name="Z_00C67C05_FEDD_11D1_98B3_00C04FC96ABD_.wvu.Rows" localSheetId="59" hidden="1">[58]BOP!$A$36:$IV$36,[58]BOP!$A$44:$IV$44,[58]BOP!$A$59:$IV$59,[58]BOP!#REF!,[58]BOP!#REF!,[58]BOP!$A$79:$IV$79,[58]BOP!$A$81:$IV$88,[58]BOP!#REF!,[58]BOP!#REF!</definedName>
    <definedName name="Z_00C67C05_FEDD_11D1_98B3_00C04FC96ABD_.wvu.Rows" localSheetId="60" hidden="1">[58]BOP!$A$36:$IV$36,[58]BOP!$A$44:$IV$44,[58]BOP!$A$59:$IV$59,[58]BOP!#REF!,[58]BOP!#REF!,[58]BOP!$A$79:$IV$79,[58]BOP!$A$81:$IV$88,[58]BOP!#REF!,[58]BOP!#REF!</definedName>
    <definedName name="Z_00C67C05_FEDD_11D1_98B3_00C04FC96ABD_.wvu.Rows" localSheetId="61" hidden="1">[58]BOP!$A$36:$IV$36,[58]BOP!$A$44:$IV$44,[58]BOP!$A$59:$IV$59,[58]BOP!#REF!,[58]BOP!#REF!,[58]BOP!$A$79:$IV$79,[58]BOP!$A$81:$IV$88,[58]BOP!#REF!,[58]BOP!#REF!</definedName>
    <definedName name="Z_00C67C05_FEDD_11D1_98B3_00C04FC96ABD_.wvu.Rows" localSheetId="62" hidden="1">[58]BOP!$A$36:$IV$36,[58]BOP!$A$44:$IV$44,[58]BOP!$A$59:$IV$59,[58]BOP!#REF!,[58]BOP!#REF!,[58]BOP!$A$79:$IV$79,[58]BOP!$A$81:$IV$88,[58]BOP!#REF!,[58]BOP!#REF!</definedName>
    <definedName name="Z_00C67C05_FEDD_11D1_98B3_00C04FC96ABD_.wvu.Rows" hidden="1">[58]BOP!$A$36:$IV$36,[58]BOP!$A$44:$IV$44,[58]BOP!$A$59:$IV$59,[58]BOP!#REF!,[58]BOP!#REF!,[58]BOP!$A$79:$IV$79,[58]BOP!$A$81:$IV$88,[58]BOP!#REF!,[58]BOP!#REF!</definedName>
    <definedName name="Z_00C67C06_FEDD_11D1_98B3_00C04FC96ABD_.wvu.Rows" localSheetId="46" hidden="1">[58]BOP!$A$36:$IV$36,[58]BOP!$A$44:$IV$44,[58]BOP!$A$59:$IV$59,[58]BOP!#REF!,[58]BOP!#REF!,[58]BOP!$A$79:$IV$79,[58]BOP!$A$81:$IV$88,[58]BOP!#REF!,[58]BOP!#REF!</definedName>
    <definedName name="Z_00C67C06_FEDD_11D1_98B3_00C04FC96ABD_.wvu.Rows" localSheetId="47" hidden="1">[58]BOP!$A$36:$IV$36,[58]BOP!$A$44:$IV$44,[58]BOP!$A$59:$IV$59,[58]BOP!#REF!,[58]BOP!#REF!,[58]BOP!$A$79:$IV$79,[58]BOP!$A$81:$IV$88,[58]BOP!#REF!,[58]BOP!#REF!</definedName>
    <definedName name="Z_00C67C06_FEDD_11D1_98B3_00C04FC96ABD_.wvu.Rows" localSheetId="48" hidden="1">[58]BOP!$A$36:$IV$36,[58]BOP!$A$44:$IV$44,[58]BOP!$A$59:$IV$59,[58]BOP!#REF!,[58]BOP!#REF!,[58]BOP!$A$79:$IV$79,[58]BOP!$A$81:$IV$88,[58]BOP!#REF!,[58]BOP!#REF!</definedName>
    <definedName name="Z_00C67C06_FEDD_11D1_98B3_00C04FC96ABD_.wvu.Rows" localSheetId="49" hidden="1">[58]BOP!$A$36:$IV$36,[58]BOP!$A$44:$IV$44,[58]BOP!$A$59:$IV$59,[58]BOP!#REF!,[58]BOP!#REF!,[58]BOP!$A$79:$IV$79,[58]BOP!$A$81:$IV$88,[58]BOP!#REF!,[58]BOP!#REF!</definedName>
    <definedName name="Z_00C67C06_FEDD_11D1_98B3_00C04FC96ABD_.wvu.Rows" localSheetId="50" hidden="1">[58]BOP!$A$36:$IV$36,[58]BOP!$A$44:$IV$44,[58]BOP!$A$59:$IV$59,[58]BOP!#REF!,[58]BOP!#REF!,[58]BOP!$A$79:$IV$79,[58]BOP!$A$81:$IV$88,[58]BOP!#REF!,[58]BOP!#REF!</definedName>
    <definedName name="Z_00C67C06_FEDD_11D1_98B3_00C04FC96ABD_.wvu.Rows" localSheetId="51" hidden="1">[58]BOP!$A$36:$IV$36,[58]BOP!$A$44:$IV$44,[58]BOP!$A$59:$IV$59,[58]BOP!#REF!,[58]BOP!#REF!,[58]BOP!$A$79:$IV$79,[58]BOP!$A$81:$IV$88,[58]BOP!#REF!,[58]BOP!#REF!</definedName>
    <definedName name="Z_00C67C06_FEDD_11D1_98B3_00C04FC96ABD_.wvu.Rows" localSheetId="52" hidden="1">[58]BOP!$A$36:$IV$36,[58]BOP!$A$44:$IV$44,[58]BOP!$A$59:$IV$59,[58]BOP!#REF!,[58]BOP!#REF!,[58]BOP!$A$79:$IV$79,[58]BOP!$A$81:$IV$88,[58]BOP!#REF!,[58]BOP!#REF!</definedName>
    <definedName name="Z_00C67C06_FEDD_11D1_98B3_00C04FC96ABD_.wvu.Rows" localSheetId="56" hidden="1">[58]BOP!$A$36:$IV$36,[58]BOP!$A$44:$IV$44,[58]BOP!$A$59:$IV$59,[58]BOP!#REF!,[58]BOP!#REF!,[58]BOP!$A$79:$IV$79,[58]BOP!$A$81:$IV$88,[58]BOP!#REF!,[58]BOP!#REF!</definedName>
    <definedName name="Z_00C67C06_FEDD_11D1_98B3_00C04FC96ABD_.wvu.Rows" localSheetId="57" hidden="1">[58]BOP!$A$36:$IV$36,[58]BOP!$A$44:$IV$44,[58]BOP!$A$59:$IV$59,[58]BOP!#REF!,[58]BOP!#REF!,[58]BOP!$A$79:$IV$79,[58]BOP!$A$81:$IV$88,[58]BOP!#REF!,[58]BOP!#REF!</definedName>
    <definedName name="Z_00C67C06_FEDD_11D1_98B3_00C04FC96ABD_.wvu.Rows" localSheetId="58" hidden="1">[58]BOP!$A$36:$IV$36,[58]BOP!$A$44:$IV$44,[58]BOP!$A$59:$IV$59,[58]BOP!#REF!,[58]BOP!#REF!,[58]BOP!$A$79:$IV$79,[58]BOP!$A$81:$IV$88,[58]BOP!#REF!,[58]BOP!#REF!</definedName>
    <definedName name="Z_00C67C06_FEDD_11D1_98B3_00C04FC96ABD_.wvu.Rows" localSheetId="59" hidden="1">[58]BOP!$A$36:$IV$36,[58]BOP!$A$44:$IV$44,[58]BOP!$A$59:$IV$59,[58]BOP!#REF!,[58]BOP!#REF!,[58]BOP!$A$79:$IV$79,[58]BOP!$A$81:$IV$88,[58]BOP!#REF!,[58]BOP!#REF!</definedName>
    <definedName name="Z_00C67C06_FEDD_11D1_98B3_00C04FC96ABD_.wvu.Rows" localSheetId="60" hidden="1">[58]BOP!$A$36:$IV$36,[58]BOP!$A$44:$IV$44,[58]BOP!$A$59:$IV$59,[58]BOP!#REF!,[58]BOP!#REF!,[58]BOP!$A$79:$IV$79,[58]BOP!$A$81:$IV$88,[58]BOP!#REF!,[58]BOP!#REF!</definedName>
    <definedName name="Z_00C67C06_FEDD_11D1_98B3_00C04FC96ABD_.wvu.Rows" localSheetId="61" hidden="1">[58]BOP!$A$36:$IV$36,[58]BOP!$A$44:$IV$44,[58]BOP!$A$59:$IV$59,[58]BOP!#REF!,[58]BOP!#REF!,[58]BOP!$A$79:$IV$79,[58]BOP!$A$81:$IV$88,[58]BOP!#REF!,[58]BOP!#REF!</definedName>
    <definedName name="Z_00C67C06_FEDD_11D1_98B3_00C04FC96ABD_.wvu.Rows" localSheetId="62" hidden="1">[58]BOP!$A$36:$IV$36,[58]BOP!$A$44:$IV$44,[58]BOP!$A$59:$IV$59,[58]BOP!#REF!,[58]BOP!#REF!,[58]BOP!$A$79:$IV$79,[58]BOP!$A$81:$IV$88,[58]BOP!#REF!,[58]BOP!#REF!</definedName>
    <definedName name="Z_00C67C06_FEDD_11D1_98B3_00C04FC96ABD_.wvu.Rows" hidden="1">[58]BOP!$A$36:$IV$36,[58]BOP!$A$44:$IV$44,[58]BOP!$A$59:$IV$59,[58]BOP!#REF!,[58]BOP!#REF!,[58]BOP!$A$79:$IV$79,[58]BOP!$A$81:$IV$88,[58]BOP!#REF!,[58]BOP!#REF!</definedName>
    <definedName name="Z_00C67C07_FEDD_11D1_98B3_00C04FC96ABD_.wvu.Rows" hidden="1">[58]BOP!$A$36:$IV$36,[58]BOP!$A$44:$IV$44,[58]BOP!$A$59:$IV$59,[58]BOP!#REF!,[58]BOP!#REF!,[58]BOP!$A$79:$IV$79</definedName>
    <definedName name="Z_112039D0_FF0B_11D1_98B3_00C04FC96ABD_.wvu.Rows" hidden="1">[58]BOP!$A$36:$IV$36,[58]BOP!$A$44:$IV$44,[58]BOP!$A$59:$IV$59,[58]BOP!#REF!,[58]BOP!#REF!,[58]BOP!$A$81:$IV$88</definedName>
    <definedName name="Z_112039D1_FF0B_11D1_98B3_00C04FC96ABD_.wvu.Rows" hidden="1">[58]BOP!$A$36:$IV$36,[58]BOP!$A$44:$IV$44,[58]BOP!$A$59:$IV$59,[58]BOP!#REF!,[58]BOP!#REF!,[58]BOP!$A$81:$IV$88</definedName>
    <definedName name="Z_112039D2_FF0B_11D1_98B3_00C04FC96ABD_.wvu.Rows" hidden="1">[58]BOP!$A$36:$IV$36,[58]BOP!$A$44:$IV$44,[58]BOP!$A$59:$IV$59,[58]BOP!#REF!,[58]BOP!#REF!,[58]BOP!$A$81:$IV$88</definedName>
    <definedName name="Z_112039D3_FF0B_11D1_98B3_00C04FC96ABD_.wvu.Rows" hidden="1">[58]BOP!$A$36:$IV$36,[58]BOP!$A$44:$IV$44,[58]BOP!$A$59:$IV$59,[58]BOP!#REF!,[58]BOP!#REF!,[58]BOP!$A$81:$IV$88</definedName>
    <definedName name="Z_112039D4_FF0B_11D1_98B3_00C04FC96ABD_.wvu.Rows" hidden="1">[58]BOP!$A$36:$IV$36,[58]BOP!$A$44:$IV$44,[58]BOP!$A$59:$IV$59,[58]BOP!#REF!,[58]BOP!#REF!,[58]BOP!$A$79:$IV$79,[58]BOP!$A$81:$IV$88,[58]BOP!#REF!</definedName>
    <definedName name="Z_112039D5_FF0B_11D1_98B3_00C04FC96ABD_.wvu.Rows" hidden="1">[58]BOP!$A$36:$IV$36,[58]BOP!$A$44:$IV$44,[58]BOP!$A$59:$IV$59,[58]BOP!#REF!,[58]BOP!#REF!,[58]BOP!$A$79:$IV$79,[58]BOP!$A$81:$IV$88</definedName>
    <definedName name="Z_112039D6_FF0B_11D1_98B3_00C04FC96ABD_.wvu.Rows" localSheetId="56" hidden="1">[58]BOP!$A$36:$IV$36,[58]BOP!$A$44:$IV$44,[58]BOP!$A$59:$IV$59,[58]BOP!#REF!,[58]BOP!#REF!,[58]BOP!$A$79:$IV$79,[58]BOP!#REF!</definedName>
    <definedName name="Z_112039D6_FF0B_11D1_98B3_00C04FC96ABD_.wvu.Rows" localSheetId="57" hidden="1">[58]BOP!$A$36:$IV$36,[58]BOP!$A$44:$IV$44,[58]BOP!$A$59:$IV$59,[58]BOP!#REF!,[58]BOP!#REF!,[58]BOP!$A$79:$IV$79,[58]BOP!#REF!</definedName>
    <definedName name="Z_112039D6_FF0B_11D1_98B3_00C04FC96ABD_.wvu.Rows" localSheetId="58" hidden="1">[58]BOP!$A$36:$IV$36,[58]BOP!$A$44:$IV$44,[58]BOP!$A$59:$IV$59,[58]BOP!#REF!,[58]BOP!#REF!,[58]BOP!$A$79:$IV$79,[58]BOP!#REF!</definedName>
    <definedName name="Z_112039D6_FF0B_11D1_98B3_00C04FC96ABD_.wvu.Rows" localSheetId="59" hidden="1">[58]BOP!$A$36:$IV$36,[58]BOP!$A$44:$IV$44,[58]BOP!$A$59:$IV$59,[58]BOP!#REF!,[58]BOP!#REF!,[58]BOP!$A$79:$IV$79,[58]BOP!#REF!</definedName>
    <definedName name="Z_112039D6_FF0B_11D1_98B3_00C04FC96ABD_.wvu.Rows" localSheetId="60" hidden="1">[58]BOP!$A$36:$IV$36,[58]BOP!$A$44:$IV$44,[58]BOP!$A$59:$IV$59,[58]BOP!#REF!,[58]BOP!#REF!,[58]BOP!$A$79:$IV$79,[58]BOP!#REF!</definedName>
    <definedName name="Z_112039D6_FF0B_11D1_98B3_00C04FC96ABD_.wvu.Rows" localSheetId="61" hidden="1">[58]BOP!$A$36:$IV$36,[58]BOP!$A$44:$IV$44,[58]BOP!$A$59:$IV$59,[58]BOP!#REF!,[58]BOP!#REF!,[58]BOP!$A$79:$IV$79,[58]BOP!#REF!</definedName>
    <definedName name="Z_112039D6_FF0B_11D1_98B3_00C04FC96ABD_.wvu.Rows" localSheetId="62" hidden="1">[58]BOP!$A$36:$IV$36,[58]BOP!$A$44:$IV$44,[58]BOP!$A$59:$IV$59,[58]BOP!#REF!,[58]BOP!#REF!,[58]BOP!$A$79:$IV$79,[58]BOP!#REF!</definedName>
    <definedName name="Z_112039D6_FF0B_11D1_98B3_00C04FC96ABD_.wvu.Rows" hidden="1">[58]BOP!$A$36:$IV$36,[58]BOP!$A$44:$IV$44,[58]BOP!$A$59:$IV$59,[58]BOP!#REF!,[58]BOP!#REF!,[58]BOP!$A$79:$IV$79,[58]BOP!#REF!</definedName>
    <definedName name="Z_112039D7_FF0B_11D1_98B3_00C04FC96ABD_.wvu.Rows" hidden="1">[58]BOP!$A$36:$IV$36,[58]BOP!$A$44:$IV$44,[58]BOP!$A$59:$IV$59,[58]BOP!#REF!,[58]BOP!#REF!,[58]BOP!$A$79:$IV$79,[58]BOP!$A$81:$IV$88,[58]BOP!#REF!</definedName>
    <definedName name="Z_112039D8_FF0B_11D1_98B3_00C04FC96ABD_.wvu.Rows" hidden="1">[58]BOP!$A$36:$IV$36,[58]BOP!$A$44:$IV$44,[58]BOP!$A$59:$IV$59,[58]BOP!#REF!,[58]BOP!#REF!,[58]BOP!$A$79:$IV$79,[58]BOP!$A$81:$IV$88,[58]BOP!#REF!</definedName>
    <definedName name="Z_112039D9_FF0B_11D1_98B3_00C04FC96ABD_.wvu.Rows" hidden="1">[58]BOP!$A$36:$IV$36,[58]BOP!$A$44:$IV$44,[58]BOP!$A$59:$IV$59,[58]BOP!#REF!,[58]BOP!#REF!,[58]BOP!$A$79:$IV$79,[58]BOP!$A$81:$IV$88,[58]BOP!#REF!</definedName>
    <definedName name="Z_112039DB_FF0B_11D1_98B3_00C04FC96ABD_.wvu.Rows" localSheetId="46" hidden="1">[58]BOP!$A$36:$IV$36,[58]BOP!$A$44:$IV$44,[58]BOP!$A$59:$IV$59,[58]BOP!#REF!,[58]BOP!#REF!,[58]BOP!$A$79:$IV$79,[58]BOP!$A$81:$IV$88,[58]BOP!#REF!,[58]BOP!#REF!</definedName>
    <definedName name="Z_112039DB_FF0B_11D1_98B3_00C04FC96ABD_.wvu.Rows" localSheetId="47" hidden="1">[58]BOP!$A$36:$IV$36,[58]BOP!$A$44:$IV$44,[58]BOP!$A$59:$IV$59,[58]BOP!#REF!,[58]BOP!#REF!,[58]BOP!$A$79:$IV$79,[58]BOP!$A$81:$IV$88,[58]BOP!#REF!,[58]BOP!#REF!</definedName>
    <definedName name="Z_112039DB_FF0B_11D1_98B3_00C04FC96ABD_.wvu.Rows" localSheetId="48" hidden="1">[58]BOP!$A$36:$IV$36,[58]BOP!$A$44:$IV$44,[58]BOP!$A$59:$IV$59,[58]BOP!#REF!,[58]BOP!#REF!,[58]BOP!$A$79:$IV$79,[58]BOP!$A$81:$IV$88,[58]BOP!#REF!,[58]BOP!#REF!</definedName>
    <definedName name="Z_112039DB_FF0B_11D1_98B3_00C04FC96ABD_.wvu.Rows" localSheetId="49" hidden="1">[58]BOP!$A$36:$IV$36,[58]BOP!$A$44:$IV$44,[58]BOP!$A$59:$IV$59,[58]BOP!#REF!,[58]BOP!#REF!,[58]BOP!$A$79:$IV$79,[58]BOP!$A$81:$IV$88,[58]BOP!#REF!,[58]BOP!#REF!</definedName>
    <definedName name="Z_112039DB_FF0B_11D1_98B3_00C04FC96ABD_.wvu.Rows" localSheetId="50" hidden="1">[58]BOP!$A$36:$IV$36,[58]BOP!$A$44:$IV$44,[58]BOP!$A$59:$IV$59,[58]BOP!#REF!,[58]BOP!#REF!,[58]BOP!$A$79:$IV$79,[58]BOP!$A$81:$IV$88,[58]BOP!#REF!,[58]BOP!#REF!</definedName>
    <definedName name="Z_112039DB_FF0B_11D1_98B3_00C04FC96ABD_.wvu.Rows" localSheetId="51" hidden="1">[58]BOP!$A$36:$IV$36,[58]BOP!$A$44:$IV$44,[58]BOP!$A$59:$IV$59,[58]BOP!#REF!,[58]BOP!#REF!,[58]BOP!$A$79:$IV$79,[58]BOP!$A$81:$IV$88,[58]BOP!#REF!,[58]BOP!#REF!</definedName>
    <definedName name="Z_112039DB_FF0B_11D1_98B3_00C04FC96ABD_.wvu.Rows" localSheetId="52" hidden="1">[58]BOP!$A$36:$IV$36,[58]BOP!$A$44:$IV$44,[58]BOP!$A$59:$IV$59,[58]BOP!#REF!,[58]BOP!#REF!,[58]BOP!$A$79:$IV$79,[58]BOP!$A$81:$IV$88,[58]BOP!#REF!,[58]BOP!#REF!</definedName>
    <definedName name="Z_112039DB_FF0B_11D1_98B3_00C04FC96ABD_.wvu.Rows" localSheetId="56" hidden="1">[58]BOP!$A$36:$IV$36,[58]BOP!$A$44:$IV$44,[58]BOP!$A$59:$IV$59,[58]BOP!#REF!,[58]BOP!#REF!,[58]BOP!$A$79:$IV$79,[58]BOP!$A$81:$IV$88,[58]BOP!#REF!,[58]BOP!#REF!</definedName>
    <definedName name="Z_112039DB_FF0B_11D1_98B3_00C04FC96ABD_.wvu.Rows" localSheetId="57" hidden="1">[58]BOP!$A$36:$IV$36,[58]BOP!$A$44:$IV$44,[58]BOP!$A$59:$IV$59,[58]BOP!#REF!,[58]BOP!#REF!,[58]BOP!$A$79:$IV$79,[58]BOP!$A$81:$IV$88,[58]BOP!#REF!,[58]BOP!#REF!</definedName>
    <definedName name="Z_112039DB_FF0B_11D1_98B3_00C04FC96ABD_.wvu.Rows" localSheetId="58" hidden="1">[58]BOP!$A$36:$IV$36,[58]BOP!$A$44:$IV$44,[58]BOP!$A$59:$IV$59,[58]BOP!#REF!,[58]BOP!#REF!,[58]BOP!$A$79:$IV$79,[58]BOP!$A$81:$IV$88,[58]BOP!#REF!,[58]BOP!#REF!</definedName>
    <definedName name="Z_112039DB_FF0B_11D1_98B3_00C04FC96ABD_.wvu.Rows" localSheetId="59" hidden="1">[58]BOP!$A$36:$IV$36,[58]BOP!$A$44:$IV$44,[58]BOP!$A$59:$IV$59,[58]BOP!#REF!,[58]BOP!#REF!,[58]BOP!$A$79:$IV$79,[58]BOP!$A$81:$IV$88,[58]BOP!#REF!,[58]BOP!#REF!</definedName>
    <definedName name="Z_112039DB_FF0B_11D1_98B3_00C04FC96ABD_.wvu.Rows" localSheetId="60" hidden="1">[58]BOP!$A$36:$IV$36,[58]BOP!$A$44:$IV$44,[58]BOP!$A$59:$IV$59,[58]BOP!#REF!,[58]BOP!#REF!,[58]BOP!$A$79:$IV$79,[58]BOP!$A$81:$IV$88,[58]BOP!#REF!,[58]BOP!#REF!</definedName>
    <definedName name="Z_112039DB_FF0B_11D1_98B3_00C04FC96ABD_.wvu.Rows" localSheetId="61" hidden="1">[58]BOP!$A$36:$IV$36,[58]BOP!$A$44:$IV$44,[58]BOP!$A$59:$IV$59,[58]BOP!#REF!,[58]BOP!#REF!,[58]BOP!$A$79:$IV$79,[58]BOP!$A$81:$IV$88,[58]BOP!#REF!,[58]BOP!#REF!</definedName>
    <definedName name="Z_112039DB_FF0B_11D1_98B3_00C04FC96ABD_.wvu.Rows" localSheetId="62" hidden="1">[58]BOP!$A$36:$IV$36,[58]BOP!$A$44:$IV$44,[58]BOP!$A$59:$IV$59,[58]BOP!#REF!,[58]BOP!#REF!,[58]BOP!$A$79:$IV$79,[58]BOP!$A$81:$IV$88,[58]BOP!#REF!,[58]BOP!#REF!</definedName>
    <definedName name="Z_112039DB_FF0B_11D1_98B3_00C04FC96ABD_.wvu.Rows" hidden="1">[58]BOP!$A$36:$IV$36,[58]BOP!$A$44:$IV$44,[58]BOP!$A$59:$IV$59,[58]BOP!#REF!,[58]BOP!#REF!,[58]BOP!$A$79:$IV$79,[58]BOP!$A$81:$IV$88,[58]BOP!#REF!,[58]BOP!#REF!</definedName>
    <definedName name="Z_112039DC_FF0B_11D1_98B3_00C04FC96ABD_.wvu.Rows" localSheetId="46" hidden="1">[58]BOP!$A$36:$IV$36,[58]BOP!$A$44:$IV$44,[58]BOP!$A$59:$IV$59,[58]BOP!#REF!,[58]BOP!#REF!,[58]BOP!$A$79:$IV$79,[58]BOP!$A$81:$IV$88,[58]BOP!#REF!,[58]BOP!#REF!</definedName>
    <definedName name="Z_112039DC_FF0B_11D1_98B3_00C04FC96ABD_.wvu.Rows" localSheetId="47" hidden="1">[58]BOP!$A$36:$IV$36,[58]BOP!$A$44:$IV$44,[58]BOP!$A$59:$IV$59,[58]BOP!#REF!,[58]BOP!#REF!,[58]BOP!$A$79:$IV$79,[58]BOP!$A$81:$IV$88,[58]BOP!#REF!,[58]BOP!#REF!</definedName>
    <definedName name="Z_112039DC_FF0B_11D1_98B3_00C04FC96ABD_.wvu.Rows" localSheetId="48" hidden="1">[58]BOP!$A$36:$IV$36,[58]BOP!$A$44:$IV$44,[58]BOP!$A$59:$IV$59,[58]BOP!#REF!,[58]BOP!#REF!,[58]BOP!$A$79:$IV$79,[58]BOP!$A$81:$IV$88,[58]BOP!#REF!,[58]BOP!#REF!</definedName>
    <definedName name="Z_112039DC_FF0B_11D1_98B3_00C04FC96ABD_.wvu.Rows" localSheetId="49" hidden="1">[58]BOP!$A$36:$IV$36,[58]BOP!$A$44:$IV$44,[58]BOP!$A$59:$IV$59,[58]BOP!#REF!,[58]BOP!#REF!,[58]BOP!$A$79:$IV$79,[58]BOP!$A$81:$IV$88,[58]BOP!#REF!,[58]BOP!#REF!</definedName>
    <definedName name="Z_112039DC_FF0B_11D1_98B3_00C04FC96ABD_.wvu.Rows" localSheetId="50" hidden="1">[58]BOP!$A$36:$IV$36,[58]BOP!$A$44:$IV$44,[58]BOP!$A$59:$IV$59,[58]BOP!#REF!,[58]BOP!#REF!,[58]BOP!$A$79:$IV$79,[58]BOP!$A$81:$IV$88,[58]BOP!#REF!,[58]BOP!#REF!</definedName>
    <definedName name="Z_112039DC_FF0B_11D1_98B3_00C04FC96ABD_.wvu.Rows" localSheetId="51" hidden="1">[58]BOP!$A$36:$IV$36,[58]BOP!$A$44:$IV$44,[58]BOP!$A$59:$IV$59,[58]BOP!#REF!,[58]BOP!#REF!,[58]BOP!$A$79:$IV$79,[58]BOP!$A$81:$IV$88,[58]BOP!#REF!,[58]BOP!#REF!</definedName>
    <definedName name="Z_112039DC_FF0B_11D1_98B3_00C04FC96ABD_.wvu.Rows" localSheetId="52" hidden="1">[58]BOP!$A$36:$IV$36,[58]BOP!$A$44:$IV$44,[58]BOP!$A$59:$IV$59,[58]BOP!#REF!,[58]BOP!#REF!,[58]BOP!$A$79:$IV$79,[58]BOP!$A$81:$IV$88,[58]BOP!#REF!,[58]BOP!#REF!</definedName>
    <definedName name="Z_112039DC_FF0B_11D1_98B3_00C04FC96ABD_.wvu.Rows" localSheetId="56" hidden="1">[58]BOP!$A$36:$IV$36,[58]BOP!$A$44:$IV$44,[58]BOP!$A$59:$IV$59,[58]BOP!#REF!,[58]BOP!#REF!,[58]BOP!$A$79:$IV$79,[58]BOP!$A$81:$IV$88,[58]BOP!#REF!,[58]BOP!#REF!</definedName>
    <definedName name="Z_112039DC_FF0B_11D1_98B3_00C04FC96ABD_.wvu.Rows" localSheetId="57" hidden="1">[58]BOP!$A$36:$IV$36,[58]BOP!$A$44:$IV$44,[58]BOP!$A$59:$IV$59,[58]BOP!#REF!,[58]BOP!#REF!,[58]BOP!$A$79:$IV$79,[58]BOP!$A$81:$IV$88,[58]BOP!#REF!,[58]BOP!#REF!</definedName>
    <definedName name="Z_112039DC_FF0B_11D1_98B3_00C04FC96ABD_.wvu.Rows" localSheetId="58" hidden="1">[58]BOP!$A$36:$IV$36,[58]BOP!$A$44:$IV$44,[58]BOP!$A$59:$IV$59,[58]BOP!#REF!,[58]BOP!#REF!,[58]BOP!$A$79:$IV$79,[58]BOP!$A$81:$IV$88,[58]BOP!#REF!,[58]BOP!#REF!</definedName>
    <definedName name="Z_112039DC_FF0B_11D1_98B3_00C04FC96ABD_.wvu.Rows" localSheetId="59" hidden="1">[58]BOP!$A$36:$IV$36,[58]BOP!$A$44:$IV$44,[58]BOP!$A$59:$IV$59,[58]BOP!#REF!,[58]BOP!#REF!,[58]BOP!$A$79:$IV$79,[58]BOP!$A$81:$IV$88,[58]BOP!#REF!,[58]BOP!#REF!</definedName>
    <definedName name="Z_112039DC_FF0B_11D1_98B3_00C04FC96ABD_.wvu.Rows" localSheetId="60" hidden="1">[58]BOP!$A$36:$IV$36,[58]BOP!$A$44:$IV$44,[58]BOP!$A$59:$IV$59,[58]BOP!#REF!,[58]BOP!#REF!,[58]BOP!$A$79:$IV$79,[58]BOP!$A$81:$IV$88,[58]BOP!#REF!,[58]BOP!#REF!</definedName>
    <definedName name="Z_112039DC_FF0B_11D1_98B3_00C04FC96ABD_.wvu.Rows" localSheetId="61" hidden="1">[58]BOP!$A$36:$IV$36,[58]BOP!$A$44:$IV$44,[58]BOP!$A$59:$IV$59,[58]BOP!#REF!,[58]BOP!#REF!,[58]BOP!$A$79:$IV$79,[58]BOP!$A$81:$IV$88,[58]BOP!#REF!,[58]BOP!#REF!</definedName>
    <definedName name="Z_112039DC_FF0B_11D1_98B3_00C04FC96ABD_.wvu.Rows" localSheetId="62" hidden="1">[58]BOP!$A$36:$IV$36,[58]BOP!$A$44:$IV$44,[58]BOP!$A$59:$IV$59,[58]BOP!#REF!,[58]BOP!#REF!,[58]BOP!$A$79:$IV$79,[58]BOP!$A$81:$IV$88,[58]BOP!#REF!,[58]BOP!#REF!</definedName>
    <definedName name="Z_112039DC_FF0B_11D1_98B3_00C04FC96ABD_.wvu.Rows" hidden="1">[58]BOP!$A$36:$IV$36,[58]BOP!$A$44:$IV$44,[58]BOP!$A$59:$IV$59,[58]BOP!#REF!,[58]BOP!#REF!,[58]BOP!$A$79:$IV$79,[58]BOP!$A$81:$IV$88,[58]BOP!#REF!,[58]BOP!#REF!</definedName>
    <definedName name="Z_112039DD_FF0B_11D1_98B3_00C04FC96ABD_.wvu.Rows" hidden="1">[58]BOP!$A$36:$IV$36,[58]BOP!$A$44:$IV$44,[58]BOP!$A$59:$IV$59,[58]BOP!#REF!,[58]BOP!#REF!,[58]BOP!$A$79:$IV$79</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1" hidden="1">#REF!</definedName>
    <definedName name="Z_1A87067C_7102_4E77_BC8D_D9D9112AA17F_.wvu.Cols" localSheetId="52"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1" hidden="1">#REF!</definedName>
    <definedName name="Z_1A87067C_7102_4E77_BC8D_D9D9112AA17F_.wvu.PrintArea" localSheetId="52"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1" hidden="1">#REF!</definedName>
    <definedName name="Z_1A87067C_7102_4E77_BC8D_D9D9112AA17F_.wvu.PrintTitles" localSheetId="52"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0" hidden="1">#REF!</definedName>
    <definedName name="Z_1A87067C_7102_4E77_BC8D_D9D9112AA17F_.wvu.Rows" localSheetId="51" hidden="1">#REF!</definedName>
    <definedName name="Z_1A87067C_7102_4E77_BC8D_D9D9112AA17F_.wvu.Rows" localSheetId="52"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hidden="1">#REF!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hidden="1">#REF!,#REF!,#REF!</definedName>
    <definedName name="Z_1F4C2007_FFA7_11D1_98B6_00C04FC96ABD_.wvu.Rows" hidden="1">[58]BOP!$A$36:$IV$36,[58]BOP!$A$44:$IV$44,[58]BOP!$A$59:$IV$59,[58]BOP!#REF!,[58]BOP!#REF!,[58]BOP!$A$81:$IV$88</definedName>
    <definedName name="Z_1F4C2008_FFA7_11D1_98B6_00C04FC96ABD_.wvu.Rows" hidden="1">[58]BOP!$A$36:$IV$36,[58]BOP!$A$44:$IV$44,[58]BOP!$A$59:$IV$59,[58]BOP!#REF!,[58]BOP!#REF!,[58]BOP!$A$81:$IV$88</definedName>
    <definedName name="Z_1F4C2009_FFA7_11D1_98B6_00C04FC96ABD_.wvu.Rows" hidden="1">[58]BOP!$A$36:$IV$36,[58]BOP!$A$44:$IV$44,[58]BOP!$A$59:$IV$59,[58]BOP!#REF!,[58]BOP!#REF!,[58]BOP!$A$81:$IV$88</definedName>
    <definedName name="Z_1F4C200A_FFA7_11D1_98B6_00C04FC96ABD_.wvu.Rows" hidden="1">[58]BOP!$A$36:$IV$36,[58]BOP!$A$44:$IV$44,[58]BOP!$A$59:$IV$59,[58]BOP!#REF!,[58]BOP!#REF!,[58]BOP!$A$81:$IV$88</definedName>
    <definedName name="Z_1F4C200B_FFA7_11D1_98B6_00C04FC96ABD_.wvu.Rows" hidden="1">[58]BOP!$A$36:$IV$36,[58]BOP!$A$44:$IV$44,[58]BOP!$A$59:$IV$59,[58]BOP!#REF!,[58]BOP!#REF!,[58]BOP!$A$79:$IV$79,[58]BOP!$A$81:$IV$88,[58]BOP!#REF!</definedName>
    <definedName name="Z_1F4C200C_FFA7_11D1_98B6_00C04FC96ABD_.wvu.Rows" hidden="1">[58]BOP!$A$36:$IV$36,[58]BOP!$A$44:$IV$44,[58]BOP!$A$59:$IV$59,[58]BOP!#REF!,[58]BOP!#REF!,[58]BOP!$A$79:$IV$79,[58]BOP!$A$81:$IV$88</definedName>
    <definedName name="Z_1F4C200D_FFA7_11D1_98B6_00C04FC96ABD_.wvu.Rows" localSheetId="56" hidden="1">[58]BOP!$A$36:$IV$36,[58]BOP!$A$44:$IV$44,[58]BOP!$A$59:$IV$59,[58]BOP!#REF!,[58]BOP!#REF!,[58]BOP!$A$79:$IV$79,[58]BOP!#REF!</definedName>
    <definedName name="Z_1F4C200D_FFA7_11D1_98B6_00C04FC96ABD_.wvu.Rows" localSheetId="57" hidden="1">[58]BOP!$A$36:$IV$36,[58]BOP!$A$44:$IV$44,[58]BOP!$A$59:$IV$59,[58]BOP!#REF!,[58]BOP!#REF!,[58]BOP!$A$79:$IV$79,[58]BOP!#REF!</definedName>
    <definedName name="Z_1F4C200D_FFA7_11D1_98B6_00C04FC96ABD_.wvu.Rows" localSheetId="58" hidden="1">[58]BOP!$A$36:$IV$36,[58]BOP!$A$44:$IV$44,[58]BOP!$A$59:$IV$59,[58]BOP!#REF!,[58]BOP!#REF!,[58]BOP!$A$79:$IV$79,[58]BOP!#REF!</definedName>
    <definedName name="Z_1F4C200D_FFA7_11D1_98B6_00C04FC96ABD_.wvu.Rows" localSheetId="59" hidden="1">[58]BOP!$A$36:$IV$36,[58]BOP!$A$44:$IV$44,[58]BOP!$A$59:$IV$59,[58]BOP!#REF!,[58]BOP!#REF!,[58]BOP!$A$79:$IV$79,[58]BOP!#REF!</definedName>
    <definedName name="Z_1F4C200D_FFA7_11D1_98B6_00C04FC96ABD_.wvu.Rows" localSheetId="60" hidden="1">[58]BOP!$A$36:$IV$36,[58]BOP!$A$44:$IV$44,[58]BOP!$A$59:$IV$59,[58]BOP!#REF!,[58]BOP!#REF!,[58]BOP!$A$79:$IV$79,[58]BOP!#REF!</definedName>
    <definedName name="Z_1F4C200D_FFA7_11D1_98B6_00C04FC96ABD_.wvu.Rows" localSheetId="61" hidden="1">[58]BOP!$A$36:$IV$36,[58]BOP!$A$44:$IV$44,[58]BOP!$A$59:$IV$59,[58]BOP!#REF!,[58]BOP!#REF!,[58]BOP!$A$79:$IV$79,[58]BOP!#REF!</definedName>
    <definedName name="Z_1F4C200D_FFA7_11D1_98B6_00C04FC96ABD_.wvu.Rows" localSheetId="62" hidden="1">[58]BOP!$A$36:$IV$36,[58]BOP!$A$44:$IV$44,[58]BOP!$A$59:$IV$59,[58]BOP!#REF!,[58]BOP!#REF!,[58]BOP!$A$79:$IV$79,[58]BOP!#REF!</definedName>
    <definedName name="Z_1F4C200D_FFA7_11D1_98B6_00C04FC96ABD_.wvu.Rows" hidden="1">[58]BOP!$A$36:$IV$36,[58]BOP!$A$44:$IV$44,[58]BOP!$A$59:$IV$59,[58]BOP!#REF!,[58]BOP!#REF!,[58]BOP!$A$79:$IV$79,[58]BOP!#REF!</definedName>
    <definedName name="Z_1F4C200E_FFA7_11D1_98B6_00C04FC96ABD_.wvu.Rows" hidden="1">[58]BOP!$A$36:$IV$36,[58]BOP!$A$44:$IV$44,[58]BOP!$A$59:$IV$59,[58]BOP!#REF!,[58]BOP!#REF!,[58]BOP!$A$79:$IV$79,[58]BOP!$A$81:$IV$88,[58]BOP!#REF!</definedName>
    <definedName name="Z_1F4C200F_FFA7_11D1_98B6_00C04FC96ABD_.wvu.Rows" hidden="1">[58]BOP!$A$36:$IV$36,[58]BOP!$A$44:$IV$44,[58]BOP!$A$59:$IV$59,[58]BOP!#REF!,[58]BOP!#REF!,[58]BOP!$A$79:$IV$79,[58]BOP!$A$81:$IV$88,[58]BOP!#REF!</definedName>
    <definedName name="Z_1F4C2010_FFA7_11D1_98B6_00C04FC96ABD_.wvu.Rows" hidden="1">[58]BOP!$A$36:$IV$36,[58]BOP!$A$44:$IV$44,[58]BOP!$A$59:$IV$59,[58]BOP!#REF!,[58]BOP!#REF!,[58]BOP!$A$79:$IV$79,[58]BOP!$A$81:$IV$88,[58]BOP!#REF!</definedName>
    <definedName name="Z_1F4C2012_FFA7_11D1_98B6_00C04FC96ABD_.wvu.Rows" hidden="1">[58]BOP!$A$36:$IV$36,[58]BOP!$A$44:$IV$44,[58]BOP!$A$59:$IV$59,[58]BOP!#REF!,[58]BOP!#REF!,[58]BOP!$A$79:$IV$79,[58]BOP!$A$81:$IV$88,[58]BOP!#REF!,[58]BOP!#REF!</definedName>
    <definedName name="Z_1F4C2013_FFA7_11D1_98B6_00C04FC96ABD_.wvu.Rows" hidden="1">[58]BOP!$A$36:$IV$36,[58]BOP!$A$44:$IV$44,[58]BOP!$A$59:$IV$59,[58]BOP!#REF!,[58]BOP!#REF!,[58]BOP!$A$79:$IV$79,[58]BOP!$A$81:$IV$88,[58]BOP!#REF!,[58]BOP!#REF!</definedName>
    <definedName name="Z_1F4C2014_FFA7_11D1_98B6_00C04FC96ABD_.wvu.Rows" hidden="1">[58]BOP!$A$36:$IV$36,[58]BOP!$A$44:$IV$44,[58]BOP!$A$59:$IV$59,[58]BOP!#REF!,[58]BOP!#REF!,[58]BOP!$A$79:$IV$79</definedName>
    <definedName name="Z_49B0A4B0_963B_11D1_BFD1_00A02466B680_.wvu.Rows" hidden="1">[58]BOP!$A$36:$IV$36,[58]BOP!$A$44:$IV$44,[58]BOP!$A$59:$IV$59,[58]BOP!#REF!,[58]BOP!#REF!,[58]BOP!$A$81:$IV$88</definedName>
    <definedName name="Z_49B0A4B1_963B_11D1_BFD1_00A02466B680_.wvu.Rows" hidden="1">[58]BOP!$A$36:$IV$36,[58]BOP!$A$44:$IV$44,[58]BOP!$A$59:$IV$59,[58]BOP!#REF!,[58]BOP!#REF!,[58]BOP!$A$81:$IV$88</definedName>
    <definedName name="Z_49B0A4B4_963B_11D1_BFD1_00A02466B680_.wvu.Rows" hidden="1">[58]BOP!$A$36:$IV$36,[58]BOP!$A$44:$IV$44,[58]BOP!$A$59:$IV$59,[58]BOP!#REF!,[58]BOP!#REF!,[58]BOP!$A$79:$IV$79,[58]BOP!$A$81:$IV$88,[58]BOP!#REF!</definedName>
    <definedName name="Z_49B0A4B5_963B_11D1_BFD1_00A02466B680_.wvu.Rows" hidden="1">[58]BOP!$A$36:$IV$36,[58]BOP!$A$44:$IV$44,[58]BOP!$A$59:$IV$59,[58]BOP!#REF!,[58]BOP!#REF!,[58]BOP!$A$79:$IV$79,[58]BOP!$A$81:$IV$88</definedName>
    <definedName name="Z_49B0A4B6_963B_11D1_BFD1_00A02466B680_.wvu.Rows" localSheetId="56" hidden="1">[58]BOP!$A$36:$IV$36,[58]BOP!$A$44:$IV$44,[58]BOP!$A$59:$IV$59,[58]BOP!#REF!,[58]BOP!#REF!,[58]BOP!$A$79:$IV$79,[58]BOP!#REF!</definedName>
    <definedName name="Z_49B0A4B6_963B_11D1_BFD1_00A02466B680_.wvu.Rows" localSheetId="57" hidden="1">[58]BOP!$A$36:$IV$36,[58]BOP!$A$44:$IV$44,[58]BOP!$A$59:$IV$59,[58]BOP!#REF!,[58]BOP!#REF!,[58]BOP!$A$79:$IV$79,[58]BOP!#REF!</definedName>
    <definedName name="Z_49B0A4B6_963B_11D1_BFD1_00A02466B680_.wvu.Rows" localSheetId="58" hidden="1">[58]BOP!$A$36:$IV$36,[58]BOP!$A$44:$IV$44,[58]BOP!$A$59:$IV$59,[58]BOP!#REF!,[58]BOP!#REF!,[58]BOP!$A$79:$IV$79,[58]BOP!#REF!</definedName>
    <definedName name="Z_49B0A4B6_963B_11D1_BFD1_00A02466B680_.wvu.Rows" localSheetId="59" hidden="1">[58]BOP!$A$36:$IV$36,[58]BOP!$A$44:$IV$44,[58]BOP!$A$59:$IV$59,[58]BOP!#REF!,[58]BOP!#REF!,[58]BOP!$A$79:$IV$79,[58]BOP!#REF!</definedName>
    <definedName name="Z_49B0A4B6_963B_11D1_BFD1_00A02466B680_.wvu.Rows" localSheetId="60" hidden="1">[58]BOP!$A$36:$IV$36,[58]BOP!$A$44:$IV$44,[58]BOP!$A$59:$IV$59,[58]BOP!#REF!,[58]BOP!#REF!,[58]BOP!$A$79:$IV$79,[58]BOP!#REF!</definedName>
    <definedName name="Z_49B0A4B6_963B_11D1_BFD1_00A02466B680_.wvu.Rows" localSheetId="61" hidden="1">[58]BOP!$A$36:$IV$36,[58]BOP!$A$44:$IV$44,[58]BOP!$A$59:$IV$59,[58]BOP!#REF!,[58]BOP!#REF!,[58]BOP!$A$79:$IV$79,[58]BOP!#REF!</definedName>
    <definedName name="Z_49B0A4B6_963B_11D1_BFD1_00A02466B680_.wvu.Rows" localSheetId="62" hidden="1">[58]BOP!$A$36:$IV$36,[58]BOP!$A$44:$IV$44,[58]BOP!$A$59:$IV$59,[58]BOP!#REF!,[58]BOP!#REF!,[58]BOP!$A$79:$IV$79,[58]BOP!#REF!</definedName>
    <definedName name="Z_49B0A4B6_963B_11D1_BFD1_00A02466B680_.wvu.Rows" hidden="1">[58]BOP!$A$36:$IV$36,[58]BOP!$A$44:$IV$44,[58]BOP!$A$59:$IV$59,[58]BOP!#REF!,[58]BOP!#REF!,[58]BOP!$A$79:$IV$79,[58]BOP!#REF!</definedName>
    <definedName name="Z_49B0A4B7_963B_11D1_BFD1_00A02466B680_.wvu.Rows" hidden="1">[58]BOP!$A$36:$IV$36,[58]BOP!$A$44:$IV$44,[58]BOP!$A$59:$IV$59,[58]BOP!#REF!,[58]BOP!#REF!,[58]BOP!$A$79:$IV$79,[58]BOP!$A$81:$IV$88,[58]BOP!#REF!</definedName>
    <definedName name="Z_49B0A4B8_963B_11D1_BFD1_00A02466B680_.wvu.Rows" hidden="1">[58]BOP!$A$36:$IV$36,[58]BOP!$A$44:$IV$44,[58]BOP!$A$59:$IV$59,[58]BOP!#REF!,[58]BOP!#REF!,[58]BOP!$A$79:$IV$79,[58]BOP!$A$81:$IV$88,[58]BOP!#REF!</definedName>
    <definedName name="Z_49B0A4B9_963B_11D1_BFD1_00A02466B680_.wvu.Rows" hidden="1">[58]BOP!$A$36:$IV$36,[58]BOP!$A$44:$IV$44,[58]BOP!$A$59:$IV$59,[58]BOP!#REF!,[58]BOP!#REF!,[58]BOP!$A$79:$IV$79,[58]BOP!$A$81:$IV$88,[58]BOP!#REF!</definedName>
    <definedName name="Z_49B0A4BB_963B_11D1_BFD1_00A02466B680_.wvu.Rows" hidden="1">[58]BOP!$A$36:$IV$36,[58]BOP!$A$44:$IV$44,[58]BOP!$A$59:$IV$59,[58]BOP!#REF!,[58]BOP!#REF!,[58]BOP!$A$79:$IV$79,[58]BOP!$A$81:$IV$88,[58]BOP!#REF!,[58]BOP!#REF!</definedName>
    <definedName name="Z_49B0A4BC_963B_11D1_BFD1_00A02466B680_.wvu.Rows" hidden="1">[58]BOP!$A$36:$IV$36,[58]BOP!$A$44:$IV$44,[58]BOP!$A$59:$IV$59,[58]BOP!#REF!,[58]BOP!#REF!,[58]BOP!$A$79:$IV$79,[58]BOP!$A$81:$IV$88,[58]BOP!#REF!,[58]BOP!#REF!</definedName>
    <definedName name="Z_49B0A4BD_963B_11D1_BFD1_00A02466B680_.wvu.Rows" hidden="1">[58]BOP!$A$36:$IV$36,[58]BOP!$A$44:$IV$44,[58]BOP!$A$59:$IV$59,[58]BOP!#REF!,[58]BOP!#REF!,[58]BOP!$A$79:$IV$79</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1" hidden="1">#REF!</definedName>
    <definedName name="Z_5F3A46A2_1A22_4FA5_A3C5_1DEBD8BB3B53_.wvu.Cols" localSheetId="52"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1" hidden="1">#REF!</definedName>
    <definedName name="Z_5F3A46A2_1A22_4FA5_A3C5_1DEBD8BB3B53_.wvu.PrintArea" localSheetId="52"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1" hidden="1">#REF!</definedName>
    <definedName name="Z_5F3A46A2_1A22_4FA5_A3C5_1DEBD8BB3B53_.wvu.PrintTitles" localSheetId="52"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0" hidden="1">#REF!</definedName>
    <definedName name="Z_5F3A46A2_1A22_4FA5_A3C5_1DEBD8BB3B53_.wvu.Rows" localSheetId="51" hidden="1">#REF!</definedName>
    <definedName name="Z_5F3A46A2_1A22_4FA5_A3C5_1DEBD8BB3B53_.wvu.Rows" localSheetId="52"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hidden="1">#REF!</definedName>
    <definedName name="Z_9E0C48F8_FFCC_11D1_98BA_00C04FC96ABD_.wvu.Rows" hidden="1">[58]BOP!$A$36:$IV$36,[58]BOP!$A$44:$IV$44,[58]BOP!$A$59:$IV$59,[58]BOP!#REF!,[58]BOP!#REF!,[58]BOP!$A$81:$IV$88</definedName>
    <definedName name="Z_9E0C48F9_FFCC_11D1_98BA_00C04FC96ABD_.wvu.Rows" hidden="1">[58]BOP!$A$36:$IV$36,[58]BOP!$A$44:$IV$44,[58]BOP!$A$59:$IV$59,[58]BOP!#REF!,[58]BOP!#REF!,[58]BOP!$A$81:$IV$88</definedName>
    <definedName name="Z_9E0C48FA_FFCC_11D1_98BA_00C04FC96ABD_.wvu.Rows" hidden="1">[58]BOP!$A$36:$IV$36,[58]BOP!$A$44:$IV$44,[58]BOP!$A$59:$IV$59,[58]BOP!#REF!,[58]BOP!#REF!,[58]BOP!$A$81:$IV$88</definedName>
    <definedName name="Z_9E0C48FB_FFCC_11D1_98BA_00C04FC96ABD_.wvu.Rows" hidden="1">[58]BOP!$A$36:$IV$36,[58]BOP!$A$44:$IV$44,[58]BOP!$A$59:$IV$59,[58]BOP!#REF!,[58]BOP!#REF!,[58]BOP!$A$81:$IV$88</definedName>
    <definedName name="Z_9E0C48FC_FFCC_11D1_98BA_00C04FC96ABD_.wvu.Rows" hidden="1">[58]BOP!$A$36:$IV$36,[58]BOP!$A$44:$IV$44,[58]BOP!$A$59:$IV$59,[58]BOP!#REF!,[58]BOP!#REF!,[58]BOP!$A$79:$IV$79,[58]BOP!$A$81:$IV$88,[58]BOP!#REF!</definedName>
    <definedName name="Z_9E0C48FD_FFCC_11D1_98BA_00C04FC96ABD_.wvu.Rows" hidden="1">[58]BOP!$A$36:$IV$36,[58]BOP!$A$44:$IV$44,[58]BOP!$A$59:$IV$59,[58]BOP!#REF!,[58]BOP!#REF!,[58]BOP!$A$79:$IV$79,[58]BOP!$A$81:$IV$88</definedName>
    <definedName name="Z_9E0C48FE_FFCC_11D1_98BA_00C04FC96ABD_.wvu.Rows" localSheetId="56" hidden="1">[58]BOP!$A$36:$IV$36,[58]BOP!$A$44:$IV$44,[58]BOP!$A$59:$IV$59,[58]BOP!#REF!,[58]BOP!#REF!,[58]BOP!$A$79:$IV$79,[58]BOP!#REF!</definedName>
    <definedName name="Z_9E0C48FE_FFCC_11D1_98BA_00C04FC96ABD_.wvu.Rows" localSheetId="57" hidden="1">[58]BOP!$A$36:$IV$36,[58]BOP!$A$44:$IV$44,[58]BOP!$A$59:$IV$59,[58]BOP!#REF!,[58]BOP!#REF!,[58]BOP!$A$79:$IV$79,[58]BOP!#REF!</definedName>
    <definedName name="Z_9E0C48FE_FFCC_11D1_98BA_00C04FC96ABD_.wvu.Rows" localSheetId="58" hidden="1">[58]BOP!$A$36:$IV$36,[58]BOP!$A$44:$IV$44,[58]BOP!$A$59:$IV$59,[58]BOP!#REF!,[58]BOP!#REF!,[58]BOP!$A$79:$IV$79,[58]BOP!#REF!</definedName>
    <definedName name="Z_9E0C48FE_FFCC_11D1_98BA_00C04FC96ABD_.wvu.Rows" localSheetId="59" hidden="1">[58]BOP!$A$36:$IV$36,[58]BOP!$A$44:$IV$44,[58]BOP!$A$59:$IV$59,[58]BOP!#REF!,[58]BOP!#REF!,[58]BOP!$A$79:$IV$79,[58]BOP!#REF!</definedName>
    <definedName name="Z_9E0C48FE_FFCC_11D1_98BA_00C04FC96ABD_.wvu.Rows" localSheetId="60" hidden="1">[58]BOP!$A$36:$IV$36,[58]BOP!$A$44:$IV$44,[58]BOP!$A$59:$IV$59,[58]BOP!#REF!,[58]BOP!#REF!,[58]BOP!$A$79:$IV$79,[58]BOP!#REF!</definedName>
    <definedName name="Z_9E0C48FE_FFCC_11D1_98BA_00C04FC96ABD_.wvu.Rows" localSheetId="61" hidden="1">[58]BOP!$A$36:$IV$36,[58]BOP!$A$44:$IV$44,[58]BOP!$A$59:$IV$59,[58]BOP!#REF!,[58]BOP!#REF!,[58]BOP!$A$79:$IV$79,[58]BOP!#REF!</definedName>
    <definedName name="Z_9E0C48FE_FFCC_11D1_98BA_00C04FC96ABD_.wvu.Rows" localSheetId="62" hidden="1">[58]BOP!$A$36:$IV$36,[58]BOP!$A$44:$IV$44,[58]BOP!$A$59:$IV$59,[58]BOP!#REF!,[58]BOP!#REF!,[58]BOP!$A$79:$IV$79,[58]BOP!#REF!</definedName>
    <definedName name="Z_9E0C48FE_FFCC_11D1_98BA_00C04FC96ABD_.wvu.Rows" hidden="1">[58]BOP!$A$36:$IV$36,[58]BOP!$A$44:$IV$44,[58]BOP!$A$59:$IV$59,[58]BOP!#REF!,[58]BOP!#REF!,[58]BOP!$A$79:$IV$79,[58]BOP!#REF!</definedName>
    <definedName name="Z_9E0C48FF_FFCC_11D1_98BA_00C04FC96ABD_.wvu.Rows" hidden="1">[58]BOP!$A$36:$IV$36,[58]BOP!$A$44:$IV$44,[58]BOP!$A$59:$IV$59,[58]BOP!#REF!,[58]BOP!#REF!,[58]BOP!$A$79:$IV$79,[58]BOP!$A$81:$IV$88,[58]BOP!#REF!</definedName>
    <definedName name="Z_9E0C4900_FFCC_11D1_98BA_00C04FC96ABD_.wvu.Rows" hidden="1">[58]BOP!$A$36:$IV$36,[58]BOP!$A$44:$IV$44,[58]BOP!$A$59:$IV$59,[58]BOP!#REF!,[58]BOP!#REF!,[58]BOP!$A$79:$IV$79,[58]BOP!$A$81:$IV$88,[58]BOP!#REF!</definedName>
    <definedName name="Z_9E0C4901_FFCC_11D1_98BA_00C04FC96ABD_.wvu.Rows" hidden="1">[58]BOP!$A$36:$IV$36,[58]BOP!$A$44:$IV$44,[58]BOP!$A$59:$IV$59,[58]BOP!#REF!,[58]BOP!#REF!,[58]BOP!$A$79:$IV$79,[58]BOP!$A$81:$IV$88,[58]BOP!#REF!</definedName>
    <definedName name="Z_9E0C4903_FFCC_11D1_98BA_00C04FC96ABD_.wvu.Rows" hidden="1">[58]BOP!$A$36:$IV$36,[58]BOP!$A$44:$IV$44,[58]BOP!$A$59:$IV$59,[58]BOP!#REF!,[58]BOP!#REF!,[58]BOP!$A$79:$IV$79,[58]BOP!$A$81:$IV$88,[58]BOP!#REF!,[58]BOP!#REF!</definedName>
    <definedName name="Z_9E0C4904_FFCC_11D1_98BA_00C04FC96ABD_.wvu.Rows" hidden="1">[58]BOP!$A$36:$IV$36,[58]BOP!$A$44:$IV$44,[58]BOP!$A$59:$IV$59,[58]BOP!#REF!,[58]BOP!#REF!,[58]BOP!$A$79:$IV$79,[58]BOP!$A$81:$IV$88,[58]BOP!#REF!,[58]BOP!#REF!</definedName>
    <definedName name="Z_9E0C4905_FFCC_11D1_98BA_00C04FC96ABD_.wvu.Rows" hidden="1">[58]BOP!$A$36:$IV$36,[58]BOP!$A$44:$IV$44,[58]BOP!$A$59:$IV$59,[58]BOP!#REF!,[58]BOP!#REF!,[58]BOP!$A$79:$IV$79</definedName>
    <definedName name="Z_C21FAE85_013A_11D2_98BD_00C04FC96ABD_.wvu.Rows" hidden="1">[58]BOP!$A$36:$IV$36,[58]BOP!$A$44:$IV$44,[58]BOP!$A$59:$IV$59,[58]BOP!#REF!,[58]BOP!#REF!,[58]BOP!$A$81:$IV$88</definedName>
    <definedName name="Z_C21FAE86_013A_11D2_98BD_00C04FC96ABD_.wvu.Rows" hidden="1">[58]BOP!$A$36:$IV$36,[58]BOP!$A$44:$IV$44,[58]BOP!$A$59:$IV$59,[58]BOP!#REF!,[58]BOP!#REF!,[58]BOP!$A$81:$IV$88</definedName>
    <definedName name="Z_C21FAE87_013A_11D2_98BD_00C04FC96ABD_.wvu.Rows" hidden="1">[58]BOP!$A$36:$IV$36,[58]BOP!$A$44:$IV$44,[58]BOP!$A$59:$IV$59,[58]BOP!#REF!,[58]BOP!#REF!,[58]BOP!$A$81:$IV$88</definedName>
    <definedName name="Z_C21FAE88_013A_11D2_98BD_00C04FC96ABD_.wvu.Rows" hidden="1">[58]BOP!$A$36:$IV$36,[58]BOP!$A$44:$IV$44,[58]BOP!$A$59:$IV$59,[58]BOP!#REF!,[58]BOP!#REF!,[58]BOP!$A$81:$IV$88</definedName>
    <definedName name="Z_C21FAE89_013A_11D2_98BD_00C04FC96ABD_.wvu.Rows" hidden="1">[58]BOP!$A$36:$IV$36,[58]BOP!$A$44:$IV$44,[58]BOP!$A$59:$IV$59,[58]BOP!#REF!,[58]BOP!#REF!,[58]BOP!$A$79:$IV$79,[58]BOP!$A$81:$IV$88,[58]BOP!#REF!</definedName>
    <definedName name="Z_C21FAE8A_013A_11D2_98BD_00C04FC96ABD_.wvu.Rows" hidden="1">[58]BOP!$A$36:$IV$36,[58]BOP!$A$44:$IV$44,[58]BOP!$A$59:$IV$59,[58]BOP!#REF!,[58]BOP!#REF!,[58]BOP!$A$79:$IV$79,[58]BOP!$A$81:$IV$88</definedName>
    <definedName name="Z_C21FAE8B_013A_11D2_98BD_00C04FC96ABD_.wvu.Rows" localSheetId="56" hidden="1">[58]BOP!$A$36:$IV$36,[58]BOP!$A$44:$IV$44,[58]BOP!$A$59:$IV$59,[58]BOP!#REF!,[58]BOP!#REF!,[58]BOP!$A$79:$IV$79,[58]BOP!#REF!</definedName>
    <definedName name="Z_C21FAE8B_013A_11D2_98BD_00C04FC96ABD_.wvu.Rows" localSheetId="57" hidden="1">[58]BOP!$A$36:$IV$36,[58]BOP!$A$44:$IV$44,[58]BOP!$A$59:$IV$59,[58]BOP!#REF!,[58]BOP!#REF!,[58]BOP!$A$79:$IV$79,[58]BOP!#REF!</definedName>
    <definedName name="Z_C21FAE8B_013A_11D2_98BD_00C04FC96ABD_.wvu.Rows" localSheetId="58" hidden="1">[58]BOP!$A$36:$IV$36,[58]BOP!$A$44:$IV$44,[58]BOP!$A$59:$IV$59,[58]BOP!#REF!,[58]BOP!#REF!,[58]BOP!$A$79:$IV$79,[58]BOP!#REF!</definedName>
    <definedName name="Z_C21FAE8B_013A_11D2_98BD_00C04FC96ABD_.wvu.Rows" localSheetId="59" hidden="1">[58]BOP!$A$36:$IV$36,[58]BOP!$A$44:$IV$44,[58]BOP!$A$59:$IV$59,[58]BOP!#REF!,[58]BOP!#REF!,[58]BOP!$A$79:$IV$79,[58]BOP!#REF!</definedName>
    <definedName name="Z_C21FAE8B_013A_11D2_98BD_00C04FC96ABD_.wvu.Rows" localSheetId="60" hidden="1">[58]BOP!$A$36:$IV$36,[58]BOP!$A$44:$IV$44,[58]BOP!$A$59:$IV$59,[58]BOP!#REF!,[58]BOP!#REF!,[58]BOP!$A$79:$IV$79,[58]BOP!#REF!</definedName>
    <definedName name="Z_C21FAE8B_013A_11D2_98BD_00C04FC96ABD_.wvu.Rows" localSheetId="61" hidden="1">[58]BOP!$A$36:$IV$36,[58]BOP!$A$44:$IV$44,[58]BOP!$A$59:$IV$59,[58]BOP!#REF!,[58]BOP!#REF!,[58]BOP!$A$79:$IV$79,[58]BOP!#REF!</definedName>
    <definedName name="Z_C21FAE8B_013A_11D2_98BD_00C04FC96ABD_.wvu.Rows" localSheetId="62" hidden="1">[58]BOP!$A$36:$IV$36,[58]BOP!$A$44:$IV$44,[58]BOP!$A$59:$IV$59,[58]BOP!#REF!,[58]BOP!#REF!,[58]BOP!$A$79:$IV$79,[58]BOP!#REF!</definedName>
    <definedName name="Z_C21FAE8B_013A_11D2_98BD_00C04FC96ABD_.wvu.Rows" hidden="1">[58]BOP!$A$36:$IV$36,[58]BOP!$A$44:$IV$44,[58]BOP!$A$59:$IV$59,[58]BOP!#REF!,[58]BOP!#REF!,[58]BOP!$A$79:$IV$79,[58]BOP!#REF!</definedName>
    <definedName name="Z_C21FAE8C_013A_11D2_98BD_00C04FC96ABD_.wvu.Rows" hidden="1">[58]BOP!$A$36:$IV$36,[58]BOP!$A$44:$IV$44,[58]BOP!$A$59:$IV$59,[58]BOP!#REF!,[58]BOP!#REF!,[58]BOP!$A$79:$IV$79,[58]BOP!$A$81:$IV$88,[58]BOP!#REF!</definedName>
    <definedName name="Z_C21FAE8D_013A_11D2_98BD_00C04FC96ABD_.wvu.Rows" hidden="1">[58]BOP!$A$36:$IV$36,[58]BOP!$A$44:$IV$44,[58]BOP!$A$59:$IV$59,[58]BOP!#REF!,[58]BOP!#REF!,[58]BOP!$A$79:$IV$79,[58]BOP!$A$81:$IV$88,[58]BOP!#REF!</definedName>
    <definedName name="Z_C21FAE8E_013A_11D2_98BD_00C04FC96ABD_.wvu.Rows" hidden="1">[58]BOP!$A$36:$IV$36,[58]BOP!$A$44:$IV$44,[58]BOP!$A$59:$IV$59,[58]BOP!#REF!,[58]BOP!#REF!,[58]BOP!$A$79:$IV$79,[58]BOP!$A$81:$IV$88,[58]BOP!#REF!</definedName>
    <definedName name="Z_C21FAE90_013A_11D2_98BD_00C04FC96ABD_.wvu.Rows" hidden="1">[58]BOP!$A$36:$IV$36,[58]BOP!$A$44:$IV$44,[58]BOP!$A$59:$IV$59,[58]BOP!#REF!,[58]BOP!#REF!,[58]BOP!$A$79:$IV$79,[58]BOP!$A$81:$IV$88,[58]BOP!#REF!,[58]BOP!#REF!</definedName>
    <definedName name="Z_C21FAE91_013A_11D2_98BD_00C04FC96ABD_.wvu.Rows" hidden="1">[58]BOP!$A$36:$IV$36,[58]BOP!$A$44:$IV$44,[58]BOP!$A$59:$IV$59,[58]BOP!#REF!,[58]BOP!#REF!,[58]BOP!$A$79:$IV$79,[58]BOP!$A$81:$IV$88,[58]BOP!#REF!,[58]BOP!#REF!</definedName>
    <definedName name="Z_C21FAE92_013A_11D2_98BD_00C04FC96ABD_.wvu.Rows" hidden="1">[58]BOP!$A$36:$IV$36,[58]BOP!$A$44:$IV$44,[58]BOP!$A$59:$IV$59,[58]BOP!#REF!,[58]BOP!#REF!,[58]BOP!$A$79:$IV$79</definedName>
    <definedName name="Z_CF25EF4A_FFAB_11D1_98B7_00C04FC96ABD_.wvu.Rows" hidden="1">[58]BOP!$A$36:$IV$36,[58]BOP!$A$44:$IV$44,[58]BOP!$A$59:$IV$59,[58]BOP!#REF!,[58]BOP!#REF!,[58]BOP!$A$81:$IV$88</definedName>
    <definedName name="Z_CF25EF4B_FFAB_11D1_98B7_00C04FC96ABD_.wvu.Rows" hidden="1">[58]BOP!$A$36:$IV$36,[58]BOP!$A$44:$IV$44,[58]BOP!$A$59:$IV$59,[58]BOP!#REF!,[58]BOP!#REF!,[58]BOP!$A$81:$IV$88</definedName>
    <definedName name="Z_CF25EF4C_FFAB_11D1_98B7_00C04FC96ABD_.wvu.Rows" hidden="1">[58]BOP!$A$36:$IV$36,[58]BOP!$A$44:$IV$44,[58]BOP!$A$59:$IV$59,[58]BOP!#REF!,[58]BOP!#REF!,[58]BOP!$A$81:$IV$88</definedName>
    <definedName name="Z_CF25EF4D_FFAB_11D1_98B7_00C04FC96ABD_.wvu.Rows" hidden="1">[58]BOP!$A$36:$IV$36,[58]BOP!$A$44:$IV$44,[58]BOP!$A$59:$IV$59,[58]BOP!#REF!,[58]BOP!#REF!,[58]BOP!$A$81:$IV$88</definedName>
    <definedName name="Z_CF25EF4E_FFAB_11D1_98B7_00C04FC96ABD_.wvu.Rows" hidden="1">[58]BOP!$A$36:$IV$36,[58]BOP!$A$44:$IV$44,[58]BOP!$A$59:$IV$59,[58]BOP!#REF!,[58]BOP!#REF!,[58]BOP!$A$79:$IV$79,[58]BOP!$A$81:$IV$88,[58]BOP!#REF!</definedName>
    <definedName name="Z_CF25EF4F_FFAB_11D1_98B7_00C04FC96ABD_.wvu.Rows" hidden="1">[58]BOP!$A$36:$IV$36,[58]BOP!$A$44:$IV$44,[58]BOP!$A$59:$IV$59,[58]BOP!#REF!,[58]BOP!#REF!,[58]BOP!$A$79:$IV$79,[58]BOP!$A$81:$IV$88</definedName>
    <definedName name="Z_CF25EF50_FFAB_11D1_98B7_00C04FC96ABD_.wvu.Rows" localSheetId="56" hidden="1">[58]BOP!$A$36:$IV$36,[58]BOP!$A$44:$IV$44,[58]BOP!$A$59:$IV$59,[58]BOP!#REF!,[58]BOP!#REF!,[58]BOP!$A$79:$IV$79,[58]BOP!#REF!</definedName>
    <definedName name="Z_CF25EF50_FFAB_11D1_98B7_00C04FC96ABD_.wvu.Rows" localSheetId="57" hidden="1">[58]BOP!$A$36:$IV$36,[58]BOP!$A$44:$IV$44,[58]BOP!$A$59:$IV$59,[58]BOP!#REF!,[58]BOP!#REF!,[58]BOP!$A$79:$IV$79,[58]BOP!#REF!</definedName>
    <definedName name="Z_CF25EF50_FFAB_11D1_98B7_00C04FC96ABD_.wvu.Rows" localSheetId="58" hidden="1">[58]BOP!$A$36:$IV$36,[58]BOP!$A$44:$IV$44,[58]BOP!$A$59:$IV$59,[58]BOP!#REF!,[58]BOP!#REF!,[58]BOP!$A$79:$IV$79,[58]BOP!#REF!</definedName>
    <definedName name="Z_CF25EF50_FFAB_11D1_98B7_00C04FC96ABD_.wvu.Rows" localSheetId="59" hidden="1">[58]BOP!$A$36:$IV$36,[58]BOP!$A$44:$IV$44,[58]BOP!$A$59:$IV$59,[58]BOP!#REF!,[58]BOP!#REF!,[58]BOP!$A$79:$IV$79,[58]BOP!#REF!</definedName>
    <definedName name="Z_CF25EF50_FFAB_11D1_98B7_00C04FC96ABD_.wvu.Rows" localSheetId="60" hidden="1">[58]BOP!$A$36:$IV$36,[58]BOP!$A$44:$IV$44,[58]BOP!$A$59:$IV$59,[58]BOP!#REF!,[58]BOP!#REF!,[58]BOP!$A$79:$IV$79,[58]BOP!#REF!</definedName>
    <definedName name="Z_CF25EF50_FFAB_11D1_98B7_00C04FC96ABD_.wvu.Rows" localSheetId="61" hidden="1">[58]BOP!$A$36:$IV$36,[58]BOP!$A$44:$IV$44,[58]BOP!$A$59:$IV$59,[58]BOP!#REF!,[58]BOP!#REF!,[58]BOP!$A$79:$IV$79,[58]BOP!#REF!</definedName>
    <definedName name="Z_CF25EF50_FFAB_11D1_98B7_00C04FC96ABD_.wvu.Rows" localSheetId="62" hidden="1">[58]BOP!$A$36:$IV$36,[58]BOP!$A$44:$IV$44,[58]BOP!$A$59:$IV$59,[58]BOP!#REF!,[58]BOP!#REF!,[58]BOP!$A$79:$IV$79,[58]BOP!#REF!</definedName>
    <definedName name="Z_CF25EF50_FFAB_11D1_98B7_00C04FC96ABD_.wvu.Rows" hidden="1">[58]BOP!$A$36:$IV$36,[58]BOP!$A$44:$IV$44,[58]BOP!$A$59:$IV$59,[58]BOP!#REF!,[58]BOP!#REF!,[58]BOP!$A$79:$IV$79,[58]BOP!#REF!</definedName>
    <definedName name="Z_CF25EF51_FFAB_11D1_98B7_00C04FC96ABD_.wvu.Rows" hidden="1">[58]BOP!$A$36:$IV$36,[58]BOP!$A$44:$IV$44,[58]BOP!$A$59:$IV$59,[58]BOP!#REF!,[58]BOP!#REF!,[58]BOP!$A$79:$IV$79,[58]BOP!$A$81:$IV$88,[58]BOP!#REF!</definedName>
    <definedName name="Z_CF25EF52_FFAB_11D1_98B7_00C04FC96ABD_.wvu.Rows" hidden="1">[58]BOP!$A$36:$IV$36,[58]BOP!$A$44:$IV$44,[58]BOP!$A$59:$IV$59,[58]BOP!#REF!,[58]BOP!#REF!,[58]BOP!$A$79:$IV$79,[58]BOP!$A$81:$IV$88,[58]BOP!#REF!</definedName>
    <definedName name="Z_CF25EF53_FFAB_11D1_98B7_00C04FC96ABD_.wvu.Rows" hidden="1">[58]BOP!$A$36:$IV$36,[58]BOP!$A$44:$IV$44,[58]BOP!$A$59:$IV$59,[58]BOP!#REF!,[58]BOP!#REF!,[58]BOP!$A$79:$IV$79,[58]BOP!$A$81:$IV$88,[58]BOP!#REF!</definedName>
    <definedName name="Z_CF25EF55_FFAB_11D1_98B7_00C04FC96ABD_.wvu.Rows" hidden="1">[58]BOP!$A$36:$IV$36,[58]BOP!$A$44:$IV$44,[58]BOP!$A$59:$IV$59,[58]BOP!#REF!,[58]BOP!#REF!,[58]BOP!$A$79:$IV$79,[58]BOP!$A$81:$IV$88,[58]BOP!#REF!,[58]BOP!#REF!</definedName>
    <definedName name="Z_CF25EF56_FFAB_11D1_98B7_00C04FC96ABD_.wvu.Rows" hidden="1">[58]BOP!$A$36:$IV$36,[58]BOP!$A$44:$IV$44,[58]BOP!$A$59:$IV$59,[58]BOP!#REF!,[58]BOP!#REF!,[58]BOP!$A$79:$IV$79,[58]BOP!$A$81:$IV$88,[58]BOP!#REF!,[58]BOP!#REF!</definedName>
    <definedName name="Z_CF25EF57_FFAB_11D1_98B7_00C04FC96ABD_.wvu.Rows" hidden="1">[58]BOP!$A$36:$IV$36,[58]BOP!$A$44:$IV$44,[58]BOP!$A$59:$IV$59,[58]BOP!#REF!,[58]BOP!#REF!,[58]BOP!$A$79:$IV$79</definedName>
    <definedName name="Z_EA8011E5_017A_11D2_98BD_00C04FC96ABD_.wvu.Rows" hidden="1">[58]BOP!$A$36:$IV$36,[58]BOP!$A$44:$IV$44,[58]BOP!$A$59:$IV$59,[58]BOP!#REF!,[58]BOP!#REF!,[58]BOP!$A$79:$IV$79,[58]BOP!$A$81:$IV$88</definedName>
    <definedName name="Z_EA8011E6_017A_11D2_98BD_00C04FC96ABD_.wvu.Rows" localSheetId="56" hidden="1">[58]BOP!$A$36:$IV$36,[58]BOP!$A$44:$IV$44,[58]BOP!$A$59:$IV$59,[58]BOP!#REF!,[58]BOP!#REF!,[58]BOP!$A$79:$IV$79,[58]BOP!#REF!</definedName>
    <definedName name="Z_EA8011E6_017A_11D2_98BD_00C04FC96ABD_.wvu.Rows" localSheetId="57" hidden="1">[58]BOP!$A$36:$IV$36,[58]BOP!$A$44:$IV$44,[58]BOP!$A$59:$IV$59,[58]BOP!#REF!,[58]BOP!#REF!,[58]BOP!$A$79:$IV$79,[58]BOP!#REF!</definedName>
    <definedName name="Z_EA8011E6_017A_11D2_98BD_00C04FC96ABD_.wvu.Rows" localSheetId="58" hidden="1">[58]BOP!$A$36:$IV$36,[58]BOP!$A$44:$IV$44,[58]BOP!$A$59:$IV$59,[58]BOP!#REF!,[58]BOP!#REF!,[58]BOP!$A$79:$IV$79,[58]BOP!#REF!</definedName>
    <definedName name="Z_EA8011E6_017A_11D2_98BD_00C04FC96ABD_.wvu.Rows" localSheetId="59" hidden="1">[58]BOP!$A$36:$IV$36,[58]BOP!$A$44:$IV$44,[58]BOP!$A$59:$IV$59,[58]BOP!#REF!,[58]BOP!#REF!,[58]BOP!$A$79:$IV$79,[58]BOP!#REF!</definedName>
    <definedName name="Z_EA8011E6_017A_11D2_98BD_00C04FC96ABD_.wvu.Rows" localSheetId="60" hidden="1">[58]BOP!$A$36:$IV$36,[58]BOP!$A$44:$IV$44,[58]BOP!$A$59:$IV$59,[58]BOP!#REF!,[58]BOP!#REF!,[58]BOP!$A$79:$IV$79,[58]BOP!#REF!</definedName>
    <definedName name="Z_EA8011E6_017A_11D2_98BD_00C04FC96ABD_.wvu.Rows" localSheetId="61" hidden="1">[58]BOP!$A$36:$IV$36,[58]BOP!$A$44:$IV$44,[58]BOP!$A$59:$IV$59,[58]BOP!#REF!,[58]BOP!#REF!,[58]BOP!$A$79:$IV$79,[58]BOP!#REF!</definedName>
    <definedName name="Z_EA8011E6_017A_11D2_98BD_00C04FC96ABD_.wvu.Rows" localSheetId="62" hidden="1">[58]BOP!$A$36:$IV$36,[58]BOP!$A$44:$IV$44,[58]BOP!$A$59:$IV$59,[58]BOP!#REF!,[58]BOP!#REF!,[58]BOP!$A$79:$IV$79,[58]BOP!#REF!</definedName>
    <definedName name="Z_EA8011E6_017A_11D2_98BD_00C04FC96ABD_.wvu.Rows" hidden="1">[58]BOP!$A$36:$IV$36,[58]BOP!$A$44:$IV$44,[58]BOP!$A$59:$IV$59,[58]BOP!#REF!,[58]BOP!#REF!,[58]BOP!$A$79:$IV$79,[58]BOP!#REF!</definedName>
    <definedName name="Z_EA8011E9_017A_11D2_98BD_00C04FC96ABD_.wvu.Rows" hidden="1">[58]BOP!$A$36:$IV$36,[58]BOP!$A$44:$IV$44,[58]BOP!$A$59:$IV$59,[58]BOP!#REF!,[58]BOP!#REF!,[58]BOP!$A$79:$IV$79,[58]BOP!$A$81:$IV$88,[58]BOP!#REF!</definedName>
    <definedName name="Z_EA8011EC_017A_11D2_98BD_00C04FC96ABD_.wvu.Rows" hidden="1">[58]BOP!$A$36:$IV$36,[58]BOP!$A$44:$IV$44,[58]BOP!$A$59:$IV$59,[58]BOP!#REF!,[58]BOP!#REF!,[58]BOP!$A$79:$IV$79,[58]BOP!$A$81:$IV$88,[58]BOP!#REF!,[58]BOP!#REF!</definedName>
    <definedName name="Z_EA86CE3A_00A2_11D2_98BC_00C04FC96ABD_.wvu.Rows" hidden="1">[58]BOP!$A$36:$IV$36,[58]BOP!$A$44:$IV$44,[58]BOP!$A$59:$IV$59,[58]BOP!#REF!,[58]BOP!#REF!,[58]BOP!$A$81:$IV$88</definedName>
    <definedName name="Z_EA86CE3B_00A2_11D2_98BC_00C04FC96ABD_.wvu.Rows" hidden="1">[58]BOP!$A$36:$IV$36,[58]BOP!$A$44:$IV$44,[58]BOP!$A$59:$IV$59,[58]BOP!#REF!,[58]BOP!#REF!,[58]BOP!$A$81:$IV$88</definedName>
    <definedName name="Z_EA86CE3C_00A2_11D2_98BC_00C04FC96ABD_.wvu.Rows" hidden="1">[58]BOP!$A$36:$IV$36,[58]BOP!$A$44:$IV$44,[58]BOP!$A$59:$IV$59,[58]BOP!#REF!,[58]BOP!#REF!,[58]BOP!$A$81:$IV$88</definedName>
    <definedName name="Z_EA86CE3D_00A2_11D2_98BC_00C04FC96ABD_.wvu.Rows" hidden="1">[58]BOP!$A$36:$IV$36,[58]BOP!$A$44:$IV$44,[58]BOP!$A$59:$IV$59,[58]BOP!#REF!,[58]BOP!#REF!,[58]BOP!$A$81:$IV$88</definedName>
    <definedName name="Z_EA86CE3E_00A2_11D2_98BC_00C04FC96ABD_.wvu.Rows" hidden="1">[58]BOP!$A$36:$IV$36,[58]BOP!$A$44:$IV$44,[58]BOP!$A$59:$IV$59,[58]BOP!#REF!,[58]BOP!#REF!,[58]BOP!$A$79:$IV$79,[58]BOP!$A$81:$IV$88,[58]BOP!#REF!</definedName>
    <definedName name="Z_EA86CE3F_00A2_11D2_98BC_00C04FC96ABD_.wvu.Rows" hidden="1">[58]BOP!$A$36:$IV$36,[58]BOP!$A$44:$IV$44,[58]BOP!$A$59:$IV$59,[58]BOP!#REF!,[58]BOP!#REF!,[58]BOP!$A$79:$IV$79,[58]BOP!$A$81:$IV$88</definedName>
    <definedName name="Z_EA86CE40_00A2_11D2_98BC_00C04FC96ABD_.wvu.Rows" localSheetId="56" hidden="1">[58]BOP!$A$36:$IV$36,[58]BOP!$A$44:$IV$44,[58]BOP!$A$59:$IV$59,[58]BOP!#REF!,[58]BOP!#REF!,[58]BOP!$A$79:$IV$79,[58]BOP!#REF!</definedName>
    <definedName name="Z_EA86CE40_00A2_11D2_98BC_00C04FC96ABD_.wvu.Rows" localSheetId="57" hidden="1">[58]BOP!$A$36:$IV$36,[58]BOP!$A$44:$IV$44,[58]BOP!$A$59:$IV$59,[58]BOP!#REF!,[58]BOP!#REF!,[58]BOP!$A$79:$IV$79,[58]BOP!#REF!</definedName>
    <definedName name="Z_EA86CE40_00A2_11D2_98BC_00C04FC96ABD_.wvu.Rows" localSheetId="58" hidden="1">[58]BOP!$A$36:$IV$36,[58]BOP!$A$44:$IV$44,[58]BOP!$A$59:$IV$59,[58]BOP!#REF!,[58]BOP!#REF!,[58]BOP!$A$79:$IV$79,[58]BOP!#REF!</definedName>
    <definedName name="Z_EA86CE40_00A2_11D2_98BC_00C04FC96ABD_.wvu.Rows" localSheetId="59" hidden="1">[58]BOP!$A$36:$IV$36,[58]BOP!$A$44:$IV$44,[58]BOP!$A$59:$IV$59,[58]BOP!#REF!,[58]BOP!#REF!,[58]BOP!$A$79:$IV$79,[58]BOP!#REF!</definedName>
    <definedName name="Z_EA86CE40_00A2_11D2_98BC_00C04FC96ABD_.wvu.Rows" localSheetId="60" hidden="1">[58]BOP!$A$36:$IV$36,[58]BOP!$A$44:$IV$44,[58]BOP!$A$59:$IV$59,[58]BOP!#REF!,[58]BOP!#REF!,[58]BOP!$A$79:$IV$79,[58]BOP!#REF!</definedName>
    <definedName name="Z_EA86CE40_00A2_11D2_98BC_00C04FC96ABD_.wvu.Rows" localSheetId="61" hidden="1">[58]BOP!$A$36:$IV$36,[58]BOP!$A$44:$IV$44,[58]BOP!$A$59:$IV$59,[58]BOP!#REF!,[58]BOP!#REF!,[58]BOP!$A$79:$IV$79,[58]BOP!#REF!</definedName>
    <definedName name="Z_EA86CE40_00A2_11D2_98BC_00C04FC96ABD_.wvu.Rows" localSheetId="62" hidden="1">[58]BOP!$A$36:$IV$36,[58]BOP!$A$44:$IV$44,[58]BOP!$A$59:$IV$59,[58]BOP!#REF!,[58]BOP!#REF!,[58]BOP!$A$79:$IV$79,[58]BOP!#REF!</definedName>
    <definedName name="Z_EA86CE40_00A2_11D2_98BC_00C04FC96ABD_.wvu.Rows" hidden="1">[58]BOP!$A$36:$IV$36,[58]BOP!$A$44:$IV$44,[58]BOP!$A$59:$IV$59,[58]BOP!#REF!,[58]BOP!#REF!,[58]BOP!$A$79:$IV$79,[58]BOP!#REF!</definedName>
    <definedName name="Z_EA86CE41_00A2_11D2_98BC_00C04FC96ABD_.wvu.Rows" hidden="1">[58]BOP!$A$36:$IV$36,[58]BOP!$A$44:$IV$44,[58]BOP!$A$59:$IV$59,[58]BOP!#REF!,[58]BOP!#REF!,[58]BOP!$A$79:$IV$79,[58]BOP!$A$81:$IV$88,[58]BOP!#REF!</definedName>
    <definedName name="Z_EA86CE42_00A2_11D2_98BC_00C04FC96ABD_.wvu.Rows" hidden="1">[58]BOP!$A$36:$IV$36,[58]BOP!$A$44:$IV$44,[58]BOP!$A$59:$IV$59,[58]BOP!#REF!,[58]BOP!#REF!,[58]BOP!$A$79:$IV$79,[58]BOP!$A$81:$IV$88,[58]BOP!#REF!</definedName>
    <definedName name="Z_EA86CE43_00A2_11D2_98BC_00C04FC96ABD_.wvu.Rows" hidden="1">[58]BOP!$A$36:$IV$36,[58]BOP!$A$44:$IV$44,[58]BOP!$A$59:$IV$59,[58]BOP!#REF!,[58]BOP!#REF!,[58]BOP!$A$79:$IV$79,[58]BOP!$A$81:$IV$88,[58]BOP!#REF!</definedName>
    <definedName name="Z_EA86CE45_00A2_11D2_98BC_00C04FC96ABD_.wvu.Rows" hidden="1">[58]BOP!$A$36:$IV$36,[58]BOP!$A$44:$IV$44,[58]BOP!$A$59:$IV$59,[58]BOP!#REF!,[58]BOP!#REF!,[58]BOP!$A$79:$IV$79,[58]BOP!$A$81:$IV$88,[58]BOP!#REF!,[58]BOP!#REF!</definedName>
    <definedName name="Z_EA86CE46_00A2_11D2_98BC_00C04FC96ABD_.wvu.Rows" hidden="1">[58]BOP!$A$36:$IV$36,[58]BOP!$A$44:$IV$44,[58]BOP!$A$59:$IV$59,[58]BOP!#REF!,[58]BOP!#REF!,[58]BOP!$A$79:$IV$79,[58]BOP!$A$81:$IV$88,[58]BOP!#REF!,[58]BOP!#REF!</definedName>
    <definedName name="Z_EA86CE47_00A2_11D2_98BC_00C04FC96ABD_.wvu.Rows" hidden="1">[58]BOP!$A$36:$IV$36,[58]BOP!$A$44:$IV$44,[58]BOP!$A$59:$IV$59,[58]BOP!#REF!,[58]BOP!#REF!,[58]BOP!$A$79:$IV$79</definedName>
    <definedName name="ZAMON" localSheetId="2">CONTENT!ZAMON</definedName>
    <definedName name="ZAMON">[0]!ZAMON</definedName>
    <definedName name="ZERO" localSheetId="2">CONTENT!ZEROs:CONTENT!ZEROe</definedName>
    <definedName name="ZERO">ZEROs:ZEROe</definedName>
    <definedName name="ZEROcol">#REF!</definedName>
    <definedName name="ZEROe" localSheetId="2">ChEnd ZEROcol</definedName>
    <definedName name="ZEROe">ChEnd ZEROcol</definedName>
    <definedName name="ZEROs" localSheetId="2">ChStart ZEROcol</definedName>
    <definedName name="ZEROs">ChStart ZEROcol</definedName>
    <definedName name="zsr5">#REF!</definedName>
    <definedName name="zsr6">#REF!</definedName>
    <definedName name="zz" localSheetId="2"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hidden="1">{"Tab1",#N/A,FALSE,"P";"Tab2",#N/A,FALSE,"P"}</definedName>
    <definedName name="zzz">#REF!</definedName>
    <definedName name="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 i="184" l="1"/>
  <c r="H19" i="184"/>
  <c r="H13" i="183"/>
  <c r="H5" i="183"/>
  <c r="M5" i="170" l="1"/>
  <c r="S66" i="169"/>
  <c r="R66" i="169"/>
  <c r="Q66" i="169"/>
  <c r="P66" i="169"/>
  <c r="O66" i="169"/>
  <c r="N66" i="169"/>
  <c r="M66" i="169"/>
  <c r="L66" i="169"/>
  <c r="K66" i="169"/>
  <c r="J66" i="169"/>
  <c r="I66" i="169"/>
  <c r="H66" i="169"/>
  <c r="G66" i="169"/>
  <c r="F66" i="169"/>
  <c r="E66" i="169"/>
  <c r="D66" i="169"/>
  <c r="C66" i="169"/>
  <c r="B66" i="169"/>
  <c r="S65" i="169"/>
  <c r="R65" i="169"/>
  <c r="Q65" i="169"/>
  <c r="P65" i="169"/>
  <c r="O65" i="169"/>
  <c r="N65" i="169"/>
  <c r="M65" i="169"/>
  <c r="L65" i="169"/>
  <c r="K65" i="169"/>
  <c r="J65" i="169"/>
  <c r="I65" i="169"/>
  <c r="H65" i="169"/>
  <c r="G65" i="169"/>
  <c r="F65" i="169"/>
  <c r="E65" i="169"/>
  <c r="D65" i="169"/>
  <c r="C65" i="169"/>
  <c r="B65" i="169"/>
  <c r="S64" i="169"/>
  <c r="R64" i="169"/>
  <c r="Q64" i="169"/>
  <c r="P64" i="169"/>
  <c r="O64" i="169"/>
  <c r="N64" i="169"/>
  <c r="M64" i="169"/>
  <c r="L64" i="169"/>
  <c r="K64" i="169"/>
  <c r="J64" i="169"/>
  <c r="I64" i="169"/>
  <c r="H64" i="169"/>
  <c r="G64" i="169"/>
  <c r="F64" i="169"/>
  <c r="E64" i="169"/>
  <c r="D64" i="169"/>
  <c r="C64" i="169"/>
  <c r="B64" i="169"/>
  <c r="S63" i="169"/>
  <c r="R63" i="169"/>
  <c r="Q63" i="169"/>
  <c r="P63" i="169"/>
  <c r="O63" i="169"/>
  <c r="N63" i="169"/>
  <c r="M63" i="169"/>
  <c r="L63" i="169"/>
  <c r="K63" i="169"/>
  <c r="J63" i="169"/>
  <c r="I63" i="169"/>
  <c r="H63" i="169"/>
  <c r="G63" i="169"/>
  <c r="F63" i="169"/>
  <c r="E63" i="169"/>
  <c r="D63" i="169"/>
  <c r="C63" i="169"/>
  <c r="B63" i="169"/>
  <c r="S62" i="169"/>
  <c r="R62" i="169"/>
  <c r="Q62" i="169"/>
  <c r="P62" i="169"/>
  <c r="O62" i="169"/>
  <c r="N62" i="169"/>
  <c r="M62" i="169"/>
  <c r="L62" i="169"/>
  <c r="K62" i="169"/>
  <c r="J62" i="169"/>
  <c r="I62" i="169"/>
  <c r="H62" i="169"/>
  <c r="G62" i="169"/>
  <c r="F62" i="169"/>
  <c r="E62" i="169"/>
  <c r="D62" i="169"/>
  <c r="C62" i="169"/>
  <c r="B62" i="169"/>
  <c r="S61" i="169"/>
  <c r="R61" i="169"/>
  <c r="Q61" i="169"/>
  <c r="P61" i="169"/>
  <c r="O61" i="169"/>
  <c r="N61" i="169"/>
  <c r="M61" i="169"/>
  <c r="L61" i="169"/>
  <c r="K61" i="169"/>
  <c r="J61" i="169"/>
  <c r="I61" i="169"/>
  <c r="H61" i="169"/>
  <c r="G61" i="169"/>
  <c r="F61" i="169"/>
  <c r="E61" i="169"/>
  <c r="D61" i="169"/>
  <c r="C61" i="169"/>
  <c r="B61" i="169"/>
  <c r="S60" i="169"/>
  <c r="R60" i="169"/>
  <c r="Q60" i="169"/>
  <c r="P60" i="169"/>
  <c r="O60" i="169"/>
  <c r="N60" i="169"/>
  <c r="M60" i="169"/>
  <c r="L60" i="169"/>
  <c r="K60" i="169"/>
  <c r="J60" i="169"/>
  <c r="I60" i="169"/>
  <c r="H60" i="169"/>
  <c r="G60" i="169"/>
  <c r="F60" i="169"/>
  <c r="E60" i="169"/>
  <c r="D60" i="169"/>
  <c r="C60" i="169"/>
  <c r="B60" i="169"/>
  <c r="S59" i="169"/>
  <c r="R59" i="169"/>
  <c r="Q59" i="169"/>
  <c r="P59" i="169"/>
  <c r="O59" i="169"/>
  <c r="N59" i="169"/>
  <c r="M59" i="169"/>
  <c r="L59" i="169"/>
  <c r="K59" i="169"/>
  <c r="J59" i="169"/>
  <c r="I59" i="169"/>
  <c r="H59" i="169"/>
  <c r="G59" i="169"/>
  <c r="F59" i="169"/>
  <c r="E59" i="169"/>
  <c r="D59" i="169"/>
  <c r="C59" i="169"/>
  <c r="B59" i="169"/>
  <c r="S58" i="169"/>
  <c r="R58" i="169"/>
  <c r="Q58" i="169"/>
  <c r="P58" i="169"/>
  <c r="O58" i="169"/>
  <c r="N58" i="169"/>
  <c r="M58" i="169"/>
  <c r="L58" i="169"/>
  <c r="K58" i="169"/>
  <c r="J58" i="169"/>
  <c r="I58" i="169"/>
  <c r="H58" i="169"/>
  <c r="G58" i="169"/>
  <c r="F58" i="169"/>
  <c r="E58" i="169"/>
  <c r="D58" i="169"/>
  <c r="C58" i="169"/>
  <c r="B58" i="169"/>
  <c r="S57" i="169"/>
  <c r="R57" i="169"/>
  <c r="Q57" i="169"/>
  <c r="P57" i="169"/>
  <c r="O57" i="169"/>
  <c r="N57" i="169"/>
  <c r="M57" i="169"/>
  <c r="L57" i="169"/>
  <c r="K57" i="169"/>
  <c r="J57" i="169"/>
  <c r="I57" i="169"/>
  <c r="H57" i="169"/>
  <c r="G57" i="169"/>
  <c r="F57" i="169"/>
  <c r="E57" i="169"/>
  <c r="D57" i="169"/>
  <c r="C57" i="169"/>
  <c r="B57" i="169"/>
  <c r="G23" i="159" l="1"/>
  <c r="F23" i="159"/>
  <c r="B8" i="159"/>
  <c r="K8" i="157"/>
  <c r="K6" i="157"/>
  <c r="J19" i="156"/>
  <c r="I19" i="156"/>
  <c r="H19" i="156"/>
  <c r="G19" i="156"/>
  <c r="F17" i="156"/>
  <c r="F16" i="156"/>
  <c r="F15" i="156"/>
  <c r="F14" i="156"/>
  <c r="F13" i="156"/>
  <c r="F12" i="156"/>
  <c r="F11" i="156"/>
  <c r="F10" i="156"/>
  <c r="F9" i="156"/>
  <c r="F8" i="156"/>
  <c r="J43" i="154"/>
  <c r="I43" i="154"/>
  <c r="H43" i="154"/>
  <c r="G43" i="154"/>
  <c r="E43" i="154"/>
  <c r="F41" i="154"/>
  <c r="F40" i="154"/>
  <c r="F39" i="154"/>
  <c r="F38" i="154"/>
  <c r="F37" i="154"/>
  <c r="F36" i="154"/>
  <c r="F35" i="154"/>
  <c r="F34" i="154"/>
  <c r="F33" i="154"/>
  <c r="F32" i="154"/>
  <c r="F43" i="154" s="1"/>
  <c r="J19" i="154"/>
  <c r="I19" i="154"/>
  <c r="H19" i="154"/>
  <c r="G19" i="154"/>
  <c r="E19" i="154"/>
  <c r="F17" i="154"/>
  <c r="F16" i="154"/>
  <c r="F15" i="154"/>
  <c r="F14" i="154"/>
  <c r="F13" i="154"/>
  <c r="F12" i="154"/>
  <c r="F11" i="154"/>
  <c r="F10" i="154"/>
  <c r="F9" i="154"/>
  <c r="F8" i="154"/>
  <c r="O21" i="153"/>
  <c r="N21" i="153"/>
  <c r="M21" i="153"/>
  <c r="L21" i="153"/>
  <c r="K21" i="153"/>
  <c r="J21" i="153"/>
  <c r="I21" i="153"/>
  <c r="H21" i="153"/>
  <c r="F21" i="153"/>
  <c r="F19" i="156" l="1"/>
  <c r="F19" i="154"/>
  <c r="K28" i="151"/>
  <c r="J28" i="151"/>
  <c r="I28" i="151"/>
  <c r="H28" i="151"/>
  <c r="G28" i="151"/>
  <c r="F28" i="151"/>
  <c r="E28" i="151"/>
  <c r="D28" i="151"/>
  <c r="C28" i="151"/>
  <c r="R21" i="145"/>
  <c r="Q21" i="145"/>
  <c r="P21" i="145"/>
  <c r="P18" i="145" s="1"/>
  <c r="M21" i="145"/>
  <c r="M18" i="145" s="1"/>
  <c r="J21" i="145"/>
  <c r="G21" i="145"/>
  <c r="G18" i="145" s="1"/>
  <c r="D21" i="145"/>
  <c r="S21" i="145" s="1"/>
  <c r="R20" i="145"/>
  <c r="Q20" i="145"/>
  <c r="D20" i="145"/>
  <c r="S20" i="145" s="1"/>
  <c r="R19" i="145"/>
  <c r="Q19" i="145"/>
  <c r="D19" i="145"/>
  <c r="S19" i="145" s="1"/>
  <c r="O18" i="145"/>
  <c r="N18" i="145"/>
  <c r="L18" i="145"/>
  <c r="K18" i="145"/>
  <c r="J18" i="145"/>
  <c r="I18" i="145"/>
  <c r="H18" i="145"/>
  <c r="F18" i="145"/>
  <c r="E18" i="145"/>
  <c r="C18" i="145"/>
  <c r="R18" i="145" s="1"/>
  <c r="B18" i="145"/>
  <c r="R17" i="145"/>
  <c r="Q17" i="145"/>
  <c r="P17" i="145"/>
  <c r="M17" i="145"/>
  <c r="J17" i="145"/>
  <c r="G17" i="145"/>
  <c r="D17" i="145"/>
  <c r="S17" i="145" s="1"/>
  <c r="R16" i="145"/>
  <c r="Q16" i="145"/>
  <c r="P16" i="145"/>
  <c r="P12" i="145" s="1"/>
  <c r="M16" i="145"/>
  <c r="M12" i="145" s="1"/>
  <c r="J16" i="145"/>
  <c r="G16" i="145"/>
  <c r="D16" i="145"/>
  <c r="R15" i="145"/>
  <c r="Q15" i="145"/>
  <c r="P15" i="145"/>
  <c r="M15" i="145"/>
  <c r="J15" i="145"/>
  <c r="G15" i="145"/>
  <c r="G12" i="145" s="1"/>
  <c r="D15" i="145"/>
  <c r="S15" i="145" s="1"/>
  <c r="R14" i="145"/>
  <c r="Q14" i="145"/>
  <c r="D14" i="145"/>
  <c r="S14" i="145" s="1"/>
  <c r="R13" i="145"/>
  <c r="Q13" i="145"/>
  <c r="D13" i="145"/>
  <c r="S13" i="145" s="1"/>
  <c r="O12" i="145"/>
  <c r="N12" i="145"/>
  <c r="L12" i="145"/>
  <c r="K12" i="145"/>
  <c r="J12" i="145"/>
  <c r="I12" i="145"/>
  <c r="H12" i="145"/>
  <c r="F12" i="145"/>
  <c r="E12" i="145"/>
  <c r="C12" i="145"/>
  <c r="B12" i="145"/>
  <c r="R11" i="145"/>
  <c r="Q11" i="145"/>
  <c r="P11" i="145"/>
  <c r="P10" i="145" s="1"/>
  <c r="M11" i="145"/>
  <c r="M10" i="145" s="1"/>
  <c r="J11" i="145"/>
  <c r="G11" i="145"/>
  <c r="G10" i="145" s="1"/>
  <c r="D11" i="145"/>
  <c r="D10" i="145" s="1"/>
  <c r="O10" i="145"/>
  <c r="N10" i="145"/>
  <c r="L10" i="145"/>
  <c r="K10" i="145"/>
  <c r="J10" i="145"/>
  <c r="I10" i="145"/>
  <c r="H10" i="145"/>
  <c r="F10" i="145"/>
  <c r="E10" i="145"/>
  <c r="C10" i="145"/>
  <c r="B10" i="145"/>
  <c r="R9" i="145"/>
  <c r="Q9" i="145"/>
  <c r="P9" i="145"/>
  <c r="M9" i="145"/>
  <c r="J9" i="145"/>
  <c r="G9" i="145"/>
  <c r="G7" i="145" s="1"/>
  <c r="G22" i="145" s="1"/>
  <c r="D9" i="145"/>
  <c r="S9" i="145" s="1"/>
  <c r="R8" i="145"/>
  <c r="Q8" i="145"/>
  <c r="P8" i="145"/>
  <c r="M8" i="145"/>
  <c r="J8" i="145"/>
  <c r="G8" i="145"/>
  <c r="D8" i="145"/>
  <c r="S8" i="145" s="1"/>
  <c r="P7" i="145"/>
  <c r="O7" i="145"/>
  <c r="O22" i="145" s="1"/>
  <c r="N7" i="145"/>
  <c r="N22" i="145" s="1"/>
  <c r="M7" i="145"/>
  <c r="L7" i="145"/>
  <c r="L22" i="145" s="1"/>
  <c r="K7" i="145"/>
  <c r="K22" i="145" s="1"/>
  <c r="J7" i="145"/>
  <c r="J22" i="145" s="1"/>
  <c r="I7" i="145"/>
  <c r="H7" i="145"/>
  <c r="F7" i="145"/>
  <c r="E7" i="145"/>
  <c r="C7" i="145"/>
  <c r="B7" i="145"/>
  <c r="B22" i="145" s="1"/>
  <c r="J23" i="144"/>
  <c r="P22" i="144"/>
  <c r="Q22" i="144" s="1"/>
  <c r="O22" i="144"/>
  <c r="N22" i="144"/>
  <c r="K22" i="144"/>
  <c r="H22" i="144"/>
  <c r="E22" i="144"/>
  <c r="P21" i="144"/>
  <c r="O21" i="144"/>
  <c r="Q21" i="144" s="1"/>
  <c r="N21" i="144"/>
  <c r="K21" i="144"/>
  <c r="H21" i="144"/>
  <c r="E21" i="144"/>
  <c r="P20" i="144"/>
  <c r="O20" i="144"/>
  <c r="N20" i="144"/>
  <c r="K20" i="144"/>
  <c r="H20" i="144"/>
  <c r="E20" i="144"/>
  <c r="P19" i="144"/>
  <c r="O19" i="144"/>
  <c r="Q19" i="144" s="1"/>
  <c r="N19" i="144"/>
  <c r="K19" i="144"/>
  <c r="H19" i="144"/>
  <c r="E19" i="144"/>
  <c r="P18" i="144"/>
  <c r="O18" i="144"/>
  <c r="N18" i="144"/>
  <c r="K18" i="144"/>
  <c r="H18" i="144"/>
  <c r="E18" i="144"/>
  <c r="P17" i="144"/>
  <c r="O17" i="144"/>
  <c r="N17" i="144"/>
  <c r="K17" i="144"/>
  <c r="H17" i="144"/>
  <c r="E17" i="144"/>
  <c r="Q16" i="144"/>
  <c r="P16" i="144"/>
  <c r="O16" i="144"/>
  <c r="N16" i="144"/>
  <c r="K16" i="144"/>
  <c r="H16" i="144"/>
  <c r="E16" i="144"/>
  <c r="P15" i="144"/>
  <c r="O15" i="144"/>
  <c r="Q15" i="144" s="1"/>
  <c r="N15" i="144"/>
  <c r="N14" i="144" s="1"/>
  <c r="K15" i="144"/>
  <c r="K14" i="144" s="1"/>
  <c r="H15" i="144"/>
  <c r="H14" i="144" s="1"/>
  <c r="E15" i="144"/>
  <c r="M14" i="144"/>
  <c r="L14" i="144"/>
  <c r="J14" i="144"/>
  <c r="I14" i="144"/>
  <c r="G14" i="144"/>
  <c r="F14" i="144"/>
  <c r="D14" i="144"/>
  <c r="C14" i="144"/>
  <c r="P13" i="144"/>
  <c r="O13" i="144"/>
  <c r="N13" i="144"/>
  <c r="K13" i="144"/>
  <c r="H13" i="144"/>
  <c r="E13" i="144"/>
  <c r="P12" i="144"/>
  <c r="O12" i="144"/>
  <c r="Q12" i="144" s="1"/>
  <c r="N12" i="144"/>
  <c r="N10" i="144" s="1"/>
  <c r="K12" i="144"/>
  <c r="H12" i="144"/>
  <c r="E12" i="144"/>
  <c r="E10" i="144" s="1"/>
  <c r="P11" i="144"/>
  <c r="O11" i="144"/>
  <c r="Q11" i="144" s="1"/>
  <c r="N11" i="144"/>
  <c r="K11" i="144"/>
  <c r="H11" i="144"/>
  <c r="E11" i="144"/>
  <c r="L10" i="144"/>
  <c r="J10" i="144"/>
  <c r="I10" i="144"/>
  <c r="G10" i="144"/>
  <c r="F10" i="144"/>
  <c r="D10" i="144"/>
  <c r="C10" i="144"/>
  <c r="P9" i="144"/>
  <c r="O9" i="144"/>
  <c r="N9" i="144"/>
  <c r="K9" i="144"/>
  <c r="H9" i="144"/>
  <c r="E9" i="144"/>
  <c r="Q9" i="144" s="1"/>
  <c r="P8" i="144"/>
  <c r="P7" i="144" s="1"/>
  <c r="O8" i="144"/>
  <c r="N8" i="144"/>
  <c r="N7" i="144" s="1"/>
  <c r="K8" i="144"/>
  <c r="K7" i="144" s="1"/>
  <c r="H8" i="144"/>
  <c r="H7" i="144" s="1"/>
  <c r="E8" i="144"/>
  <c r="M7" i="144"/>
  <c r="M23" i="144" s="1"/>
  <c r="L7" i="144"/>
  <c r="J7" i="144"/>
  <c r="I7" i="144"/>
  <c r="G7" i="144"/>
  <c r="F7" i="144"/>
  <c r="E7" i="144"/>
  <c r="D7" i="144"/>
  <c r="D23" i="144" s="1"/>
  <c r="C7" i="144"/>
  <c r="M29" i="142"/>
  <c r="L29" i="142"/>
  <c r="J29" i="142"/>
  <c r="I29" i="142"/>
  <c r="G29" i="142"/>
  <c r="F29" i="142"/>
  <c r="D29" i="142"/>
  <c r="C29" i="142"/>
  <c r="M28" i="142"/>
  <c r="L28" i="142"/>
  <c r="J28" i="142"/>
  <c r="I28" i="142"/>
  <c r="G28" i="142"/>
  <c r="F28" i="142"/>
  <c r="D28" i="142"/>
  <c r="C28" i="142"/>
  <c r="M27" i="142"/>
  <c r="L27" i="142"/>
  <c r="J27" i="142"/>
  <c r="I27" i="142"/>
  <c r="G27" i="142"/>
  <c r="F27" i="142"/>
  <c r="D27" i="142"/>
  <c r="C27" i="142"/>
  <c r="M26" i="142"/>
  <c r="L26" i="142"/>
  <c r="J26" i="142"/>
  <c r="I26" i="142"/>
  <c r="G26" i="142"/>
  <c r="F26" i="142"/>
  <c r="D26" i="142"/>
  <c r="D30" i="142" s="1"/>
  <c r="C26" i="142"/>
  <c r="C30" i="142" s="1"/>
  <c r="M24" i="142"/>
  <c r="L24" i="142"/>
  <c r="J24" i="142"/>
  <c r="I24" i="142"/>
  <c r="G24" i="142"/>
  <c r="F24" i="142"/>
  <c r="D24" i="142"/>
  <c r="C24" i="142"/>
  <c r="P23" i="142"/>
  <c r="P29" i="142" s="1"/>
  <c r="O23" i="142"/>
  <c r="Q23" i="142" s="1"/>
  <c r="Q29" i="142" s="1"/>
  <c r="N23" i="142"/>
  <c r="N29" i="142" s="1"/>
  <c r="K23" i="142"/>
  <c r="K29" i="142" s="1"/>
  <c r="H23" i="142"/>
  <c r="H29" i="142" s="1"/>
  <c r="E23" i="142"/>
  <c r="E29" i="142" s="1"/>
  <c r="P22" i="142"/>
  <c r="O22" i="142"/>
  <c r="N22" i="142"/>
  <c r="K22" i="142"/>
  <c r="K28" i="142" s="1"/>
  <c r="H22" i="142"/>
  <c r="H28" i="142" s="1"/>
  <c r="E22" i="142"/>
  <c r="P21" i="142"/>
  <c r="O21" i="142"/>
  <c r="Q21" i="142" s="1"/>
  <c r="N21" i="142"/>
  <c r="K21" i="142"/>
  <c r="K24" i="142" s="1"/>
  <c r="H21" i="142"/>
  <c r="E21" i="142"/>
  <c r="P20" i="142"/>
  <c r="O20" i="142"/>
  <c r="Q20" i="142" s="1"/>
  <c r="N20" i="142"/>
  <c r="H20" i="142"/>
  <c r="E20" i="142"/>
  <c r="M18" i="142"/>
  <c r="L18" i="142"/>
  <c r="J18" i="142"/>
  <c r="I18" i="142"/>
  <c r="G18" i="142"/>
  <c r="F18" i="142"/>
  <c r="D18" i="142"/>
  <c r="C18" i="142"/>
  <c r="P17" i="142"/>
  <c r="O17" i="142"/>
  <c r="Q17" i="142" s="1"/>
  <c r="N17" i="142"/>
  <c r="E17" i="142"/>
  <c r="P16" i="142"/>
  <c r="O16" i="142"/>
  <c r="Q16" i="142" s="1"/>
  <c r="N16" i="142"/>
  <c r="N18" i="142" s="1"/>
  <c r="K16" i="142"/>
  <c r="H16" i="142"/>
  <c r="E16" i="142"/>
  <c r="P15" i="142"/>
  <c r="O15" i="142"/>
  <c r="N15" i="142"/>
  <c r="K15" i="142"/>
  <c r="H15" i="142"/>
  <c r="H18" i="142" s="1"/>
  <c r="E15" i="142"/>
  <c r="E18" i="142" s="1"/>
  <c r="M13" i="142"/>
  <c r="L13" i="142"/>
  <c r="J13" i="142"/>
  <c r="I13" i="142"/>
  <c r="G13" i="142"/>
  <c r="F13" i="142"/>
  <c r="D13" i="142"/>
  <c r="C13" i="142"/>
  <c r="P12" i="142"/>
  <c r="O12" i="142"/>
  <c r="N12" i="142"/>
  <c r="K12" i="142"/>
  <c r="K13" i="142" s="1"/>
  <c r="H12" i="142"/>
  <c r="E12" i="142"/>
  <c r="P11" i="142"/>
  <c r="Q11" i="142" s="1"/>
  <c r="O11" i="142"/>
  <c r="N11" i="142"/>
  <c r="K11" i="142"/>
  <c r="H11" i="142"/>
  <c r="E11" i="142"/>
  <c r="M9" i="142"/>
  <c r="L9" i="142"/>
  <c r="J9" i="142"/>
  <c r="I9" i="142"/>
  <c r="G9" i="142"/>
  <c r="F9" i="142"/>
  <c r="D9" i="142"/>
  <c r="C9" i="142"/>
  <c r="P8" i="142"/>
  <c r="O8" i="142"/>
  <c r="N8" i="142"/>
  <c r="K8" i="142"/>
  <c r="H8" i="142"/>
  <c r="E8" i="142"/>
  <c r="P7" i="142"/>
  <c r="O7" i="142"/>
  <c r="N7" i="142"/>
  <c r="N26" i="142" s="1"/>
  <c r="K7" i="142"/>
  <c r="K26" i="142" s="1"/>
  <c r="H7" i="142"/>
  <c r="H26" i="142" s="1"/>
  <c r="E7" i="142"/>
  <c r="L87" i="141"/>
  <c r="K87" i="141"/>
  <c r="I87" i="141"/>
  <c r="H87" i="141"/>
  <c r="F87" i="141"/>
  <c r="E87" i="141"/>
  <c r="C87" i="141"/>
  <c r="B87" i="141"/>
  <c r="L86" i="141"/>
  <c r="K86" i="141"/>
  <c r="I86" i="141"/>
  <c r="H86" i="141"/>
  <c r="F86" i="141"/>
  <c r="E86" i="141"/>
  <c r="C86" i="141"/>
  <c r="B86" i="141"/>
  <c r="L85" i="141"/>
  <c r="K85" i="141"/>
  <c r="J85" i="141"/>
  <c r="I85" i="141"/>
  <c r="H85" i="141"/>
  <c r="F85" i="141"/>
  <c r="E85" i="141"/>
  <c r="C85" i="141"/>
  <c r="B85" i="141"/>
  <c r="L84" i="141"/>
  <c r="K84" i="141"/>
  <c r="I84" i="141"/>
  <c r="H84" i="141"/>
  <c r="F84" i="141"/>
  <c r="E84" i="141"/>
  <c r="C84" i="141"/>
  <c r="B84" i="141"/>
  <c r="L83" i="141"/>
  <c r="K83" i="141"/>
  <c r="I83" i="141"/>
  <c r="H83" i="141"/>
  <c r="F83" i="141"/>
  <c r="E83" i="141"/>
  <c r="C83" i="141"/>
  <c r="B83" i="141"/>
  <c r="L82" i="141"/>
  <c r="K82" i="141"/>
  <c r="I82" i="141"/>
  <c r="H82" i="141"/>
  <c r="F82" i="141"/>
  <c r="E82" i="141"/>
  <c r="C82" i="141"/>
  <c r="B82" i="141"/>
  <c r="L81" i="141"/>
  <c r="K81" i="141"/>
  <c r="I81" i="141"/>
  <c r="H81" i="141"/>
  <c r="F81" i="141"/>
  <c r="E81" i="141"/>
  <c r="C81" i="141"/>
  <c r="B81" i="141"/>
  <c r="L80" i="141"/>
  <c r="K80" i="141"/>
  <c r="I80" i="141"/>
  <c r="H80" i="141"/>
  <c r="F80" i="141"/>
  <c r="E80" i="141"/>
  <c r="C80" i="141"/>
  <c r="B80" i="141"/>
  <c r="L79" i="141"/>
  <c r="K79" i="141"/>
  <c r="I79" i="141"/>
  <c r="I88" i="141" s="1"/>
  <c r="H79" i="141"/>
  <c r="F79" i="141"/>
  <c r="E79" i="141"/>
  <c r="C79" i="141"/>
  <c r="B79" i="141"/>
  <c r="L77" i="141"/>
  <c r="K77" i="141"/>
  <c r="M77" i="141" s="1"/>
  <c r="I77" i="141"/>
  <c r="H77" i="141"/>
  <c r="J77" i="141" s="1"/>
  <c r="F77" i="141"/>
  <c r="G77" i="141" s="1"/>
  <c r="E77" i="141"/>
  <c r="C77" i="141"/>
  <c r="B77" i="141"/>
  <c r="D77" i="141" s="1"/>
  <c r="O76" i="141"/>
  <c r="N76" i="141"/>
  <c r="M76" i="141"/>
  <c r="J76" i="141"/>
  <c r="D76" i="141"/>
  <c r="P76" i="141" s="1"/>
  <c r="L74" i="141"/>
  <c r="K74" i="141"/>
  <c r="J74" i="141"/>
  <c r="I74" i="141"/>
  <c r="H74" i="141"/>
  <c r="F74" i="141"/>
  <c r="E74" i="141"/>
  <c r="C74" i="141"/>
  <c r="B74" i="141"/>
  <c r="O73" i="141"/>
  <c r="N73" i="141"/>
  <c r="M73" i="141"/>
  <c r="J73" i="141"/>
  <c r="G73" i="141"/>
  <c r="D73" i="141"/>
  <c r="O72" i="141"/>
  <c r="N72" i="141"/>
  <c r="M72" i="141"/>
  <c r="J72" i="141"/>
  <c r="G72" i="141"/>
  <c r="D72" i="141"/>
  <c r="P72" i="141" s="1"/>
  <c r="O71" i="141"/>
  <c r="N71" i="141"/>
  <c r="M71" i="141"/>
  <c r="M74" i="141" s="1"/>
  <c r="J71" i="141"/>
  <c r="G71" i="141"/>
  <c r="G74" i="141" s="1"/>
  <c r="D71" i="141"/>
  <c r="L69" i="141"/>
  <c r="K69" i="141"/>
  <c r="I69" i="141"/>
  <c r="H69" i="141"/>
  <c r="F69" i="141"/>
  <c r="E69" i="141"/>
  <c r="C69" i="141"/>
  <c r="O69" i="141" s="1"/>
  <c r="B69" i="141"/>
  <c r="N69" i="141" s="1"/>
  <c r="O68" i="141"/>
  <c r="N68" i="141"/>
  <c r="M68" i="141"/>
  <c r="J68" i="141"/>
  <c r="G68" i="141"/>
  <c r="D68" i="141"/>
  <c r="O67" i="141"/>
  <c r="N67" i="141"/>
  <c r="M67" i="141"/>
  <c r="J67" i="141"/>
  <c r="G67" i="141"/>
  <c r="D67" i="141"/>
  <c r="P67" i="141" s="1"/>
  <c r="O66" i="141"/>
  <c r="O85" i="141" s="1"/>
  <c r="N66" i="141"/>
  <c r="N85" i="141" s="1"/>
  <c r="M66" i="141"/>
  <c r="J66" i="141"/>
  <c r="G66" i="141"/>
  <c r="D66" i="141"/>
  <c r="O65" i="141"/>
  <c r="N65" i="141"/>
  <c r="M65" i="141"/>
  <c r="J65" i="141"/>
  <c r="J69" i="141" s="1"/>
  <c r="G65" i="141"/>
  <c r="D65" i="141"/>
  <c r="D69" i="141" s="1"/>
  <c r="O64" i="141"/>
  <c r="N64" i="141"/>
  <c r="M64" i="141"/>
  <c r="J64" i="141"/>
  <c r="G64" i="141"/>
  <c r="D64" i="141"/>
  <c r="L62" i="141"/>
  <c r="K62" i="141"/>
  <c r="I62" i="141"/>
  <c r="H62" i="141"/>
  <c r="F62" i="141"/>
  <c r="E62" i="141"/>
  <c r="C62" i="141"/>
  <c r="B62" i="141"/>
  <c r="O61" i="141"/>
  <c r="N61" i="141"/>
  <c r="M61" i="141"/>
  <c r="J61" i="141"/>
  <c r="G61" i="141"/>
  <c r="D61" i="141"/>
  <c r="P61" i="141" s="1"/>
  <c r="O60" i="141"/>
  <c r="N60" i="141"/>
  <c r="M60" i="141"/>
  <c r="J60" i="141"/>
  <c r="G60" i="141"/>
  <c r="D60" i="141"/>
  <c r="P60" i="141" s="1"/>
  <c r="O59" i="141"/>
  <c r="N59" i="141"/>
  <c r="M59" i="141"/>
  <c r="J59" i="141"/>
  <c r="G59" i="141"/>
  <c r="D59" i="141"/>
  <c r="P59" i="141" s="1"/>
  <c r="O58" i="141"/>
  <c r="N58" i="141"/>
  <c r="M58" i="141"/>
  <c r="J58" i="141"/>
  <c r="G58" i="141"/>
  <c r="D58" i="141"/>
  <c r="D62" i="141" s="1"/>
  <c r="O57" i="141"/>
  <c r="N57" i="141"/>
  <c r="M57" i="141"/>
  <c r="J57" i="141"/>
  <c r="G57" i="141"/>
  <c r="D57" i="141"/>
  <c r="P57" i="141" s="1"/>
  <c r="O56" i="141"/>
  <c r="N56" i="141"/>
  <c r="M56" i="141"/>
  <c r="J56" i="141"/>
  <c r="G56" i="141"/>
  <c r="D56" i="141"/>
  <c r="P56" i="141" s="1"/>
  <c r="O55" i="141"/>
  <c r="N55" i="141"/>
  <c r="M55" i="141"/>
  <c r="J55" i="141"/>
  <c r="G55" i="141"/>
  <c r="D55" i="141"/>
  <c r="P55" i="141" s="1"/>
  <c r="L53" i="141"/>
  <c r="K53" i="141"/>
  <c r="J53" i="141"/>
  <c r="I53" i="141"/>
  <c r="H53" i="141"/>
  <c r="F53" i="141"/>
  <c r="E53" i="141"/>
  <c r="C53" i="141"/>
  <c r="B53" i="141"/>
  <c r="O52" i="141"/>
  <c r="N52" i="141"/>
  <c r="M52" i="141"/>
  <c r="J52" i="141"/>
  <c r="G52" i="141"/>
  <c r="D52" i="141"/>
  <c r="P52" i="141" s="1"/>
  <c r="O51" i="141"/>
  <c r="N51" i="141"/>
  <c r="M51" i="141"/>
  <c r="J51" i="141"/>
  <c r="G51" i="141"/>
  <c r="D51" i="141"/>
  <c r="O50" i="141"/>
  <c r="N50" i="141"/>
  <c r="M50" i="141"/>
  <c r="J50" i="141"/>
  <c r="G50" i="141"/>
  <c r="D50" i="141"/>
  <c r="P50" i="141" s="1"/>
  <c r="O49" i="141"/>
  <c r="N49" i="141"/>
  <c r="N53" i="141" s="1"/>
  <c r="M49" i="141"/>
  <c r="J49" i="141"/>
  <c r="G49" i="141"/>
  <c r="D49" i="141"/>
  <c r="O48" i="141"/>
  <c r="N48" i="141"/>
  <c r="M48" i="141"/>
  <c r="M53" i="141" s="1"/>
  <c r="J48" i="141"/>
  <c r="G48" i="141"/>
  <c r="D48" i="141"/>
  <c r="P48" i="141" s="1"/>
  <c r="L46" i="141"/>
  <c r="K46" i="141"/>
  <c r="I46" i="141"/>
  <c r="H46" i="141"/>
  <c r="F46" i="141"/>
  <c r="E46" i="141"/>
  <c r="C46" i="141"/>
  <c r="B46" i="141"/>
  <c r="O45" i="141"/>
  <c r="N45" i="141"/>
  <c r="M45" i="141"/>
  <c r="M87" i="141" s="1"/>
  <c r="J45" i="141"/>
  <c r="J87" i="141" s="1"/>
  <c r="G45" i="141"/>
  <c r="G87" i="141" s="1"/>
  <c r="D45" i="141"/>
  <c r="P45" i="141" s="1"/>
  <c r="O44" i="141"/>
  <c r="N44" i="141"/>
  <c r="M44" i="141"/>
  <c r="J44" i="141"/>
  <c r="G44" i="141"/>
  <c r="D44" i="141"/>
  <c r="P44" i="141" s="1"/>
  <c r="O43" i="141"/>
  <c r="N43" i="141"/>
  <c r="M43" i="141"/>
  <c r="J43" i="141"/>
  <c r="G43" i="141"/>
  <c r="D43" i="141"/>
  <c r="P43" i="141" s="1"/>
  <c r="O42" i="141"/>
  <c r="N42" i="141"/>
  <c r="P42" i="141" s="1"/>
  <c r="M42" i="141"/>
  <c r="J42" i="141"/>
  <c r="G42" i="141"/>
  <c r="D42" i="141"/>
  <c r="O41" i="141"/>
  <c r="N41" i="141"/>
  <c r="M41" i="141"/>
  <c r="J41" i="141"/>
  <c r="G41" i="141"/>
  <c r="D41" i="141"/>
  <c r="O40" i="141"/>
  <c r="N40" i="141"/>
  <c r="P40" i="141" s="1"/>
  <c r="M40" i="141"/>
  <c r="J40" i="141"/>
  <c r="G40" i="141"/>
  <c r="D40" i="141"/>
  <c r="O39" i="141"/>
  <c r="N39" i="141"/>
  <c r="P39" i="141" s="1"/>
  <c r="M39" i="141"/>
  <c r="J39" i="141"/>
  <c r="G39" i="141"/>
  <c r="D39" i="141"/>
  <c r="O38" i="141"/>
  <c r="N38" i="141"/>
  <c r="M38" i="141"/>
  <c r="J38" i="141"/>
  <c r="G38" i="141"/>
  <c r="D38" i="141"/>
  <c r="L36" i="141"/>
  <c r="K36" i="141"/>
  <c r="I36" i="141"/>
  <c r="H36" i="141"/>
  <c r="F36" i="141"/>
  <c r="E36" i="141"/>
  <c r="C36" i="141"/>
  <c r="B36" i="141"/>
  <c r="O35" i="141"/>
  <c r="N35" i="141"/>
  <c r="M35" i="141"/>
  <c r="J35" i="141"/>
  <c r="G35" i="141"/>
  <c r="D35" i="141"/>
  <c r="P35" i="141" s="1"/>
  <c r="O34" i="141"/>
  <c r="N34" i="141"/>
  <c r="M34" i="141"/>
  <c r="J34" i="141"/>
  <c r="G34" i="141"/>
  <c r="D34" i="141"/>
  <c r="O33" i="141"/>
  <c r="N33" i="141"/>
  <c r="M33" i="141"/>
  <c r="J33" i="141"/>
  <c r="G33" i="141"/>
  <c r="D33" i="141"/>
  <c r="P33" i="141" s="1"/>
  <c r="O32" i="141"/>
  <c r="N32" i="141"/>
  <c r="M32" i="141"/>
  <c r="J32" i="141"/>
  <c r="G32" i="141"/>
  <c r="D32" i="141"/>
  <c r="O31" i="141"/>
  <c r="N31" i="141"/>
  <c r="M31" i="141"/>
  <c r="J31" i="141"/>
  <c r="G31" i="141"/>
  <c r="D31" i="141"/>
  <c r="O30" i="141"/>
  <c r="N30" i="141"/>
  <c r="M30" i="141"/>
  <c r="J30" i="141"/>
  <c r="G30" i="141"/>
  <c r="D30" i="141"/>
  <c r="L28" i="141"/>
  <c r="K28" i="141"/>
  <c r="I28" i="141"/>
  <c r="H28" i="141"/>
  <c r="F28" i="141"/>
  <c r="E28" i="141"/>
  <c r="C28" i="141"/>
  <c r="B28" i="141"/>
  <c r="O27" i="141"/>
  <c r="N27" i="141"/>
  <c r="M27" i="141"/>
  <c r="J27" i="141"/>
  <c r="G27" i="141"/>
  <c r="D27" i="141"/>
  <c r="P27" i="141" s="1"/>
  <c r="O26" i="141"/>
  <c r="N26" i="141"/>
  <c r="M26" i="141"/>
  <c r="J26" i="141"/>
  <c r="G26" i="141"/>
  <c r="D26" i="141"/>
  <c r="P26" i="141" s="1"/>
  <c r="O25" i="141"/>
  <c r="N25" i="141"/>
  <c r="M25" i="141"/>
  <c r="J25" i="141"/>
  <c r="G25" i="141"/>
  <c r="D25" i="141"/>
  <c r="P25" i="141" s="1"/>
  <c r="O24" i="141"/>
  <c r="N24" i="141"/>
  <c r="M24" i="141"/>
  <c r="J24" i="141"/>
  <c r="G24" i="141"/>
  <c r="D24" i="141"/>
  <c r="P24" i="141" s="1"/>
  <c r="O23" i="141"/>
  <c r="N23" i="141"/>
  <c r="M23" i="141"/>
  <c r="J23" i="141"/>
  <c r="G23" i="141"/>
  <c r="D23" i="141"/>
  <c r="P23" i="141" s="1"/>
  <c r="O22" i="141"/>
  <c r="O28" i="141" s="1"/>
  <c r="N22" i="141"/>
  <c r="M22" i="141"/>
  <c r="J22" i="141"/>
  <c r="J28" i="141" s="1"/>
  <c r="G22" i="141"/>
  <c r="P22" i="141" s="1"/>
  <c r="P28" i="141" s="1"/>
  <c r="D22" i="141"/>
  <c r="L20" i="141"/>
  <c r="K20" i="141"/>
  <c r="I20" i="141"/>
  <c r="H20" i="141"/>
  <c r="F20" i="141"/>
  <c r="E20" i="141"/>
  <c r="C20" i="141"/>
  <c r="B20" i="141"/>
  <c r="O19" i="141"/>
  <c r="N19" i="141"/>
  <c r="M19" i="141"/>
  <c r="M86" i="141" s="1"/>
  <c r="J19" i="141"/>
  <c r="G19" i="141"/>
  <c r="D19" i="141"/>
  <c r="O18" i="141"/>
  <c r="N18" i="141"/>
  <c r="M18" i="141"/>
  <c r="J18" i="141"/>
  <c r="G18" i="141"/>
  <c r="D18" i="141"/>
  <c r="P18" i="141" s="1"/>
  <c r="O17" i="141"/>
  <c r="N17" i="141"/>
  <c r="M17" i="141"/>
  <c r="J17" i="141"/>
  <c r="G17" i="141"/>
  <c r="D17" i="141"/>
  <c r="O16" i="141"/>
  <c r="N16" i="141"/>
  <c r="M16" i="141"/>
  <c r="J16" i="141"/>
  <c r="G16" i="141"/>
  <c r="D16" i="141"/>
  <c r="P16" i="141" s="1"/>
  <c r="O15" i="141"/>
  <c r="N15" i="141"/>
  <c r="M15" i="141"/>
  <c r="J15" i="141"/>
  <c r="G15" i="141"/>
  <c r="D15" i="141"/>
  <c r="O14" i="141"/>
  <c r="N14" i="141"/>
  <c r="M14" i="141"/>
  <c r="J14" i="141"/>
  <c r="G14" i="141"/>
  <c r="D14" i="141"/>
  <c r="P14" i="141" s="1"/>
  <c r="O13" i="141"/>
  <c r="N13" i="141"/>
  <c r="N20" i="141" s="1"/>
  <c r="M13" i="141"/>
  <c r="J13" i="141"/>
  <c r="G13" i="141"/>
  <c r="D13" i="141"/>
  <c r="L11" i="141"/>
  <c r="K11" i="141"/>
  <c r="I11" i="141"/>
  <c r="H11" i="141"/>
  <c r="F11" i="141"/>
  <c r="E11" i="141"/>
  <c r="C11" i="141"/>
  <c r="O11" i="141" s="1"/>
  <c r="B11" i="141"/>
  <c r="N11" i="141" s="1"/>
  <c r="O10" i="141"/>
  <c r="O86" i="141" s="1"/>
  <c r="N10" i="141"/>
  <c r="M10" i="141"/>
  <c r="J10" i="141"/>
  <c r="J86" i="141" s="1"/>
  <c r="G10" i="141"/>
  <c r="D10" i="141"/>
  <c r="O9" i="141"/>
  <c r="N9" i="141"/>
  <c r="M9" i="141"/>
  <c r="J9" i="141"/>
  <c r="G9" i="141"/>
  <c r="D9" i="141"/>
  <c r="O8" i="141"/>
  <c r="O83" i="141" s="1"/>
  <c r="N8" i="141"/>
  <c r="M8" i="141"/>
  <c r="J8" i="141"/>
  <c r="G8" i="141"/>
  <c r="D8" i="141"/>
  <c r="P8" i="141" s="1"/>
  <c r="O7" i="141"/>
  <c r="N7" i="141"/>
  <c r="M7" i="141"/>
  <c r="J7" i="141"/>
  <c r="G7" i="141"/>
  <c r="D7" i="141"/>
  <c r="O6" i="141"/>
  <c r="O79" i="141" s="1"/>
  <c r="N6" i="141"/>
  <c r="M6" i="141"/>
  <c r="J6" i="141"/>
  <c r="G6" i="141"/>
  <c r="D6" i="141"/>
  <c r="D19" i="136"/>
  <c r="M18" i="136"/>
  <c r="L17" i="136"/>
  <c r="L19" i="136" s="1"/>
  <c r="K17" i="136"/>
  <c r="K19" i="136" s="1"/>
  <c r="J17" i="136"/>
  <c r="J19" i="136" s="1"/>
  <c r="I17" i="136"/>
  <c r="I19" i="136" s="1"/>
  <c r="H17" i="136"/>
  <c r="H19" i="136" s="1"/>
  <c r="G17" i="136"/>
  <c r="G19" i="136" s="1"/>
  <c r="F17" i="136"/>
  <c r="F19" i="136" s="1"/>
  <c r="E17" i="136"/>
  <c r="E19" i="136" s="1"/>
  <c r="D17" i="136"/>
  <c r="C17" i="136"/>
  <c r="C19" i="136" s="1"/>
  <c r="B17" i="136"/>
  <c r="B19" i="136" s="1"/>
  <c r="M16" i="136"/>
  <c r="M15" i="136"/>
  <c r="M14" i="136"/>
  <c r="M13" i="136"/>
  <c r="M12" i="136"/>
  <c r="M11" i="136"/>
  <c r="M10" i="136"/>
  <c r="M9" i="136"/>
  <c r="M8" i="136"/>
  <c r="E21" i="134"/>
  <c r="B21" i="134"/>
  <c r="J32" i="133"/>
  <c r="I32" i="133"/>
  <c r="H31" i="133"/>
  <c r="H30" i="133"/>
  <c r="H29" i="133"/>
  <c r="H28" i="133"/>
  <c r="H27" i="133"/>
  <c r="H26" i="133"/>
  <c r="H25" i="133"/>
  <c r="J23" i="133"/>
  <c r="I23" i="133"/>
  <c r="H21" i="133"/>
  <c r="H20" i="133"/>
  <c r="H19" i="133"/>
  <c r="H18" i="133"/>
  <c r="H17" i="133"/>
  <c r="H16" i="133"/>
  <c r="H23" i="133" s="1"/>
  <c r="J14" i="133"/>
  <c r="I14" i="133"/>
  <c r="H13" i="133"/>
  <c r="H12" i="133"/>
  <c r="H11" i="133"/>
  <c r="H10" i="133"/>
  <c r="H9" i="133"/>
  <c r="H8" i="133"/>
  <c r="H7" i="133"/>
  <c r="F18" i="132"/>
  <c r="E18" i="132"/>
  <c r="H17" i="132"/>
  <c r="G16" i="132"/>
  <c r="G18" i="132" s="1"/>
  <c r="F16" i="132"/>
  <c r="E16" i="132"/>
  <c r="D16" i="132"/>
  <c r="D18" i="132" s="1"/>
  <c r="C16" i="132"/>
  <c r="C18" i="132" s="1"/>
  <c r="B16" i="132"/>
  <c r="B18" i="132" s="1"/>
  <c r="H15" i="132"/>
  <c r="H14" i="132"/>
  <c r="H13" i="132"/>
  <c r="H12" i="132"/>
  <c r="H11" i="132"/>
  <c r="H10" i="132"/>
  <c r="H9" i="132"/>
  <c r="H16" i="132" s="1"/>
  <c r="H18" i="132" s="1"/>
  <c r="H8" i="132"/>
  <c r="H7" i="132"/>
  <c r="F18" i="131"/>
  <c r="F12" i="131"/>
  <c r="C32" i="129"/>
  <c r="I31" i="129"/>
  <c r="F31" i="129"/>
  <c r="H30" i="129"/>
  <c r="H32" i="129" s="1"/>
  <c r="G30" i="129"/>
  <c r="G32" i="129" s="1"/>
  <c r="E30" i="129"/>
  <c r="E32" i="129" s="1"/>
  <c r="D30" i="129"/>
  <c r="D32" i="129" s="1"/>
  <c r="C30" i="129"/>
  <c r="I29" i="129"/>
  <c r="I27" i="129"/>
  <c r="F27" i="129"/>
  <c r="I26" i="129"/>
  <c r="F26" i="129"/>
  <c r="I25" i="129"/>
  <c r="I30" i="129" s="1"/>
  <c r="I32" i="129" s="1"/>
  <c r="F25" i="129"/>
  <c r="H19" i="129"/>
  <c r="G19" i="129"/>
  <c r="I18" i="129"/>
  <c r="F18" i="129"/>
  <c r="H17" i="129"/>
  <c r="G17" i="129"/>
  <c r="E17" i="129"/>
  <c r="E19" i="129" s="1"/>
  <c r="D17" i="129"/>
  <c r="D19" i="129" s="1"/>
  <c r="C17" i="129"/>
  <c r="C19" i="129" s="1"/>
  <c r="I16" i="129"/>
  <c r="F16" i="129"/>
  <c r="I15" i="129"/>
  <c r="F15" i="129"/>
  <c r="I14" i="129"/>
  <c r="F14" i="129"/>
  <c r="I13" i="129"/>
  <c r="F13" i="129"/>
  <c r="I12" i="129"/>
  <c r="F12" i="129"/>
  <c r="I11" i="129"/>
  <c r="F11" i="129"/>
  <c r="I10" i="129"/>
  <c r="F10" i="129"/>
  <c r="I9" i="129"/>
  <c r="F9" i="129"/>
  <c r="I8" i="129"/>
  <c r="F8" i="129"/>
  <c r="F17" i="129" s="1"/>
  <c r="N23" i="144" l="1"/>
  <c r="M20" i="141"/>
  <c r="N36" i="141"/>
  <c r="F19" i="129"/>
  <c r="I17" i="129"/>
  <c r="I19" i="129" s="1"/>
  <c r="G84" i="141"/>
  <c r="J62" i="141"/>
  <c r="E23" i="144"/>
  <c r="D87" i="141"/>
  <c r="F23" i="144"/>
  <c r="C23" i="144"/>
  <c r="M22" i="145"/>
  <c r="G81" i="141"/>
  <c r="P41" i="141"/>
  <c r="P26" i="142"/>
  <c r="F30" i="142"/>
  <c r="G23" i="144"/>
  <c r="D11" i="141"/>
  <c r="P11" i="141" s="1"/>
  <c r="N81" i="141"/>
  <c r="J46" i="141"/>
  <c r="D74" i="141"/>
  <c r="P74" i="141" s="1"/>
  <c r="K27" i="142"/>
  <c r="E13" i="142"/>
  <c r="P13" i="142"/>
  <c r="H24" i="142"/>
  <c r="J30" i="142"/>
  <c r="E22" i="145"/>
  <c r="Q12" i="145"/>
  <c r="F30" i="129"/>
  <c r="F32" i="129" s="1"/>
  <c r="M17" i="136"/>
  <c r="M19" i="136" s="1"/>
  <c r="G79" i="141"/>
  <c r="G83" i="141"/>
  <c r="G86" i="141"/>
  <c r="O81" i="141"/>
  <c r="O20" i="141"/>
  <c r="P30" i="141"/>
  <c r="P32" i="141"/>
  <c r="P34" i="141"/>
  <c r="N46" i="141"/>
  <c r="D81" i="141"/>
  <c r="P51" i="141"/>
  <c r="P64" i="141"/>
  <c r="P66" i="141"/>
  <c r="P85" i="141" s="1"/>
  <c r="P68" i="141"/>
  <c r="C88" i="141"/>
  <c r="N27" i="142"/>
  <c r="H13" i="142"/>
  <c r="Q15" i="142"/>
  <c r="Q18" i="142" s="1"/>
  <c r="N24" i="142"/>
  <c r="L30" i="142"/>
  <c r="L23" i="144"/>
  <c r="F22" i="145"/>
  <c r="R12" i="145"/>
  <c r="D82" i="141"/>
  <c r="J84" i="141"/>
  <c r="O87" i="141"/>
  <c r="N74" i="141"/>
  <c r="O84" i="141"/>
  <c r="E28" i="142"/>
  <c r="B88" i="141"/>
  <c r="J11" i="141"/>
  <c r="M28" i="141"/>
  <c r="K30" i="142"/>
  <c r="G82" i="141"/>
  <c r="M82" i="141"/>
  <c r="D46" i="141"/>
  <c r="H14" i="133"/>
  <c r="N82" i="141"/>
  <c r="E27" i="142"/>
  <c r="O18" i="142"/>
  <c r="G62" i="141"/>
  <c r="O10" i="144"/>
  <c r="P17" i="141"/>
  <c r="P83" i="141" s="1"/>
  <c r="O46" i="141"/>
  <c r="M62" i="141"/>
  <c r="G85" i="141"/>
  <c r="O9" i="142"/>
  <c r="M79" i="141"/>
  <c r="J36" i="141"/>
  <c r="P38" i="141"/>
  <c r="D53" i="141"/>
  <c r="N62" i="141"/>
  <c r="O77" i="141"/>
  <c r="F88" i="141"/>
  <c r="P27" i="142"/>
  <c r="N13" i="142"/>
  <c r="P24" i="142"/>
  <c r="K10" i="144"/>
  <c r="K23" i="144" s="1"/>
  <c r="H22" i="145"/>
  <c r="R10" i="145"/>
  <c r="S16" i="145"/>
  <c r="D84" i="141"/>
  <c r="O36" i="141"/>
  <c r="O80" i="141"/>
  <c r="D36" i="141"/>
  <c r="L88" i="141"/>
  <c r="P10" i="144"/>
  <c r="J82" i="141"/>
  <c r="G53" i="141"/>
  <c r="M84" i="141"/>
  <c r="N28" i="141"/>
  <c r="N87" i="141"/>
  <c r="N84" i="141"/>
  <c r="J81" i="141"/>
  <c r="G46" i="141"/>
  <c r="E88" i="141"/>
  <c r="G30" i="142"/>
  <c r="C22" i="145"/>
  <c r="O82" i="141"/>
  <c r="M81" i="141"/>
  <c r="O74" i="141"/>
  <c r="H27" i="142"/>
  <c r="H30" i="142" s="1"/>
  <c r="K18" i="142"/>
  <c r="E24" i="142"/>
  <c r="I30" i="142"/>
  <c r="E14" i="144"/>
  <c r="P14" i="144"/>
  <c r="D7" i="145"/>
  <c r="S7" i="145" s="1"/>
  <c r="S22" i="145" s="1"/>
  <c r="D12" i="145"/>
  <c r="S12" i="145" s="1"/>
  <c r="D86" i="141"/>
  <c r="G28" i="141"/>
  <c r="M46" i="141"/>
  <c r="O53" i="141"/>
  <c r="I23" i="144"/>
  <c r="H32" i="133"/>
  <c r="J83" i="141"/>
  <c r="J88" i="141" s="1"/>
  <c r="D80" i="141"/>
  <c r="D20" i="141"/>
  <c r="P19" i="141"/>
  <c r="G36" i="141"/>
  <c r="G69" i="141"/>
  <c r="K88" i="141"/>
  <c r="D85" i="141"/>
  <c r="P18" i="142"/>
  <c r="N28" i="142"/>
  <c r="N30" i="142" s="1"/>
  <c r="M30" i="142"/>
  <c r="O7" i="144"/>
  <c r="H10" i="144"/>
  <c r="H23" i="144" s="1"/>
  <c r="Q10" i="145"/>
  <c r="S10" i="145"/>
  <c r="M83" i="141"/>
  <c r="N79" i="141"/>
  <c r="N83" i="141"/>
  <c r="N86" i="141"/>
  <c r="J80" i="141"/>
  <c r="J79" i="141"/>
  <c r="D28" i="141"/>
  <c r="M36" i="141"/>
  <c r="O62" i="141"/>
  <c r="M69" i="141"/>
  <c r="P69" i="141" s="1"/>
  <c r="M85" i="141"/>
  <c r="P71" i="141"/>
  <c r="P73" i="141"/>
  <c r="H88" i="141"/>
  <c r="E26" i="142"/>
  <c r="E30" i="142" s="1"/>
  <c r="O26" i="142"/>
  <c r="P28" i="142"/>
  <c r="O29" i="142"/>
  <c r="Q8" i="144"/>
  <c r="Q7" i="144" s="1"/>
  <c r="Q18" i="144"/>
  <c r="Q20" i="144"/>
  <c r="I22" i="145"/>
  <c r="Q18" i="145"/>
  <c r="P22" i="145"/>
  <c r="S11" i="145"/>
  <c r="Q7" i="145"/>
  <c r="R7" i="145"/>
  <c r="D18" i="145"/>
  <c r="S18" i="145" s="1"/>
  <c r="P23" i="144"/>
  <c r="Q13" i="144"/>
  <c r="Q10" i="144" s="1"/>
  <c r="Q17" i="144"/>
  <c r="Q14" i="144" s="1"/>
  <c r="O14" i="144"/>
  <c r="O24" i="142"/>
  <c r="O27" i="142"/>
  <c r="Q7" i="142"/>
  <c r="Q12" i="142"/>
  <c r="Q13" i="142" s="1"/>
  <c r="Q8" i="142"/>
  <c r="H9" i="142"/>
  <c r="N9" i="142"/>
  <c r="O13" i="142"/>
  <c r="O28" i="142"/>
  <c r="P9" i="142"/>
  <c r="Q22" i="142"/>
  <c r="Q28" i="142" s="1"/>
  <c r="E9" i="142"/>
  <c r="K9" i="142"/>
  <c r="P77" i="141"/>
  <c r="P46" i="141"/>
  <c r="O88" i="141"/>
  <c r="P87" i="141"/>
  <c r="P6" i="141"/>
  <c r="P10" i="141"/>
  <c r="P86" i="141" s="1"/>
  <c r="G11" i="141"/>
  <c r="M11" i="141"/>
  <c r="P15" i="141"/>
  <c r="P31" i="141"/>
  <c r="P36" i="141" s="1"/>
  <c r="P58" i="141"/>
  <c r="P62" i="141" s="1"/>
  <c r="J20" i="141"/>
  <c r="P49" i="141"/>
  <c r="P53" i="141" s="1"/>
  <c r="P65" i="141"/>
  <c r="D79" i="141"/>
  <c r="G80" i="141"/>
  <c r="M80" i="141"/>
  <c r="D83" i="141"/>
  <c r="P7" i="141"/>
  <c r="N77" i="141"/>
  <c r="N80" i="141"/>
  <c r="P13" i="141"/>
  <c r="G20" i="141"/>
  <c r="P9" i="141"/>
  <c r="P84" i="141" s="1"/>
  <c r="Q23" i="144" l="1"/>
  <c r="R22" i="145"/>
  <c r="Q22" i="145"/>
  <c r="P30" i="142"/>
  <c r="M88" i="141"/>
  <c r="N88" i="141"/>
  <c r="P81" i="141"/>
  <c r="O30" i="142"/>
  <c r="P79" i="141"/>
  <c r="P88" i="141" s="1"/>
  <c r="G88" i="141"/>
  <c r="Q24" i="142"/>
  <c r="O23" i="144"/>
  <c r="D22" i="145"/>
  <c r="Q27" i="142"/>
  <c r="Q26" i="142"/>
  <c r="Q30" i="142" s="1"/>
  <c r="Q9" i="142"/>
  <c r="P80" i="141"/>
  <c r="P20" i="141"/>
  <c r="D88" i="141"/>
  <c r="P82" i="141"/>
  <c r="E16" i="119" l="1"/>
  <c r="D16" i="119"/>
  <c r="E13" i="119"/>
  <c r="D13" i="119"/>
  <c r="E4" i="119"/>
  <c r="E7" i="119" s="1"/>
  <c r="D4" i="119"/>
  <c r="D7" i="119" s="1"/>
  <c r="C4" i="119"/>
  <c r="C7" i="119" s="1"/>
  <c r="J27" i="115" l="1"/>
  <c r="E37" i="113"/>
  <c r="E30" i="113"/>
  <c r="E27" i="113"/>
  <c r="E23" i="113"/>
  <c r="E16" i="113"/>
  <c r="G18" i="97" l="1"/>
  <c r="F21" i="72" l="1"/>
  <c r="E20" i="72"/>
  <c r="D20" i="72"/>
  <c r="C20" i="72"/>
  <c r="C21" i="72" s="1"/>
  <c r="B20" i="72"/>
  <c r="B21" i="72" s="1"/>
  <c r="E10" i="72"/>
  <c r="E21" i="72" s="1"/>
  <c r="D10" i="72"/>
  <c r="D21" i="72" s="1"/>
  <c r="C10" i="72"/>
  <c r="B10" i="72"/>
  <c r="G38" i="71"/>
  <c r="F38" i="71"/>
  <c r="E38" i="71"/>
  <c r="D38" i="71"/>
  <c r="C38" i="71"/>
  <c r="B38" i="71"/>
  <c r="H35" i="63"/>
  <c r="H28" i="63"/>
  <c r="M19" i="61" l="1"/>
  <c r="L19" i="61"/>
  <c r="K19" i="61"/>
  <c r="J19" i="61"/>
  <c r="G6" i="58"/>
  <c r="H28" i="57"/>
  <c r="G28" i="57"/>
  <c r="C6" i="57"/>
  <c r="C6" i="56"/>
  <c r="H29" i="55"/>
  <c r="H26" i="55"/>
  <c r="G24" i="55"/>
  <c r="H21" i="55"/>
  <c r="H24" i="55" s="1"/>
  <c r="H19" i="55"/>
  <c r="G19" i="55"/>
</calcChain>
</file>

<file path=xl/sharedStrings.xml><?xml version="1.0" encoding="utf-8"?>
<sst xmlns="http://schemas.openxmlformats.org/spreadsheetml/2006/main" count="8646" uniqueCount="4381">
  <si>
    <t>Back to table of contents</t>
  </si>
  <si>
    <t>SECTION 2 - INTERNATIONAL TRAVEL AND TOURISM</t>
  </si>
  <si>
    <t>Period</t>
  </si>
  <si>
    <t>Arrivals</t>
  </si>
  <si>
    <t>Departures</t>
  </si>
  <si>
    <t>Net
overseas      
migration</t>
  </si>
  <si>
    <t>Total</t>
  </si>
  <si>
    <t>By sea</t>
  </si>
  <si>
    <t>By air</t>
  </si>
  <si>
    <t>2012</t>
  </si>
  <si>
    <t xml:space="preserve">2013 </t>
  </si>
  <si>
    <t xml:space="preserve">2014 </t>
  </si>
  <si>
    <t xml:space="preserve">2015 </t>
  </si>
  <si>
    <t xml:space="preserve">2016 </t>
  </si>
  <si>
    <t xml:space="preserve">2017 </t>
  </si>
  <si>
    <t xml:space="preserve">2018 </t>
  </si>
  <si>
    <t>1st  Qr</t>
  </si>
  <si>
    <t>2nd Qr</t>
  </si>
  <si>
    <t>3rd Qr</t>
  </si>
  <si>
    <t>4th Qr</t>
  </si>
  <si>
    <t xml:space="preserve">Includes traffic between Islands of Mauritius and Rodrigues and cruise travellers, but excludes traffic from other </t>
  </si>
  <si>
    <t xml:space="preserve"> constituent islands of the Republic of Mauritius, direct transit and traffic between Islands of Rodrigues and Reunion.</t>
  </si>
  <si>
    <t>Country of embarkation / disembarkation</t>
  </si>
  <si>
    <t xml:space="preserve"> Total arrivals</t>
  </si>
  <si>
    <t xml:space="preserve">   Total departures </t>
  </si>
  <si>
    <t>Australia</t>
  </si>
  <si>
    <t>France</t>
  </si>
  <si>
    <t>Germany</t>
  </si>
  <si>
    <r>
      <t xml:space="preserve">Hong Kong SAR </t>
    </r>
    <r>
      <rPr>
        <vertAlign val="superscript"/>
        <sz val="10"/>
        <rFont val="Times New Roman"/>
        <family val="1"/>
      </rPr>
      <t>4</t>
    </r>
  </si>
  <si>
    <t>India</t>
  </si>
  <si>
    <t>Italy</t>
  </si>
  <si>
    <t>Kenya</t>
  </si>
  <si>
    <t>Malagasy Republic</t>
  </si>
  <si>
    <t>Malaysia</t>
  </si>
  <si>
    <t>People's Rep. of China</t>
  </si>
  <si>
    <t>Reunion Island</t>
  </si>
  <si>
    <t>Rodrigues</t>
  </si>
  <si>
    <t>Seychelles</t>
  </si>
  <si>
    <t>Singapore</t>
  </si>
  <si>
    <t>South Africa, Rep. of</t>
  </si>
  <si>
    <t>United Arab Emirates</t>
  </si>
  <si>
    <t>United Kingdom</t>
  </si>
  <si>
    <t>Other countries</t>
  </si>
  <si>
    <t>All countries</t>
  </si>
  <si>
    <t>Includes traffic between Islands of Mauritius and Rodrigues and cruise travellers, but excludes traffic from other</t>
  </si>
  <si>
    <t>constituent islands of the Republic of Mauritius, direct transit and traffic between Islands of Rodrigues and Reunion.</t>
  </si>
  <si>
    <t>Country of embarkation may either be the country of original embarkation or the transit country.</t>
  </si>
  <si>
    <t>Country of disembarkation may either be the country of final destination or the transit country.</t>
  </si>
  <si>
    <t>Special Administrative Region of China</t>
  </si>
  <si>
    <t>Tourist arrivals</t>
  </si>
  <si>
    <t>Tourist nights</t>
  </si>
  <si>
    <t>% change over previous year</t>
  </si>
  <si>
    <t>spent during</t>
  </si>
  <si>
    <t xml:space="preserve">   Sea</t>
  </si>
  <si>
    <t xml:space="preserve">  Air</t>
  </si>
  <si>
    <t>period</t>
  </si>
  <si>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</si>
  <si>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</si>
  <si>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</si>
  <si>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</si>
  <si>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r>
      <t>Table 2.4 - Official long-term emigrants</t>
    </r>
    <r>
      <rPr>
        <b/>
        <vertAlign val="superscript"/>
        <sz val="12"/>
        <rFont val="Times New Roman"/>
        <family val="1"/>
      </rPr>
      <t>1</t>
    </r>
    <r>
      <rPr>
        <b/>
        <sz val="12"/>
        <rFont val="Times New Roman"/>
        <family val="1"/>
      </rPr>
      <t xml:space="preserve"> by sex, Island of Mauritius, 1972 - 1994</t>
    </r>
  </si>
  <si>
    <t>Year</t>
  </si>
  <si>
    <t xml:space="preserve">  Both sexes</t>
  </si>
  <si>
    <t>Male</t>
  </si>
  <si>
    <t xml:space="preserve">       Female</t>
  </si>
  <si>
    <r>
      <t>1</t>
    </r>
    <r>
      <rPr>
        <sz val="9"/>
        <rFont val="Times New Roman"/>
        <family val="1"/>
      </rPr>
      <t xml:space="preserve"> Persons who have obtained a permit to migrate to another country. The figures have been compiled</t>
    </r>
  </si>
  <si>
    <t>from the Passport Office register.</t>
  </si>
  <si>
    <t>Country of residence</t>
  </si>
  <si>
    <t>Belgium</t>
  </si>
  <si>
    <t>Japan</t>
  </si>
  <si>
    <t>Switzerland</t>
  </si>
  <si>
    <t>USA</t>
  </si>
  <si>
    <t>Zambia</t>
  </si>
  <si>
    <t>Zimbabwe</t>
  </si>
  <si>
    <t>2016</t>
  </si>
  <si>
    <r>
      <t xml:space="preserve">Hong Kong SAR </t>
    </r>
    <r>
      <rPr>
        <vertAlign val="superscript"/>
        <sz val="10"/>
        <rFont val="Times New Roman"/>
        <family val="1"/>
      </rPr>
      <t>2</t>
    </r>
  </si>
  <si>
    <t>As from 2010, a new methodology for computation of tourist nights is being used.  Tourist nights for a reference period refer to nights spent by tourists departing in that reference period.</t>
  </si>
  <si>
    <t>No. of hotels</t>
  </si>
  <si>
    <t>No. of rooms</t>
  </si>
  <si>
    <t>No. of bed places</t>
  </si>
  <si>
    <t>2019</t>
  </si>
  <si>
    <t>2020</t>
  </si>
  <si>
    <t>2021</t>
  </si>
  <si>
    <t>2022</t>
  </si>
  <si>
    <t>2023</t>
  </si>
  <si>
    <r>
      <rPr>
        <vertAlign val="superscript"/>
        <sz val="10"/>
        <rFont val="Times New Roman"/>
        <family val="1"/>
      </rPr>
      <t>1</t>
    </r>
  </si>
  <si>
    <t xml:space="preserve">Refers to hotels in the Island of Mauritius which were operational </t>
  </si>
  <si>
    <t>as at end of December (excluding hotels not operational)</t>
  </si>
  <si>
    <t xml:space="preserve"> </t>
  </si>
  <si>
    <t xml:space="preserve">  Month</t>
  </si>
  <si>
    <r>
      <t xml:space="preserve">Room </t>
    </r>
    <r>
      <rPr>
        <b/>
        <vertAlign val="superscript"/>
        <sz val="10"/>
        <rFont val="Times New Roman"/>
        <family val="1"/>
      </rPr>
      <t>2</t>
    </r>
  </si>
  <si>
    <r>
      <t xml:space="preserve">Bed </t>
    </r>
    <r>
      <rPr>
        <b/>
        <vertAlign val="superscript"/>
        <sz val="10"/>
        <rFont val="Times New Roman"/>
        <family val="1"/>
      </rPr>
      <t>3</t>
    </r>
  </si>
  <si>
    <t>January</t>
  </si>
  <si>
    <t>February</t>
  </si>
  <si>
    <t>March</t>
  </si>
  <si>
    <t>April</t>
  </si>
  <si>
    <t>May</t>
  </si>
  <si>
    <t>June</t>
  </si>
  <si>
    <t>July</t>
  </si>
  <si>
    <t>August</t>
  </si>
  <si>
    <t>September</t>
  </si>
  <si>
    <t>October</t>
  </si>
  <si>
    <t>November</t>
  </si>
  <si>
    <t>December</t>
  </si>
  <si>
    <t>Whole year</t>
  </si>
  <si>
    <t>Large hotels are well established beach hotels with more than 80 rooms</t>
  </si>
  <si>
    <t>Room Occupancy Rate =</t>
  </si>
  <si>
    <t>Total number of room nights rented x 100</t>
  </si>
  <si>
    <t>Total number of room nights available</t>
  </si>
  <si>
    <t>3</t>
  </si>
  <si>
    <t>Bed Occupancy Rate =</t>
  </si>
  <si>
    <t>Total number of bed nights rented x 100</t>
  </si>
  <si>
    <t>Total number of bed nights available</t>
  </si>
  <si>
    <t>SECTION 1 - POPULATION AND VITAL STATISTICS</t>
  </si>
  <si>
    <t>1.4(a)</t>
  </si>
  <si>
    <t>Population enumerated at each census by population group and sex - Island of Mauritius, 1846 - 1952</t>
  </si>
  <si>
    <t>1.4(b)</t>
  </si>
  <si>
    <t>1.6(a)</t>
  </si>
  <si>
    <t>1.6(b)</t>
  </si>
  <si>
    <t>1.8(a)</t>
  </si>
  <si>
    <t>1.8(b)</t>
  </si>
  <si>
    <t>1.9(a)</t>
  </si>
  <si>
    <t>1.9(b)</t>
  </si>
  <si>
    <t>1.9(c)</t>
  </si>
  <si>
    <t>1.11(b)</t>
  </si>
  <si>
    <t>1.12(a)</t>
  </si>
  <si>
    <t>1.12(b)</t>
  </si>
  <si>
    <t>1.12(c)</t>
  </si>
  <si>
    <t>1.15(a)</t>
  </si>
  <si>
    <t>1.15(b)</t>
  </si>
  <si>
    <t>1.15(c)</t>
  </si>
  <si>
    <t>1.16(a)</t>
  </si>
  <si>
    <t>1.16(b)</t>
  </si>
  <si>
    <t>1.16(c)</t>
  </si>
  <si>
    <t>1.20</t>
  </si>
  <si>
    <t>1.28(a)</t>
  </si>
  <si>
    <t>Deaths by cause - Republic of Mauritius, 2023</t>
  </si>
  <si>
    <t>1.28(b)</t>
  </si>
  <si>
    <t>Deaths by cause - Island of Mauritius, 2023</t>
  </si>
  <si>
    <t>1.28(c)</t>
  </si>
  <si>
    <t>Deaths by cause - Island of Rodrigues, 2023</t>
  </si>
  <si>
    <t>1.29 (a)</t>
  </si>
  <si>
    <t>1.29 (b)</t>
  </si>
  <si>
    <t>Official long-term emigrants by sex, Island of Mauritius, 1972-1994</t>
  </si>
  <si>
    <t>SECTION 3 - PUBLIC HEALTH</t>
  </si>
  <si>
    <t>SECTION 4 - PUBLIC FINANCE</t>
  </si>
  <si>
    <t>SECTION 5 - INCOME TAX</t>
  </si>
  <si>
    <t>Income tax - Companies: Analysis by range of Gross income, years of assessment, 2018/19 - 2022/23</t>
  </si>
  <si>
    <t>5.2 (Cont')</t>
  </si>
  <si>
    <t xml:space="preserve">SECTION 6 - FINANCIAL CORPORATION SECTOR  </t>
  </si>
  <si>
    <t xml:space="preserve"> Bank Loans to Other Nonfinancial Corporations, Households and Other Sectors1:  2018- 2022</t>
  </si>
  <si>
    <t>6.4 (Cont')</t>
  </si>
  <si>
    <t>6.4.1</t>
  </si>
  <si>
    <t>6.4.1 (Cont')</t>
  </si>
  <si>
    <t>Principal Interest Rates: December  2019 : December 2022</t>
  </si>
  <si>
    <t>6.6.1</t>
  </si>
  <si>
    <t>Distribution of assets of Insurance Companies :  Year 2017-2022</t>
  </si>
  <si>
    <t>Distribution of Equity and Liabilities of Insurance Companies : Year 2017-2022</t>
  </si>
  <si>
    <t>SECTION 7 - NATIONAL ACCOUNTS AND QUARTERLY NATIONAL ACCOUNTS</t>
  </si>
  <si>
    <t>7.10</t>
  </si>
  <si>
    <t>7.15 (Cont')</t>
  </si>
  <si>
    <t>7.16 (Cont')</t>
  </si>
  <si>
    <t>7.17 (Cont')</t>
  </si>
  <si>
    <t>7.18 (Cont')</t>
  </si>
  <si>
    <t>SECTION 8 - CONSUMER  PRICE  INDEX</t>
  </si>
  <si>
    <t>Consumer Price Index, 1963 - 1976 : Yearly Average</t>
  </si>
  <si>
    <t>Consumer Price Index, 1976 - 1996</t>
  </si>
  <si>
    <t>Monthly Consumer Price Index, July 1997 - June 2007</t>
  </si>
  <si>
    <t>SECTION 9 - EXTERNAL TRADE</t>
  </si>
  <si>
    <t>9.9 (Cont')</t>
  </si>
  <si>
    <t>9.10</t>
  </si>
  <si>
    <t>9.12 (Cont')</t>
  </si>
  <si>
    <t>SECTION 10 - LABOUR STATISTICS</t>
  </si>
  <si>
    <t>Employment in large establishments by major industrial group, March 2021 - March 2023</t>
  </si>
  <si>
    <t>Employment in large establishments by sector, March 2021 - March 2023</t>
  </si>
  <si>
    <t>Employment in large establishments of EOE (Export Oriented Enterprises) sector by main industry and sex, March 2021 - March 2023</t>
  </si>
  <si>
    <t>Minimum wages per month as prescribed by Ministry of Labour, Human Resource Development and Training for specified occupations in principal industries, 2021-2022</t>
  </si>
  <si>
    <t>10.8</t>
  </si>
  <si>
    <t>Earnings per month for typical occupations in selected industries (excluding Government),  2022 and 2023</t>
  </si>
  <si>
    <t>Minimum and maximum salary rates per month of specified occupations in Ministry/Department,  2021</t>
  </si>
  <si>
    <t>10.10</t>
  </si>
  <si>
    <t>SECTION 11 - SOCIAL SECURITY</t>
  </si>
  <si>
    <t>11.1(a)</t>
  </si>
  <si>
    <t>11.1(b)</t>
  </si>
  <si>
    <t>11.1(c)</t>
  </si>
  <si>
    <t>SECTION 12 - EDUCATION</t>
  </si>
  <si>
    <t>12.8(a)</t>
  </si>
  <si>
    <t>12.8(b)</t>
  </si>
  <si>
    <t>12.10</t>
  </si>
  <si>
    <t>12.13 (a)</t>
  </si>
  <si>
    <t>12.13 (b)</t>
  </si>
  <si>
    <t>12.15 (a)</t>
  </si>
  <si>
    <t>12.15 (b)</t>
  </si>
  <si>
    <t>12.20</t>
  </si>
  <si>
    <t>SECTION 13 - TRANSPORT AND COMMUNICATION</t>
  </si>
  <si>
    <t>13.10</t>
  </si>
  <si>
    <t>SECTION 14 - LAND UTILIZATION</t>
  </si>
  <si>
    <t>SECTION 15 - LOCAL PRODUCTION</t>
  </si>
  <si>
    <t>Industry: Production of selected commodities,  2014 - 2023</t>
  </si>
  <si>
    <t>Number of large establishments1  by Industry group, March 2020 - March 2022</t>
  </si>
  <si>
    <t>15.8 (a)</t>
  </si>
  <si>
    <t>15.8 (b)</t>
  </si>
  <si>
    <t>15.10</t>
  </si>
  <si>
    <t>SECTION 16 - CONSTRUCTION</t>
  </si>
  <si>
    <t>SECTION 17 - CLIMATE AND ENVIRONMENT</t>
  </si>
  <si>
    <t>17.10</t>
  </si>
  <si>
    <t>Passenger traffic- Island of Mauritius,by country of embarkation or country of disembarkation, 2024</t>
  </si>
  <si>
    <t>Monthly occupancy rates in large hotels, 2023 &amp; 2024</t>
  </si>
  <si>
    <t>Tourist arrivals by country of residence, 2017 - 2024</t>
  </si>
  <si>
    <t>Tourist nights by country of residence, 2017 - 2024</t>
  </si>
  <si>
    <r>
      <t>Table 2.1 - Passenger traffic</t>
    </r>
    <r>
      <rPr>
        <b/>
        <vertAlign val="superscript"/>
        <sz val="11"/>
        <rFont val="Times New Roman"/>
        <family val="1"/>
      </rPr>
      <t xml:space="preserve">1 </t>
    </r>
    <r>
      <rPr>
        <b/>
        <sz val="11"/>
        <rFont val="Times New Roman"/>
        <family val="1"/>
      </rPr>
      <t>by</t>
    </r>
    <r>
      <rPr>
        <b/>
        <vertAlign val="superscript"/>
        <sz val="11"/>
        <rFont val="Times New Roman"/>
        <family val="1"/>
      </rPr>
      <t xml:space="preserve"> </t>
    </r>
    <r>
      <rPr>
        <b/>
        <sz val="11"/>
        <rFont val="Times New Roman"/>
        <family val="1"/>
      </rPr>
      <t>mode of travel - Island of Mauritius, 2012 - 2024</t>
    </r>
  </si>
  <si>
    <r>
      <t>Table 2.3 - Tourist</t>
    </r>
    <r>
      <rPr>
        <b/>
        <vertAlign val="superscript"/>
        <sz val="12"/>
        <rFont val="Times New Roman"/>
        <family val="1"/>
      </rPr>
      <t>1</t>
    </r>
    <r>
      <rPr>
        <b/>
        <sz val="12"/>
        <rFont val="Times New Roman"/>
        <family val="1"/>
      </rPr>
      <t xml:space="preserve"> arrivals by mode of travel and tourist nights</t>
    </r>
    <r>
      <rPr>
        <b/>
        <vertAlign val="superscript"/>
        <sz val="12"/>
        <rFont val="Times New Roman"/>
        <family val="1"/>
      </rPr>
      <t>2</t>
    </r>
    <r>
      <rPr>
        <b/>
        <sz val="12"/>
        <rFont val="Times New Roman"/>
        <family val="1"/>
      </rPr>
      <t xml:space="preserve"> spent during period, 2013 - 2024</t>
    </r>
  </si>
  <si>
    <t>Table 2.5 - Tourist arrivals by country of residence, 2017 - 2024</t>
  </si>
  <si>
    <r>
      <t>Table 2.6 - Tourist nights</t>
    </r>
    <r>
      <rPr>
        <b/>
        <vertAlign val="superscript"/>
        <sz val="11"/>
        <rFont val="Times New Roman"/>
        <family val="1"/>
      </rPr>
      <t>1</t>
    </r>
    <r>
      <rPr>
        <b/>
        <sz val="11"/>
        <rFont val="Times New Roman"/>
        <family val="1"/>
      </rPr>
      <t xml:space="preserve"> by country of residence, 2017 - 2024</t>
    </r>
  </si>
  <si>
    <r>
      <t>Table 2.7 - Hotels</t>
    </r>
    <r>
      <rPr>
        <b/>
        <vertAlign val="superscript"/>
        <sz val="11"/>
        <rFont val="Times New Roman"/>
        <family val="1"/>
      </rPr>
      <t>1</t>
    </r>
    <r>
      <rPr>
        <b/>
        <sz val="12"/>
        <rFont val="Times New Roman"/>
        <family val="1"/>
      </rPr>
      <t>, rooms and bed places, 2014 - 2024</t>
    </r>
  </si>
  <si>
    <r>
      <t>Table 2.8 - Monthly occupancy rates in large</t>
    </r>
    <r>
      <rPr>
        <b/>
        <vertAlign val="superscript"/>
        <sz val="11"/>
        <rFont val="Times New Roman"/>
        <family val="1"/>
      </rPr>
      <t>1</t>
    </r>
    <r>
      <rPr>
        <b/>
        <sz val="11"/>
        <rFont val="Times New Roman"/>
        <family val="1"/>
      </rPr>
      <t xml:space="preserve"> hotels, 2023 &amp; 2024</t>
    </r>
  </si>
  <si>
    <t>Hotels, rooms and bed places, 2014 - 2024</t>
  </si>
  <si>
    <t>2024</t>
  </si>
  <si>
    <r>
      <t>Table 2.2 - Passenger traffic</t>
    </r>
    <r>
      <rPr>
        <b/>
        <vertAlign val="superscript"/>
        <sz val="11"/>
        <rFont val="Times New Roman"/>
        <family val="1"/>
      </rPr>
      <t>1</t>
    </r>
    <r>
      <rPr>
        <b/>
        <sz val="11"/>
        <rFont val="Times New Roman"/>
        <family val="1"/>
      </rPr>
      <t xml:space="preserve"> - Island of Mauritius, by country of embarkation</t>
    </r>
    <r>
      <rPr>
        <b/>
        <vertAlign val="superscript"/>
        <sz val="11"/>
        <rFont val="Times New Roman"/>
        <family val="1"/>
      </rPr>
      <t>2</t>
    </r>
    <r>
      <rPr>
        <b/>
        <sz val="11"/>
        <rFont val="Times New Roman"/>
        <family val="1"/>
      </rPr>
      <t xml:space="preserve"> or country of disembarkation</t>
    </r>
    <r>
      <rPr>
        <b/>
        <vertAlign val="superscript"/>
        <sz val="11"/>
        <rFont val="Times New Roman"/>
        <family val="1"/>
      </rPr>
      <t>3</t>
    </r>
    <r>
      <rPr>
        <b/>
        <sz val="11"/>
        <rFont val="Times New Roman"/>
        <family val="1"/>
      </rPr>
      <t>, 2024</t>
    </r>
  </si>
  <si>
    <t xml:space="preserve">    </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</si>
  <si>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2023 &amp; 2024</t>
    </r>
  </si>
  <si>
    <t xml:space="preserve"> `</t>
  </si>
  <si>
    <t>Island</t>
  </si>
  <si>
    <t>Both sexes</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</si>
  <si>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</si>
  <si>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</si>
  <si>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</si>
  <si>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</si>
  <si>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</si>
  <si>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</si>
  <si>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</si>
  <si>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</si>
  <si>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</si>
  <si>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</si>
  <si>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 xml:space="preserve">   the 2022 census to 1st July 2024</t>
  </si>
  <si>
    <t>Resident population enumerated at 2022 census</t>
  </si>
  <si>
    <t>Plus adjustment for underenumeration of young children</t>
  </si>
  <si>
    <t>Plus live births July 22- June 24</t>
  </si>
  <si>
    <t>Minus deaths July 22 - June 24</t>
  </si>
  <si>
    <t>Plus arrival of residents July 22 - June 24</t>
  </si>
  <si>
    <t>Minus departure of residents July 22- June 24</t>
  </si>
  <si>
    <t>Estimated resident population as at 1st July 2024</t>
  </si>
  <si>
    <r>
      <t xml:space="preserve">1    </t>
    </r>
    <r>
      <rPr>
        <sz val="9"/>
        <rFont val="Times New Roman"/>
        <family val="1"/>
      </rPr>
      <t>based on the 2022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</si>
  <si>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</si>
  <si>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</si>
  <si>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</si>
  <si>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1851 - 2022</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</si>
  <si>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</si>
  <si>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</si>
  <si>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</si>
  <si>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</si>
  <si>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</si>
  <si>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</si>
  <si>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</si>
  <si>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</si>
  <si>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</si>
  <si>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</si>
  <si>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</si>
  <si>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</si>
  <si>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</si>
  <si>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</si>
  <si>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</si>
  <si>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</si>
  <si>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</si>
  <si>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</si>
  <si>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</si>
  <si>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</si>
  <si>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</si>
  <si>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</si>
  <si>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</si>
  <si>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</si>
  <si>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</si>
  <si>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</si>
  <si>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</si>
  <si>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t xml:space="preserve">   3rd July 2022</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</si>
  <si>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</si>
  <si>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</si>
  <si>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</si>
  <si>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</si>
  <si>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</si>
  <si>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</si>
  <si>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</si>
  <si>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</si>
  <si>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</si>
  <si>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</si>
  <si>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</si>
  <si>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</si>
  <si>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</si>
  <si>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</si>
  <si>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</si>
  <si>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1962 - 2022</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</si>
  <si>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</si>
  <si>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</si>
  <si>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</si>
  <si>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</si>
  <si>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</si>
  <si>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</si>
  <si>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</si>
  <si>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</si>
  <si>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</si>
  <si>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</si>
  <si>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</si>
  <si>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</si>
  <si>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</si>
  <si>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</si>
  <si>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2022</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</si>
  <si>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</si>
  <si>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</si>
  <si>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</si>
  <si>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 2011 and 2022</t>
  </si>
  <si>
    <r>
      <t xml:space="preserve">Table 1.5 - Population </t>
    </r>
    <r>
      <rPr>
        <b/>
        <vertAlign val="superscript"/>
        <sz val="12"/>
        <rFont val="Times New Roman"/>
        <family val="1"/>
      </rPr>
      <t>1</t>
    </r>
    <r>
      <rPr>
        <b/>
        <sz val="12"/>
        <rFont val="Times New Roman"/>
        <family val="1"/>
      </rPr>
      <t xml:space="preserve"> by geographical district and  sex at 2011 &amp; 2022 censuses, and the intercensal increase</t>
    </r>
  </si>
  <si>
    <r>
      <t xml:space="preserve">                    Republic of Mauritius</t>
    </r>
    <r>
      <rPr>
        <b/>
        <vertAlign val="superscript"/>
        <sz val="12"/>
        <rFont val="Times New Roman"/>
        <family val="1"/>
      </rPr>
      <t>2</t>
    </r>
  </si>
  <si>
    <t>2011 census</t>
  </si>
  <si>
    <t>2022 census</t>
  </si>
  <si>
    <t>Intercensal increase</t>
  </si>
  <si>
    <t>Geographical district</t>
  </si>
  <si>
    <t>Number</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</si>
  <si>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</si>
  <si>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</si>
  <si>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</si>
  <si>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</si>
  <si>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</si>
  <si>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</si>
  <si>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</si>
  <si>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</si>
  <si>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</si>
  <si>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</si>
  <si>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</si>
  <si>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</si>
  <si>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</si>
  <si>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</si>
  <si>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2023 &amp; 2024                       </t>
    </r>
  </si>
  <si>
    <t xml:space="preserve">                       (Mid - year estimates)</t>
  </si>
  <si>
    <t xml:space="preserve">Area </t>
  </si>
  <si>
    <r>
      <t>1</t>
    </r>
    <r>
      <rPr>
        <b/>
        <vertAlign val="superscript"/>
        <sz val="12"/>
        <rFont val="Times New Roman"/>
        <family val="1"/>
      </rPr>
      <t>st</t>
    </r>
    <r>
      <rPr>
        <b/>
        <sz val="12"/>
        <rFont val="Times New Roman"/>
        <family val="1"/>
      </rPr>
      <t xml:space="preserve"> July 2023</t>
    </r>
  </si>
  <si>
    <r>
      <t>1</t>
    </r>
    <r>
      <rPr>
        <b/>
        <vertAlign val="superscript"/>
        <sz val="12"/>
        <rFont val="Times New Roman"/>
        <family val="1"/>
      </rPr>
      <t>st</t>
    </r>
    <r>
      <rPr>
        <b/>
        <sz val="12"/>
        <rFont val="Times New Roman"/>
        <family val="1"/>
      </rPr>
      <t xml:space="preserve"> July 2024</t>
    </r>
  </si>
  <si>
    <r>
      <t>(km</t>
    </r>
    <r>
      <rPr>
        <b/>
        <vertAlign val="superscript"/>
        <sz val="11"/>
        <rFont val="Times New Roman"/>
        <family val="1"/>
      </rPr>
      <t>2</t>
    </r>
    <r>
      <rPr>
        <b/>
        <sz val="11"/>
        <rFont val="Times New Roman"/>
        <family val="1"/>
      </rPr>
      <t xml:space="preserve"> )</t>
    </r>
  </si>
  <si>
    <t>Density P/km2</t>
  </si>
  <si>
    <r>
      <t>Density P/km</t>
    </r>
    <r>
      <rPr>
        <b/>
        <vertAlign val="superscript"/>
        <sz val="11"/>
        <rFont val="Times New Roman"/>
        <family val="1"/>
      </rPr>
      <t>2</t>
    </r>
  </si>
  <si>
    <r>
      <t xml:space="preserve">  1</t>
    </r>
    <r>
      <rPr>
        <sz val="10"/>
        <rFont val="Times New Roman"/>
        <family val="1"/>
      </rPr>
      <t xml:space="preserve">  based on the 2022 population census data adjusted for underenumeration of young children.  Internal migration within districts is assumed to be the same as the net </t>
    </r>
  </si>
  <si>
    <t xml:space="preserve">      annual internal migration during 2017 - 2022 (obtained from the 2022 census). </t>
  </si>
  <si>
    <r>
      <t xml:space="preserve"> </t>
    </r>
    <r>
      <rPr>
        <vertAlign val="superscript"/>
        <sz val="10"/>
        <rFont val="Times New Roman"/>
        <family val="1"/>
      </rPr>
      <t xml:space="preserve"> 2 </t>
    </r>
    <r>
      <rPr>
        <sz val="10"/>
        <rFont val="Times New Roman"/>
        <family val="1"/>
      </rPr>
      <t xml:space="preserve"> excluding Agalega and St Brandon</t>
    </r>
  </si>
  <si>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2023 &amp; 2024</t>
    </r>
  </si>
  <si>
    <t xml:space="preserve">                          (End of year estimates)</t>
  </si>
  <si>
    <r>
      <t>31</t>
    </r>
    <r>
      <rPr>
        <b/>
        <vertAlign val="superscript"/>
        <sz val="12"/>
        <rFont val="Times New Roman"/>
        <family val="1"/>
      </rPr>
      <t xml:space="preserve">st </t>
    </r>
    <r>
      <rPr>
        <b/>
        <sz val="12"/>
        <rFont val="Times New Roman"/>
        <family val="1"/>
      </rPr>
      <t>December 2023</t>
    </r>
  </si>
  <si>
    <r>
      <t>31</t>
    </r>
    <r>
      <rPr>
        <b/>
        <vertAlign val="superscript"/>
        <sz val="12"/>
        <rFont val="Times New Roman"/>
        <family val="1"/>
      </rPr>
      <t xml:space="preserve">st </t>
    </r>
    <r>
      <rPr>
        <b/>
        <sz val="12"/>
        <rFont val="Times New Roman"/>
        <family val="1"/>
      </rPr>
      <t>December 2024</t>
    </r>
  </si>
  <si>
    <r>
      <t xml:space="preserve">    </t>
    </r>
    <r>
      <rPr>
        <vertAlign val="superscript"/>
        <sz val="10"/>
        <rFont val="Times New Roman"/>
        <family val="1"/>
      </rPr>
      <t xml:space="preserve">1 </t>
    </r>
    <r>
      <rPr>
        <sz val="10"/>
        <rFont val="Times New Roman"/>
        <family val="1"/>
      </rPr>
      <t xml:space="preserve"> based on the 2022  population census data adjusted for underenumeration of young children.</t>
    </r>
  </si>
  <si>
    <t xml:space="preserve">        Internal migration within districts is assumed to be the same as the net annual internal migration during 2017 - 2022 (obtained from the 2022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</si>
  <si>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2011 and 2022 censuses and the intercensal increase - Republic of Mauritius</t>
    </r>
    <r>
      <rPr>
        <b/>
        <vertAlign val="superscript"/>
        <sz val="12"/>
        <rFont val="Times New Roman"/>
        <family val="1"/>
      </rPr>
      <t>3</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</si>
  <si>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</si>
  <si>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</si>
  <si>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</si>
  <si>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</si>
  <si>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</si>
  <si>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</si>
  <si>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</si>
  <si>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</si>
  <si>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</si>
  <si>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</si>
  <si>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</si>
  <si>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</si>
  <si>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</si>
  <si>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</si>
  <si>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</si>
  <si>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</si>
  <si>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2023 &amp; 2024</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</si>
  <si>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</si>
  <si>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</si>
  <si>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</si>
  <si>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</si>
  <si>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</si>
  <si>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</si>
  <si>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</si>
  <si>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</si>
  <si>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</si>
  <si>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</si>
  <si>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</si>
  <si>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</si>
  <si>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2022 population census data adjusted for underenumeration of young children. Internal migration within towns is assumed to be the same </t>
    </r>
  </si>
  <si>
    <t xml:space="preserve">      as the net annual  migration during 2017-2022 (obtained from the 2022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</si>
  <si>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</si>
  <si>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</si>
  <si>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</si>
  <si>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</si>
  <si>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2023 &amp; 2024</t>
    </r>
  </si>
  <si>
    <r>
      <t>31</t>
    </r>
    <r>
      <rPr>
        <b/>
        <vertAlign val="superscript"/>
        <sz val="12"/>
        <rFont val="Times New Roman"/>
        <family val="1"/>
      </rPr>
      <t>st</t>
    </r>
    <r>
      <rPr>
        <b/>
        <sz val="12"/>
        <rFont val="Times New Roman"/>
        <family val="1"/>
      </rPr>
      <t xml:space="preserve"> December  2023</t>
    </r>
  </si>
  <si>
    <r>
      <t>31</t>
    </r>
    <r>
      <rPr>
        <b/>
        <vertAlign val="superscript"/>
        <sz val="12"/>
        <rFont val="Times New Roman"/>
        <family val="1"/>
      </rPr>
      <t>st</t>
    </r>
    <r>
      <rPr>
        <b/>
        <sz val="12"/>
        <rFont val="Times New Roman"/>
        <family val="1"/>
      </rPr>
      <t xml:space="preserve"> December  2024</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</si>
  <si>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</si>
  <si>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</si>
  <si>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2022 census data adjusted for underenumeration of young children. Internal migration within towns is assumed to be the same as the net annual internal</t>
    </r>
  </si>
  <si>
    <t xml:space="preserve">     migration during 2017 - 2022 (obtained from the 2022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</si>
  <si>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</si>
  <si>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</si>
  <si>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</si>
  <si>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</si>
  <si>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2011 and 2022 censuses - Republic of Mauritius</t>
    </r>
    <r>
      <rPr>
        <b/>
        <vertAlign val="superscript"/>
        <sz val="13"/>
        <rFont val="Times New Roman"/>
        <family val="1"/>
      </rPr>
      <t>2</t>
    </r>
  </si>
  <si>
    <t>Age group</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</si>
  <si>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</si>
  <si>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</si>
  <si>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</si>
  <si>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</si>
  <si>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</si>
  <si>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</si>
  <si>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</si>
  <si>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</si>
  <si>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</si>
  <si>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</si>
  <si>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</si>
  <si>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</si>
  <si>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</si>
  <si>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</si>
  <si>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</si>
  <si>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</si>
  <si>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</si>
  <si>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</si>
  <si>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</si>
  <si>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</si>
  <si>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</si>
  <si>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</si>
  <si>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</si>
  <si>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</si>
  <si>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</si>
  <si>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2011 and 2022 censuses - Island of Mauritius</t>
    </r>
  </si>
  <si>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</si>
  <si>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2011 and 2022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</si>
  <si>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</si>
  <si>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</si>
  <si>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</si>
  <si>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2023 &amp; 2024</t>
    </r>
  </si>
  <si>
    <t xml:space="preserve">   (Mid - year estimates)</t>
  </si>
  <si>
    <t xml:space="preserve">    %</t>
  </si>
  <si>
    <r>
      <rPr>
        <vertAlign val="superscript"/>
        <sz val="9"/>
        <rFont val="Times New Roman"/>
        <family val="1"/>
      </rPr>
      <t xml:space="preserve">1 </t>
    </r>
    <r>
      <rPr>
        <sz val="9"/>
        <rFont val="Times New Roman"/>
        <family val="1"/>
      </rPr>
      <t xml:space="preserve"> based on 2022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</si>
  <si>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</si>
  <si>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r>
      <t>Table 1.10(b) - Estimated resident population</t>
    </r>
    <r>
      <rPr>
        <b/>
        <vertAlign val="superscript"/>
        <sz val="12"/>
        <rFont val="Times New Roman"/>
        <family val="1"/>
      </rPr>
      <t>1</t>
    </r>
    <r>
      <rPr>
        <b/>
        <sz val="12"/>
        <rFont val="Times New Roman"/>
        <family val="1"/>
      </rPr>
      <t xml:space="preserve">  by age group and sex - Island of Mauritius,  2023 &amp; 2024</t>
    </r>
  </si>
  <si>
    <t xml:space="preserve">                 </t>
  </si>
  <si>
    <t>(Mid - year estimates)</t>
  </si>
  <si>
    <r>
      <t>1</t>
    </r>
    <r>
      <rPr>
        <b/>
        <vertAlign val="superscript"/>
        <sz val="11"/>
        <rFont val="Times New Roman"/>
        <family val="1"/>
      </rPr>
      <t>st</t>
    </r>
    <r>
      <rPr>
        <b/>
        <sz val="11"/>
        <rFont val="Times New Roman"/>
        <family val="1"/>
      </rPr>
      <t xml:space="preserve"> July 2023</t>
    </r>
  </si>
  <si>
    <r>
      <t>1</t>
    </r>
    <r>
      <rPr>
        <b/>
        <vertAlign val="superscript"/>
        <sz val="11"/>
        <rFont val="Times New Roman"/>
        <family val="1"/>
      </rPr>
      <t>st</t>
    </r>
    <r>
      <rPr>
        <b/>
        <sz val="11"/>
        <rFont val="Times New Roman"/>
        <family val="1"/>
      </rPr>
      <t xml:space="preserve"> July 2024</t>
    </r>
  </si>
  <si>
    <r>
      <t xml:space="preserve"> </t>
    </r>
    <r>
      <rPr>
        <vertAlign val="superscript"/>
        <sz val="9"/>
        <rFont val="Times New Roman"/>
        <family val="1"/>
      </rPr>
      <t xml:space="preserve">1 </t>
    </r>
    <r>
      <rPr>
        <sz val="9"/>
        <rFont val="Times New Roman"/>
        <family val="1"/>
      </rPr>
      <t xml:space="preserve"> based on 2022 population census data adjusted for underenumeration of young children </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</si>
  <si>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2023 &amp; 2024</t>
    </r>
  </si>
  <si>
    <t xml:space="preserve">                         (Mid - year estimates)</t>
  </si>
  <si>
    <t>1st July 2023</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</si>
  <si>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</si>
  <si>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</si>
  <si>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</si>
  <si>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</si>
  <si>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</si>
  <si>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</si>
  <si>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</si>
  <si>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</si>
  <si>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</si>
  <si>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</si>
  <si>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</si>
  <si>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</si>
  <si>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</si>
  <si>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</si>
  <si>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</si>
  <si>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</si>
  <si>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</si>
  <si>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</si>
  <si>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</si>
  <si>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</si>
  <si>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2022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</si>
  <si>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</si>
  <si>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</si>
  <si>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2023 &amp; 2024</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</si>
  <si>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</si>
  <si>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2022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</si>
  <si>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</si>
  <si>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2022- 2024</t>
    </r>
  </si>
  <si>
    <t>Population</t>
  </si>
  <si>
    <t>Natural movement</t>
  </si>
  <si>
    <t xml:space="preserve">Net </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</si>
  <si>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</si>
  <si>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</si>
  <si>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</si>
  <si>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</si>
  <si>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</si>
  <si>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</si>
  <si>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</si>
  <si>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</si>
  <si>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</si>
  <si>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</si>
  <si>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</si>
  <si>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</si>
  <si>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</si>
  <si>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</si>
  <si>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</si>
  <si>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Table 1.12(b) - Growth of the resident population and vital statistics - Island of Mauritius, 2022 - 2024</t>
  </si>
  <si>
    <t>Net</t>
  </si>
  <si>
    <t>Migration</t>
  </si>
  <si>
    <t>Table 1.12(c) - Growth of the resident population and vital statistics - Island of Rodrigues, 2022 - 2024</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</si>
  <si>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</si>
  <si>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</si>
  <si>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</si>
  <si>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</si>
  <si>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</si>
  <si>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</si>
  <si>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countries, 2020 - 2023</t>
  </si>
  <si>
    <t xml:space="preserve">    Annual rate of</t>
  </si>
  <si>
    <t xml:space="preserve">Continent </t>
  </si>
  <si>
    <t>Continent &amp; Country</t>
  </si>
  <si>
    <t xml:space="preserve">         increase </t>
  </si>
  <si>
    <t>&amp;</t>
  </si>
  <si>
    <t>2020 - 2023 (%)</t>
  </si>
  <si>
    <t>Country</t>
  </si>
  <si>
    <t xml:space="preserve"> AFRICA</t>
  </si>
  <si>
    <t xml:space="preserve">  ASIA</t>
  </si>
  <si>
    <t>Republic of Mauritius:</t>
  </si>
  <si>
    <t xml:space="preserve">   China</t>
  </si>
  <si>
    <t xml:space="preserve">  ( Island of Mauritius)</t>
  </si>
  <si>
    <t xml:space="preserve">   Hong Kong </t>
  </si>
  <si>
    <t xml:space="preserve">  (Island of Rodrigues)</t>
  </si>
  <si>
    <t xml:space="preserve">   Japan</t>
  </si>
  <si>
    <t>n.a.</t>
  </si>
  <si>
    <t xml:space="preserve">   Singapore</t>
  </si>
  <si>
    <t>Senegal</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</si>
  <si>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</si>
  <si>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</si>
  <si>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</si>
  <si>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</si>
  <si>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</si>
  <si>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</si>
  <si>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</si>
  <si>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</si>
  <si>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</si>
  <si>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</si>
  <si>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</si>
  <si>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</si>
  <si>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New Zealand</t>
  </si>
  <si>
    <t>n.a. - not available</t>
  </si>
  <si>
    <t xml:space="preserve">Source: </t>
  </si>
  <si>
    <t>United Nations Demographic Yearbook 2023 (except for the Republic of Mauritius and its constituent islands),</t>
  </si>
  <si>
    <t>which are based on the 2022 population  census</t>
  </si>
  <si>
    <t>Table 1.14 - Expectation of life in years at selected ages at each census,</t>
  </si>
  <si>
    <t>Republic of Mauritius, 1981 - 2022</t>
  </si>
  <si>
    <t>Exact age</t>
  </si>
  <si>
    <t xml:space="preserve">            Male</t>
  </si>
  <si>
    <t xml:space="preserve">          Female</t>
  </si>
  <si>
    <t>J</t>
  </si>
  <si>
    <t xml:space="preserve"> (Years)</t>
  </si>
  <si>
    <t>1982 -</t>
  </si>
  <si>
    <t>July 89-</t>
  </si>
  <si>
    <t>July 99 -</t>
  </si>
  <si>
    <t>July 10 -</t>
  </si>
  <si>
    <t>July 21 -</t>
  </si>
  <si>
    <t>July 89 -</t>
  </si>
  <si>
    <t>July10 -</t>
  </si>
  <si>
    <t>June 91</t>
  </si>
  <si>
    <t>June 01</t>
  </si>
  <si>
    <t>June 12</t>
  </si>
  <si>
    <t>June 23</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</si>
  <si>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1989 - 2024</t>
    </r>
  </si>
  <si>
    <t xml:space="preserve">Infant </t>
  </si>
  <si>
    <t xml:space="preserve">Still </t>
  </si>
  <si>
    <t xml:space="preserve">Civil </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</si>
  <si>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</si>
  <si>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</si>
  <si>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</si>
  <si>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</si>
  <si>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</si>
  <si>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2012 - 2023 have been revised based on the 2022 Population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</si>
  <si>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</si>
  <si>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</si>
  <si>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</si>
  <si>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</si>
  <si>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r>
      <t>Table 1.15(b) - Population</t>
    </r>
    <r>
      <rPr>
        <b/>
        <vertAlign val="superscript"/>
        <sz val="12"/>
        <rFont val="Times New Roman"/>
        <family val="1"/>
      </rPr>
      <t>1</t>
    </r>
    <r>
      <rPr>
        <b/>
        <sz val="12"/>
        <rFont val="Times New Roman"/>
        <family val="1"/>
      </rPr>
      <t xml:space="preserve"> and vital statistics - Island of Mauritius, 1983 - 2024</t>
    </r>
  </si>
  <si>
    <t>Live</t>
  </si>
  <si>
    <t>Still</t>
  </si>
  <si>
    <t xml:space="preserve"> births</t>
  </si>
  <si>
    <r>
      <rPr>
        <vertAlign val="superscript"/>
        <sz val="10"/>
        <rFont val="Times New Roman"/>
        <family val="1"/>
      </rPr>
      <t xml:space="preserve">   1 </t>
    </r>
    <r>
      <rPr>
        <sz val="10"/>
        <rFont val="Times New Roman"/>
        <family val="1"/>
      </rPr>
      <t xml:space="preserve"> figures for  2012 - 2023 have been revised based on the 2022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</si>
  <si>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</si>
  <si>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</si>
  <si>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r>
      <t>Table 1.15(c) - Population</t>
    </r>
    <r>
      <rPr>
        <b/>
        <vertAlign val="superscript"/>
        <sz val="12"/>
        <rFont val="Times New Roman"/>
        <family val="1"/>
      </rPr>
      <t>1</t>
    </r>
    <r>
      <rPr>
        <b/>
        <sz val="12"/>
        <rFont val="Times New Roman"/>
        <family val="1"/>
      </rPr>
      <t xml:space="preserve"> and vital statistics - Island of Rodrigues, 1988 - 2024</t>
    </r>
  </si>
  <si>
    <t>Still births</t>
  </si>
  <si>
    <r>
      <rPr>
        <vertAlign val="superscript"/>
        <sz val="10"/>
        <rFont val="Times New Roman"/>
        <family val="1"/>
      </rPr>
      <t>1</t>
    </r>
    <r>
      <rPr>
        <sz val="10"/>
        <rFont val="Times New Roman"/>
        <family val="1"/>
      </rPr>
      <t xml:space="preserve">  figures for 2012 - 2023  have been revised based on the 2022 Population  Census data</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</si>
  <si>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1988 - 2024</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</si>
  <si>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</si>
  <si>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</si>
  <si>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</si>
  <si>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</si>
  <si>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</si>
  <si>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</si>
  <si>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</si>
  <si>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</si>
  <si>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</si>
  <si>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</si>
  <si>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</si>
  <si>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</si>
  <si>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</si>
  <si>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</si>
  <si>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</si>
  <si>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</si>
  <si>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</si>
  <si>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</si>
  <si>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Table 1.16(b) - Population</t>
    </r>
    <r>
      <rPr>
        <b/>
        <vertAlign val="superscript"/>
        <sz val="12"/>
        <rFont val="Times New Roman"/>
        <family val="1"/>
      </rPr>
      <t>1</t>
    </r>
    <r>
      <rPr>
        <b/>
        <sz val="12"/>
        <rFont val="Times New Roman"/>
        <family val="1"/>
      </rPr>
      <t xml:space="preserve"> and vital statistics rates - Island of Mauritius, 1983 - 2024</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</si>
  <si>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</si>
  <si>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</si>
  <si>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</si>
  <si>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</si>
  <si>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1988 - 2024</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</si>
  <si>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</si>
  <si>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</si>
  <si>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</si>
  <si>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</si>
  <si>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</si>
  <si>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</si>
  <si>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</si>
  <si>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</si>
  <si>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</si>
  <si>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</si>
  <si>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</si>
  <si>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</si>
  <si>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</si>
  <si>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</si>
  <si>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</si>
  <si>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</si>
  <si>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</si>
  <si>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</si>
  <si>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</si>
  <si>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</si>
  <si>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2024</t>
    </r>
    <r>
      <rPr>
        <b/>
        <vertAlign val="superscript"/>
        <sz val="11"/>
        <rFont val="Times New Roman"/>
        <family val="1"/>
      </rPr>
      <t xml:space="preserve"> 6</t>
    </r>
  </si>
  <si>
    <t>1  figures for 2012 - 2023  have been revised based on the 2022 Population Census data</t>
  </si>
  <si>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</si>
  <si>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</si>
  <si>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</si>
  <si>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</si>
  <si>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</si>
  <si>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based on vital events for the year 2024 only</t>
    </r>
  </si>
  <si>
    <r>
      <t>Table 1.17 - Registered vital statistics by sex - Republic of Mauritius</t>
    </r>
    <r>
      <rPr>
        <b/>
        <vertAlign val="superscript"/>
        <sz val="12"/>
        <rFont val="Times New Roman"/>
        <family val="1"/>
      </rPr>
      <t>1</t>
    </r>
    <r>
      <rPr>
        <b/>
        <sz val="12"/>
        <rFont val="Times New Roman"/>
        <family val="1"/>
      </rPr>
      <t>, 2005 - 2024</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</si>
  <si>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</si>
  <si>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</si>
  <si>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</si>
  <si>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r>
      <t>Table 1.18 - Registered vital statistics by geographical district - Republic of Mauritius</t>
    </r>
    <r>
      <rPr>
        <b/>
        <vertAlign val="superscript"/>
        <sz val="11"/>
        <rFont val="Times New Roman"/>
        <family val="1"/>
      </rPr>
      <t>1</t>
    </r>
    <r>
      <rPr>
        <b/>
        <sz val="11"/>
        <rFont val="Times New Roman"/>
        <family val="1"/>
      </rPr>
      <t>, 2023 &amp; 2024</t>
    </r>
  </si>
  <si>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</si>
  <si>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</si>
  <si>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</si>
  <si>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</si>
  <si>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</si>
  <si>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</si>
  <si>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</si>
  <si>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</si>
  <si>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</si>
  <si>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</si>
  <si>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</si>
  <si>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</si>
  <si>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</si>
  <si>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</si>
  <si>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</si>
  <si>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</si>
  <si>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</si>
  <si>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</si>
  <si>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2022 census data adjusted for underenumeration of young children</t>
    </r>
  </si>
  <si>
    <t xml:space="preserve">  </t>
  </si>
  <si>
    <r>
      <t xml:space="preserve">   3</t>
    </r>
    <r>
      <rPr>
        <sz val="10"/>
        <rFont val="Times New Roman"/>
        <family val="1"/>
      </rPr>
      <t xml:space="preserve">  deaths of children under 1 year</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</si>
  <si>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2024</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</si>
  <si>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</si>
  <si>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</si>
  <si>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</si>
  <si>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</si>
  <si>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</si>
  <si>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</si>
  <si>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</si>
  <si>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</si>
  <si>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</si>
  <si>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</si>
  <si>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</si>
  <si>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</si>
  <si>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</si>
  <si>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</si>
  <si>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</si>
  <si>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</si>
  <si>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</si>
  <si>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</si>
  <si>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</si>
  <si>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</si>
  <si>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</si>
  <si>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</si>
  <si>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</si>
  <si>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</si>
  <si>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</si>
  <si>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t>Live birth order</t>
  </si>
  <si>
    <t>Age of mother</t>
  </si>
  <si>
    <t>First</t>
  </si>
  <si>
    <t>Second</t>
  </si>
  <si>
    <t>Third</t>
  </si>
  <si>
    <t>Fourth</t>
  </si>
  <si>
    <t>Fifth</t>
  </si>
  <si>
    <t>Sixth &amp; over</t>
  </si>
  <si>
    <t>0.1*</t>
  </si>
  <si>
    <t>0.0*</t>
  </si>
  <si>
    <t>0.3*</t>
  </si>
  <si>
    <t>0.6*</t>
  </si>
  <si>
    <t>0.5*</t>
  </si>
  <si>
    <t>0.2*</t>
  </si>
  <si>
    <r>
      <t>G.F.R</t>
    </r>
    <r>
      <rPr>
        <b/>
        <vertAlign val="superscript"/>
        <sz val="11"/>
        <rFont val="Times New Roman"/>
        <family val="1"/>
      </rPr>
      <t>3</t>
    </r>
  </si>
  <si>
    <t>0.4*</t>
  </si>
  <si>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</si>
  <si>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</si>
  <si>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</si>
  <si>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</si>
  <si>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</si>
  <si>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</si>
  <si>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t xml:space="preserve">      Note : Figures are  based on 2022 Population Census</t>
  </si>
  <si>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2023 &amp; 2024</t>
    </r>
  </si>
  <si>
    <t>0.7*</t>
  </si>
  <si>
    <r>
      <t>G.F.R</t>
    </r>
    <r>
      <rPr>
        <b/>
        <vertAlign val="superscript"/>
        <sz val="11"/>
        <rFont val="Times New Roman"/>
        <family val="1"/>
      </rPr>
      <t>2</t>
    </r>
  </si>
  <si>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</si>
  <si>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</si>
  <si>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</si>
  <si>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</si>
  <si>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</si>
  <si>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t xml:space="preserve">     Note : Figures are  based on 2022 Population Census</t>
  </si>
  <si>
    <r>
      <t>Table 1.22 - Fertility rates - Republic of Mauritius</t>
    </r>
    <r>
      <rPr>
        <b/>
        <vertAlign val="superscript"/>
        <sz val="11"/>
        <rFont val="Times New Roman"/>
        <family val="1"/>
      </rPr>
      <t>1</t>
    </r>
    <r>
      <rPr>
        <b/>
        <sz val="11"/>
        <rFont val="Times New Roman"/>
        <family val="1"/>
      </rPr>
      <t xml:space="preserve"> and Island of Mauritius, 2023 &amp; 2024</t>
    </r>
  </si>
  <si>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</si>
  <si>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</si>
  <si>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</si>
  <si>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</si>
  <si>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</si>
  <si>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</si>
  <si>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</si>
  <si>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</si>
  <si>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</si>
  <si>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</si>
  <si>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</si>
  <si>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</si>
  <si>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</si>
  <si>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</si>
  <si>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</si>
  <si>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</si>
  <si>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</si>
  <si>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</si>
  <si>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2024</t>
    </r>
  </si>
  <si>
    <t>Type of celebration</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</si>
  <si>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</si>
  <si>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</si>
  <si>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</si>
  <si>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</si>
  <si>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</si>
  <si>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</si>
  <si>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</si>
  <si>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1</t>
    </r>
    <r>
      <rPr>
        <sz val="9"/>
        <rFont val="Times New Roman"/>
        <family val="1"/>
      </rPr>
      <t xml:space="preserve">    No "Past religious marriage" was  registered  in 2024</t>
    </r>
  </si>
  <si>
    <r>
      <t xml:space="preserve">  </t>
    </r>
    <r>
      <rPr>
        <vertAlign val="superscript"/>
        <sz val="9"/>
        <rFont val="Times New Roman"/>
        <family val="1"/>
      </rPr>
      <t xml:space="preserve">2   </t>
    </r>
    <r>
      <rPr>
        <sz val="9"/>
        <rFont val="Times New Roman"/>
        <family val="1"/>
      </rPr>
      <t xml:space="preserve"> excluding Agalega and St. Brandon</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</si>
  <si>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2024</t>
    </r>
  </si>
  <si>
    <t>Port</t>
  </si>
  <si>
    <t>Pample-</t>
  </si>
  <si>
    <t>Riviere</t>
  </si>
  <si>
    <t>Grand</t>
  </si>
  <si>
    <t>Plaines</t>
  </si>
  <si>
    <t>Black</t>
  </si>
  <si>
    <t>Republic</t>
  </si>
  <si>
    <t>Louis</t>
  </si>
  <si>
    <t>mousses</t>
  </si>
  <si>
    <t>du</t>
  </si>
  <si>
    <t>Flacq</t>
  </si>
  <si>
    <t>Savanne</t>
  </si>
  <si>
    <t>Wilhems</t>
  </si>
  <si>
    <t>Moka</t>
  </si>
  <si>
    <t>River</t>
  </si>
  <si>
    <t>of</t>
  </si>
  <si>
    <t>Rempart</t>
  </si>
  <si>
    <t>Mauritius</t>
  </si>
  <si>
    <t>By civil status officer</t>
  </si>
  <si>
    <t xml:space="preserve"> but assisted by a civil</t>
  </si>
  <si>
    <t xml:space="preserve"> status officer</t>
  </si>
  <si>
    <t xml:space="preserve">   1    No " Past religious Marriage" was registered in 2024</t>
  </si>
  <si>
    <t xml:space="preserve">   2    refers to district of residence of husband</t>
  </si>
  <si>
    <t xml:space="preserve">   3    excluding Agalega and St. Brandon</t>
  </si>
  <si>
    <r>
      <t>Table 1.25 - Deaths by age group and sex - Republic of Mauritius</t>
    </r>
    <r>
      <rPr>
        <b/>
        <vertAlign val="superscript"/>
        <sz val="12"/>
        <rFont val="Times New Roman"/>
        <family val="1"/>
      </rPr>
      <t>1</t>
    </r>
    <r>
      <rPr>
        <b/>
        <sz val="12"/>
        <rFont val="Times New Roman"/>
        <family val="1"/>
      </rPr>
      <t>, Island of Mauritius and Island of Rodrigues, 2024</t>
    </r>
  </si>
  <si>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</si>
  <si>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</si>
  <si>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</si>
  <si>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</si>
  <si>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</si>
  <si>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</si>
  <si>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</si>
  <si>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r>
      <t>Table 1.26 - Infant deaths by age and sex - Republic of Mauritius</t>
    </r>
    <r>
      <rPr>
        <b/>
        <vertAlign val="superscript"/>
        <sz val="12"/>
        <rFont val="Times New Roman"/>
        <family val="1"/>
      </rPr>
      <t>1</t>
    </r>
    <r>
      <rPr>
        <b/>
        <sz val="12"/>
        <rFont val="Times New Roman"/>
        <family val="1"/>
      </rPr>
      <t>, Island of Mauritius and Island of Rodrigues, 2024</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</si>
  <si>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</si>
  <si>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</si>
  <si>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</si>
  <si>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</si>
  <si>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</si>
  <si>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</si>
  <si>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</si>
  <si>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</si>
  <si>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</si>
  <si>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</si>
  <si>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</si>
  <si>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</si>
  <si>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</si>
  <si>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</si>
  <si>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</si>
  <si>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</si>
  <si>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</si>
  <si>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</si>
  <si>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</si>
  <si>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Table 1.27 - Under one year mortality rates - Republic of Mauritius*, Island of Mauritius &amp; Island of Rodrigues, 2013 - 2024</t>
  </si>
  <si>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</si>
  <si>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</si>
  <si>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</si>
  <si>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</si>
  <si>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</si>
  <si>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</si>
  <si>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</si>
  <si>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</si>
  <si>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</si>
  <si>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</si>
  <si>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</si>
  <si>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</si>
  <si>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</si>
  <si>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2023</t>
    </r>
  </si>
  <si>
    <t xml:space="preserve">              Deaths 2023</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</si>
  <si>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</si>
  <si>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</si>
  <si>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</si>
  <si>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</si>
  <si>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</si>
  <si>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</si>
  <si>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</si>
  <si>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</si>
  <si>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</si>
  <si>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</si>
  <si>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</si>
  <si>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</si>
  <si>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t>Certain Infectious &amp; parasitic diseases (including COVID-19 and Post COVID-19 infection)</t>
  </si>
  <si>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</si>
  <si>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</si>
  <si>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</si>
  <si>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</si>
  <si>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</si>
  <si>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</si>
  <si>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</si>
  <si>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</si>
  <si>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</si>
  <si>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</si>
  <si>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</si>
  <si>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</si>
  <si>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</si>
  <si>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</si>
  <si>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</si>
  <si>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</si>
  <si>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</si>
  <si>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</si>
  <si>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</si>
  <si>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</si>
  <si>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</si>
  <si>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</si>
  <si>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</si>
  <si>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</si>
  <si>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</si>
  <si>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</si>
  <si>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</si>
  <si>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</si>
  <si>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</si>
  <si>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</si>
  <si>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</si>
  <si>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</si>
  <si>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</si>
  <si>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</si>
  <si>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</si>
  <si>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</si>
  <si>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</si>
  <si>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</si>
  <si>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</si>
  <si>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</si>
  <si>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</si>
  <si>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</si>
  <si>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</si>
  <si>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</si>
  <si>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r>
      <t>Table 1.28 (b) - Deaths by cause</t>
    </r>
    <r>
      <rPr>
        <b/>
        <vertAlign val="superscript"/>
        <sz val="12"/>
        <rFont val="Times New Roman"/>
        <family val="1"/>
      </rPr>
      <t>1</t>
    </r>
    <r>
      <rPr>
        <b/>
        <sz val="12"/>
        <rFont val="Times New Roman"/>
        <family val="1"/>
      </rPr>
      <t xml:space="preserve"> - Island of Mauritius, 2023</t>
    </r>
  </si>
  <si>
    <t xml:space="preserve"> 5 years</t>
  </si>
  <si>
    <r>
      <t xml:space="preserve"> 1</t>
    </r>
    <r>
      <rPr>
        <sz val="10"/>
        <rFont val="Times New Roman"/>
        <family val="1"/>
      </rPr>
      <t xml:space="preserve">  according to the "International Statistical Classification of Diseases, Injuries, and Causes of Death",10th revision </t>
    </r>
  </si>
  <si>
    <r>
      <t>Table 1.28 (c) - Deaths by cause</t>
    </r>
    <r>
      <rPr>
        <b/>
        <vertAlign val="superscript"/>
        <sz val="12"/>
        <rFont val="Times New Roman"/>
        <family val="1"/>
      </rPr>
      <t>1</t>
    </r>
    <r>
      <rPr>
        <b/>
        <sz val="12"/>
        <rFont val="Times New Roman"/>
        <family val="1"/>
      </rPr>
      <t xml:space="preserve"> - Island of Rodrigues, 2023</t>
    </r>
  </si>
  <si>
    <t xml:space="preserve">     Both sexes</t>
  </si>
  <si>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</si>
  <si>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</si>
  <si>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</si>
  <si>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</si>
  <si>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</si>
  <si>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</si>
  <si>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</si>
  <si>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</si>
  <si>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</si>
  <si>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</si>
  <si>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</si>
  <si>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</si>
  <si>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</si>
  <si>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</si>
  <si>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</si>
  <si>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</si>
  <si>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</si>
  <si>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</si>
  <si>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Base: 2024 resident population estimated by adding the balance of births, deaths, and migration to the 2022 census population adjusted for underenumeration of young children.</t>
  </si>
  <si>
    <t>Assumptions:</t>
  </si>
  <si>
    <t xml:space="preserve"> (i) Fertility:     The Total Fertility rate is 1.4 for the period 2019 - 2024 and  thereafter remained  1.4 till 2064.</t>
  </si>
  <si>
    <t xml:space="preserve">(ii) Mortality: (a) The life expectancy at birth for males improves from 70.00 in the period 2019 - 2024 to 72.36 in the period  2039 - 2044 and then to 74.45 in the period 2059 - 2064. </t>
  </si>
  <si>
    <t xml:space="preserve">         (b) The life expectancy at birth for females improves from 76.99 in the period 2019 - 2024 to 78.55 in the period 2039 - 2044 and then to 79.49 in the  period 2059 - 2064.</t>
  </si>
  <si>
    <t>7(iii) Migration: A net yearly  outmigration of 1400 males and 1760 females during 2024 - 2034 and  1220 males and 1800 females during 2039 - 2044, 1240 males and 1600 females</t>
  </si>
  <si>
    <t xml:space="preserve">           during 2044 - 2049, 1260 males and 1620 females during 2049 - 2059 and 1080 males and 1420 females during 2059 - 2064.</t>
  </si>
  <si>
    <t xml:space="preserve">Male </t>
  </si>
  <si>
    <t xml:space="preserve">Female </t>
  </si>
  <si>
    <t>Both Sexes</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</si>
  <si>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</si>
  <si>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</si>
  <si>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2020 - 2024</t>
  </si>
  <si>
    <t xml:space="preserve">  Hospitals</t>
  </si>
  <si>
    <t>Regional hospitals</t>
  </si>
  <si>
    <r>
      <t>District hospitals</t>
    </r>
    <r>
      <rPr>
        <vertAlign val="superscript"/>
        <sz val="10"/>
        <rFont val="Times New Roman"/>
        <family val="1"/>
      </rPr>
      <t>1</t>
    </r>
  </si>
  <si>
    <t>Specialised hospitals (psychiatric,</t>
  </si>
  <si>
    <t xml:space="preserve">    chest, eye and E.N.T)</t>
  </si>
  <si>
    <t xml:space="preserve">  National Cancer Centre</t>
  </si>
  <si>
    <t>-</t>
  </si>
  <si>
    <t xml:space="preserve">  Cardiac centre</t>
  </si>
  <si>
    <t xml:space="preserve">  Mediclinics</t>
  </si>
  <si>
    <t xml:space="preserve">  Area health centres</t>
  </si>
  <si>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</si>
  <si>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</si>
  <si>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</si>
  <si>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</si>
  <si>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</si>
  <si>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</si>
  <si>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</si>
  <si>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</si>
  <si>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</si>
  <si>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</si>
  <si>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</si>
  <si>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</si>
  <si>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</si>
  <si>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</si>
  <si>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2</t>
    </r>
  </si>
  <si>
    <t>of which: specialists</t>
  </si>
  <si>
    <t>(407)</t>
  </si>
  <si>
    <t>Doctors in private practice</t>
  </si>
  <si>
    <t>TOTAL</t>
  </si>
  <si>
    <t>Dentists</t>
  </si>
  <si>
    <r>
      <t>Government services</t>
    </r>
    <r>
      <rPr>
        <vertAlign val="superscript"/>
        <sz val="10"/>
        <rFont val="Times New Roman"/>
        <family val="1"/>
      </rPr>
      <t>2</t>
    </r>
  </si>
  <si>
    <t>Private</t>
  </si>
  <si>
    <t>362 3</t>
  </si>
  <si>
    <t>432 3</t>
  </si>
  <si>
    <t>Pharmacists</t>
  </si>
  <si>
    <t>Qualified nurse and midwives</t>
  </si>
  <si>
    <t xml:space="preserve">  Mahebourg,Souillac and Q. Elizabeth (Rodrigues) hospitals</t>
  </si>
  <si>
    <t xml:space="preserve">  Including temporary officers but excluding pre-registration ones</t>
  </si>
  <si>
    <t xml:space="preserve">  Revised</t>
  </si>
  <si>
    <t xml:space="preserve">        *    </t>
  </si>
  <si>
    <t xml:space="preserve">  Source: Health Statistics Unit, Ministry of Health and Wellness</t>
  </si>
  <si>
    <t>Table 3.2 - Statistics of government hospitals - Island of Mauritius, 2018 - 2024</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</si>
  <si>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</si>
  <si>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</si>
  <si>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</si>
  <si>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</si>
  <si>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</si>
  <si>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</si>
  <si>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</si>
  <si>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</si>
  <si>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</si>
  <si>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</si>
  <si>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</si>
  <si>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</si>
  <si>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</si>
  <si>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</si>
  <si>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</si>
  <si>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2022 - 2024</t>
    </r>
  </si>
  <si>
    <t>Diseases</t>
  </si>
  <si>
    <r>
      <t>HIV/Aids</t>
    </r>
    <r>
      <rPr>
        <b/>
        <vertAlign val="superscript"/>
        <sz val="12"/>
        <rFont val="Times New Roman"/>
        <family val="1"/>
      </rPr>
      <t>2</t>
    </r>
  </si>
  <si>
    <t>Amoebiasis</t>
  </si>
  <si>
    <t>Food poisoning</t>
  </si>
  <si>
    <t>Gonorrhea</t>
  </si>
  <si>
    <t>Leprosy</t>
  </si>
  <si>
    <t>leptospirosis</t>
  </si>
  <si>
    <r>
      <t xml:space="preserve">Malaria </t>
    </r>
    <r>
      <rPr>
        <b/>
        <vertAlign val="superscript"/>
        <sz val="12"/>
        <rFont val="Times New Roman"/>
        <family val="1"/>
      </rPr>
      <t>4</t>
    </r>
  </si>
  <si>
    <t>Measles</t>
  </si>
  <si>
    <t>Meningitis</t>
  </si>
  <si>
    <t>(cerebrospinal)</t>
  </si>
  <si>
    <t>Schistosomiasis</t>
  </si>
  <si>
    <t>Soft Chancre</t>
  </si>
  <si>
    <t>Syphillis</t>
  </si>
  <si>
    <t>Tetanus</t>
  </si>
  <si>
    <r>
      <t>Tuberculosis</t>
    </r>
    <r>
      <rPr>
        <b/>
        <vertAlign val="superscript"/>
        <sz val="12"/>
        <rFont val="Times New Roman"/>
        <family val="1"/>
      </rPr>
      <t>3</t>
    </r>
  </si>
  <si>
    <t>Typhoid fever</t>
  </si>
  <si>
    <t>1st Qr</t>
  </si>
  <si>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</si>
  <si>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</si>
  <si>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</si>
  <si>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r>
      <rPr>
        <vertAlign val="superscript"/>
        <sz val="10"/>
        <rFont val="Times New Roman"/>
        <family val="1"/>
      </rPr>
      <t>4</t>
    </r>
    <r>
      <rPr>
        <sz val="10"/>
        <rFont val="Times New Roman"/>
        <family val="1"/>
      </rPr>
      <t xml:space="preserve">  All imported cases</t>
    </r>
  </si>
  <si>
    <t>Table 4.1 - Budgetary Central Government Operations, 2018/19 - 2023/24</t>
  </si>
  <si>
    <t>R million</t>
  </si>
  <si>
    <t>GFS Code</t>
  </si>
  <si>
    <t>STATEMENT OF GOVERNMENT OPERATIONS</t>
  </si>
  <si>
    <t>2018-19</t>
  </si>
  <si>
    <t>2019-20</t>
  </si>
  <si>
    <t>2020-21</t>
  </si>
  <si>
    <t>2021-22</t>
  </si>
  <si>
    <t>2022-23</t>
  </si>
  <si>
    <t>2023-24</t>
  </si>
  <si>
    <t>TRANSACTIONS AFFECTING NET WORTH:</t>
  </si>
  <si>
    <t xml:space="preserve"> Revenue</t>
  </si>
  <si>
    <t>11</t>
  </si>
  <si>
    <t>Taxes</t>
  </si>
  <si>
    <t>12</t>
  </si>
  <si>
    <t>Social contributions</t>
  </si>
  <si>
    <t>13</t>
  </si>
  <si>
    <t>Grants</t>
  </si>
  <si>
    <t>14</t>
  </si>
  <si>
    <t>Other revenue</t>
  </si>
  <si>
    <t xml:space="preserve"> Expense</t>
  </si>
  <si>
    <t>21</t>
  </si>
  <si>
    <t>Compensation of employees</t>
  </si>
  <si>
    <t>22</t>
  </si>
  <si>
    <t>Use of goods and services</t>
  </si>
  <si>
    <t>24</t>
  </si>
  <si>
    <t xml:space="preserve">Interest </t>
  </si>
  <si>
    <t>25</t>
  </si>
  <si>
    <t>Subsidies</t>
  </si>
  <si>
    <t>26</t>
  </si>
  <si>
    <t>27</t>
  </si>
  <si>
    <t>Social benefits</t>
  </si>
  <si>
    <t>28</t>
  </si>
  <si>
    <t>Other expense</t>
  </si>
  <si>
    <t xml:space="preserve"> Gross operating balance  (1-2)</t>
  </si>
  <si>
    <t>TRANSACTIONS IN NON-FINANCIAL ASSETS:</t>
  </si>
  <si>
    <t>31</t>
  </si>
  <si>
    <t xml:space="preserve"> Net Acquisition of Non-financial Assets</t>
  </si>
  <si>
    <t>311</t>
  </si>
  <si>
    <t>Fixed assets</t>
  </si>
  <si>
    <t>314</t>
  </si>
  <si>
    <t>Nonproduced assets</t>
  </si>
  <si>
    <t>NLB</t>
  </si>
  <si>
    <t>Net lending / borrowing  (1 - 2 - 31)</t>
  </si>
  <si>
    <t>TRANSACTIONS IN FINANCIAL ASSETS AND LIABILITIES :</t>
  </si>
  <si>
    <t>32</t>
  </si>
  <si>
    <t xml:space="preserve"> Net acquisition of financial assets</t>
  </si>
  <si>
    <t>321</t>
  </si>
  <si>
    <t>Domestic</t>
  </si>
  <si>
    <t>322</t>
  </si>
  <si>
    <t>Foreign</t>
  </si>
  <si>
    <t>33</t>
  </si>
  <si>
    <t xml:space="preserve"> Net incurrence of liabilities</t>
  </si>
  <si>
    <t>331</t>
  </si>
  <si>
    <t>332</t>
  </si>
  <si>
    <t>Table 4.2  - Budgetary Central Government Revenue, 2018/19 - 2023/24</t>
  </si>
  <si>
    <t>Revenue</t>
  </si>
  <si>
    <t xml:space="preserve"> Taxes</t>
  </si>
  <si>
    <t>111</t>
  </si>
  <si>
    <t xml:space="preserve">Taxes on income, profits, and capital gains </t>
  </si>
  <si>
    <t>1111</t>
  </si>
  <si>
    <t>Payable by individuals</t>
  </si>
  <si>
    <t>1112</t>
  </si>
  <si>
    <t xml:space="preserve">Payable by corporations and other enterprises </t>
  </si>
  <si>
    <t>1113</t>
  </si>
  <si>
    <t>Unallocable</t>
  </si>
  <si>
    <t>113</t>
  </si>
  <si>
    <t xml:space="preserve">Taxes on property </t>
  </si>
  <si>
    <t>114</t>
  </si>
  <si>
    <t>Taxes on goods and services</t>
  </si>
  <si>
    <t>1141</t>
  </si>
  <si>
    <t>General taxes on goods and services (VAT)</t>
  </si>
  <si>
    <t>1142</t>
  </si>
  <si>
    <t xml:space="preserve">Excises </t>
  </si>
  <si>
    <t>1144</t>
  </si>
  <si>
    <t>Taxes on specific services</t>
  </si>
  <si>
    <t>1145</t>
  </si>
  <si>
    <t>Taxes on use of goods and permission to use goods</t>
  </si>
  <si>
    <t>11451</t>
  </si>
  <si>
    <t xml:space="preserve">Motor vehicles taxes </t>
  </si>
  <si>
    <t>11452</t>
  </si>
  <si>
    <t xml:space="preserve">Other </t>
  </si>
  <si>
    <t>115</t>
  </si>
  <si>
    <t xml:space="preserve">Taxes on international trade and transactions </t>
  </si>
  <si>
    <t>116</t>
  </si>
  <si>
    <t xml:space="preserve">Other taxes </t>
  </si>
  <si>
    <t xml:space="preserve"> Social contributions </t>
  </si>
  <si>
    <t xml:space="preserve"> Grants</t>
  </si>
  <si>
    <t>132</t>
  </si>
  <si>
    <t>From international organisations</t>
  </si>
  <si>
    <t xml:space="preserve"> Other revenue </t>
  </si>
  <si>
    <t>141</t>
  </si>
  <si>
    <t>Property income</t>
  </si>
  <si>
    <t>142</t>
  </si>
  <si>
    <t xml:space="preserve">Sales of goods and services </t>
  </si>
  <si>
    <t>143</t>
  </si>
  <si>
    <t xml:space="preserve">Fines, penalties, and forfeits </t>
  </si>
  <si>
    <t>144</t>
  </si>
  <si>
    <t xml:space="preserve">Transfers not elsewhere classified </t>
  </si>
  <si>
    <t>Table 4.3 - Budgetary Central Government Expense by economic type and Acquisition of nonfinancial assets, 2018/19 - 2023/24</t>
  </si>
  <si>
    <t>EXPENSE AND ACQUISITION OF NONFINANCIAL ASSETS</t>
  </si>
  <si>
    <t xml:space="preserve"> Compensation of employees </t>
  </si>
  <si>
    <t xml:space="preserve">Wages and salaries </t>
  </si>
  <si>
    <t>Social contributions (National Savings Fund)</t>
  </si>
  <si>
    <t xml:space="preserve"> Use of goods and services </t>
  </si>
  <si>
    <t xml:space="preserve"> Interest</t>
  </si>
  <si>
    <t xml:space="preserve">To non residents </t>
  </si>
  <si>
    <t>242 &amp; 243</t>
  </si>
  <si>
    <t xml:space="preserve">To residents </t>
  </si>
  <si>
    <t xml:space="preserve"> Subsidies</t>
  </si>
  <si>
    <t xml:space="preserve">To international organisations </t>
  </si>
  <si>
    <t xml:space="preserve">Current </t>
  </si>
  <si>
    <t>Capital</t>
  </si>
  <si>
    <t>To other general government units</t>
  </si>
  <si>
    <t xml:space="preserve"> Social benefits</t>
  </si>
  <si>
    <t xml:space="preserve"> Other expense</t>
  </si>
  <si>
    <t xml:space="preserve"> Net Acquisition of nonfinancial assets</t>
  </si>
  <si>
    <t xml:space="preserve"> Fixed assets</t>
  </si>
  <si>
    <t xml:space="preserve"> Buildings and structures</t>
  </si>
  <si>
    <t xml:space="preserve"> Machinery and equipment</t>
  </si>
  <si>
    <t xml:space="preserve"> Other fixed assets</t>
  </si>
  <si>
    <t xml:space="preserve"> Nonproduced assets</t>
  </si>
  <si>
    <t xml:space="preserve">Total </t>
  </si>
  <si>
    <t>Table 4.4 - Budgetary Central Government Expenditure by function, 2018/19 -2023/24</t>
  </si>
  <si>
    <r>
      <t>EXPENDITURE</t>
    </r>
    <r>
      <rPr>
        <b/>
        <vertAlign val="superscript"/>
        <sz val="10"/>
        <rFont val="Times New Roman"/>
        <family val="1"/>
      </rPr>
      <t xml:space="preserve"> </t>
    </r>
    <r>
      <rPr>
        <b/>
        <sz val="10"/>
        <rFont val="Times New Roman"/>
        <family val="1"/>
      </rPr>
      <t xml:space="preserve"> BY FUNCTIONS OF GOVERNMENT</t>
    </r>
  </si>
  <si>
    <t xml:space="preserve"> General public services</t>
  </si>
  <si>
    <t xml:space="preserve">of which </t>
  </si>
  <si>
    <t>Public debt transactions</t>
  </si>
  <si>
    <r>
      <t>70180</t>
    </r>
    <r>
      <rPr>
        <b/>
        <vertAlign val="superscript"/>
        <sz val="12"/>
        <rFont val="Times New Roman"/>
        <family val="1"/>
      </rPr>
      <t xml:space="preserve"> 1</t>
    </r>
  </si>
  <si>
    <t>General transfers between levels of govt.</t>
  </si>
  <si>
    <t>Defense</t>
  </si>
  <si>
    <t xml:space="preserve"> Public order and safety</t>
  </si>
  <si>
    <t xml:space="preserve"> Economic affairs</t>
  </si>
  <si>
    <t>General economic, commercial and labour affairs</t>
  </si>
  <si>
    <t>Agriculture, forestry, fishing and hunting</t>
  </si>
  <si>
    <t>Fuel and energy</t>
  </si>
  <si>
    <t>Mining, manufacturing, and construction</t>
  </si>
  <si>
    <t>Transport</t>
  </si>
  <si>
    <t>Tourism</t>
  </si>
  <si>
    <t>Economic affairs n.e.c</t>
  </si>
  <si>
    <t xml:space="preserve"> Environmental protection</t>
  </si>
  <si>
    <t xml:space="preserve"> Housing and community amenities</t>
  </si>
  <si>
    <t xml:space="preserve"> Health</t>
  </si>
  <si>
    <t xml:space="preserve"> Recreation, culture, and religion</t>
  </si>
  <si>
    <t xml:space="preserve"> Education</t>
  </si>
  <si>
    <t xml:space="preserve"> Social protection</t>
  </si>
  <si>
    <r>
      <rPr>
        <vertAlign val="superscript"/>
        <sz val="12"/>
        <rFont val="Times New Roman"/>
        <family val="1"/>
      </rPr>
      <t>1</t>
    </r>
    <r>
      <rPr>
        <sz val="11"/>
        <rFont val="Times New Roman"/>
        <family val="1"/>
      </rPr>
      <t xml:space="preserve"> Previously grants from Budgetary Central Government to Extra Budgetary Units (EBU) were classified according to the latter's respective GFS function code (COFOG)  but as from fiscal year 2022/2023  the total grant allocated to EBUs has been classified in code 70180 only.</t>
    </r>
  </si>
  <si>
    <t>This change has been implemented following an IMF recommendation.</t>
  </si>
  <si>
    <t>Table 5.1 - Income tax  - Individuals: Analysis by range of net income, years of assessment, 2019/20 - 2022/23</t>
  </si>
  <si>
    <t>Year of assessment 2019/20</t>
  </si>
  <si>
    <t>Year of assessment 2020/21</t>
  </si>
  <si>
    <t>Year of assessment 2021/22</t>
  </si>
  <si>
    <t>Year of assessment 2022/23</t>
  </si>
  <si>
    <t>Year of assessment 2023/24</t>
  </si>
  <si>
    <t>Range of net income</t>
  </si>
  <si>
    <t>Number of</t>
  </si>
  <si>
    <t>Chargeable</t>
  </si>
  <si>
    <t xml:space="preserve">Tax payable </t>
  </si>
  <si>
    <t>(Rupees)</t>
  </si>
  <si>
    <t>taxpayers</t>
  </si>
  <si>
    <t>income</t>
  </si>
  <si>
    <t>(R million)</t>
  </si>
  <si>
    <t>75,000 or less</t>
  </si>
  <si>
    <t>Over 5,000,000</t>
  </si>
  <si>
    <t>Figures are provisional and subject to amendment</t>
  </si>
  <si>
    <t>Source : Mauritius Revenue Authority</t>
  </si>
  <si>
    <t>Table 5.2 -Income tax - Companies: Analysis by range of Gross income, years of assessment, 2018/19 - 2022/23</t>
  </si>
  <si>
    <t>Year of assessment 2018/19</t>
  </si>
  <si>
    <t>Range of Gross income</t>
  </si>
  <si>
    <t xml:space="preserve">Gross income  </t>
  </si>
  <si>
    <t>Chargeable income</t>
  </si>
  <si>
    <t>Tax payable</t>
  </si>
  <si>
    <t>companies</t>
  </si>
  <si>
    <t>100, 000 or less</t>
  </si>
  <si>
    <t>100,001</t>
  </si>
  <si>
    <t>150,001</t>
  </si>
  <si>
    <t>250,001</t>
  </si>
  <si>
    <t>500,001</t>
  </si>
  <si>
    <t>750,001</t>
  </si>
  <si>
    <t>1,000,000</t>
  </si>
  <si>
    <t>1,000,001</t>
  </si>
  <si>
    <t>1,500,000</t>
  </si>
  <si>
    <t>1,500,001</t>
  </si>
  <si>
    <t>2,000,000</t>
  </si>
  <si>
    <t>2,000,001</t>
  </si>
  <si>
    <t>5,000,000</t>
  </si>
  <si>
    <t>5,000,001</t>
  </si>
  <si>
    <t>10,000,000</t>
  </si>
  <si>
    <t>Over 10,000,000</t>
  </si>
  <si>
    <t>Not Declared</t>
  </si>
  <si>
    <t>Figures are provisional and subject to amendment.</t>
  </si>
  <si>
    <t>Table 5.2 (Cont'd) -Income tax - Companies: Analysis by range of Gross income, years of assessment, 2018/19 - 2022/23</t>
  </si>
  <si>
    <t>100,001 - 150,000</t>
  </si>
  <si>
    <t>150,001 - 250,000</t>
  </si>
  <si>
    <t>250,001 - 500,000</t>
  </si>
  <si>
    <t>500,001 - 750,000</t>
  </si>
  <si>
    <t>750,001 - 1,000,000</t>
  </si>
  <si>
    <t>1,000,001 - 1,500,000</t>
  </si>
  <si>
    <t>1,500,001 - 2,000,000</t>
  </si>
  <si>
    <t>2,000,001 - 5,000,000</t>
  </si>
  <si>
    <t>5,000,001 - 10,000,000</t>
  </si>
  <si>
    <t>SECTION 6 - FINANCIAL CORPORATION SECTOR</t>
  </si>
  <si>
    <r>
      <t xml:space="preserve">Table 6.1 - Sectoral Balance Sheet of Bank of Mauritius </t>
    </r>
    <r>
      <rPr>
        <b/>
        <vertAlign val="superscript"/>
        <sz val="9"/>
        <rFont val="Times New Roman"/>
        <family val="1"/>
      </rPr>
      <t>1</t>
    </r>
    <r>
      <rPr>
        <b/>
        <sz val="9"/>
        <rFont val="Times New Roman"/>
        <family val="1"/>
      </rPr>
      <t>,  2019 - 2024</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</si>
  <si>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</si>
  <si>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</si>
  <si>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</si>
  <si>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</si>
  <si>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</si>
  <si>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</si>
  <si>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</si>
  <si>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</si>
  <si>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Loans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</si>
  <si>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</si>
  <si>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</si>
  <si>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</si>
  <si>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</si>
  <si>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</si>
  <si>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</si>
  <si>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</si>
  <si>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</si>
  <si>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</si>
  <si>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</si>
  <si>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</si>
  <si>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</si>
  <si>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</si>
  <si>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</si>
  <si>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t xml:space="preserve"> Securities Other than Shares, Excluded from Broad Money </t>
  </si>
  <si>
    <t xml:space="preserve"> Other Accounts Payable</t>
  </si>
  <si>
    <t xml:space="preserve"> TOTAL LIABILITIES</t>
  </si>
  <si>
    <r>
      <rPr>
        <i/>
        <vertAlign val="superscript"/>
        <sz val="9"/>
        <rFont val="Times New Roman"/>
        <family val="1"/>
      </rPr>
      <t xml:space="preserve"> 1</t>
    </r>
    <r>
      <rPr>
        <i/>
        <sz val="9"/>
        <rFont val="Times New Roman"/>
        <family val="1"/>
      </rPr>
      <t xml:space="preserve"> The sectoral balance sheet follows the concepts and principles of the IMF's Monetary and Financial Statistics Manual and Compilation Guide (2016).</t>
    </r>
  </si>
  <si>
    <t>Figures may not add up to totals due to rounding.</t>
  </si>
  <si>
    <t>Source: Bank of Mauritius</t>
  </si>
  <si>
    <t>Table 6.2 - Gross Official International Reserves, 2017 - 2024</t>
  </si>
  <si>
    <t>Million Rupees</t>
  </si>
  <si>
    <t>Gross Foreign Assets of Bank of Mauritius</t>
  </si>
  <si>
    <t>Reserve Position in the IMF</t>
  </si>
  <si>
    <t>Gross Official International Reserves</t>
  </si>
  <si>
    <t>End</t>
  </si>
  <si>
    <r>
      <t xml:space="preserve">Table 6.3- Components and sources of Monetary Base </t>
    </r>
    <r>
      <rPr>
        <b/>
        <vertAlign val="superscript"/>
        <sz val="11"/>
        <color indexed="8"/>
        <rFont val="Times New Roman"/>
        <family val="1"/>
      </rPr>
      <t>1</t>
    </r>
    <r>
      <rPr>
        <b/>
        <sz val="11"/>
        <color indexed="8"/>
        <rFont val="Times New Roman"/>
        <family val="1"/>
      </rPr>
      <t xml:space="preserve"> : December 2017 - December 2024</t>
    </r>
  </si>
  <si>
    <t>(as at end of period)</t>
  </si>
  <si>
    <t xml:space="preserve">Million Rupees   </t>
  </si>
  <si>
    <t>Dec 2017</t>
  </si>
  <si>
    <t>Dec 2018</t>
  </si>
  <si>
    <t>Dec 2019</t>
  </si>
  <si>
    <t>Dec 2020</t>
  </si>
  <si>
    <t>Dec 2021</t>
  </si>
  <si>
    <t>Dec 2022</t>
  </si>
  <si>
    <t>Dec 2023</t>
  </si>
  <si>
    <t>Dec 2024</t>
  </si>
  <si>
    <t>Components of Monetary Base</t>
  </si>
  <si>
    <t xml:space="preserve"> Currency with Public</t>
  </si>
  <si>
    <t xml:space="preserve"> Currency with other Depository  Corporations</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</si>
  <si>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</si>
  <si>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</si>
  <si>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</si>
  <si>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</si>
  <si>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</si>
  <si>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</si>
  <si>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</si>
  <si>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</si>
  <si>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</si>
  <si>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</si>
  <si>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</si>
  <si>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</si>
  <si>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</si>
  <si>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</si>
  <si>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vertAlign val="superscript"/>
        <sz val="8"/>
        <rFont val="Times New Roman"/>
        <family val="1"/>
      </rPr>
      <t>1</t>
    </r>
    <r>
      <rPr>
        <sz val="8"/>
        <rFont val="Times New Roman"/>
        <family val="1"/>
      </rPr>
      <t xml:space="preserve"> Based on the methodology of  the IMF's Depository Corporations Survey framework.</t>
    </r>
  </si>
  <si>
    <r>
      <t>Table 6.4: Bank Loans to Other Nonfinancial Corporations, Households and Other Sectors</t>
    </r>
    <r>
      <rPr>
        <b/>
        <vertAlign val="superscript"/>
        <sz val="11"/>
        <rFont val="Times New Roman"/>
        <family val="1"/>
      </rPr>
      <t>1</t>
    </r>
    <r>
      <rPr>
        <b/>
        <sz val="11"/>
        <rFont val="Times New Roman"/>
        <family val="1"/>
      </rPr>
      <t>:  2018- 2022</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</si>
  <si>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</si>
  <si>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</si>
  <si>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</si>
  <si>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</si>
  <si>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</si>
  <si>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</si>
  <si>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</si>
  <si>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</si>
  <si>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</si>
  <si>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</si>
  <si>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</si>
  <si>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</si>
  <si>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</si>
  <si>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</si>
  <si>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</si>
  <si>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</si>
  <si>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</si>
  <si>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</si>
  <si>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</si>
  <si>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</si>
  <si>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</si>
  <si>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</si>
  <si>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</si>
  <si>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</si>
  <si>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</si>
  <si>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</si>
  <si>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</si>
  <si>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</si>
  <si>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</si>
  <si>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</si>
  <si>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</si>
  <si>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</si>
  <si>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</si>
  <si>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</si>
  <si>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</si>
  <si>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</si>
  <si>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</si>
  <si>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</si>
  <si>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</si>
  <si>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</si>
  <si>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</si>
  <si>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</si>
  <si>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</si>
  <si>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</si>
  <si>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</si>
  <si>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</si>
  <si>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</si>
  <si>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</si>
  <si>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</si>
  <si>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</si>
  <si>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</si>
  <si>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</si>
  <si>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</si>
  <si>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</si>
  <si>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</si>
  <si>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</si>
  <si>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</si>
  <si>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</si>
  <si>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</si>
  <si>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</si>
  <si>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</si>
  <si>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</si>
  <si>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</si>
  <si>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</si>
  <si>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r>
      <t>Table 6.4 (Cont'): Bank Loans to Other Nonfinancial Corporations, Households and Other Sectors</t>
    </r>
    <r>
      <rPr>
        <b/>
        <vertAlign val="superscript"/>
        <sz val="11"/>
        <rFont val="Times New Roman"/>
        <family val="1"/>
      </rPr>
      <t>1</t>
    </r>
    <r>
      <rPr>
        <b/>
        <sz val="11"/>
        <rFont val="Times New Roman"/>
        <family val="1"/>
      </rPr>
      <t>:  2018- 2022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</si>
  <si>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</si>
  <si>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</si>
  <si>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</si>
  <si>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</si>
  <si>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</si>
  <si>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</si>
  <si>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</si>
  <si>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</si>
  <si>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</si>
  <si>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</si>
  <si>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</si>
  <si>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</si>
  <si>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</si>
  <si>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</si>
  <si>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</si>
  <si>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</si>
  <si>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</si>
  <si>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</si>
  <si>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</si>
  <si>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</si>
  <si>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</si>
  <si>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</si>
  <si>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</si>
  <si>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</si>
  <si>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</si>
  <si>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</si>
  <si>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</si>
  <si>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</si>
  <si>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</si>
  <si>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</si>
  <si>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</si>
  <si>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</si>
  <si>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</si>
  <si>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</si>
  <si>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</si>
  <si>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</si>
  <si>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</si>
  <si>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</si>
  <si>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</si>
  <si>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</si>
  <si>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</si>
  <si>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</si>
  <si>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</si>
  <si>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</si>
  <si>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</si>
  <si>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</si>
  <si>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</si>
  <si>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</si>
  <si>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</si>
  <si>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r>
      <rPr>
        <i/>
        <vertAlign val="superscript"/>
        <sz val="11"/>
        <rFont val="Times New Roman"/>
        <family val="1"/>
      </rPr>
      <t>1</t>
    </r>
    <r>
      <rPr>
        <i/>
        <sz val="11"/>
        <rFont val="Times New Roman"/>
        <family val="1"/>
      </rPr>
      <t xml:space="preserve"> Bank loans include only facilities provided by banks in the form of loans, overdrafts and finance leases.</t>
    </r>
  </si>
  <si>
    <t>Source: Bank of Mauritius.</t>
  </si>
  <si>
    <r>
      <t>Table 6.4.1 : Bank Loans to Other Nonfinancial Corporations, Households and Other Sectors</t>
    </r>
    <r>
      <rPr>
        <b/>
        <vertAlign val="superscript"/>
        <sz val="11"/>
        <rFont val="Times New Roman"/>
        <family val="1"/>
      </rPr>
      <t>1</t>
    </r>
    <r>
      <rPr>
        <b/>
        <sz val="11"/>
        <rFont val="Times New Roman"/>
        <family val="1"/>
      </rPr>
      <t>:  2023 - 2024</t>
    </r>
  </si>
  <si>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</si>
  <si>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</si>
  <si>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</si>
  <si>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</si>
  <si>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</si>
  <si>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</si>
  <si>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</si>
  <si>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</si>
  <si>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</si>
  <si>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</si>
  <si>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</si>
  <si>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</si>
  <si>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</si>
  <si>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</si>
  <si>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</si>
  <si>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</si>
  <si>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</si>
  <si>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</si>
  <si>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</si>
  <si>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Continued on next page.</t>
  </si>
  <si>
    <r>
      <t>Table 6.4.1 (Cont') : Bank Loans to Other Nonfinancial Corporations, Households and Other Sectors</t>
    </r>
    <r>
      <rPr>
        <b/>
        <vertAlign val="superscript"/>
        <sz val="11"/>
        <rFont val="Times New Roman"/>
        <family val="1"/>
      </rPr>
      <t>1</t>
    </r>
    <r>
      <rPr>
        <b/>
        <sz val="11"/>
        <rFont val="Times New Roman"/>
        <family val="1"/>
      </rPr>
      <t xml:space="preserve"> : 2023 - 2024</t>
    </r>
  </si>
  <si>
    <t xml:space="preserve">     Of which: Housing</t>
  </si>
  <si>
    <t>3. Other Financial Corporations (excluding GBCs*)</t>
  </si>
  <si>
    <t>4. Public nonfinancial corporations</t>
  </si>
  <si>
    <t>5. Global Business Corporations (GBCs*)</t>
  </si>
  <si>
    <t>6. Authorised Companies</t>
  </si>
  <si>
    <t>GRAND TOTAL (1+2+3+4+5+6)</t>
  </si>
  <si>
    <t>TOTAL (excluding Global Business Sector [5+6])</t>
  </si>
  <si>
    <r>
      <rPr>
        <i/>
        <vertAlign val="superscript"/>
        <sz val="11"/>
        <rFont val="Times New Roman"/>
        <family val="1"/>
      </rPr>
      <t xml:space="preserve">1 </t>
    </r>
    <r>
      <rPr>
        <i/>
        <sz val="11"/>
        <rFont val="Times New Roman"/>
        <family val="1"/>
      </rPr>
      <t xml:space="preserve">Bank  loans  include only facilities provided by banks in the form of loans, overdrafts and finance leases. </t>
    </r>
  </si>
  <si>
    <t>*Following IMF recommendations, Global Business Corporations (GBCs) include both financial and non-financial GBCs.</t>
  </si>
  <si>
    <t>Table 6.5 -  Exchange Rate of the Rupee (Indicative selling rates at end of period): June 2017 to December 2024</t>
  </si>
  <si>
    <t>Currency</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</si>
  <si>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</si>
  <si>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</si>
  <si>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</si>
  <si>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</si>
  <si>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</si>
  <si>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</si>
  <si>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</si>
  <si>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</si>
  <si>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</si>
  <si>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</si>
  <si>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</si>
  <si>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</si>
  <si>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</si>
  <si>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6.6:  Principal Interest Rates: December  2019 : December 2022</t>
  </si>
  <si>
    <t>(As on the last day of the month)</t>
  </si>
  <si>
    <t>I. LENDING</t>
  </si>
  <si>
    <t xml:space="preserve">    Bank of Mauritius</t>
  </si>
  <si>
    <r>
      <t xml:space="preserve">      Key  Repo Rate </t>
    </r>
    <r>
      <rPr>
        <vertAlign val="superscript"/>
        <sz val="9.5"/>
        <color indexed="8"/>
        <rFont val="Times New Roman"/>
        <family val="1"/>
      </rPr>
      <t>1</t>
    </r>
  </si>
  <si>
    <t xml:space="preserve">    Banks</t>
  </si>
  <si>
    <t xml:space="preserve">     A. Prime Lending Rate</t>
  </si>
  <si>
    <t>5.50-8.35</t>
  </si>
  <si>
    <t>4.00-6.85</t>
  </si>
  <si>
    <t>6.55-9.50</t>
  </si>
  <si>
    <t xml:space="preserve">     B. Sectoral Rates</t>
  </si>
  <si>
    <t>2.00-20.40</t>
  </si>
  <si>
    <t>0.85-16.75</t>
  </si>
  <si>
    <t>0.85-15.75</t>
  </si>
  <si>
    <t>1.50-17.70</t>
  </si>
  <si>
    <t>2.35-16.75</t>
  </si>
  <si>
    <t>0.85-15.00</t>
  </si>
  <si>
    <t>4.00-11.25</t>
  </si>
  <si>
    <t>6.35-9.35</t>
  </si>
  <si>
    <t>4.85-7.85</t>
  </si>
  <si>
    <t>7.50-10.50</t>
  </si>
  <si>
    <t>2.35-20.40</t>
  </si>
  <si>
    <t>1.80-11.75</t>
  </si>
  <si>
    <t>5.85-16.75</t>
  </si>
  <si>
    <t>1.50-16.75</t>
  </si>
  <si>
    <t>5.10-7.85</t>
  </si>
  <si>
    <t>6.90-10.50</t>
  </si>
  <si>
    <t>5.35-16.75</t>
  </si>
  <si>
    <t>3.85-7.85</t>
  </si>
  <si>
    <t>6.50-10.50</t>
  </si>
  <si>
    <t>3.85-17.25</t>
  </si>
  <si>
    <t>1.50-10.35</t>
  </si>
  <si>
    <t>1.80-13.00</t>
  </si>
  <si>
    <t>2.00-17.25</t>
  </si>
  <si>
    <t>1.50-15.75</t>
  </si>
  <si>
    <t>0.85-13.75</t>
  </si>
  <si>
    <t>1.80-16.00</t>
  </si>
  <si>
    <t>3.50-16.75</t>
  </si>
  <si>
    <t>1.50-7.85</t>
  </si>
  <si>
    <t>0.85-15.05</t>
  </si>
  <si>
    <t>5.55-11.75</t>
  </si>
  <si>
    <t>4.75-16.75</t>
  </si>
  <si>
    <t>3.35-7.85</t>
  </si>
  <si>
    <t>5.50-15.90</t>
  </si>
  <si>
    <t>3.25-16.75</t>
  </si>
  <si>
    <t>1.50-15.05</t>
  </si>
  <si>
    <t>4.25-15.10</t>
  </si>
  <si>
    <t>1.50-9.95</t>
  </si>
  <si>
    <t>1.50-12.60</t>
  </si>
  <si>
    <t>5.35-17.25</t>
  </si>
  <si>
    <t>6.50-13.00</t>
  </si>
  <si>
    <t>2.01-7.85</t>
  </si>
  <si>
    <t>5.60-10.50</t>
  </si>
  <si>
    <t>5.10-16.75</t>
  </si>
  <si>
    <t>3.00-9.35</t>
  </si>
  <si>
    <t>1.80-15.75</t>
  </si>
  <si>
    <t>2. Households</t>
  </si>
  <si>
    <t>2.00-24.00</t>
  </si>
  <si>
    <t>1.15-24.00</t>
  </si>
  <si>
    <t>1.50-24.00</t>
  </si>
  <si>
    <t>Of which: Housing</t>
  </si>
  <si>
    <t>2.00-13.00</t>
  </si>
  <si>
    <t>2.00-10.25</t>
  </si>
  <si>
    <t>2.00-16.70</t>
  </si>
  <si>
    <t>3. Other Financial Corporations (excluding financial GBC1s)</t>
  </si>
  <si>
    <t>3.30-16.55</t>
  </si>
  <si>
    <t>1.50-15.00</t>
  </si>
  <si>
    <t>2.35-15.75</t>
  </si>
  <si>
    <t>2.50-11.75</t>
  </si>
  <si>
    <t>4. Financial GBC1s</t>
  </si>
  <si>
    <t>6.50-9.35</t>
  </si>
  <si>
    <t>3.60-7.85</t>
  </si>
  <si>
    <t>3.60-13.75</t>
  </si>
  <si>
    <t>6.25-10.50</t>
  </si>
  <si>
    <t>5. Nonfinancial GBC1s</t>
  </si>
  <si>
    <t>5.35-9.35</t>
  </si>
  <si>
    <t>4.10-7.85</t>
  </si>
  <si>
    <t>6.75-10.50</t>
  </si>
  <si>
    <t>6. GBC2s</t>
  </si>
  <si>
    <t>7. Public Nonfinancial corporations</t>
  </si>
  <si>
    <t>9.35-16.75</t>
  </si>
  <si>
    <t>4.75-15.00</t>
  </si>
  <si>
    <t>5.75-10.50</t>
  </si>
  <si>
    <t>DEPOSITS</t>
  </si>
  <si>
    <t>1. Savings</t>
  </si>
  <si>
    <t>1.20-1.95</t>
  </si>
  <si>
    <t>0.15-0.60</t>
  </si>
  <si>
    <t>1.40-2.95</t>
  </si>
  <si>
    <t>2. Time</t>
  </si>
  <si>
    <t xml:space="preserve">     Up to 6 Months</t>
  </si>
  <si>
    <t>0.10-3.50</t>
  </si>
  <si>
    <t>0.00-0.60</t>
  </si>
  <si>
    <t>0.05-1.00</t>
  </si>
  <si>
    <t>1.95-3.00</t>
  </si>
  <si>
    <t xml:space="preserve">     Exceeding 6 Months &amp; Up to 12 Months</t>
  </si>
  <si>
    <t>1.10-3.95</t>
  </si>
  <si>
    <t>0.05-1.90</t>
  </si>
  <si>
    <t>0.15-2.25</t>
  </si>
  <si>
    <t>1.00-3.55</t>
  </si>
  <si>
    <t xml:space="preserve">     Exceeding 12 Months &amp; Up to 24 Months</t>
  </si>
  <si>
    <t>1.25-4.05</t>
  </si>
  <si>
    <t>0.25-2.50</t>
  </si>
  <si>
    <t>0.20-2.00</t>
  </si>
  <si>
    <t>2.23-4.25</t>
  </si>
  <si>
    <t xml:space="preserve">     Exceeding 24 Months &amp; Up to 36 Months</t>
  </si>
  <si>
    <t>1.80-3.80</t>
  </si>
  <si>
    <t>0.20-2.50</t>
  </si>
  <si>
    <t>0.52-2.00</t>
  </si>
  <si>
    <t>1.90-4.10</t>
  </si>
  <si>
    <t xml:space="preserve">     Exceeding 36 Months &amp; Up to 48 Months</t>
  </si>
  <si>
    <t>2.05-3.68</t>
  </si>
  <si>
    <t>0.40-2.60</t>
  </si>
  <si>
    <t>0.50-2.45</t>
  </si>
  <si>
    <t>2.40-5.00</t>
  </si>
  <si>
    <t xml:space="preserve">     Exceeding 48 Months</t>
  </si>
  <si>
    <t>2.30-4.92</t>
  </si>
  <si>
    <t>0.95-2.08</t>
  </si>
  <si>
    <t>1.05-3.00</t>
  </si>
  <si>
    <t>3.30-5.50</t>
  </si>
  <si>
    <t>Source : Monthly Statistical Bulletin of Bank of Mauritius</t>
  </si>
  <si>
    <r>
      <t xml:space="preserve">1 </t>
    </r>
    <r>
      <rPr>
        <sz val="8"/>
        <rFont val="Times New Roman"/>
        <family val="1"/>
      </rPr>
      <t>The  Key Repo Rate is used as the key policy rate of the Bank of Mauritius.</t>
    </r>
  </si>
  <si>
    <t>Table 6.6.1:  Principal Interest Rates: December 2023 -  December 2024</t>
  </si>
  <si>
    <t>6.75-9.50</t>
  </si>
  <si>
    <t>6.25-9.00</t>
  </si>
  <si>
    <t>1.50-21.60</t>
  </si>
  <si>
    <t>3.90-11.25</t>
  </si>
  <si>
    <t>3.65-11.25</t>
  </si>
  <si>
    <t>6.00-10.00</t>
  </si>
  <si>
    <t>5.00-13.00</t>
  </si>
  <si>
    <t>4.50-21.60</t>
  </si>
  <si>
    <t>6.75-11.25</t>
  </si>
  <si>
    <t>5.20-10.75</t>
  </si>
  <si>
    <t>5.25-12.00</t>
  </si>
  <si>
    <t>1.50-13.00</t>
  </si>
  <si>
    <t>4.40-21.60</t>
  </si>
  <si>
    <t>4.30-21.60</t>
  </si>
  <si>
    <t>5.75-13.00</t>
  </si>
  <si>
    <t>5.25-21.60</t>
  </si>
  <si>
    <t>5.90-11.25</t>
  </si>
  <si>
    <t>4.60-11.25</t>
  </si>
  <si>
    <t>6.50-11.75</t>
  </si>
  <si>
    <t>6.00-11.25</t>
  </si>
  <si>
    <t>5.75-11.75</t>
  </si>
  <si>
    <t>5.25-11.25</t>
  </si>
  <si>
    <t>5.10-17.45</t>
  </si>
  <si>
    <t>4.15-21.60</t>
  </si>
  <si>
    <t>5.00-21.60</t>
  </si>
  <si>
    <t>5.50-21.60</t>
  </si>
  <si>
    <t>5.75-15.00</t>
  </si>
  <si>
    <t>5.99-10.75</t>
  </si>
  <si>
    <t>6.50-11.25</t>
  </si>
  <si>
    <t>5.99-12.00</t>
  </si>
  <si>
    <t>5.75-17.95</t>
  </si>
  <si>
    <t>5.40-12.50</t>
  </si>
  <si>
    <t>1.05-24.00</t>
  </si>
  <si>
    <t>1.10-24.00</t>
  </si>
  <si>
    <t>1.50-14.25</t>
  </si>
  <si>
    <t>2.00-13.75</t>
  </si>
  <si>
    <t>4.46-11.75</t>
  </si>
  <si>
    <t>4.20-21.60</t>
  </si>
  <si>
    <r>
      <t>4. GBCs</t>
    </r>
    <r>
      <rPr>
        <b/>
        <vertAlign val="superscript"/>
        <sz val="9.5"/>
        <color rgb="FF000000"/>
        <rFont val="Times New Roman"/>
        <family val="1"/>
      </rPr>
      <t>2</t>
    </r>
  </si>
  <si>
    <t>4.65-10.00</t>
  </si>
  <si>
    <t>5. Authorised companies</t>
  </si>
  <si>
    <t>6. Public Nonfinancial corporations</t>
  </si>
  <si>
    <t>4.95-10.50</t>
  </si>
  <si>
    <t>3.90-10.75</t>
  </si>
  <si>
    <t>2.70-3.40</t>
  </si>
  <si>
    <t>2.45-2.90</t>
  </si>
  <si>
    <t>0.00-4.75</t>
  </si>
  <si>
    <t>0.50-4.75</t>
  </si>
  <si>
    <t>1.20-5.00</t>
  </si>
  <si>
    <t>2.25-4.15</t>
  </si>
  <si>
    <t>2.90-5.00</t>
  </si>
  <si>
    <t>2.45-4.10</t>
  </si>
  <si>
    <t>2.95-5.00</t>
  </si>
  <si>
    <t>2.80-4.25</t>
  </si>
  <si>
    <t>3.20-5.25</t>
  </si>
  <si>
    <t>2.95-4.25</t>
  </si>
  <si>
    <t>3.45-5.50</t>
  </si>
  <si>
    <r>
      <rPr>
        <vertAlign val="superscript"/>
        <sz val="8"/>
        <rFont val="Times New Roman"/>
        <family val="1"/>
      </rPr>
      <t xml:space="preserve">2 </t>
    </r>
    <r>
      <rPr>
        <sz val="8"/>
        <rFont val="Times New Roman"/>
        <family val="1"/>
      </rPr>
      <t>Following IMF recommendations, with effect from January 2022, Global Business Corporations (GBCs) include both financial and non-financial GBCs.</t>
    </r>
  </si>
  <si>
    <t>Table 6.7 - Distribution of assets of Insurance Companies : Year 2017- 2022</t>
  </si>
  <si>
    <t>Rs '000</t>
  </si>
  <si>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</si>
  <si>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</si>
  <si>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</si>
  <si>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</si>
  <si>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</si>
  <si>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</si>
  <si>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</si>
  <si>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</si>
  <si>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</si>
  <si>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</si>
  <si>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</si>
  <si>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</si>
  <si>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</si>
  <si>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</si>
  <si>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</si>
  <si>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</si>
  <si>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</si>
  <si>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</si>
  <si>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</si>
  <si>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</si>
  <si>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</si>
  <si>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</si>
  <si>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</si>
  <si>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</si>
  <si>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</si>
  <si>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</si>
  <si>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</si>
  <si>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</si>
  <si>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</si>
  <si>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</si>
  <si>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</si>
  <si>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</si>
  <si>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 xml:space="preserve"> Total</t>
  </si>
  <si>
    <r>
      <rPr>
        <b/>
        <sz val="9"/>
        <color indexed="8"/>
        <rFont val="Times New Roman"/>
        <family val="1"/>
      </rPr>
      <t>Source:</t>
    </r>
    <r>
      <rPr>
        <sz val="9"/>
        <color indexed="8"/>
        <rFont val="Times New Roman"/>
        <family val="1"/>
      </rPr>
      <t xml:space="preserve"> Financial Services Commission (FSC) Mauritius</t>
    </r>
  </si>
  <si>
    <t>Table 6.8 - Distribution of Equity and Liabilities of Insurance Companies : Year 2017-2022</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</si>
  <si>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</si>
  <si>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</si>
  <si>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</si>
  <si>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</si>
  <si>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</si>
  <si>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</si>
  <si>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</si>
  <si>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</si>
  <si>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</si>
  <si>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</si>
  <si>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</si>
  <si>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</si>
  <si>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Retirement benefit obligations</t>
  </si>
  <si>
    <t xml:space="preserve"> Other Liabilities</t>
  </si>
  <si>
    <t xml:space="preserve"> Total Liabilities</t>
  </si>
  <si>
    <t xml:space="preserve"> TOTAL EQUITIES AND LIABILITIES</t>
  </si>
  <si>
    <r>
      <rPr>
        <b/>
        <sz val="9"/>
        <color indexed="8"/>
        <rFont val="Times New Roman"/>
        <family val="1"/>
      </rPr>
      <t>Source:</t>
    </r>
    <r>
      <rPr>
        <sz val="9"/>
        <color indexed="8"/>
        <rFont val="Times New Roman"/>
        <family val="1"/>
      </rPr>
      <t xml:space="preserve"> Financial Services Commission (FSC) Maauritius</t>
    </r>
  </si>
  <si>
    <t>Back to Table of Contents</t>
  </si>
  <si>
    <r>
      <t>Table 7.15 - Gross value added by industry group at current basic prices,  Q</t>
    </r>
    <r>
      <rPr>
        <b/>
        <vertAlign val="subscript"/>
        <sz val="10.5"/>
        <rFont val="Times New Roman"/>
        <family val="1"/>
      </rPr>
      <t>1</t>
    </r>
    <r>
      <rPr>
        <b/>
        <sz val="10.5"/>
        <rFont val="Times New Roman"/>
        <family val="1"/>
      </rPr>
      <t xml:space="preserve"> 2021 - Q4</t>
    </r>
    <r>
      <rPr>
        <b/>
        <vertAlign val="subscript"/>
        <sz val="10.5"/>
        <rFont val="Times New Roman"/>
        <family val="1"/>
      </rPr>
      <t xml:space="preserve"> </t>
    </r>
    <r>
      <rPr>
        <b/>
        <sz val="10.5"/>
        <rFont val="Times New Roman"/>
        <family val="1"/>
      </rPr>
      <t>2024</t>
    </r>
  </si>
  <si>
    <t>Industry Group</t>
  </si>
  <si>
    <t>Year 
(Cumulated 4 quarters)</t>
  </si>
  <si>
    <r>
      <t xml:space="preserve">2021 </t>
    </r>
    <r>
      <rPr>
        <b/>
        <vertAlign val="superscript"/>
        <sz val="8.5"/>
        <rFont val="Times New Roman"/>
        <family val="1"/>
      </rPr>
      <t>1</t>
    </r>
  </si>
  <si>
    <r>
      <t xml:space="preserve">2022 </t>
    </r>
    <r>
      <rPr>
        <b/>
        <vertAlign val="superscript"/>
        <sz val="8.5"/>
        <rFont val="Times New Roman"/>
        <family val="1"/>
      </rPr>
      <t>1</t>
    </r>
  </si>
  <si>
    <t>Q1</t>
  </si>
  <si>
    <t>Q2</t>
  </si>
  <si>
    <t>Q3</t>
  </si>
  <si>
    <t>Q4</t>
  </si>
  <si>
    <t>Agriculture, forestry and fishing</t>
  </si>
  <si>
    <t>Sugarcane</t>
  </si>
  <si>
    <t>Other</t>
  </si>
  <si>
    <t>Mining and quarrying</t>
  </si>
  <si>
    <t>Manufacturing</t>
  </si>
  <si>
    <t>Sugar</t>
  </si>
  <si>
    <t>Food (exc sugar)</t>
  </si>
  <si>
    <t>Textile</t>
  </si>
  <si>
    <t>Electricity , gas, steam and air conditioning supply</t>
  </si>
  <si>
    <t>Water supply; sewerage, waste management and remediation activities</t>
  </si>
  <si>
    <t>Construction</t>
  </si>
  <si>
    <t>Wholesale &amp; retail trade; repair of motor vehicles and motorcycles</t>
  </si>
  <si>
    <t>Wholesale and retail trade</t>
  </si>
  <si>
    <t>Transportation and storage</t>
  </si>
  <si>
    <t>Accommodation and food service activities</t>
  </si>
  <si>
    <t>Information and communication</t>
  </si>
  <si>
    <t>Financial and insurance activities</t>
  </si>
  <si>
    <t xml:space="preserve">Monetary intermediation </t>
  </si>
  <si>
    <t>Financial leasing and other credit
 granting</t>
  </si>
  <si>
    <t>Insurance, reinsurance and pension funding</t>
  </si>
  <si>
    <t>Other financial</t>
  </si>
  <si>
    <t>of which GBC</t>
  </si>
  <si>
    <t>Real estate activities</t>
  </si>
  <si>
    <t>Owner occupied dwellings</t>
  </si>
  <si>
    <t>Professional, scientific and technical activities</t>
  </si>
  <si>
    <t>Administrative and support service activities</t>
  </si>
  <si>
    <t xml:space="preserve">Public administration and defence; compulsory social security                                            </t>
  </si>
  <si>
    <t>Education</t>
  </si>
  <si>
    <t>Human health and social work activities</t>
  </si>
  <si>
    <t>Arts, entertainment and recreation</t>
  </si>
  <si>
    <t>Other service activities</t>
  </si>
  <si>
    <t>Gross Value Added (GVA) at basic prices</t>
  </si>
  <si>
    <r>
      <t xml:space="preserve">Taxes on products (net of subsidies) </t>
    </r>
    <r>
      <rPr>
        <b/>
        <vertAlign val="superscript"/>
        <sz val="8.5"/>
        <rFont val="Times New Roman"/>
        <family val="1"/>
      </rPr>
      <t>2</t>
    </r>
  </si>
  <si>
    <t>Gross Domestic Product at market  prices</t>
  </si>
  <si>
    <t xml:space="preserve"> Export Oriented Enterprises</t>
  </si>
  <si>
    <t>1/ revised estimates     2/ Source: Ministry of Finance</t>
  </si>
  <si>
    <r>
      <t>Table 7.15 (cont'd) - Gross value added by industry group at current basic prices, Q</t>
    </r>
    <r>
      <rPr>
        <b/>
        <vertAlign val="subscript"/>
        <sz val="10.5"/>
        <rFont val="Times New Roman"/>
        <family val="1"/>
      </rPr>
      <t>1</t>
    </r>
    <r>
      <rPr>
        <b/>
        <sz val="10.5"/>
        <rFont val="Times New Roman"/>
        <family val="1"/>
      </rPr>
      <t xml:space="preserve"> 2021 - Q</t>
    </r>
    <r>
      <rPr>
        <b/>
        <vertAlign val="subscript"/>
        <sz val="10.5"/>
        <rFont val="Times New Roman"/>
        <family val="1"/>
      </rPr>
      <t xml:space="preserve">4 </t>
    </r>
    <r>
      <rPr>
        <b/>
        <sz val="10.5"/>
        <rFont val="Times New Roman"/>
        <family val="1"/>
      </rPr>
      <t>2024</t>
    </r>
  </si>
  <si>
    <t xml:space="preserve">   (R million)</t>
  </si>
  <si>
    <r>
      <t xml:space="preserve">2023 </t>
    </r>
    <r>
      <rPr>
        <b/>
        <vertAlign val="superscript"/>
        <sz val="8.5"/>
        <rFont val="Times New Roman"/>
        <family val="1"/>
      </rPr>
      <t>1</t>
    </r>
  </si>
  <si>
    <r>
      <t xml:space="preserve">2024 </t>
    </r>
    <r>
      <rPr>
        <b/>
        <vertAlign val="superscript"/>
        <sz val="8.5"/>
        <rFont val="Times New Roman"/>
        <family val="1"/>
      </rPr>
      <t xml:space="preserve">1 </t>
    </r>
  </si>
  <si>
    <r>
      <t xml:space="preserve">2024 </t>
    </r>
    <r>
      <rPr>
        <b/>
        <vertAlign val="superscript"/>
        <sz val="8.5"/>
        <rFont val="Times New Roman"/>
        <family val="1"/>
      </rPr>
      <t>1</t>
    </r>
  </si>
  <si>
    <t>Financial leasing and other credit granting</t>
  </si>
  <si>
    <r>
      <t xml:space="preserve">Taxes on products (net of subsidies) </t>
    </r>
    <r>
      <rPr>
        <b/>
        <vertAlign val="superscript"/>
        <sz val="8.5"/>
        <rFont val="Times New Roman"/>
        <family val="1"/>
      </rPr>
      <t>3</t>
    </r>
  </si>
  <si>
    <t>1/ revised estimates     2/ first estimates     3/ Source: Ministry of Finance</t>
  </si>
  <si>
    <r>
      <t>Table 7.16 - Gross Value Added - sectoral growth rates (% over corresponding period of previous year), Q</t>
    </r>
    <r>
      <rPr>
        <b/>
        <vertAlign val="subscript"/>
        <sz val="10"/>
        <rFont val="Times New Roman"/>
        <family val="1"/>
      </rPr>
      <t>1</t>
    </r>
    <r>
      <rPr>
        <b/>
        <sz val="10"/>
        <rFont val="Times New Roman"/>
        <family val="1"/>
      </rPr>
      <t xml:space="preserve"> 2021 - Q</t>
    </r>
    <r>
      <rPr>
        <b/>
        <vertAlign val="subscript"/>
        <sz val="10"/>
        <rFont val="Times New Roman"/>
        <family val="1"/>
      </rPr>
      <t>4</t>
    </r>
    <r>
      <rPr>
        <b/>
        <sz val="10"/>
        <rFont val="Times New Roman"/>
        <family val="1"/>
      </rPr>
      <t xml:space="preserve"> 2024</t>
    </r>
  </si>
  <si>
    <t>Annual 
growth rate</t>
  </si>
  <si>
    <t>Financial leasing and other credit 
 granting</t>
  </si>
  <si>
    <t>Taxes on products (net of subsidies)</t>
  </si>
  <si>
    <t xml:space="preserve">1/ revised estimates    </t>
  </si>
  <si>
    <r>
      <t>Table 7.16 (cont'd) - Gross Value Added-sectoral growth rates (% over corresponding period of previous year), Q</t>
    </r>
    <r>
      <rPr>
        <b/>
        <vertAlign val="subscript"/>
        <sz val="10"/>
        <rFont val="Times New Roman"/>
        <family val="1"/>
      </rPr>
      <t>1</t>
    </r>
    <r>
      <rPr>
        <b/>
        <sz val="10"/>
        <rFont val="Times New Roman"/>
        <family val="1"/>
      </rPr>
      <t xml:space="preserve"> 2021 - Q</t>
    </r>
    <r>
      <rPr>
        <b/>
        <vertAlign val="subscript"/>
        <sz val="10"/>
        <rFont val="Times New Roman"/>
        <family val="1"/>
      </rPr>
      <t xml:space="preserve">4 </t>
    </r>
    <r>
      <rPr>
        <b/>
        <sz val="10"/>
        <rFont val="Times New Roman"/>
        <family val="1"/>
      </rPr>
      <t>2024</t>
    </r>
  </si>
  <si>
    <t>1/ revised estimates     2/ first estimates</t>
  </si>
  <si>
    <r>
      <t>Table 7.17 - Quarterly expenditure on Gross Domestic Product at current market prices, Q</t>
    </r>
    <r>
      <rPr>
        <b/>
        <vertAlign val="subscript"/>
        <sz val="10.5"/>
        <rFont val="Times New Roman"/>
        <family val="1"/>
      </rPr>
      <t>1</t>
    </r>
    <r>
      <rPr>
        <b/>
        <sz val="10.5"/>
        <rFont val="Times New Roman"/>
        <family val="1"/>
      </rPr>
      <t xml:space="preserve"> 2021 - Q</t>
    </r>
    <r>
      <rPr>
        <b/>
        <vertAlign val="subscript"/>
        <sz val="10.5"/>
        <rFont val="Times New Roman"/>
        <family val="1"/>
      </rPr>
      <t xml:space="preserve">2 </t>
    </r>
    <r>
      <rPr>
        <b/>
        <sz val="10.5"/>
        <rFont val="Times New Roman"/>
        <family val="1"/>
      </rPr>
      <t>2025</t>
    </r>
  </si>
  <si>
    <t>Final consumption expenditure</t>
  </si>
  <si>
    <t>Households</t>
  </si>
  <si>
    <t>General Government</t>
  </si>
  <si>
    <t>Gross  fixed capital formation</t>
  </si>
  <si>
    <t>A. Building &amp; construction work</t>
  </si>
  <si>
    <t>Residential building</t>
  </si>
  <si>
    <t>Non residential building</t>
  </si>
  <si>
    <t>Other construction work</t>
  </si>
  <si>
    <t>B. Machinery &amp; equipment</t>
  </si>
  <si>
    <t>Passenger car</t>
  </si>
  <si>
    <t>Other transport equipment</t>
  </si>
  <si>
    <t>Other transport equipment
(excluding aircraft &amp; marine vessel)</t>
  </si>
  <si>
    <t>Other machinery and equipment</t>
  </si>
  <si>
    <t>Change in inventories</t>
  </si>
  <si>
    <t>Exports of goods and services</t>
  </si>
  <si>
    <t>Goods (f.o.b)</t>
  </si>
  <si>
    <t>Services</t>
  </si>
  <si>
    <t>Less Imports of goods and services</t>
  </si>
  <si>
    <t>Statistical Discrepancies</t>
  </si>
  <si>
    <t>Gross Domestic Product at market prices</t>
  </si>
  <si>
    <t>1/ revised estimates</t>
  </si>
  <si>
    <r>
      <t>Table 7.17 (cont'd) - Quarterly expenditure on Gross Domestic Product at current market prices, Q</t>
    </r>
    <r>
      <rPr>
        <b/>
        <vertAlign val="subscript"/>
        <sz val="10"/>
        <rFont val="Times New Roman"/>
        <family val="1"/>
      </rPr>
      <t>1</t>
    </r>
    <r>
      <rPr>
        <b/>
        <sz val="10"/>
        <rFont val="Times New Roman"/>
        <family val="1"/>
      </rPr>
      <t xml:space="preserve"> 2021 - Q</t>
    </r>
    <r>
      <rPr>
        <b/>
        <vertAlign val="subscript"/>
        <sz val="10"/>
        <rFont val="Times New Roman"/>
        <family val="1"/>
      </rPr>
      <t xml:space="preserve">2 </t>
    </r>
    <r>
      <rPr>
        <b/>
        <sz val="10"/>
        <rFont val="Times New Roman"/>
        <family val="1"/>
      </rPr>
      <t>2025</t>
    </r>
  </si>
  <si>
    <r>
      <t xml:space="preserve">Q1 </t>
    </r>
    <r>
      <rPr>
        <b/>
        <vertAlign val="superscript"/>
        <sz val="8.5"/>
        <rFont val="Times New Roman"/>
        <family val="1"/>
      </rPr>
      <t>1</t>
    </r>
  </si>
  <si>
    <r>
      <t xml:space="preserve">Q2 </t>
    </r>
    <r>
      <rPr>
        <b/>
        <vertAlign val="superscript"/>
        <sz val="8.5"/>
        <rFont val="Times New Roman"/>
        <family val="1"/>
      </rPr>
      <t>2</t>
    </r>
  </si>
  <si>
    <t>Gross fixed capital formation</t>
  </si>
  <si>
    <t>Statistical discrepancies</t>
  </si>
  <si>
    <t>Annual
growth rate</t>
  </si>
  <si>
    <t>Final consumption eacpenditure</t>
  </si>
  <si>
    <r>
      <t>Table 7.18 (cont'd) - Expenditure on GDP at market prices - Growth rates (% over corresponding period of previous year), Q</t>
    </r>
    <r>
      <rPr>
        <b/>
        <vertAlign val="subscript"/>
        <sz val="10"/>
        <rFont val="Times New Roman"/>
        <family val="1"/>
      </rPr>
      <t xml:space="preserve">1 </t>
    </r>
    <r>
      <rPr>
        <b/>
        <sz val="10"/>
        <rFont val="Times New Roman"/>
        <family val="1"/>
      </rPr>
      <t>2021 - Q</t>
    </r>
    <r>
      <rPr>
        <b/>
        <vertAlign val="subscript"/>
        <sz val="10"/>
        <rFont val="Times New Roman"/>
        <family val="1"/>
      </rPr>
      <t xml:space="preserve">4 </t>
    </r>
    <r>
      <rPr>
        <b/>
        <sz val="10"/>
        <rFont val="Times New Roman"/>
        <family val="1"/>
      </rPr>
      <t>2024</t>
    </r>
  </si>
  <si>
    <t>SECTION 8 - CONSUMER PRICE INDEX</t>
  </si>
  <si>
    <t>Table 8.1 - Consumer Price Index, 1963 - 1976 : Yearly Average</t>
  </si>
  <si>
    <t>(Base : January - June 1962 = 100)</t>
  </si>
  <si>
    <t>Urban</t>
  </si>
  <si>
    <t>Rural</t>
  </si>
  <si>
    <t>Whole Island</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</si>
  <si>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</si>
  <si>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</si>
  <si>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</si>
  <si>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</si>
  <si>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</si>
  <si>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</si>
  <si>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</si>
  <si>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</si>
  <si>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</si>
  <si>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</si>
  <si>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</si>
  <si>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</si>
  <si>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</si>
  <si>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</si>
  <si>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</si>
  <si>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</si>
  <si>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</si>
  <si>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</si>
  <si>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</si>
  <si>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Yearly Average</t>
  </si>
  <si>
    <t>Table 8.3 - Monthly Consumer Price Index, July 1997 - June 2007</t>
  </si>
  <si>
    <t>Month</t>
  </si>
  <si>
    <t>Base: July 1996 - June 1997 = 100</t>
  </si>
  <si>
    <t xml:space="preserve">Base: July 2001 - 
June 2002 = 100
</t>
  </si>
  <si>
    <t>Yearly average</t>
  </si>
  <si>
    <t>Table 8.4 - Monthly Consumer Price Index, July 2007 - December 2024</t>
  </si>
  <si>
    <t>Base: July 2006-
June 2007 = 100</t>
  </si>
  <si>
    <t>Base: Jan - Dec 2012 = 100</t>
  </si>
  <si>
    <t>Base: Jan - Dec 2017 = 100</t>
  </si>
  <si>
    <t>Base: Jan - Dec 2023 = 100</t>
  </si>
  <si>
    <t>Table 8.5 - Inflation rate (%), 1975 - 2024</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</si>
  <si>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</si>
  <si>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</si>
  <si>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</si>
  <si>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</si>
  <si>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</si>
  <si>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</si>
  <si>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</si>
  <si>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</si>
  <si>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</si>
  <si>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</si>
  <si>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</si>
  <si>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</si>
  <si>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</si>
  <si>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</si>
  <si>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</si>
  <si>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</si>
  <si>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</si>
  <si>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</si>
  <si>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</si>
  <si>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</si>
  <si>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</si>
  <si>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</si>
  <si>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</si>
  <si>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</si>
  <si>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</si>
  <si>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</si>
  <si>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</si>
  <si>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</si>
  <si>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</si>
  <si>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</si>
  <si>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</si>
  <si>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</si>
  <si>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</si>
  <si>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</si>
  <si>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</si>
  <si>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</si>
  <si>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</si>
  <si>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</si>
  <si>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</si>
  <si>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</si>
  <si>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</si>
  <si>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</si>
  <si>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</si>
  <si>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</si>
  <si>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</si>
  <si>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</si>
  <si>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</si>
  <si>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2019 - 2020</t>
  </si>
  <si>
    <t>2020 - 2021</t>
  </si>
  <si>
    <t>2021 - 2022</t>
  </si>
  <si>
    <t>2022 - 2023</t>
  </si>
  <si>
    <t>2023 - 2024</t>
  </si>
  <si>
    <t>Table 8.6 - Monthly sub-indices by division of consumption expenditure, January - December 2024</t>
  </si>
  <si>
    <t>Base: January - December 2023 = 100</t>
  </si>
  <si>
    <t>Division</t>
  </si>
  <si>
    <t>Description</t>
  </si>
  <si>
    <t>Weight</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</si>
  <si>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</si>
  <si>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</si>
  <si>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</si>
  <si>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</si>
  <si>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</si>
  <si>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</si>
  <si>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</si>
  <si>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</si>
  <si>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</si>
  <si>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</si>
  <si>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</si>
  <si>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</si>
  <si>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</si>
  <si>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</si>
  <si>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Information and Communication</t>
  </si>
  <si>
    <t>09</t>
  </si>
  <si>
    <t>Recreation, sports and culture</t>
  </si>
  <si>
    <t>10</t>
  </si>
  <si>
    <t>Education services</t>
  </si>
  <si>
    <t>Restaurants and accommodation services</t>
  </si>
  <si>
    <t>Insurance and financial services</t>
  </si>
  <si>
    <t>Personal care, social protection and miscellaneous goods and services</t>
  </si>
  <si>
    <t>Table 8.7 - Internal purchasing power of the rupee, (1994 - 2024)</t>
  </si>
  <si>
    <t>EQUIVALENT PURCHASING POWER</t>
  </si>
  <si>
    <t>Table 9.2 - Price indices of exports and imports and terms of trade,  2020 - 2024</t>
  </si>
  <si>
    <t>Price indices</t>
  </si>
  <si>
    <r>
      <t>Terms of trade</t>
    </r>
    <r>
      <rPr>
        <b/>
        <vertAlign val="superscript"/>
        <sz val="12"/>
        <rFont val="Times New Roman"/>
        <family val="1"/>
      </rPr>
      <t>1</t>
    </r>
  </si>
  <si>
    <t>Export</t>
  </si>
  <si>
    <t>Import</t>
  </si>
  <si>
    <t>Base year : 2018 = 100</t>
  </si>
  <si>
    <t>Qr 1</t>
  </si>
  <si>
    <t>Qr 2</t>
  </si>
  <si>
    <t>Qr 3</t>
  </si>
  <si>
    <t>Qr 4</t>
  </si>
  <si>
    <r>
      <t>1</t>
    </r>
    <r>
      <rPr>
        <sz val="10"/>
        <rFont val="Times New Roman"/>
        <family val="1"/>
      </rPr>
      <t xml:space="preserve"> Ratio of export price index to import price index. A rise in this ratio indicates that the terms </t>
    </r>
  </si>
  <si>
    <t xml:space="preserve">   of trade have moved in favour of Mauritius</t>
  </si>
  <si>
    <t>Note: The unit value indices are no longer computed and have been replaced by the</t>
  </si>
  <si>
    <t xml:space="preserve">          import and export price indices</t>
  </si>
  <si>
    <t>Table 9.3 - Annual % change in prices of imports by section, 2020 - 2024</t>
  </si>
  <si>
    <t>SITC</t>
  </si>
  <si>
    <t>Section</t>
  </si>
  <si>
    <t>Overall index</t>
  </si>
  <si>
    <t>+</t>
  </si>
  <si>
    <t>Food and live animals</t>
  </si>
  <si>
    <t>Beverages &amp; Tobacco</t>
  </si>
  <si>
    <t>Crude materials, inedible except fuels</t>
  </si>
  <si>
    <t>Mineral fuels, lubricants and related materials</t>
  </si>
  <si>
    <t>Animal and vegetable oils and fats</t>
  </si>
  <si>
    <t>Chemicals &amp; related products, n.e.s</t>
  </si>
  <si>
    <t>Manufactured goods classified chiefly by materials</t>
  </si>
  <si>
    <t>Machinery and transport equipment</t>
  </si>
  <si>
    <t>Miscellaneous manufactured articles</t>
  </si>
  <si>
    <t xml:space="preserve"> Table 15.8 (a)  - Quarterly &amp; yearly indices of the Manufacturing sector by industry group, 1st Quarter 2020 - 4th Quarter 2024</t>
  </si>
  <si>
    <t>Base period: Year 2018=100</t>
  </si>
  <si>
    <t>NSIC</t>
  </si>
  <si>
    <t>Industry group</t>
  </si>
  <si>
    <t>1st Qr.</t>
  </si>
  <si>
    <t>2nd Qr.</t>
  </si>
  <si>
    <t>3rd Qr.</t>
  </si>
  <si>
    <t>4th Qr.</t>
  </si>
  <si>
    <t>Year Average</t>
  </si>
  <si>
    <t>10-33</t>
  </si>
  <si>
    <t>Total manufacturing</t>
  </si>
  <si>
    <t>10/11</t>
  </si>
  <si>
    <t>Food products and beverages</t>
  </si>
  <si>
    <t>Textiles</t>
  </si>
  <si>
    <t>Wearing apparel</t>
  </si>
  <si>
    <t>Leather and related products</t>
  </si>
  <si>
    <t>16/17</t>
  </si>
  <si>
    <t>Wood and products of wood &amp; cork; articles of straw and plaiting materials/ Paper and paper products</t>
  </si>
  <si>
    <t>Printing and reproduction of recorded media</t>
  </si>
  <si>
    <t>Chemicals and chemical products</t>
  </si>
  <si>
    <t>Rubber and plastic products</t>
  </si>
  <si>
    <t>Other non-metallic mineral products</t>
  </si>
  <si>
    <t>Basic metals</t>
  </si>
  <si>
    <t>Fabricated metal products</t>
  </si>
  <si>
    <t xml:space="preserve"> Manufacture of Computer, Electronic and Optical Products</t>
  </si>
  <si>
    <t>Electrical equipment</t>
  </si>
  <si>
    <t>Machinery and equipment, n.e.c</t>
  </si>
  <si>
    <t>Motor vehicles, trailers and semi-trailers</t>
  </si>
  <si>
    <t>Furniture</t>
  </si>
  <si>
    <t>Other products</t>
  </si>
  <si>
    <t>Table 15.8 (b)- Quarterly &amp; yearly indices for the Manufacturing of Food Products &amp; Beverages by industry group, 1st Quarter 2020 - 4th Quarter 2024</t>
  </si>
  <si>
    <t>10-11</t>
  </si>
  <si>
    <t>Total food products &amp; beverages</t>
  </si>
  <si>
    <t>101-108</t>
  </si>
  <si>
    <t>Food products</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</si>
  <si>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</si>
  <si>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</si>
  <si>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</si>
  <si>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</si>
  <si>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</si>
  <si>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</si>
  <si>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</si>
  <si>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</si>
  <si>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</si>
  <si>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</si>
  <si>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</si>
  <si>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</si>
  <si>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</si>
  <si>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</si>
  <si>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</si>
  <si>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</si>
  <si>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</si>
  <si>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</si>
  <si>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</si>
  <si>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Beverages</t>
  </si>
  <si>
    <t>Distilled potable alcoholic beverages</t>
  </si>
  <si>
    <t>Wines</t>
  </si>
  <si>
    <t>Malt liquors and malt including non alcoholic beer</t>
  </si>
  <si>
    <t>Soft drinks, mineral waters and other bottled waters</t>
  </si>
  <si>
    <t>Table 9.7 - EOE exports by main section / commodity, 2017 - 2024</t>
  </si>
  <si>
    <t>Value (f.o.b.): Million Rupees</t>
  </si>
  <si>
    <t>SITC Section/Description</t>
  </si>
  <si>
    <r>
      <t xml:space="preserve">2024 </t>
    </r>
    <r>
      <rPr>
        <b/>
        <vertAlign val="superscript"/>
        <sz val="10.5"/>
        <rFont val="Times New Roman"/>
        <family val="1"/>
      </rPr>
      <t>1</t>
    </r>
  </si>
  <si>
    <r>
      <t xml:space="preserve">2024 </t>
    </r>
    <r>
      <rPr>
        <b/>
        <vertAlign val="superscript"/>
        <sz val="11"/>
        <rFont val="Times New Roman"/>
        <family val="1"/>
      </rPr>
      <t>1</t>
    </r>
  </si>
  <si>
    <t xml:space="preserve">1st Qr  </t>
  </si>
  <si>
    <t xml:space="preserve">2nd Qr  </t>
  </si>
  <si>
    <t xml:space="preserve">3rd Qr  </t>
  </si>
  <si>
    <t xml:space="preserve">4th Qr  </t>
  </si>
  <si>
    <t>Total EOE Exports</t>
  </si>
  <si>
    <t xml:space="preserve"> 0 - Food and live animals</t>
  </si>
  <si>
    <t xml:space="preserve">     of  which :</t>
  </si>
  <si>
    <t>Live animals other than fish</t>
  </si>
  <si>
    <t>Fish &amp; fish preparations</t>
  </si>
  <si>
    <t>Cereals and cereal preparations</t>
  </si>
  <si>
    <t xml:space="preserve"> 2 - Crude materials, inedible, except fuels</t>
  </si>
  <si>
    <t xml:space="preserve"> 5 - Chemicals and related products, n.e.s</t>
  </si>
  <si>
    <t>Medicaments (including Veterinary medicaments)</t>
  </si>
  <si>
    <t xml:space="preserve"> 6 - Manufactured goods classified chiefly by material </t>
  </si>
  <si>
    <t xml:space="preserve">Paper, paperboard and articles </t>
  </si>
  <si>
    <t>Textile yarn, fabrics, made up articles</t>
  </si>
  <si>
    <t>Glass</t>
  </si>
  <si>
    <t>Pearls, precious  &amp; semi-precious stones</t>
  </si>
  <si>
    <t>Iron and steel</t>
  </si>
  <si>
    <t xml:space="preserve"> 7 - Machinery and transport equipment </t>
  </si>
  <si>
    <t xml:space="preserve"> 8 - Miscellaneous manufactured articles </t>
  </si>
  <si>
    <t>Travel goods, handbags and similar containers</t>
  </si>
  <si>
    <t>Articles of apparel and clothing</t>
  </si>
  <si>
    <t>Optical goods</t>
  </si>
  <si>
    <t>Watches and clocks</t>
  </si>
  <si>
    <t>Printed matter</t>
  </si>
  <si>
    <t>Articles, n.e.s. of plastics</t>
  </si>
  <si>
    <t>Toys, games and sporting goods</t>
  </si>
  <si>
    <t>Jewellery, goldsmiths &amp; silversmiths wares</t>
  </si>
  <si>
    <t>Other sections</t>
  </si>
  <si>
    <r>
      <rPr>
        <vertAlign val="superscript"/>
        <sz val="10"/>
        <rFont val="Times New Roman"/>
        <family val="1"/>
      </rPr>
      <t>1</t>
    </r>
    <r>
      <rPr>
        <sz val="10"/>
        <rFont val="Times New Roman"/>
        <family val="1"/>
      </rPr>
      <t xml:space="preserve"> Provisional</t>
    </r>
  </si>
  <si>
    <t>Table 9.8 - EOE  exports by main countries of destination, 2017 - 2024</t>
  </si>
  <si>
    <t>Country of destination</t>
  </si>
  <si>
    <r>
      <t xml:space="preserve">2023 </t>
    </r>
    <r>
      <rPr>
        <b/>
        <vertAlign val="superscript"/>
        <sz val="11"/>
        <rFont val="Times New Roman"/>
        <family val="1"/>
      </rPr>
      <t>1</t>
    </r>
  </si>
  <si>
    <r>
      <t xml:space="preserve">2024 </t>
    </r>
    <r>
      <rPr>
        <b/>
        <vertAlign val="superscript"/>
        <sz val="10"/>
        <rFont val="Times New Roman"/>
        <family val="1"/>
      </rPr>
      <t>1</t>
    </r>
  </si>
  <si>
    <r>
      <t>1</t>
    </r>
    <r>
      <rPr>
        <vertAlign val="superscript"/>
        <sz val="11"/>
        <rFont val="Times New Roman"/>
        <family val="1"/>
      </rPr>
      <t>st</t>
    </r>
    <r>
      <rPr>
        <sz val="11"/>
        <rFont val="Times New Roman"/>
        <family val="1"/>
      </rPr>
      <t xml:space="preserve"> Qr</t>
    </r>
  </si>
  <si>
    <r>
      <t>2</t>
    </r>
    <r>
      <rPr>
        <vertAlign val="superscript"/>
        <sz val="11"/>
        <rFont val="Times New Roman"/>
        <family val="1"/>
      </rPr>
      <t>nd</t>
    </r>
    <r>
      <rPr>
        <sz val="11"/>
        <rFont val="Times New Roman"/>
        <family val="1"/>
      </rPr>
      <t xml:space="preserve"> Qr</t>
    </r>
  </si>
  <si>
    <r>
      <t>3</t>
    </r>
    <r>
      <rPr>
        <vertAlign val="superscript"/>
        <sz val="11"/>
        <rFont val="Times New Roman"/>
        <family val="1"/>
      </rPr>
      <t>rd</t>
    </r>
    <r>
      <rPr>
        <sz val="11"/>
        <rFont val="Times New Roman"/>
        <family val="1"/>
      </rPr>
      <t xml:space="preserve"> Qr</t>
    </r>
  </si>
  <si>
    <r>
      <t>4</t>
    </r>
    <r>
      <rPr>
        <vertAlign val="superscript"/>
        <sz val="11"/>
        <rFont val="Times New Roman"/>
        <family val="1"/>
      </rPr>
      <t>th</t>
    </r>
    <r>
      <rPr>
        <sz val="11"/>
        <rFont val="Times New Roman"/>
        <family val="1"/>
      </rPr>
      <t xml:space="preserve"> Qr</t>
    </r>
  </si>
  <si>
    <t>Europe</t>
  </si>
  <si>
    <t>Austria</t>
  </si>
  <si>
    <t>Netherlands</t>
  </si>
  <si>
    <t>Portugal</t>
  </si>
  <si>
    <t>Spain</t>
  </si>
  <si>
    <t>Asia</t>
  </si>
  <si>
    <t>China</t>
  </si>
  <si>
    <r>
      <t>Hong Kong (S.A.R)</t>
    </r>
    <r>
      <rPr>
        <vertAlign val="superscript"/>
        <sz val="10"/>
        <rFont val="Times New Roman"/>
        <family val="1"/>
      </rPr>
      <t>2</t>
    </r>
  </si>
  <si>
    <t>Sri Lanka</t>
  </si>
  <si>
    <t>Vietnam</t>
  </si>
  <si>
    <t>Africa</t>
  </si>
  <si>
    <t>Madagascar</t>
  </si>
  <si>
    <t>Reunion</t>
  </si>
  <si>
    <t>South Africa</t>
  </si>
  <si>
    <t>America</t>
  </si>
  <si>
    <t>Panama</t>
  </si>
  <si>
    <t>U.S.A</t>
  </si>
  <si>
    <t>Oceania</t>
  </si>
  <si>
    <r>
      <t>1</t>
    </r>
    <r>
      <rPr>
        <sz val="8"/>
        <rFont val="Times New Roman"/>
        <family val="1"/>
      </rPr>
      <t xml:space="preserve"> Provisional                   </t>
    </r>
    <r>
      <rPr>
        <vertAlign val="superscript"/>
        <sz val="8"/>
        <rFont val="Times New Roman"/>
        <family val="1"/>
      </rPr>
      <t>2</t>
    </r>
    <r>
      <rPr>
        <sz val="8"/>
        <rFont val="Times New Roman"/>
        <family val="1"/>
      </rPr>
      <t xml:space="preserve"> Special Administrative Region of China          </t>
    </r>
  </si>
  <si>
    <t>Table 9.11 - EOE  imports by main section / commodity, 2017 - 2024</t>
  </si>
  <si>
    <t>Value (c.i.f.): Million Rupees</t>
  </si>
  <si>
    <t>S.I.T.C</t>
  </si>
  <si>
    <t xml:space="preserve">     Description</t>
  </si>
  <si>
    <t xml:space="preserve">  EOE imports</t>
  </si>
  <si>
    <t xml:space="preserve"> Food and live animals</t>
  </si>
  <si>
    <t xml:space="preserve"> Crude materials, inedible except fuels</t>
  </si>
  <si>
    <t xml:space="preserve"> - Cotton</t>
  </si>
  <si>
    <t xml:space="preserve"> - Synthetic fibres suitable for spinning</t>
  </si>
  <si>
    <t xml:space="preserve"> - Wool and other animal hair</t>
  </si>
  <si>
    <t xml:space="preserve"> Mineral fuels, lubricants &amp; related products</t>
  </si>
  <si>
    <t xml:space="preserve"> Chemicals &amp; related products</t>
  </si>
  <si>
    <t xml:space="preserve"> Manufactured goods classified chiefly by material</t>
  </si>
  <si>
    <t xml:space="preserve"> - Leather, leather manufactures, n.e.s.</t>
  </si>
  <si>
    <t xml:space="preserve"> - Textile yarn and fabrics</t>
  </si>
  <si>
    <t xml:space="preserve"> - Pearls and precious stones</t>
  </si>
  <si>
    <t xml:space="preserve"> Machinery and transport equipment</t>
  </si>
  <si>
    <t xml:space="preserve"> Miscellaneous manufactured goods</t>
  </si>
  <si>
    <t xml:space="preserve"> - Optical goods, watches &amp; clocks</t>
  </si>
  <si>
    <t xml:space="preserve"> - Jewellery, goldsmiths &amp; silversmiths wares</t>
  </si>
  <si>
    <t xml:space="preserve"> Other sections</t>
  </si>
  <si>
    <t>Table 9.1 - Summary of External Trade, 2016 - 2024</t>
  </si>
  <si>
    <t>Value: Million Rupees</t>
  </si>
  <si>
    <t>Exports of goods</t>
  </si>
  <si>
    <t>Domestic exports</t>
  </si>
  <si>
    <t>Re-exports</t>
  </si>
  <si>
    <t>Ship's Stores and Bunkers</t>
  </si>
  <si>
    <t>A.</t>
  </si>
  <si>
    <t>Total Exports (f.o.b.)</t>
  </si>
  <si>
    <t>B.</t>
  </si>
  <si>
    <t>Total Imports (c.i.f.)</t>
  </si>
  <si>
    <t>Total Value of Trade (A+B)</t>
  </si>
  <si>
    <t>Balance of Visible Trade (A-B)</t>
  </si>
  <si>
    <r>
      <rPr>
        <vertAlign val="superscript"/>
        <sz val="11"/>
        <rFont val="Times New Roman"/>
        <family val="1"/>
      </rPr>
      <t>1</t>
    </r>
    <r>
      <rPr>
        <sz val="11"/>
        <rFont val="Times New Roman"/>
        <family val="1"/>
      </rPr>
      <t xml:space="preserve"> Revised</t>
    </r>
  </si>
  <si>
    <t xml:space="preserve">Note: Data include transactions of the freeport                           </t>
  </si>
  <si>
    <r>
      <t xml:space="preserve">Table 9.4 - Exports </t>
    </r>
    <r>
      <rPr>
        <b/>
        <vertAlign val="superscript"/>
        <sz val="12"/>
        <rFont val="Times New Roman"/>
        <family val="1"/>
      </rPr>
      <t>1</t>
    </r>
    <r>
      <rPr>
        <b/>
        <sz val="12"/>
        <rFont val="Times New Roman"/>
        <family val="1"/>
      </rPr>
      <t xml:space="preserve"> of goods by section, 2016 - 2024</t>
    </r>
  </si>
  <si>
    <r>
      <t xml:space="preserve">2023 </t>
    </r>
    <r>
      <rPr>
        <b/>
        <vertAlign val="superscript"/>
        <sz val="11"/>
        <rFont val="Times New Roman"/>
        <family val="1"/>
      </rPr>
      <t>2</t>
    </r>
  </si>
  <si>
    <t>S.I.T.C.</t>
  </si>
  <si>
    <r>
      <t>1</t>
    </r>
    <r>
      <rPr>
        <vertAlign val="superscript"/>
        <sz val="12"/>
        <rFont val="Times New Roman"/>
        <family val="1"/>
      </rPr>
      <t>st</t>
    </r>
    <r>
      <rPr>
        <sz val="12"/>
        <rFont val="Times New Roman"/>
        <family val="1"/>
      </rPr>
      <t xml:space="preserve"> Qtr</t>
    </r>
  </si>
  <si>
    <r>
      <t>2</t>
    </r>
    <r>
      <rPr>
        <vertAlign val="superscript"/>
        <sz val="12"/>
        <rFont val="Times New Roman"/>
        <family val="1"/>
      </rPr>
      <t>nd</t>
    </r>
    <r>
      <rPr>
        <sz val="12"/>
        <rFont val="Times New Roman"/>
        <family val="1"/>
      </rPr>
      <t xml:space="preserve"> Qtr</t>
    </r>
  </si>
  <si>
    <r>
      <t>3</t>
    </r>
    <r>
      <rPr>
        <vertAlign val="superscript"/>
        <sz val="12"/>
        <rFont val="Times New Roman"/>
        <family val="1"/>
      </rPr>
      <t>rd</t>
    </r>
    <r>
      <rPr>
        <sz val="12"/>
        <rFont val="Times New Roman"/>
        <family val="1"/>
      </rPr>
      <t xml:space="preserve"> Qtr</t>
    </r>
  </si>
  <si>
    <r>
      <t>4</t>
    </r>
    <r>
      <rPr>
        <vertAlign val="superscript"/>
        <sz val="12"/>
        <rFont val="Times New Roman"/>
        <family val="1"/>
      </rPr>
      <t>th</t>
    </r>
    <r>
      <rPr>
        <sz val="12"/>
        <rFont val="Times New Roman"/>
        <family val="1"/>
      </rPr>
      <t xml:space="preserve"> Qtr</t>
    </r>
  </si>
  <si>
    <r>
      <t xml:space="preserve">   Exports</t>
    </r>
    <r>
      <rPr>
        <b/>
        <vertAlign val="superscript"/>
        <sz val="11"/>
        <rFont val="Times New Roman"/>
        <family val="1"/>
      </rPr>
      <t>1</t>
    </r>
  </si>
  <si>
    <t>Beverages and tobacco</t>
  </si>
  <si>
    <t>Crude materials, inedible</t>
  </si>
  <si>
    <t xml:space="preserve"> except fuels</t>
  </si>
  <si>
    <t>Mineral fuels, lubricants and</t>
  </si>
  <si>
    <t xml:space="preserve"> related materials</t>
  </si>
  <si>
    <t>Manufactured goods classified</t>
  </si>
  <si>
    <t xml:space="preserve"> chiefly by material</t>
  </si>
  <si>
    <t>Other commodities and transactions</t>
  </si>
  <si>
    <r>
      <rPr>
        <sz val="9"/>
        <rFont val="Times New Roman"/>
        <family val="1"/>
      </rPr>
      <t xml:space="preserve"> </t>
    </r>
    <r>
      <rPr>
        <vertAlign val="superscript"/>
        <sz val="9"/>
        <rFont val="Times New Roman"/>
        <family val="1"/>
      </rPr>
      <t>1</t>
    </r>
    <r>
      <rPr>
        <sz val="9"/>
        <rFont val="Times New Roman"/>
        <family val="1"/>
      </rPr>
      <t xml:space="preserve"> Excludes ship's stores and bunkers</t>
    </r>
  </si>
  <si>
    <r>
      <t xml:space="preserve">  2 </t>
    </r>
    <r>
      <rPr>
        <sz val="9"/>
        <rFont val="Times New Roman"/>
        <family val="1"/>
      </rPr>
      <t>Revised</t>
    </r>
  </si>
  <si>
    <t>Note: Data include transactions of the freeport</t>
  </si>
  <si>
    <t>Table 9.5 - Domestic exports of main commodities by section, 2016 - 2024</t>
  </si>
  <si>
    <t>S.I.T.C section/description</t>
  </si>
  <si>
    <r>
      <t xml:space="preserve">2023 </t>
    </r>
    <r>
      <rPr>
        <b/>
        <vertAlign val="superscript"/>
        <sz val="10"/>
        <rFont val="Times New Roman"/>
        <family val="1"/>
      </rPr>
      <t>1</t>
    </r>
  </si>
  <si>
    <t>All sections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</si>
  <si>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</si>
  <si>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</si>
  <si>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</si>
  <si>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</si>
  <si>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</si>
  <si>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</si>
  <si>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</si>
  <si>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</si>
  <si>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</si>
  <si>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</si>
  <si>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</si>
  <si>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</si>
  <si>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</si>
  <si>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</si>
  <si>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</si>
  <si>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</si>
  <si>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</si>
  <si>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rPr>
        <vertAlign val="superscript"/>
        <sz val="10"/>
        <rFont val="Times New Roman"/>
        <family val="1"/>
      </rPr>
      <t>1</t>
    </r>
    <r>
      <rPr>
        <sz val="10"/>
        <rFont val="Times New Roman"/>
        <family val="1"/>
      </rPr>
      <t xml:space="preserve"> Revised</t>
    </r>
  </si>
  <si>
    <r>
      <t>Table 9.6 - Exports</t>
    </r>
    <r>
      <rPr>
        <b/>
        <vertAlign val="superscript"/>
        <sz val="11"/>
        <rFont val="Times New Roman"/>
        <family val="1"/>
      </rPr>
      <t>1</t>
    </r>
    <r>
      <rPr>
        <b/>
        <sz val="11"/>
        <rFont val="Times New Roman"/>
        <family val="1"/>
      </rPr>
      <t xml:space="preserve"> of goods by main countries of destination, 2016- 2024</t>
    </r>
  </si>
  <si>
    <r>
      <t xml:space="preserve">2023 </t>
    </r>
    <r>
      <rPr>
        <b/>
        <vertAlign val="superscript"/>
        <sz val="10"/>
        <rFont val="Times New Roman"/>
        <family val="1"/>
      </rPr>
      <t>3</t>
    </r>
  </si>
  <si>
    <t>Czech Republic</t>
  </si>
  <si>
    <r>
      <t>Hong Kong (S.A.R)</t>
    </r>
    <r>
      <rPr>
        <vertAlign val="superscript"/>
        <sz val="9"/>
        <rFont val="Times New Roman"/>
        <family val="1"/>
      </rPr>
      <t>2</t>
    </r>
  </si>
  <si>
    <t>Phillipines</t>
  </si>
  <si>
    <t>Thailand</t>
  </si>
  <si>
    <t>Comoros Islands</t>
  </si>
  <si>
    <t>Ghana</t>
  </si>
  <si>
    <t>Mayotte</t>
  </si>
  <si>
    <t>Mozambique</t>
  </si>
  <si>
    <t>South Africa, Republic of</t>
  </si>
  <si>
    <r>
      <rPr>
        <vertAlign val="superscript"/>
        <sz val="8"/>
        <rFont val="Times New Roman"/>
        <family val="1"/>
      </rPr>
      <t>1</t>
    </r>
    <r>
      <rPr>
        <sz val="8"/>
        <rFont val="Times New Roman"/>
        <family val="1"/>
      </rPr>
      <t xml:space="preserve"> Excluding Ship's stores and Bunkers            </t>
    </r>
    <r>
      <rPr>
        <vertAlign val="superscript"/>
        <sz val="8"/>
        <rFont val="Times New Roman"/>
        <family val="1"/>
      </rPr>
      <t>2</t>
    </r>
    <r>
      <rPr>
        <sz val="8"/>
        <rFont val="Times New Roman"/>
        <family val="1"/>
      </rPr>
      <t xml:space="preserve"> Special Administrative Region of China           </t>
    </r>
    <r>
      <rPr>
        <vertAlign val="superscript"/>
        <sz val="8"/>
        <rFont val="Times New Roman"/>
        <family val="1"/>
      </rPr>
      <t>3</t>
    </r>
    <r>
      <rPr>
        <sz val="8"/>
        <rFont val="Times New Roman"/>
        <family val="1"/>
      </rPr>
      <t xml:space="preserve"> Revised                        </t>
    </r>
  </si>
  <si>
    <t>Table 9.9 - Total imports by section / main commodities, 2016 - 2024</t>
  </si>
  <si>
    <r>
      <t>1</t>
    </r>
    <r>
      <rPr>
        <vertAlign val="superscript"/>
        <sz val="10"/>
        <rFont val="Times New Roman"/>
        <family val="1"/>
      </rPr>
      <t>st</t>
    </r>
    <r>
      <rPr>
        <sz val="10"/>
        <rFont val="Times New Roman"/>
        <family val="1"/>
      </rPr>
      <t xml:space="preserve"> Qr</t>
    </r>
  </si>
  <si>
    <r>
      <t>2</t>
    </r>
    <r>
      <rPr>
        <vertAlign val="superscript"/>
        <sz val="10"/>
        <rFont val="Times New Roman"/>
        <family val="1"/>
      </rPr>
      <t>nd</t>
    </r>
    <r>
      <rPr>
        <sz val="10"/>
        <rFont val="Times New Roman"/>
        <family val="1"/>
      </rPr>
      <t xml:space="preserve"> Qr</t>
    </r>
  </si>
  <si>
    <r>
      <t>3</t>
    </r>
    <r>
      <rPr>
        <vertAlign val="superscript"/>
        <sz val="10"/>
        <rFont val="Times New Roman"/>
        <family val="1"/>
      </rPr>
      <t>rd</t>
    </r>
    <r>
      <rPr>
        <sz val="10"/>
        <rFont val="Times New Roman"/>
        <family val="1"/>
      </rPr>
      <t xml:space="preserve"> Qr</t>
    </r>
  </si>
  <si>
    <r>
      <t>4</t>
    </r>
    <r>
      <rPr>
        <vertAlign val="superscript"/>
        <sz val="10"/>
        <rFont val="Times New Roman"/>
        <family val="1"/>
      </rPr>
      <t>th</t>
    </r>
    <r>
      <rPr>
        <sz val="10"/>
        <rFont val="Times New Roman"/>
        <family val="1"/>
      </rPr>
      <t xml:space="preserve"> Qr</t>
    </r>
  </si>
  <si>
    <t xml:space="preserve"> Total imports</t>
  </si>
  <si>
    <t>Meat and meat preparations</t>
  </si>
  <si>
    <t>Dairy products and bird's eggs</t>
  </si>
  <si>
    <t>Fish and fish preparations</t>
  </si>
  <si>
    <t>Wheat</t>
  </si>
  <si>
    <t>Rice</t>
  </si>
  <si>
    <t>Wheaten flour</t>
  </si>
  <si>
    <t>Cereal preparations</t>
  </si>
  <si>
    <t>Vegetables and fruits</t>
  </si>
  <si>
    <t xml:space="preserve"> Beverages and tobacco</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</si>
  <si>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</si>
  <si>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</si>
  <si>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</si>
  <si>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</si>
  <si>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</si>
  <si>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</si>
  <si>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</si>
  <si>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</si>
  <si>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</si>
  <si>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</si>
  <si>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</si>
  <si>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</si>
  <si>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</si>
  <si>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</si>
  <si>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</si>
  <si>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Table 9.9 (Cont'd) - Total imports by section / main commodities, 2016 - 2024</t>
  </si>
  <si>
    <t>Paper, paperboard &amp; articles thereof</t>
  </si>
  <si>
    <t>Textile yarn</t>
  </si>
  <si>
    <t>Cotton fabrics</t>
  </si>
  <si>
    <t>Other textile fabrics</t>
  </si>
  <si>
    <t>Cement</t>
  </si>
  <si>
    <t>Pearls, precious &amp; semi-precious stones</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</si>
  <si>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</si>
  <si>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</si>
  <si>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</si>
  <si>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</si>
  <si>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</si>
  <si>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</si>
  <si>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</si>
  <si>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</si>
  <si>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</si>
  <si>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</si>
  <si>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</si>
  <si>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</si>
  <si>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</si>
  <si>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</si>
  <si>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</si>
  <si>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</si>
  <si>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</si>
  <si>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</si>
  <si>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</si>
  <si>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</si>
  <si>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t>Table 9.10 - Imports of selected commodities, quantity, 2016 - 2024</t>
  </si>
  <si>
    <t>Quantity: Thousand Tonnes</t>
  </si>
  <si>
    <t>Commodity</t>
  </si>
  <si>
    <t>Meat &amp; meat preparations</t>
  </si>
  <si>
    <t>Dairy products &amp; birds eggs</t>
  </si>
  <si>
    <t>Fixed vegetable edible fats and oils, crude, refined or fractionated</t>
  </si>
  <si>
    <t xml:space="preserve">Fertilisers </t>
  </si>
  <si>
    <t>Table 9.12 - Total imports by main countries of origin, 2016 - 2024</t>
  </si>
  <si>
    <t>Country of origin</t>
  </si>
  <si>
    <t xml:space="preserve">2019 </t>
  </si>
  <si>
    <t xml:space="preserve">2020 </t>
  </si>
  <si>
    <t xml:space="preserve">2021 </t>
  </si>
  <si>
    <t>Total imports</t>
  </si>
  <si>
    <t>Denmark</t>
  </si>
  <si>
    <t>Finland</t>
  </si>
  <si>
    <t>Hungary</t>
  </si>
  <si>
    <t>Ireland</t>
  </si>
  <si>
    <t>Israel</t>
  </si>
  <si>
    <t>Poland</t>
  </si>
  <si>
    <t>Russian Federation</t>
  </si>
  <si>
    <t>Sweden</t>
  </si>
  <si>
    <t>Turkey</t>
  </si>
  <si>
    <r>
      <t>Hong Kong (S.A.R)</t>
    </r>
    <r>
      <rPr>
        <vertAlign val="superscript"/>
        <sz val="9"/>
        <rFont val="Times New Roman"/>
        <family val="1"/>
      </rPr>
      <t>1</t>
    </r>
  </si>
  <si>
    <t>Indonesia</t>
  </si>
  <si>
    <t>Iran</t>
  </si>
  <si>
    <t>Korea, Republic of</t>
  </si>
  <si>
    <r>
      <rPr>
        <vertAlign val="superscript"/>
        <sz val="10"/>
        <rFont val="Times New Roman"/>
        <family val="1"/>
      </rPr>
      <t>1</t>
    </r>
    <r>
      <rPr>
        <sz val="10"/>
        <rFont val="Times New Roman"/>
        <family val="1"/>
      </rPr>
      <t xml:space="preserve"> Special Administrative Region of China     </t>
    </r>
  </si>
  <si>
    <r>
      <rPr>
        <vertAlign val="superscript"/>
        <sz val="10"/>
        <rFont val="Times New Roman"/>
        <family val="1"/>
      </rPr>
      <t>2</t>
    </r>
    <r>
      <rPr>
        <sz val="10"/>
        <rFont val="Times New Roman"/>
        <family val="1"/>
      </rPr>
      <t xml:space="preserve"> Formerly Swaziland</t>
    </r>
  </si>
  <si>
    <t>Table 9.12 (cont'd) - Total imports by main countries of origin, 2016 - 2024</t>
  </si>
  <si>
    <t>Myanmar</t>
  </si>
  <si>
    <t>Pakistan</t>
  </si>
  <si>
    <t>Philippines</t>
  </si>
  <si>
    <t>Saudi Arabia</t>
  </si>
  <si>
    <t>Viet Nam</t>
  </si>
  <si>
    <t>Cameroon</t>
  </si>
  <si>
    <t>Congo</t>
  </si>
  <si>
    <t>Egypt</t>
  </si>
  <si>
    <t>Malagasy Republic of</t>
  </si>
  <si>
    <t>Mali</t>
  </si>
  <si>
    <t>Morocco</t>
  </si>
  <si>
    <r>
      <t xml:space="preserve">Kingdom of Eswatini </t>
    </r>
    <r>
      <rPr>
        <vertAlign val="superscript"/>
        <sz val="8"/>
        <rFont val="Times New Roman"/>
        <family val="1"/>
      </rPr>
      <t>2</t>
    </r>
  </si>
  <si>
    <t>Tanzania</t>
  </si>
  <si>
    <t>Argentina</t>
  </si>
  <si>
    <t>Brazil</t>
  </si>
  <si>
    <t xml:space="preserve">Chile </t>
  </si>
  <si>
    <t>Mexico</t>
  </si>
  <si>
    <t>United States of America</t>
  </si>
  <si>
    <r>
      <rPr>
        <vertAlign val="superscript"/>
        <sz val="10"/>
        <rFont val="Times New Roman"/>
        <family val="1"/>
      </rPr>
      <t>1</t>
    </r>
    <r>
      <rPr>
        <sz val="10"/>
        <rFont val="Times New Roman"/>
        <family val="1"/>
      </rPr>
      <t xml:space="preserve"> Special Administrative Region of China        </t>
    </r>
  </si>
  <si>
    <t>Table 10.1 - Labour force, Employment and Unemployment, 16 years and over, 2022 - 2024</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</si>
  <si>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</si>
  <si>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</si>
  <si>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</si>
  <si>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</si>
  <si>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</si>
  <si>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</si>
  <si>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</si>
  <si>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</si>
  <si>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</si>
  <si>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r>
      <t xml:space="preserve">2022 </t>
    </r>
    <r>
      <rPr>
        <vertAlign val="superscript"/>
        <sz val="11"/>
        <rFont val="Times New Roman"/>
        <family val="1"/>
      </rPr>
      <t>3</t>
    </r>
  </si>
  <si>
    <r>
      <t xml:space="preserve">2023 </t>
    </r>
    <r>
      <rPr>
        <vertAlign val="superscript"/>
        <sz val="11"/>
        <rFont val="Times New Roman"/>
        <family val="1"/>
      </rPr>
      <t>3</t>
    </r>
  </si>
  <si>
    <r>
      <t xml:space="preserve">2024 </t>
    </r>
    <r>
      <rPr>
        <vertAlign val="superscript"/>
        <sz val="11"/>
        <rFont val="Times New Roman"/>
        <family val="1"/>
      </rPr>
      <t>4</t>
    </r>
  </si>
  <si>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</si>
  <si>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</si>
  <si>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 xml:space="preserve">3 </t>
    </r>
    <r>
      <rPr>
        <sz val="10"/>
        <rFont val="Times New Roman"/>
        <family val="1"/>
      </rPr>
      <t>Revised figures in line with Population Census 2022</t>
    </r>
  </si>
  <si>
    <r>
      <rPr>
        <vertAlign val="superscript"/>
        <sz val="10"/>
        <rFont val="Times New Roman"/>
        <family val="1"/>
      </rPr>
      <t xml:space="preserve">4 </t>
    </r>
    <r>
      <rPr>
        <sz val="10"/>
        <rFont val="Times New Roman"/>
        <family val="1"/>
      </rPr>
      <t>Provisional</t>
    </r>
  </si>
  <si>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2021 - March 2023</t>
    </r>
  </si>
  <si>
    <r>
      <t>March 2021</t>
    </r>
    <r>
      <rPr>
        <b/>
        <vertAlign val="superscript"/>
        <sz val="10"/>
        <rFont val="Times New Roman"/>
        <family val="1"/>
      </rPr>
      <t>2</t>
    </r>
    <r>
      <rPr>
        <b/>
        <sz val="10"/>
        <rFont val="Times New Roman"/>
        <family val="1"/>
      </rPr>
      <t xml:space="preserve"> </t>
    </r>
  </si>
  <si>
    <r>
      <t xml:space="preserve">March 2022 </t>
    </r>
    <r>
      <rPr>
        <b/>
        <vertAlign val="superscript"/>
        <sz val="10"/>
        <rFont val="Times New Roman"/>
        <family val="1"/>
      </rPr>
      <t>2</t>
    </r>
  </si>
  <si>
    <r>
      <t xml:space="preserve">March 2023 </t>
    </r>
    <r>
      <rPr>
        <b/>
        <vertAlign val="superscript"/>
        <sz val="10"/>
        <rFont val="Times New Roman"/>
        <family val="1"/>
      </rPr>
      <t>2</t>
    </r>
  </si>
  <si>
    <t>Industrial group</t>
  </si>
  <si>
    <t>Both</t>
  </si>
  <si>
    <t>Sexes</t>
  </si>
  <si>
    <t xml:space="preserve">       of which sugarcane</t>
  </si>
  <si>
    <t xml:space="preserve">       of which sugar</t>
  </si>
  <si>
    <t xml:space="preserve">                food (excluding sugar)</t>
  </si>
  <si>
    <t xml:space="preserve">                textiles &amp; Wearing Apparel </t>
  </si>
  <si>
    <t>Electricity, gas, steam and air conditioning supply</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</si>
  <si>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</si>
  <si>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</si>
  <si>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</si>
  <si>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</si>
  <si>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</si>
  <si>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</si>
  <si>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Public administration and defence; compulsory social security</t>
  </si>
  <si>
    <t xml:space="preserve">        General Government</t>
  </si>
  <si>
    <r>
      <rPr>
        <vertAlign val="superscript"/>
        <sz val="10"/>
        <rFont val="Times New Roman"/>
        <family val="1"/>
      </rPr>
      <t>1</t>
    </r>
    <r>
      <rPr>
        <sz val="10"/>
        <rFont val="Times New Roman"/>
        <family val="1"/>
      </rPr>
      <t xml:space="preserve"> See notes in the beginning of Section 10 Paragraph 2</t>
    </r>
  </si>
  <si>
    <r>
      <rPr>
        <vertAlign val="superscript"/>
        <sz val="10"/>
        <rFont val="Times New Roman"/>
        <family val="1"/>
      </rPr>
      <t>2</t>
    </r>
    <r>
      <rPr>
        <sz val="10"/>
        <rFont val="Times New Roman"/>
        <family val="1"/>
      </rPr>
      <t xml:space="preserve"> Revised</t>
    </r>
  </si>
  <si>
    <r>
      <t>Table 10.3 - Employment in large establishments</t>
    </r>
    <r>
      <rPr>
        <b/>
        <vertAlign val="superscript"/>
        <sz val="10"/>
        <rFont val="Times New Roman"/>
        <family val="1"/>
      </rPr>
      <t>1</t>
    </r>
    <r>
      <rPr>
        <b/>
        <sz val="10"/>
        <rFont val="Times New Roman"/>
        <family val="1"/>
      </rPr>
      <t xml:space="preserve"> by sector, March 2021 - March 2023</t>
    </r>
  </si>
  <si>
    <t xml:space="preserve">       Sector</t>
  </si>
  <si>
    <r>
      <t xml:space="preserve">March 2021 </t>
    </r>
    <r>
      <rPr>
        <b/>
        <vertAlign val="superscript"/>
        <sz val="9"/>
        <rFont val="Times New Roman"/>
        <family val="1"/>
      </rPr>
      <t>3</t>
    </r>
    <r>
      <rPr>
        <b/>
        <sz val="9"/>
        <rFont val="Times New Roman"/>
        <family val="1"/>
      </rPr>
      <t xml:space="preserve"> </t>
    </r>
  </si>
  <si>
    <r>
      <t xml:space="preserve">March 2022 </t>
    </r>
    <r>
      <rPr>
        <b/>
        <vertAlign val="superscript"/>
        <sz val="9"/>
        <rFont val="Times New Roman"/>
        <family val="1"/>
      </rPr>
      <t>3</t>
    </r>
  </si>
  <si>
    <r>
      <t xml:space="preserve">March 2023 </t>
    </r>
    <r>
      <rPr>
        <b/>
        <vertAlign val="superscript"/>
        <sz val="9"/>
        <rFont val="Times New Roman"/>
        <family val="1"/>
      </rPr>
      <t>3</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</si>
  <si>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</si>
  <si>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</si>
  <si>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</si>
  <si>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</si>
  <si>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</si>
  <si>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</si>
  <si>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</si>
  <si>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</si>
  <si>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</si>
  <si>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</si>
  <si>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</si>
  <si>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</si>
  <si>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Growing of sugarcane</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</si>
  <si>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</si>
  <si>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</si>
  <si>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</si>
  <si>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 3</t>
    </r>
    <r>
      <rPr>
        <sz val="8"/>
        <rFont val="Times New Roman"/>
        <family val="1"/>
      </rPr>
      <t xml:space="preserve"> Revised                        </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</si>
  <si>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2021 - March 2023</t>
    </r>
  </si>
  <si>
    <t>Rupees</t>
  </si>
  <si>
    <r>
      <t>March 2021</t>
    </r>
    <r>
      <rPr>
        <b/>
        <vertAlign val="superscript"/>
        <sz val="9"/>
        <rFont val="Times New Roman"/>
        <family val="1"/>
      </rPr>
      <t>3</t>
    </r>
    <r>
      <rPr>
        <b/>
        <sz val="9"/>
        <rFont val="Times New Roman"/>
        <family val="1"/>
      </rPr>
      <t xml:space="preserve">  </t>
    </r>
  </si>
  <si>
    <r>
      <t>March 2022</t>
    </r>
    <r>
      <rPr>
        <b/>
        <vertAlign val="superscript"/>
        <sz val="9"/>
        <rFont val="Times New Roman"/>
        <family val="1"/>
      </rPr>
      <t>3</t>
    </r>
  </si>
  <si>
    <r>
      <t>March 2023</t>
    </r>
    <r>
      <rPr>
        <b/>
        <vertAlign val="superscript"/>
        <sz val="9"/>
        <rFont val="Times New Roman"/>
        <family val="1"/>
      </rPr>
      <t>3</t>
    </r>
  </si>
  <si>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</si>
  <si>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</si>
  <si>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</si>
  <si>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</si>
  <si>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</si>
  <si>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</si>
  <si>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</si>
  <si>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</si>
  <si>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</si>
  <si>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</si>
  <si>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</si>
  <si>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t>Table 10.5  -  Employment in large establishments of EOE (Export Oriented Enterprises) sector by main industry and sex, March 2021 - March 2023</t>
  </si>
  <si>
    <t>Industry</t>
  </si>
  <si>
    <r>
      <t xml:space="preserve"> March 2021</t>
    </r>
    <r>
      <rPr>
        <b/>
        <vertAlign val="superscript"/>
        <sz val="10.5"/>
        <rFont val="Times New Roman"/>
        <family val="1"/>
      </rPr>
      <t>1</t>
    </r>
  </si>
  <si>
    <r>
      <t xml:space="preserve"> March 2022 </t>
    </r>
    <r>
      <rPr>
        <b/>
        <vertAlign val="superscript"/>
        <sz val="10.5"/>
        <rFont val="Times New Roman"/>
        <family val="1"/>
      </rPr>
      <t>1</t>
    </r>
  </si>
  <si>
    <r>
      <t xml:space="preserve"> March 2023 </t>
    </r>
    <r>
      <rPr>
        <b/>
        <vertAlign val="superscript"/>
        <sz val="10.5"/>
        <rFont val="Times New Roman"/>
        <family val="1"/>
      </rPr>
      <t>1</t>
    </r>
  </si>
  <si>
    <t>Food</t>
  </si>
  <si>
    <t>Footwear and leather products</t>
  </si>
  <si>
    <t>Wood and furniture</t>
  </si>
  <si>
    <t>Medical, optical and photographic equipment</t>
  </si>
  <si>
    <t>Jewellery &amp; related articles</t>
  </si>
  <si>
    <t xml:space="preserve">Paper products and printing </t>
  </si>
  <si>
    <t>Chemical and plastic products</t>
  </si>
  <si>
    <t>Non-manufacturing</t>
  </si>
  <si>
    <t xml:space="preserve">               of which foreign workers</t>
  </si>
  <si>
    <r>
      <rPr>
        <vertAlign val="superscript"/>
        <sz val="10"/>
        <rFont val="Times New Roman"/>
        <family val="1"/>
      </rPr>
      <t>1</t>
    </r>
    <r>
      <rPr>
        <sz val="10"/>
        <rFont val="Times New Roman"/>
        <family val="1"/>
      </rPr>
      <t>Revised</t>
    </r>
  </si>
  <si>
    <t>Table 10.6 - Average monthly earnings in large establishments of EOE (Export Oriented Enterprises) sector, March 2021 - March 2023</t>
  </si>
  <si>
    <r>
      <t xml:space="preserve"> March 2021</t>
    </r>
    <r>
      <rPr>
        <b/>
        <vertAlign val="superscript"/>
        <sz val="10.5"/>
        <rFont val="Times New Roman"/>
        <family val="1"/>
      </rPr>
      <t>1</t>
    </r>
    <r>
      <rPr>
        <b/>
        <sz val="10.5"/>
        <rFont val="Times New Roman"/>
        <family val="1"/>
      </rPr>
      <t xml:space="preserve"> </t>
    </r>
  </si>
  <si>
    <r>
      <t xml:space="preserve"> March 2022</t>
    </r>
    <r>
      <rPr>
        <b/>
        <vertAlign val="superscript"/>
        <sz val="10.5"/>
        <rFont val="Times New Roman"/>
        <family val="1"/>
      </rPr>
      <t>1</t>
    </r>
  </si>
  <si>
    <t>Wearing apparel (except footwear)</t>
  </si>
  <si>
    <r>
      <rPr>
        <vertAlign val="superscript"/>
        <sz val="10.5"/>
        <rFont val="Times New Roman"/>
        <family val="1"/>
      </rPr>
      <t xml:space="preserve"> 1 </t>
    </r>
    <r>
      <rPr>
        <sz val="10.5"/>
        <rFont val="Times New Roman"/>
        <family val="1"/>
      </rPr>
      <t xml:space="preserve">Revised                           </t>
    </r>
  </si>
  <si>
    <t>Source : Survey of Employment &amp; Earnings (See 'methodology' at Paragraph 2 for details)</t>
  </si>
  <si>
    <t>Table 10.7 - Minimum wages per month as prescribed by Ministry of Labour, Human Resource Development and Training for specified occupations in principal industries, 2021 - 2022</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</si>
  <si>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</si>
  <si>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</si>
  <si>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</si>
  <si>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</si>
  <si>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</si>
  <si>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</si>
  <si>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</si>
  <si>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</si>
  <si>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</si>
  <si>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</si>
  <si>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</si>
  <si>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</si>
  <si>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</si>
  <si>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</si>
  <si>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</si>
  <si>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</si>
  <si>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r>
      <t xml:space="preserve">    Furniture, wooden</t>
    </r>
    <r>
      <rPr>
        <sz val="10"/>
        <rFont val="Times New Roman"/>
        <family val="1"/>
      </rPr>
      <t xml:space="preserve"> </t>
    </r>
  </si>
  <si>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</si>
  <si>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</si>
  <si>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</si>
  <si>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</si>
  <si>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</si>
  <si>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</si>
  <si>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</si>
  <si>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</si>
  <si>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</si>
  <si>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</si>
  <si>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</si>
  <si>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</si>
  <si>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</si>
  <si>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</si>
  <si>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</si>
  <si>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</si>
  <si>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</si>
  <si>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</si>
  <si>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</si>
  <si>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Nursing homes</t>
  </si>
  <si>
    <t xml:space="preserve">  Nurse</t>
  </si>
  <si>
    <t xml:space="preserve">  Nursing home attendant</t>
  </si>
  <si>
    <r>
      <t>1</t>
    </r>
    <r>
      <rPr>
        <sz val="9"/>
        <rFont val="Times New Roman"/>
        <family val="1"/>
      </rPr>
      <t xml:space="preserve"> Daily and weekly wages are converted to monthly wages by assuming 26 working days per month. </t>
    </r>
  </si>
  <si>
    <r>
      <t>Table 10.8 - Earnings</t>
    </r>
    <r>
      <rPr>
        <b/>
        <vertAlign val="superscript"/>
        <sz val="11"/>
        <rFont val="Times New Roman"/>
        <family val="1"/>
      </rPr>
      <t>1</t>
    </r>
    <r>
      <rPr>
        <b/>
        <sz val="11"/>
        <rFont val="Times New Roman"/>
        <family val="1"/>
      </rPr>
      <t xml:space="preserve"> per month for typical occupations in selected industries (excluding Government), 2022 and 2023</t>
    </r>
  </si>
  <si>
    <t>Occupation</t>
  </si>
  <si>
    <r>
      <t xml:space="preserve">2022 </t>
    </r>
    <r>
      <rPr>
        <vertAlign val="superscript"/>
        <sz val="11"/>
        <rFont val="Times New Roman"/>
        <family val="1"/>
      </rPr>
      <t>2</t>
    </r>
  </si>
  <si>
    <r>
      <t xml:space="preserve">2023 </t>
    </r>
    <r>
      <rPr>
        <vertAlign val="superscript"/>
        <sz val="11"/>
        <rFont val="Times New Roman"/>
        <family val="1"/>
      </rPr>
      <t>2</t>
    </r>
  </si>
  <si>
    <t xml:space="preserve">Agriculture, Forestry and Fishing </t>
  </si>
  <si>
    <t xml:space="preserve">Sugarcane plantation </t>
  </si>
  <si>
    <t>Field Worker</t>
  </si>
  <si>
    <t>Driver, Heavy Truck</t>
  </si>
  <si>
    <t>Driver, Tractor</t>
  </si>
  <si>
    <t>Supervisor</t>
  </si>
  <si>
    <t>Watchman</t>
  </si>
  <si>
    <t xml:space="preserve">Tea plantation </t>
  </si>
  <si>
    <t>Driver, Van</t>
  </si>
  <si>
    <t xml:space="preserve">Mining and Quarrying  </t>
  </si>
  <si>
    <t>Stoneworker/Stonecutter</t>
  </si>
  <si>
    <t>Plant Operator</t>
  </si>
  <si>
    <t>Processing &amp; preserving of poultry</t>
  </si>
  <si>
    <t>Machine Operator</t>
  </si>
  <si>
    <t>Labourer</t>
  </si>
  <si>
    <t>Processing &amp; preserving of fish</t>
  </si>
  <si>
    <t>Fish Cleaner</t>
  </si>
  <si>
    <t>Manufacture of sugar</t>
  </si>
  <si>
    <t>Welder</t>
  </si>
  <si>
    <t>Fitter, Electrical</t>
  </si>
  <si>
    <t xml:space="preserve">Manufacture of malt liquors including  non alcoholic beer 
</t>
  </si>
  <si>
    <t xml:space="preserve">Sales Assistant </t>
  </si>
  <si>
    <t>Textiles (excluding wearing apparel)</t>
  </si>
  <si>
    <t xml:space="preserve">Helper Textile </t>
  </si>
  <si>
    <t>Packer</t>
  </si>
  <si>
    <t>Printing of newspapers and magazines, books etc</t>
  </si>
  <si>
    <t>Offset Printing/Finishing Operator</t>
  </si>
  <si>
    <t>Manufacture of paints, varnishes and similar coatings</t>
  </si>
  <si>
    <t>Manufacture of articles of cement</t>
  </si>
  <si>
    <t>Driver, Heavy Truck and Lorry</t>
  </si>
  <si>
    <t>Helper, Lorry</t>
  </si>
  <si>
    <t>Mason</t>
  </si>
  <si>
    <t>Labourer/Helper</t>
  </si>
  <si>
    <t>Carpenter</t>
  </si>
  <si>
    <t>Sale of motor vehicles</t>
  </si>
  <si>
    <t xml:space="preserve">Mechanic </t>
  </si>
  <si>
    <t>Wholesales of food, beverages and tobacco</t>
  </si>
  <si>
    <t>Driver Lorry</t>
  </si>
  <si>
    <t>Store Attendant</t>
  </si>
  <si>
    <t>Wholesale of Pharmaceutical &amp; Medical Goods</t>
  </si>
  <si>
    <t>Technician, Pharmaceutical</t>
  </si>
  <si>
    <t>Medical Sales Representative</t>
  </si>
  <si>
    <t>Supermarket</t>
  </si>
  <si>
    <t>Cashier</t>
  </si>
  <si>
    <t>Shelf Filler</t>
  </si>
  <si>
    <t>Accounts Clerk</t>
  </si>
  <si>
    <t xml:space="preserve">Retail sale of household appliances </t>
  </si>
  <si>
    <t>Mechanic, Air conditioning &amp; Refrigeration</t>
  </si>
  <si>
    <t>Cleaner and Helper</t>
  </si>
  <si>
    <t>Transport and Storage</t>
  </si>
  <si>
    <t>Bus transport</t>
  </si>
  <si>
    <t>Bus Driver</t>
  </si>
  <si>
    <t>Bus Conductor</t>
  </si>
  <si>
    <t>Mechanic</t>
  </si>
  <si>
    <t xml:space="preserve">Cargo handling </t>
  </si>
  <si>
    <t>Driver, Heavy Vehicle</t>
  </si>
  <si>
    <t>Freight Handler</t>
  </si>
  <si>
    <t>Clearing and forwarding activities</t>
  </si>
  <si>
    <t>Clerk, Customs Broker</t>
  </si>
  <si>
    <t xml:space="preserve">Hotel </t>
  </si>
  <si>
    <t>Waiter/Head Waiter</t>
  </si>
  <si>
    <t>Cook</t>
  </si>
  <si>
    <t>Chef</t>
  </si>
  <si>
    <t>Companion &amp; Valet</t>
  </si>
  <si>
    <t>Telecommunication</t>
  </si>
  <si>
    <t>Telecommunication Technician</t>
  </si>
  <si>
    <t>Telephone Installer/Servicer</t>
  </si>
  <si>
    <t>Sales Officer</t>
  </si>
  <si>
    <t>Computer consultancy</t>
  </si>
  <si>
    <t>Software Developer</t>
  </si>
  <si>
    <t>Software Engineer</t>
  </si>
  <si>
    <t>Financial and Insurance Activities</t>
  </si>
  <si>
    <t>Bank</t>
  </si>
  <si>
    <t xml:space="preserve">Bank Teller
 </t>
  </si>
  <si>
    <t>Customer Service Representative</t>
  </si>
  <si>
    <t>Non life insurance</t>
  </si>
  <si>
    <t>Insurance Agent</t>
  </si>
  <si>
    <t>Insurance Representative</t>
  </si>
  <si>
    <t>Professional, Scientific and Technical Activities</t>
  </si>
  <si>
    <t xml:space="preserve">Activities of head office </t>
  </si>
  <si>
    <t>Management consultancy activities</t>
  </si>
  <si>
    <t>Team Leader / Senior Administrator</t>
  </si>
  <si>
    <t>General Office Clerk</t>
  </si>
  <si>
    <t>Administrative &amp; Support Service Activities</t>
  </si>
  <si>
    <t>Private security &amp; security systems activities</t>
  </si>
  <si>
    <t>Security Guard</t>
  </si>
  <si>
    <t>Activities of call centres</t>
  </si>
  <si>
    <t>Customer Service Agent</t>
  </si>
  <si>
    <t>Primary education</t>
  </si>
  <si>
    <t>Teacher Primary</t>
  </si>
  <si>
    <t>General secondary education</t>
  </si>
  <si>
    <t xml:space="preserve">Education Officer </t>
  </si>
  <si>
    <t>Human Health and Social work Activities</t>
  </si>
  <si>
    <t>Private hospital</t>
  </si>
  <si>
    <t>Nursing Officer</t>
  </si>
  <si>
    <t>Health Care Assistant</t>
  </si>
  <si>
    <t>Nursing Aid</t>
  </si>
  <si>
    <t>Hospital attendant</t>
  </si>
  <si>
    <t>Arts, Entertainment and Recreation</t>
  </si>
  <si>
    <t>Casino</t>
  </si>
  <si>
    <t>Security Officer</t>
  </si>
  <si>
    <t>Gaming Cashier</t>
  </si>
  <si>
    <t>Other Service Activities</t>
  </si>
  <si>
    <t>Washing and dry cleaning of textiles
   and fur products</t>
  </si>
  <si>
    <t>Factory Operator</t>
  </si>
  <si>
    <r>
      <rPr>
        <vertAlign val="superscript"/>
        <sz val="11"/>
        <rFont val="Times New Roman"/>
        <family val="1"/>
      </rPr>
      <t xml:space="preserve">1 </t>
    </r>
    <r>
      <rPr>
        <sz val="11"/>
        <rFont val="Times New Roman"/>
        <family val="1"/>
      </rPr>
      <t>Earnings comprise basic salaries/wages, regular allowances, regular bonuses, travelling and overtime pay, excluding irregular allowances and arrears.</t>
    </r>
  </si>
  <si>
    <r>
      <rPr>
        <vertAlign val="superscript"/>
        <sz val="11.5"/>
        <rFont val="Times New Roman"/>
        <family val="1"/>
      </rPr>
      <t>2</t>
    </r>
    <r>
      <rPr>
        <sz val="11.5"/>
        <rFont val="Times New Roman"/>
        <family val="1"/>
      </rPr>
      <t xml:space="preserve"> Revised        </t>
    </r>
  </si>
  <si>
    <t>Source: Survey of Employment, Earnings and Hours of Work (See 'methodology' at Paragraph 3 for details)</t>
  </si>
  <si>
    <t>Table 10.9 - Minimum and maximum salary rates per month of specified occupations in Ministry/Department, 2021</t>
  </si>
  <si>
    <t>Minimum</t>
  </si>
  <si>
    <t>Maximum</t>
  </si>
  <si>
    <t>Technical Officer - Agriculture</t>
  </si>
  <si>
    <t>Fitter</t>
  </si>
  <si>
    <t>Lorry Loader</t>
  </si>
  <si>
    <t>Project Manager</t>
  </si>
  <si>
    <t>Assistant System Analyst/ Senior Assistant System Analyst</t>
  </si>
  <si>
    <t>Receptionist/Telephone Operator</t>
  </si>
  <si>
    <t>Central Government</t>
  </si>
  <si>
    <t>Management support officer</t>
  </si>
  <si>
    <t>Driver</t>
  </si>
  <si>
    <t>Financial Operations Officer/Senior Financial Operations Officer</t>
  </si>
  <si>
    <t xml:space="preserve">General worker </t>
  </si>
  <si>
    <t>Police Constable</t>
  </si>
  <si>
    <t>Pressroom machine operator ( formerly Machine minder/Senior machine minder)</t>
  </si>
  <si>
    <t>Social Security Officer</t>
  </si>
  <si>
    <t>Word Processing Operator</t>
  </si>
  <si>
    <t>Analyst/Senior Analyst</t>
  </si>
  <si>
    <t xml:space="preserve">Primary School Educator </t>
  </si>
  <si>
    <t>Educator (Secondary)</t>
  </si>
  <si>
    <t>Medical and Health Officer/Senior M&amp;HO</t>
  </si>
  <si>
    <t>Medical laboratory Technologist/Senior Medical Laboratory Technologist</t>
  </si>
  <si>
    <t>Source:  PRB report 2021</t>
  </si>
  <si>
    <t>Table 10.10 - Average  wages/salaries per month of selected occupations in 
                   government services,  2022 and 2023</t>
  </si>
  <si>
    <r>
      <t>2022</t>
    </r>
    <r>
      <rPr>
        <b/>
        <vertAlign val="superscript"/>
        <sz val="11"/>
        <color theme="1"/>
        <rFont val="Times New Roman"/>
        <family val="1"/>
      </rPr>
      <t>1</t>
    </r>
  </si>
  <si>
    <r>
      <t xml:space="preserve">2023 </t>
    </r>
    <r>
      <rPr>
        <b/>
        <vertAlign val="superscript"/>
        <sz val="11"/>
        <color theme="1"/>
        <rFont val="Times New Roman"/>
        <family val="1"/>
      </rPr>
      <t>1</t>
    </r>
  </si>
  <si>
    <t>Financial Officer/Senior Financial Officer</t>
  </si>
  <si>
    <t>Office Management Assistant</t>
  </si>
  <si>
    <t>Prisons Officer/Senior Prisons Officer</t>
  </si>
  <si>
    <t>Police constable</t>
  </si>
  <si>
    <t>Management Support Officer</t>
  </si>
  <si>
    <t>Fireman</t>
  </si>
  <si>
    <t>Office Attendant</t>
  </si>
  <si>
    <t>Educator Secondary</t>
  </si>
  <si>
    <t>Educator Primary</t>
  </si>
  <si>
    <t>Medical &amp; Health Officer/Senior Medical &amp; Health Officer</t>
  </si>
  <si>
    <t>Nursing officer</t>
  </si>
  <si>
    <t>Hospital Care Attendant</t>
  </si>
  <si>
    <r>
      <t>Local Government</t>
    </r>
    <r>
      <rPr>
        <b/>
        <vertAlign val="superscript"/>
        <sz val="11"/>
        <rFont val="Times New Roman"/>
        <family val="1"/>
      </rPr>
      <t xml:space="preserve"> </t>
    </r>
  </si>
  <si>
    <t>Health Inspector</t>
  </si>
  <si>
    <t>Infant School Teacher</t>
  </si>
  <si>
    <t>Gardener</t>
  </si>
  <si>
    <t>Attendant/Senior Attendant</t>
  </si>
  <si>
    <t>Refuse Collector</t>
  </si>
  <si>
    <t>Handy Worker</t>
  </si>
  <si>
    <t>General Worker</t>
  </si>
  <si>
    <r>
      <rPr>
        <vertAlign val="superscript"/>
        <sz val="11"/>
        <rFont val="Times New Roman"/>
        <family val="1"/>
      </rPr>
      <t>1</t>
    </r>
    <r>
      <rPr>
        <sz val="11"/>
        <rFont val="Times New Roman"/>
        <family val="1"/>
      </rPr>
      <t xml:space="preserve"> Revised                </t>
    </r>
    <r>
      <rPr>
        <vertAlign val="superscript"/>
        <sz val="11"/>
        <rFont val="Times New Roman"/>
        <family val="1"/>
      </rPr>
      <t xml:space="preserve"> </t>
    </r>
  </si>
  <si>
    <t>Note: Figures are the averages of the four quarters of the year</t>
  </si>
  <si>
    <t>Table 11.1(a) - Social Benefits, Republic of Mauritius, 2019/20 - 2023/24</t>
  </si>
  <si>
    <t>2019 / 2020</t>
  </si>
  <si>
    <t>2020 / 2021</t>
  </si>
  <si>
    <t>2021/ 2022</t>
  </si>
  <si>
    <t>2022/ 2023</t>
  </si>
  <si>
    <t>2023/ 2024</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</si>
  <si>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</si>
  <si>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</si>
  <si>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</si>
  <si>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</si>
  <si>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</si>
  <si>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</si>
  <si>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</si>
  <si>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</si>
  <si>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</si>
  <si>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</si>
  <si>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</si>
  <si>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</si>
  <si>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</si>
  <si>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</si>
  <si>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</si>
  <si>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</si>
  <si>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</si>
  <si>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</si>
  <si>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</si>
  <si>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</si>
  <si>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</si>
  <si>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</si>
  <si>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</si>
  <si>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</si>
  <si>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</si>
  <si>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</si>
  <si>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</si>
  <si>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</si>
  <si>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</si>
  <si>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</si>
  <si>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</si>
  <si>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</si>
  <si>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</si>
  <si>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r>
      <t xml:space="preserve">1, 2, 3, 4, 5, 6, 7, 8 and 9  </t>
    </r>
    <r>
      <rPr>
        <sz val="11"/>
        <rFont val="Times New Roman"/>
        <family val="1"/>
      </rPr>
      <t>See footnotes on page 11.1 (c )</t>
    </r>
  </si>
  <si>
    <t>Table 11.1(b) - Social Benefits, Island of Mauritius, 2019/20  - 2023/24</t>
  </si>
  <si>
    <t>2021 / 2022</t>
  </si>
  <si>
    <t>2022 / 2023</t>
  </si>
  <si>
    <t>2023 / 2024</t>
  </si>
  <si>
    <t>Indoor relief</t>
  </si>
  <si>
    <t>Total capitation grants paid (Million rupees)</t>
  </si>
  <si>
    <r>
      <t>Inmates allowance</t>
    </r>
    <r>
      <rPr>
        <b/>
        <vertAlign val="superscript"/>
        <sz val="10"/>
        <rFont val="Times New Roman"/>
        <family val="1"/>
      </rPr>
      <t>6</t>
    </r>
  </si>
  <si>
    <t>Table 11.1(c) - Social Benefits, Island of Rodrigues, 2019/20 - 2023/24</t>
  </si>
  <si>
    <r>
      <t>Total amount paid</t>
    </r>
    <r>
      <rPr>
        <vertAlign val="superscript"/>
        <sz val="10"/>
        <rFont val="Times New Roman"/>
        <family val="1"/>
      </rPr>
      <t>1</t>
    </r>
    <r>
      <rPr>
        <sz val="10"/>
        <rFont val="Times New Roman"/>
        <family val="1"/>
      </rPr>
      <t xml:space="preserve"> (Million rupees)</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</si>
  <si>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</si>
  <si>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</si>
  <si>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</si>
  <si>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</si>
  <si>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</si>
  <si>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</si>
  <si>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</si>
  <si>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</si>
  <si>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</si>
  <si>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</si>
  <si>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</si>
  <si>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Savings Fund (NSF), Republic of Mauritius, 2019 /20 - 2023/24</t>
  </si>
  <si>
    <t>2019 /20</t>
  </si>
  <si>
    <t>2020 /21</t>
  </si>
  <si>
    <t>2021 /22</t>
  </si>
  <si>
    <t>2022 /23</t>
  </si>
  <si>
    <t>2023 /24</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</si>
  <si>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</si>
  <si>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</si>
  <si>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</si>
  <si>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</si>
  <si>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</si>
  <si>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</si>
  <si>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</si>
  <si>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</si>
  <si>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</si>
  <si>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Size of Fund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</si>
  <si>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</si>
  <si>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</si>
  <si>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</si>
  <si>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r>
      <rPr>
        <vertAlign val="superscript"/>
        <sz val="10"/>
        <rFont val="Times New Roman"/>
        <family val="1"/>
      </rPr>
      <t xml:space="preserve"> 3 </t>
    </r>
    <r>
      <rPr>
        <sz val="10"/>
        <rFont val="Times New Roman"/>
        <family val="1"/>
      </rPr>
      <t>As from February 2009, employees also contributed to an amount of 1% of their basic salary.</t>
    </r>
  </si>
  <si>
    <t>Table 12.1 -  Number of pre-primary schools, enrolment and personnel by district and sex, 2024</t>
  </si>
  <si>
    <t>District</t>
  </si>
  <si>
    <t>No. of Schools</t>
  </si>
  <si>
    <t>Enrolment</t>
  </si>
  <si>
    <t>Personnel</t>
  </si>
  <si>
    <t>Teaching</t>
  </si>
  <si>
    <t>Non- Teaching</t>
  </si>
  <si>
    <t xml:space="preserve">  Republic  of  Mauritius</t>
  </si>
  <si>
    <t>Table 12.2 -  Number of pre-primary schools, enrolment and personnel by zone and sex, 2024</t>
  </si>
  <si>
    <t>Zone</t>
  </si>
  <si>
    <t xml:space="preserve">  1 - Port Louis / North</t>
  </si>
  <si>
    <t xml:space="preserve">  2 - B.Bassin-R.Hill / East</t>
  </si>
  <si>
    <t xml:space="preserve">  3 - Curepipe / South</t>
  </si>
  <si>
    <t xml:space="preserve">  4 - Q.Bornes / Vacoas-    Phoenix / West</t>
  </si>
  <si>
    <t>Total number of schools</t>
  </si>
  <si>
    <t>Pupils</t>
  </si>
  <si>
    <t>Government</t>
  </si>
  <si>
    <t xml:space="preserve">Aided </t>
  </si>
  <si>
    <t>Non - Aided</t>
  </si>
  <si>
    <t>Head Teacher/ Deputy HT</t>
  </si>
  <si>
    <t>Teachers</t>
  </si>
  <si>
    <t>School clerk</t>
  </si>
  <si>
    <t>General  Purpose</t>
  </si>
  <si>
    <t>Oriental Language</t>
  </si>
  <si>
    <t>A -  Republic of Mauritius</t>
  </si>
  <si>
    <t xml:space="preserve"> Mar-23 </t>
  </si>
  <si>
    <t xml:space="preserve"> Mar-24 </t>
  </si>
  <si>
    <t>B -  Island of Mauritius</t>
  </si>
  <si>
    <t xml:space="preserve">Mar-23 </t>
  </si>
  <si>
    <t xml:space="preserve">Mar-24 </t>
  </si>
  <si>
    <t>C -  Island of Rodrigues</t>
  </si>
  <si>
    <t>Table 12.4 - Enrolment in primary schools by district and grade, 2024</t>
  </si>
  <si>
    <t>Grade</t>
  </si>
  <si>
    <t>All</t>
  </si>
  <si>
    <t>Grades</t>
  </si>
  <si>
    <t xml:space="preserve"> Port Louis</t>
  </si>
  <si>
    <t xml:space="preserve"> Pamplemousses</t>
  </si>
  <si>
    <t xml:space="preserve"> Riviere du Rempart</t>
  </si>
  <si>
    <t xml:space="preserve"> Flacq</t>
  </si>
  <si>
    <t xml:space="preserve"> Grand Port</t>
  </si>
  <si>
    <t xml:space="preserve"> Savanne</t>
  </si>
  <si>
    <t xml:space="preserve"> Plaine Wilhems</t>
  </si>
  <si>
    <t xml:space="preserve"> Moka</t>
  </si>
  <si>
    <t xml:space="preserve"> Black  River</t>
  </si>
  <si>
    <t xml:space="preserve"> Island of Mauritius</t>
  </si>
  <si>
    <t xml:space="preserve"> Island of Rodrigues</t>
  </si>
  <si>
    <t xml:space="preserve"> Republic of Mauritius</t>
  </si>
  <si>
    <t>Table 12.5 - Enrolment in primary schools by type of administration, grade and sex, Republic of Mauritius</t>
  </si>
  <si>
    <t xml:space="preserve">                     2021/2022 - 2024</t>
  </si>
  <si>
    <t>2021/2022</t>
  </si>
  <si>
    <t xml:space="preserve"> All schools</t>
  </si>
  <si>
    <t>6 Repeaters</t>
  </si>
  <si>
    <t xml:space="preserve"> Government schools</t>
  </si>
  <si>
    <t xml:space="preserve"> Private schools</t>
  </si>
  <si>
    <t>Table 12.6 - Certificate of Primary Education (CPE) examination/ Primary School Achievement Certificate (PSAC) Assessment results - Republic of Mauritius, 2010 - 2024</t>
  </si>
  <si>
    <t xml:space="preserve"> School candidates only</t>
  </si>
  <si>
    <t>Number examined</t>
  </si>
  <si>
    <t>Number  passed</t>
  </si>
  <si>
    <t>%  passed</t>
  </si>
  <si>
    <t>2020/2021</t>
  </si>
  <si>
    <t xml:space="preserve">Source : Mauritius Examinations Syndicate              </t>
  </si>
  <si>
    <t>Table 12.7 - Secondary Education - Number of schools, pupils, personnel and pupil/teacher ratio, 2019 - 2024</t>
  </si>
  <si>
    <t>Total number</t>
  </si>
  <si>
    <t>Pupil/</t>
  </si>
  <si>
    <t>of schools</t>
  </si>
  <si>
    <t>Aided</t>
  </si>
  <si>
    <t>Non-Aided</t>
  </si>
  <si>
    <t>Teacher ratio</t>
  </si>
  <si>
    <t>A - Republic of Mauritius</t>
  </si>
  <si>
    <t>Mar-21/22</t>
  </si>
  <si>
    <t>B - Island of Mauritius</t>
  </si>
  <si>
    <t>C - Island of Rodrigues</t>
  </si>
  <si>
    <t xml:space="preserve"> - not applicable</t>
  </si>
  <si>
    <t>Table 12.8(a) - Enrolment in secondary schools by  district and grade, 2024</t>
  </si>
  <si>
    <t>All Schools</t>
  </si>
  <si>
    <t>7 Extended</t>
  </si>
  <si>
    <t>8 Extended</t>
  </si>
  <si>
    <t>9 Extended</t>
  </si>
  <si>
    <t>9+ Extended</t>
  </si>
  <si>
    <t xml:space="preserve"> Plaines Wilhems</t>
  </si>
  <si>
    <t xml:space="preserve"> Black River</t>
  </si>
  <si>
    <t>Table 12.8(b) - Enrolment in secondary schools by zone and grade,  2024</t>
  </si>
  <si>
    <t xml:space="preserve">  4 - Q.Bornes / Vacoas-Phoenix / West</t>
  </si>
  <si>
    <t xml:space="preserve">Table 12.9 - Enrolment in secondary schools by type of administration, </t>
  </si>
  <si>
    <t>State Schools</t>
  </si>
  <si>
    <t>Private Schools</t>
  </si>
  <si>
    <t>School candidates only</t>
  </si>
  <si>
    <t xml:space="preserve">    Source: Mauritius Examinations Syndicate </t>
  </si>
  <si>
    <t>Faculty &amp; Course Level</t>
  </si>
  <si>
    <t xml:space="preserve">Yr I </t>
  </si>
  <si>
    <t xml:space="preserve">Yr II </t>
  </si>
  <si>
    <t xml:space="preserve">Yr III </t>
  </si>
  <si>
    <t>Yr IV &amp; above</t>
  </si>
  <si>
    <t>M</t>
  </si>
  <si>
    <t>F</t>
  </si>
  <si>
    <t>T</t>
  </si>
  <si>
    <t>Agriculture</t>
  </si>
  <si>
    <t>MPhil/ PhD</t>
  </si>
  <si>
    <t>Master Degree</t>
  </si>
  <si>
    <t>Master Degree by Research</t>
  </si>
  <si>
    <t>Degree</t>
  </si>
  <si>
    <t>Diploma</t>
  </si>
  <si>
    <t>Engineering</t>
  </si>
  <si>
    <t>PhD</t>
  </si>
  <si>
    <t>MPhil</t>
  </si>
  <si>
    <t>Law and Management</t>
  </si>
  <si>
    <t>Science</t>
  </si>
  <si>
    <t>Social Sciences and Humanities</t>
  </si>
  <si>
    <t>Certificate</t>
  </si>
  <si>
    <t>Information Communication and Digital Technologies</t>
  </si>
  <si>
    <t>Medicine and Health Sciences</t>
  </si>
  <si>
    <t>PG Diploma</t>
  </si>
  <si>
    <t xml:space="preserve"> Diploma</t>
  </si>
  <si>
    <t>Centre for Innovative Lifelong Learning (CILL)</t>
  </si>
  <si>
    <t>In Collaboration with Mahatma Gandhi Institute</t>
  </si>
  <si>
    <t>In Collaboration with Mauritius Institute of Education</t>
  </si>
  <si>
    <t>All Faculties</t>
  </si>
  <si>
    <t xml:space="preserve">   M: Male          F: Female</t>
  </si>
  <si>
    <t xml:space="preserve">T: Total           </t>
  </si>
  <si>
    <t xml:space="preserve">Course </t>
  </si>
  <si>
    <t>Yr IV and above</t>
  </si>
  <si>
    <t>School of Business, Management and Finance</t>
  </si>
  <si>
    <t>School of Innovative Technologies and Engineering</t>
  </si>
  <si>
    <t>School of Sustainable Development and Tourism</t>
  </si>
  <si>
    <t>School of Health Sciences</t>
  </si>
  <si>
    <t>M: Male    F: Female    T: Total</t>
  </si>
  <si>
    <t>Schools</t>
  </si>
  <si>
    <t>Full - Time</t>
  </si>
  <si>
    <t>Part - Time</t>
  </si>
  <si>
    <t>Courses</t>
  </si>
  <si>
    <t xml:space="preserve">Enrolment - Full Time </t>
  </si>
  <si>
    <t>Year I</t>
  </si>
  <si>
    <t>Year II</t>
  </si>
  <si>
    <t>Year III</t>
  </si>
  <si>
    <t>Year IV</t>
  </si>
  <si>
    <t>Master/Postgraduate</t>
  </si>
  <si>
    <t>Master in Field Epidemiology</t>
  </si>
  <si>
    <t>Postgraduate Diploma in Emergency Medicine</t>
  </si>
  <si>
    <t>National Pharmacy Technician Diploma</t>
  </si>
  <si>
    <t>National Diploma in Diabetes Foot Care Nursing</t>
  </si>
  <si>
    <t>Diploma in Infection Prevention Control</t>
  </si>
  <si>
    <t xml:space="preserve">Certificate  </t>
  </si>
  <si>
    <t>Catering Management</t>
  </si>
  <si>
    <t>Phlebotomy</t>
  </si>
  <si>
    <t>National Certificate Level 5 in Physiotherapist Assisting</t>
  </si>
  <si>
    <t>National Certificate Level 5 in Community Health Care</t>
  </si>
  <si>
    <t>National Certificate Level 5 in Community Based Rehabilitation</t>
  </si>
  <si>
    <t>National Certificate Level 5 in Pre-Hospital Emergency Care</t>
  </si>
  <si>
    <t xml:space="preserve">Certificate in Chronic Haematological Disorders for Nurses </t>
  </si>
  <si>
    <t>Certificate in Nuclear Medicine for Health Care Assistants</t>
  </si>
  <si>
    <t>Note: No Intake for Part Time Courses</t>
  </si>
  <si>
    <t>M: Male    F: Female   T: Total</t>
  </si>
  <si>
    <t>Course level</t>
  </si>
  <si>
    <t>Full-time</t>
  </si>
  <si>
    <t>Yr 1</t>
  </si>
  <si>
    <t>Yr 2</t>
  </si>
  <si>
    <t>Yr 3</t>
  </si>
  <si>
    <t>Yr 4</t>
  </si>
  <si>
    <t>Yr 5</t>
  </si>
  <si>
    <t xml:space="preserve"> T</t>
  </si>
  <si>
    <t>Post Graduate Certificate</t>
  </si>
  <si>
    <t>Post Graduate Certificate in Education</t>
  </si>
  <si>
    <t>To del</t>
  </si>
  <si>
    <t>Post Graduate Certificate in Education (Asian Languages)</t>
  </si>
  <si>
    <t>Bachelor of Education (Hons)</t>
  </si>
  <si>
    <t>Teacher's Diploma (Primary) - Asian Languages / Arabic</t>
  </si>
  <si>
    <t>Teacher's Diploma (Primary) - General Purpose</t>
  </si>
  <si>
    <t>Teacher's Diploma Primary- General Purpose (Rodrigues)</t>
  </si>
  <si>
    <t>Teacher's Diploma Primary - Kreol Morisien</t>
  </si>
  <si>
    <t>Teacher's Diploma Primary - Kreol Morisien (Rodrigues)</t>
  </si>
  <si>
    <t>Teacher's Certificate in Primary Education
(Support Teachers)</t>
  </si>
  <si>
    <t>Teacher's Certificate in Primary Education
(Support Teachers) Rodrigues</t>
  </si>
  <si>
    <t>Proficiency Certificate in Special Education (PCSE) pre-service</t>
  </si>
  <si>
    <t>M : Male          F : Female       T: Total</t>
  </si>
  <si>
    <t>Part-time</t>
  </si>
  <si>
    <t>Master of Philosophy in Education (MPhil)</t>
  </si>
  <si>
    <t>Post Graduate Diploma</t>
  </si>
  <si>
    <t>Post Graduate Diploma in Education (PGDip Ed)</t>
  </si>
  <si>
    <t>Post Graduate Certificate in Education (Rodrigues)</t>
  </si>
  <si>
    <t>Bachelor of Education (Hons) Secondary (Rodrigues)</t>
  </si>
  <si>
    <t>Bachelor of Education (Hons) Top Up</t>
  </si>
  <si>
    <t>Bachelor of Education (Hons) Secondary Top Up (Rodrigues)</t>
  </si>
  <si>
    <t>Bachelor of Education (Primary)</t>
  </si>
  <si>
    <t>Bachelor of Education (Primary) Rodrigues</t>
  </si>
  <si>
    <t>Diploma in Educational Management - Level I</t>
  </si>
  <si>
    <t>Diploma in Educational Management - Level I - Rodrigues</t>
  </si>
  <si>
    <t>Diploma in Educational Management - Level II</t>
  </si>
  <si>
    <t>Diploma in Educational Management - Level II - Rodrigues</t>
  </si>
  <si>
    <t>Diploma Special Education Needs (DSEN)</t>
  </si>
  <si>
    <t>Teacher's Diploma in Early Childhood Education (TDECE)</t>
  </si>
  <si>
    <t>Teacher's Diploma Primary in Information &amp; Communication Technology for Support Officers (Mtius)</t>
  </si>
  <si>
    <t>Teacher's Diploma Primary in Information &amp; Communication Technology for Support Officers (Rod)</t>
  </si>
  <si>
    <t>Certificate in Educational Management in Early Childhood Education (CEMECE)</t>
  </si>
  <si>
    <t>Certificate in Special Education (Mauritius)</t>
  </si>
  <si>
    <t>Early Childhood Education -Teacher's Certificate (ECETC) In-Service</t>
  </si>
  <si>
    <t>Early Childhood Education -Teacher's Certificate (ECETC) In-Service (Rodrigues)</t>
  </si>
  <si>
    <t>Teacher's Certificate in Early Childhood Education (TCECE)</t>
  </si>
  <si>
    <t>Teacher's Certificate in Early Childhood Education (TCECE) Rodrigues</t>
  </si>
  <si>
    <t xml:space="preserve">Inclusive Physical Education, Physical Activity &amp; Sport (IPEPAS) </t>
  </si>
  <si>
    <t>Proficiency Certificate in Special Education (PCSE)</t>
  </si>
  <si>
    <t>Certificate in Special Education (Rodrigues)</t>
  </si>
  <si>
    <t>Foundation course</t>
  </si>
  <si>
    <t>Recognition of Prior Learning - Certificate in Educational Management in Early Childhood Education (RPL CEMECE)</t>
  </si>
  <si>
    <t>Professional Development Training of Care Givers in Residential Care Institutions</t>
  </si>
  <si>
    <t>Mode of Study</t>
  </si>
  <si>
    <t xml:space="preserve">Enrolment </t>
  </si>
  <si>
    <t xml:space="preserve"> Year I</t>
  </si>
  <si>
    <t xml:space="preserve"> Year II</t>
  </si>
  <si>
    <t xml:space="preserve"> Year III </t>
  </si>
  <si>
    <t xml:space="preserve"> Year IV</t>
  </si>
  <si>
    <t>Post Graduate Degree (MA Hons)</t>
  </si>
  <si>
    <t xml:space="preserve"> Hindi</t>
  </si>
  <si>
    <t>PT</t>
  </si>
  <si>
    <t xml:space="preserve"> Marathi</t>
  </si>
  <si>
    <t xml:space="preserve"> Sitar</t>
  </si>
  <si>
    <t>Degree (BA Hons)</t>
  </si>
  <si>
    <t xml:space="preserve"> Film Production</t>
  </si>
  <si>
    <t>FT</t>
  </si>
  <si>
    <t xml:space="preserve"> Fine Arts</t>
  </si>
  <si>
    <t xml:space="preserve"> Hindi </t>
  </si>
  <si>
    <t xml:space="preserve"> Indian Philosophy</t>
  </si>
  <si>
    <t xml:space="preserve"> Marathi </t>
  </si>
  <si>
    <t xml:space="preserve"> Mauritian  Studies</t>
  </si>
  <si>
    <t xml:space="preserve"> Media Arts</t>
  </si>
  <si>
    <t xml:space="preserve"> Tamil</t>
  </si>
  <si>
    <t xml:space="preserve"> Telugu </t>
  </si>
  <si>
    <t xml:space="preserve"> Urdu </t>
  </si>
  <si>
    <t xml:space="preserve"> Visual Arts</t>
  </si>
  <si>
    <t xml:space="preserve"> Vocal Carnatic Music</t>
  </si>
  <si>
    <t xml:space="preserve"> Kathak </t>
  </si>
  <si>
    <t xml:space="preserve"> Kuchipudi </t>
  </si>
  <si>
    <t xml:space="preserve"> Marathi (Top up)</t>
  </si>
  <si>
    <t xml:space="preserve"> Telugu (Top up)</t>
  </si>
  <si>
    <t xml:space="preserve"> Sanskrit (Top Up)</t>
  </si>
  <si>
    <t xml:space="preserve"> Tabla </t>
  </si>
  <si>
    <t xml:space="preserve"> Vocal Hindustani Music</t>
  </si>
  <si>
    <t xml:space="preserve"> Bharata Natyam</t>
  </si>
  <si>
    <t xml:space="preserve"> Chinese Studies</t>
  </si>
  <si>
    <t xml:space="preserve"> Kathak</t>
  </si>
  <si>
    <t xml:space="preserve"> Kuchipudi</t>
  </si>
  <si>
    <t xml:space="preserve"> Marathi Studies</t>
  </si>
  <si>
    <t xml:space="preserve"> Mridangam </t>
  </si>
  <si>
    <t xml:space="preserve"> Sankrit (English Medium)</t>
  </si>
  <si>
    <t xml:space="preserve"> Sanskrit (Hindi Medium)</t>
  </si>
  <si>
    <t xml:space="preserve"> Tabla</t>
  </si>
  <si>
    <t xml:space="preserve"> Telugu  Studies</t>
  </si>
  <si>
    <t xml:space="preserve"> Violin</t>
  </si>
  <si>
    <t xml:space="preserve"> Vocal Hindustani Music </t>
  </si>
  <si>
    <t xml:space="preserve"> Panchakarma</t>
  </si>
  <si>
    <t xml:space="preserve"> Behaviour and Professional Ethics</t>
  </si>
  <si>
    <t xml:space="preserve"> Sanskrit (English Medium)</t>
  </si>
  <si>
    <t xml:space="preserve"> Ayurveda and Yoga Awareness</t>
  </si>
  <si>
    <t>Introductory</t>
  </si>
  <si>
    <t xml:space="preserve"> Communication and Mass Media</t>
  </si>
  <si>
    <t xml:space="preserve"> Post Graduate  </t>
  </si>
  <si>
    <t xml:space="preserve">Commonwealth Executive Master of Business Administration (CEMBA) </t>
  </si>
  <si>
    <t xml:space="preserve">Commonwealth Executive Master of Public Administration (CEMPA) </t>
  </si>
  <si>
    <t>Doctor in Philosophy</t>
  </si>
  <si>
    <t>Doctorate in Business Administration (DBA)</t>
  </si>
  <si>
    <t>MA Graphic Design with Specialisation in Digital Arts/Education</t>
  </si>
  <si>
    <t>Master in Education</t>
  </si>
  <si>
    <t>Master in Educational Leadership and Management</t>
  </si>
  <si>
    <t>Master of Laws (LLM) in Business Law and Governance</t>
  </si>
  <si>
    <t>Master in Public Health</t>
  </si>
  <si>
    <t>MBA General</t>
  </si>
  <si>
    <t>MBA with Specialisation in Educational Leadership</t>
  </si>
  <si>
    <t>MBA with Specialisation in Management Accounting</t>
  </si>
  <si>
    <t>MBA with Specialisation in Project Management/Educational Leadership</t>
  </si>
  <si>
    <t>MSc Applied Computing and Digital Technologies</t>
  </si>
  <si>
    <t>MSc Finance and Investment</t>
  </si>
  <si>
    <t>MSc Financial Analysis (Wiley)</t>
  </si>
  <si>
    <t>MSc Financial Management and Taxation</t>
  </si>
  <si>
    <t>MSc Resources and Organisation</t>
  </si>
  <si>
    <t>MSc Information Technology (Coversion)</t>
  </si>
  <si>
    <t>MSc Procurement and Supply Chain Management</t>
  </si>
  <si>
    <t>International Graduate Diploma in Financial Crime Compliance</t>
  </si>
  <si>
    <t>Graduate Diploma in Law</t>
  </si>
  <si>
    <t>MSc Financial Crime Compliance (Top Up)</t>
  </si>
  <si>
    <t xml:space="preserve"> Applied Accounting</t>
  </si>
  <si>
    <t xml:space="preserve"> Applied ICT with Specialisation</t>
  </si>
  <si>
    <t xml:space="preserve"> Applied Statistics</t>
  </si>
  <si>
    <t xml:space="preserve"> Business Accounting and Finance</t>
  </si>
  <si>
    <t xml:space="preserve"> Business Entrepreneurship</t>
  </si>
  <si>
    <t xml:space="preserve"> Business Management</t>
  </si>
  <si>
    <t xml:space="preserve"> Business Management with Specialisation</t>
  </si>
  <si>
    <t xml:space="preserve"> Business Process Services</t>
  </si>
  <si>
    <t xml:space="preserve"> Communication, Media and Journalism</t>
  </si>
  <si>
    <t xml:space="preserve"> Computer Science </t>
  </si>
  <si>
    <t xml:space="preserve"> Criminology</t>
  </si>
  <si>
    <t xml:space="preserve"> Data Science and Artificial Intelligence</t>
  </si>
  <si>
    <t xml:space="preserve"> Early Childhood Education and Care</t>
  </si>
  <si>
    <t xml:space="preserve"> Economics, Finance and Banking</t>
  </si>
  <si>
    <t xml:space="preserve"> English</t>
  </si>
  <si>
    <t xml:space="preserve"> Finance &amp; Law</t>
  </si>
  <si>
    <t xml:space="preserve"> Finance &amp; Taxation</t>
  </si>
  <si>
    <t xml:space="preserve"> French</t>
  </si>
  <si>
    <t xml:space="preserve"> Graphic Design and Multimedia</t>
  </si>
  <si>
    <t xml:space="preserve"> Human Resource Management (Ministry)</t>
  </si>
  <si>
    <t xml:space="preserve"> Human Resource Management and Development</t>
  </si>
  <si>
    <t xml:space="preserve"> Law and Management</t>
  </si>
  <si>
    <t xml:space="preserve"> Law Blue Economy and Sustainable Fisheries Management</t>
  </si>
  <si>
    <t xml:space="preserve"> Library and Information Science</t>
  </si>
  <si>
    <t xml:space="preserve"> LLB (Hons)</t>
  </si>
  <si>
    <t xml:space="preserve"> Management (Top Up)</t>
  </si>
  <si>
    <t xml:space="preserve"> Management with Law</t>
  </si>
  <si>
    <t xml:space="preserve"> Marketing Management</t>
  </si>
  <si>
    <t xml:space="preserve"> Primary Education (Top Up)</t>
  </si>
  <si>
    <t xml:space="preserve"> Social Work (Top Up)</t>
  </si>
  <si>
    <t xml:space="preserve"> Social Work </t>
  </si>
  <si>
    <t xml:space="preserve"> Digital Marketing</t>
  </si>
  <si>
    <t xml:space="preserve"> International Graduate Diploma in Financial Crime Compliance</t>
  </si>
  <si>
    <t xml:space="preserve"> Legal Studies</t>
  </si>
  <si>
    <t xml:space="preserve"> Logistics and Transport </t>
  </si>
  <si>
    <t xml:space="preserve"> Police Studies and Management (Top Up)</t>
  </si>
  <si>
    <t>M: Male       F: Female      T: Total</t>
  </si>
  <si>
    <t>Field of study</t>
  </si>
  <si>
    <t xml:space="preserve">Yr  I </t>
  </si>
  <si>
    <t xml:space="preserve">Yr  II </t>
  </si>
  <si>
    <t xml:space="preserve">Yr  III </t>
  </si>
  <si>
    <t xml:space="preserve">Yr  IV </t>
  </si>
  <si>
    <t>Management and Social Sciences</t>
  </si>
  <si>
    <t>Information and Communication Technology</t>
  </si>
  <si>
    <t>Masters</t>
  </si>
  <si>
    <t>Artificial Intelligence And Robotics</t>
  </si>
  <si>
    <t>Sustainable Business Management</t>
  </si>
  <si>
    <t>Energy Efficiency and Sustainable Development</t>
  </si>
  <si>
    <t xml:space="preserve">BA (Hons.) in Digital Humanities </t>
  </si>
  <si>
    <t>BA (Hons) in Digital Humanities with specialisation in technology start-up</t>
  </si>
  <si>
    <t xml:space="preserve">BSc (Hons) Accounting and Finance </t>
  </si>
  <si>
    <t>BSc (Hons) Applied Computer Science</t>
  </si>
  <si>
    <t>BSc (Hons) Banking and Finance</t>
  </si>
  <si>
    <t xml:space="preserve">BSc (Hons) Human Resource Management </t>
  </si>
  <si>
    <t xml:space="preserve">BSc (Hons) Marketing </t>
  </si>
  <si>
    <t>BSc (Hons) Software Engineering</t>
  </si>
  <si>
    <t>BSc (Hons) Electrical Engineering and Automation</t>
  </si>
  <si>
    <t>Beng Civil Engineering and Automation Engineering</t>
  </si>
  <si>
    <t>BSc (Hons) Civil Engineering</t>
  </si>
  <si>
    <t>Beng Civil Engineering</t>
  </si>
  <si>
    <t xml:space="preserve">BSc (Hons.) Human Resource Management </t>
  </si>
  <si>
    <t>BSc Software Engineering</t>
  </si>
  <si>
    <t>DULT Genie Civil</t>
  </si>
  <si>
    <t xml:space="preserve">DULT Génie Electrique et Informatique Industrielle </t>
  </si>
  <si>
    <t>DULT Génie Electroméchanique et Automatismes</t>
  </si>
  <si>
    <t xml:space="preserve">DULT en Génie Electroméchanique </t>
  </si>
  <si>
    <t>Banking and Finance</t>
  </si>
  <si>
    <t>DUST Génie Civil</t>
  </si>
  <si>
    <t>DUST Génie Electrique et Informatique Industrielle</t>
  </si>
  <si>
    <t>DUST Génie Electromécanique et Automatismes</t>
  </si>
  <si>
    <t xml:space="preserve">Diploma in Human Resource Management </t>
  </si>
  <si>
    <t>Grand Total</t>
  </si>
  <si>
    <t xml:space="preserve"> Note: DULT - Diplôme Universitaire Licence Technologique</t>
  </si>
  <si>
    <t>M : Male       F: Female       T: Total</t>
  </si>
  <si>
    <t xml:space="preserve">           DULT GEMA- Diplôme Universitaire Licence Technologique en Génie Electromécanique et Automatismes</t>
  </si>
  <si>
    <t xml:space="preserve">           DUST GC- Diplôme d'Université en Sciences et Technologies en Génie Civil</t>
  </si>
  <si>
    <t xml:space="preserve">           DUST GEII- Diplôme d'Université en Sciences et Technologies en Génie Electrique et Informatique Industrielle</t>
  </si>
  <si>
    <t xml:space="preserve">           DUST GEMA- Diplôme d'Université en Sciences et Technologies en Génie Électromécanique et Automatismes</t>
  </si>
  <si>
    <r>
      <rPr>
        <vertAlign val="superscript"/>
        <sz val="10"/>
        <color theme="1"/>
        <rFont val="Times New Roman"/>
        <family val="1"/>
      </rPr>
      <t>1</t>
    </r>
    <r>
      <rPr>
        <sz val="10"/>
        <color theme="1"/>
        <rFont val="Times New Roman"/>
        <family val="1"/>
      </rPr>
      <t xml:space="preserve"> Revised</t>
    </r>
  </si>
  <si>
    <t>Course Level</t>
  </si>
  <si>
    <t>Art and Design</t>
  </si>
  <si>
    <t>Art and Design - Top Up</t>
  </si>
  <si>
    <t>Art and Design Studies</t>
  </si>
  <si>
    <t>Art Practice</t>
  </si>
  <si>
    <t>Fashion and Textiles</t>
  </si>
  <si>
    <t>Fashion and Textiles - Top Up</t>
  </si>
  <si>
    <t>Graphic Design</t>
  </si>
  <si>
    <t>Graphic Design With Animation - Top Up</t>
  </si>
  <si>
    <t>Interior Design</t>
  </si>
  <si>
    <t>Jewellery Manufacturing and Design</t>
  </si>
  <si>
    <t>Full Time Total</t>
  </si>
  <si>
    <t xml:space="preserve">  Degree</t>
  </si>
  <si>
    <t xml:space="preserve">  Higher National Diploma</t>
  </si>
  <si>
    <t xml:space="preserve">  Extended Diploma</t>
  </si>
  <si>
    <t xml:space="preserve">  Foundation Diploma</t>
  </si>
  <si>
    <t xml:space="preserve">  National Certificate Level 3</t>
  </si>
  <si>
    <t>Part Time Total</t>
  </si>
  <si>
    <t xml:space="preserve">        M: Male</t>
  </si>
  <si>
    <t>F: Female</t>
  </si>
  <si>
    <t xml:space="preserve">     T: Total</t>
  </si>
  <si>
    <t>Institutions</t>
  </si>
  <si>
    <t>Full Time</t>
  </si>
  <si>
    <t>Part Time</t>
  </si>
  <si>
    <t>University of Mauritius</t>
  </si>
  <si>
    <t>Faculty of Agriculture</t>
  </si>
  <si>
    <t xml:space="preserve">           </t>
  </si>
  <si>
    <t>Centre for Innovative and 
Lifelong Learning (CILL)</t>
  </si>
  <si>
    <t>In collaboration with Mahatma Gandhi Institute</t>
  </si>
  <si>
    <t>In collaboration with Mauritius Institute of Education</t>
  </si>
  <si>
    <t>Academy of Design and Innovation (Ex. Fashion and Design Institute)</t>
  </si>
  <si>
    <t>University of Technology - Mauritius</t>
  </si>
  <si>
    <t xml:space="preserve">School of </t>
  </si>
  <si>
    <t>Business, Management and Finance</t>
  </si>
  <si>
    <t>Innovative Technologies and Engineering</t>
  </si>
  <si>
    <t>Sustainable Development and Tourism</t>
  </si>
  <si>
    <t>Health Sciences</t>
  </si>
  <si>
    <t>Mauritius Institute of Education</t>
  </si>
  <si>
    <t>Mahatma Gandhi Institute/ Rabindranath Tagore Institute</t>
  </si>
  <si>
    <t>Open University of Mauritius 
(Distance Education)</t>
  </si>
  <si>
    <r>
      <t>Université des Mascareignes</t>
    </r>
    <r>
      <rPr>
        <b/>
        <vertAlign val="superscript"/>
        <sz val="11"/>
        <rFont val="Times New Roman"/>
        <family val="1"/>
      </rPr>
      <t>1</t>
    </r>
  </si>
  <si>
    <t>Mauritius Institute of Health</t>
  </si>
  <si>
    <t xml:space="preserve">M: Male </t>
  </si>
  <si>
    <t xml:space="preserve">F: Female </t>
  </si>
  <si>
    <t>T: Total</t>
  </si>
  <si>
    <t xml:space="preserve">    Field of Study</t>
  </si>
  <si>
    <t>Publicly-Funded Institutions</t>
  </si>
  <si>
    <t>Overseas</t>
  </si>
  <si>
    <t>UTM</t>
  </si>
  <si>
    <t>MIE</t>
  </si>
  <si>
    <t>MGI</t>
  </si>
  <si>
    <t>RTI</t>
  </si>
  <si>
    <t>OU</t>
  </si>
  <si>
    <t>UdM</t>
  </si>
  <si>
    <t>MITD</t>
  </si>
  <si>
    <t>MIH</t>
  </si>
  <si>
    <t>Total PFIs</t>
  </si>
  <si>
    <t>Research</t>
  </si>
  <si>
    <t>Architecture</t>
  </si>
  <si>
    <t>Dentistry</t>
  </si>
  <si>
    <t>Information Technology</t>
  </si>
  <si>
    <t>Mathematics</t>
  </si>
  <si>
    <t>Ocean Study</t>
  </si>
  <si>
    <t>Pharmacy</t>
  </si>
  <si>
    <t>Accounting</t>
  </si>
  <si>
    <t>Administration/Management</t>
  </si>
  <si>
    <t>Arts</t>
  </si>
  <si>
    <t>Banking/Finance</t>
  </si>
  <si>
    <t>Business/Commerce/Marketing</t>
  </si>
  <si>
    <t>Communication</t>
  </si>
  <si>
    <t>Counselling</t>
  </si>
  <si>
    <t>Economics</t>
  </si>
  <si>
    <t>Humanities</t>
  </si>
  <si>
    <t>Languages</t>
  </si>
  <si>
    <t>Law</t>
  </si>
  <si>
    <t>Psychology</t>
  </si>
  <si>
    <t>Social Sciences</t>
  </si>
  <si>
    <t>Travel/Hotel/Tourism</t>
  </si>
  <si>
    <t xml:space="preserve">Source: Higher Education Commisson </t>
  </si>
  <si>
    <t>Table 13.1 - Motor vehicles registered, 2020 - 2024</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</si>
  <si>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</si>
  <si>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</si>
  <si>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</si>
  <si>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</si>
  <si>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</si>
  <si>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</si>
  <si>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</si>
  <si>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</si>
  <si>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</si>
  <si>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</si>
  <si>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</si>
  <si>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</si>
  <si>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</si>
  <si>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</si>
  <si>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</si>
  <si>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</si>
  <si>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2020 - 2024</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</si>
  <si>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</si>
  <si>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</si>
  <si>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</si>
  <si>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</si>
  <si>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</si>
  <si>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</si>
  <si>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</si>
  <si>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</si>
  <si>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Table 13.3 - Registration of  second-hand motor vehicles</t>
    </r>
    <r>
      <rPr>
        <b/>
        <vertAlign val="superscript"/>
        <sz val="12"/>
        <rFont val="Times New Roman"/>
        <family val="1"/>
      </rPr>
      <t>1</t>
    </r>
    <r>
      <rPr>
        <b/>
        <sz val="12"/>
        <rFont val="Times New Roman"/>
        <family val="1"/>
      </rPr>
      <t>, 2020 - 2024</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</si>
  <si>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</si>
  <si>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2020 - 2024</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</si>
  <si>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</si>
  <si>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</si>
  <si>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</si>
  <si>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</si>
  <si>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</si>
  <si>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</si>
  <si>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2019 - 2024</t>
    </r>
  </si>
  <si>
    <t>Unit</t>
  </si>
  <si>
    <r>
      <t xml:space="preserve">2024 </t>
    </r>
    <r>
      <rPr>
        <b/>
        <vertAlign val="superscript"/>
        <sz val="10"/>
        <rFont val="Times New Roman"/>
        <family val="1"/>
      </rPr>
      <t>2</t>
    </r>
  </si>
  <si>
    <t>Operational bus fleet (as at 30th June)</t>
  </si>
  <si>
    <t>No.</t>
  </si>
  <si>
    <t>Total vehicle - journeys</t>
  </si>
  <si>
    <t>Average  vehicle - journeys per day</t>
  </si>
  <si>
    <t>"</t>
  </si>
  <si>
    <t>Total vehicle - kilometres</t>
  </si>
  <si>
    <t>Average vehicle - kilometres per day</t>
  </si>
  <si>
    <t>Total gross receipts</t>
  </si>
  <si>
    <t>Average gross receipts per day</t>
  </si>
  <si>
    <t>Thousand Rupees</t>
  </si>
  <si>
    <r>
      <rPr>
        <vertAlign val="superscript"/>
        <sz val="11"/>
        <color indexed="8"/>
        <rFont val="Calibri"/>
        <family val="2"/>
      </rPr>
      <t>1</t>
    </r>
    <r>
      <rPr>
        <sz val="8"/>
        <rFont val="Times New Roman"/>
        <family val="1"/>
      </rPr>
      <t xml:space="preserve">  Refer only to buses with a Road Service Licence, i.e., buses which operate on proclaimed routes and charge individual fares. Including data on special trips.</t>
    </r>
  </si>
  <si>
    <t>2 Revised</t>
  </si>
  <si>
    <r>
      <t>Table 13.6 - Road traffic accidents</t>
    </r>
    <r>
      <rPr>
        <b/>
        <vertAlign val="superscript"/>
        <sz val="11"/>
        <rFont val="Times New Roman"/>
        <family val="1"/>
      </rPr>
      <t>1</t>
    </r>
    <r>
      <rPr>
        <b/>
        <sz val="11"/>
        <rFont val="Times New Roman"/>
        <family val="1"/>
      </rPr>
      <t>, motor vehicles involved and casualties, 2020 - 2024</t>
    </r>
  </si>
  <si>
    <r>
      <t xml:space="preserve">2023 </t>
    </r>
    <r>
      <rPr>
        <b/>
        <vertAlign val="superscript"/>
        <sz val="10"/>
        <rFont val="Times New Roman"/>
        <family val="1"/>
      </rPr>
      <t>2</t>
    </r>
  </si>
  <si>
    <r>
      <t xml:space="preserve">2024 </t>
    </r>
    <r>
      <rPr>
        <b/>
        <vertAlign val="superscript"/>
        <sz val="10"/>
        <rFont val="Times New Roman"/>
        <family val="1"/>
      </rPr>
      <t>3</t>
    </r>
  </si>
  <si>
    <t>Road traffic accidents</t>
  </si>
  <si>
    <t>Number of accidents</t>
  </si>
  <si>
    <t>Rate per 100,000 population</t>
  </si>
  <si>
    <t>Rate per 1,000 registered motor vehicles</t>
  </si>
  <si>
    <t>Motor vehicles involved</t>
  </si>
  <si>
    <t>Number of motor vehicles involved</t>
  </si>
  <si>
    <t>Casualties</t>
  </si>
  <si>
    <t>Total number of casualties</t>
  </si>
  <si>
    <t>Nature of casualty</t>
  </si>
  <si>
    <r>
      <t xml:space="preserve">Fatal </t>
    </r>
    <r>
      <rPr>
        <vertAlign val="superscript"/>
        <sz val="10"/>
        <rFont val="Times New Roman"/>
        <family val="1"/>
      </rPr>
      <t>2</t>
    </r>
  </si>
  <si>
    <t>Seriously injured</t>
  </si>
  <si>
    <t>Slightly injured</t>
  </si>
  <si>
    <t>Casualties by class of road users</t>
  </si>
  <si>
    <t>Pedestrians</t>
  </si>
  <si>
    <t>Pedal cyclists</t>
  </si>
  <si>
    <t>Passengers</t>
  </si>
  <si>
    <t>Drivers or riders of motor vehicles</t>
  </si>
  <si>
    <t>Exclude accidents involving bicycles only.</t>
  </si>
  <si>
    <t>Revised</t>
  </si>
  <si>
    <t>Provisional</t>
  </si>
  <si>
    <t>Prior to 2002, a fatal accident was defined as an accident where deaths occurred within 7 days. As from 2002, a fatal accident is defined as an accident where deaths occurred within 30 days.</t>
  </si>
  <si>
    <t>Table 13.7 - Sea Transport, 2021 - 2024</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</si>
  <si>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</si>
  <si>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</si>
  <si>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</si>
  <si>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</si>
  <si>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</si>
  <si>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</si>
  <si>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</si>
  <si>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</si>
  <si>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</si>
  <si>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</si>
  <si>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2021 - 2024</t>
  </si>
  <si>
    <r>
      <t xml:space="preserve">Number of movements </t>
    </r>
    <r>
      <rPr>
        <b/>
        <vertAlign val="superscript"/>
        <sz val="11"/>
        <rFont val="Times New Roman"/>
        <family val="1"/>
      </rPr>
      <t>1</t>
    </r>
  </si>
  <si>
    <t>Freight (tonnes)</t>
  </si>
  <si>
    <t>Landings</t>
  </si>
  <si>
    <t>Take-offs</t>
  </si>
  <si>
    <t xml:space="preserve">Loaded  </t>
  </si>
  <si>
    <t xml:space="preserve">              4th Qr</t>
  </si>
  <si>
    <r>
      <t xml:space="preserve">1 </t>
    </r>
    <r>
      <rPr>
        <sz val="9"/>
        <rFont val="Times New Roman"/>
        <family val="1"/>
      </rPr>
      <t>Excludes ferry flights (empty flights)</t>
    </r>
  </si>
  <si>
    <t>Table 13.9 - Telephone service (end of period), 2020 - 2024</t>
  </si>
  <si>
    <t>Fixed telephone lines in operation</t>
  </si>
  <si>
    <t>Cellular mobile telephone subscribers</t>
  </si>
  <si>
    <t>Number of local calls from fixed telephone</t>
  </si>
  <si>
    <t>Mn</t>
  </si>
  <si>
    <t>Number of local calls from mobile telephone</t>
  </si>
  <si>
    <t>International outgoing telephone traffic volume:</t>
  </si>
  <si>
    <t xml:space="preserve">From fixed telephone </t>
  </si>
  <si>
    <t>Mn minutes</t>
  </si>
  <si>
    <t xml:space="preserve">From mobile cellular telephone </t>
  </si>
  <si>
    <t xml:space="preserve">Source: Information &amp; Communication Technologies Authority (ICTA) </t>
  </si>
  <si>
    <t>Table 13.10 - Broadcasting services (end of period), 2020 - 2024</t>
  </si>
  <si>
    <t>A. Sound</t>
  </si>
  <si>
    <t>Public: Operator</t>
  </si>
  <si>
    <t xml:space="preserve">            Channel</t>
  </si>
  <si>
    <t>Private: Operator</t>
  </si>
  <si>
    <t>Transmitters</t>
  </si>
  <si>
    <t>Weekly transmission time</t>
  </si>
  <si>
    <t>Hour</t>
  </si>
  <si>
    <t>Aerial output:</t>
  </si>
  <si>
    <t>Medium wave (ERP)</t>
  </si>
  <si>
    <t>kW</t>
  </si>
  <si>
    <t>10/5</t>
  </si>
  <si>
    <t>F.M (ERP)</t>
  </si>
  <si>
    <t>4/2</t>
  </si>
  <si>
    <t>5/4</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</si>
  <si>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</si>
  <si>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</si>
  <si>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</si>
  <si>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</si>
  <si>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</si>
  <si>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</si>
  <si>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0.03-1</t>
  </si>
  <si>
    <t>Weekly transmission time (terrestrial only)</t>
  </si>
  <si>
    <t xml:space="preserve">Television sets licensed: </t>
  </si>
  <si>
    <t xml:space="preserve">           Island Mauritius</t>
  </si>
  <si>
    <t xml:space="preserve">           Island Rodrigues</t>
  </si>
  <si>
    <t>Source: Mauritius Broadcasting Corporation, and Multicarrier (Mauritius) Ltd.</t>
  </si>
  <si>
    <t>Hectares</t>
  </si>
  <si>
    <t>Crops</t>
  </si>
  <si>
    <t xml:space="preserve">    Sugar cane</t>
  </si>
  <si>
    <t xml:space="preserve">    Tea </t>
  </si>
  <si>
    <t>Source : Mauritius Chamber of Agriculture and NAPRO</t>
  </si>
  <si>
    <r>
      <t>1</t>
    </r>
    <r>
      <rPr>
        <sz val="9"/>
        <rFont val="Times New Roman"/>
        <family val="1"/>
      </rPr>
      <t xml:space="preserve"> Provisional</t>
    </r>
  </si>
  <si>
    <t>SECTION  15 - LOCAL   PRODUCTION</t>
  </si>
  <si>
    <t>Table 15.1 - Agriculture : production of main crops, 2015 - 2024</t>
  </si>
  <si>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</si>
  <si>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</si>
  <si>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</si>
  <si>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</si>
  <si>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</si>
  <si>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</si>
  <si>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</si>
  <si>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</si>
  <si>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</si>
  <si>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</si>
  <si>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</si>
  <si>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</si>
  <si>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</si>
  <si>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</si>
  <si>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</si>
  <si>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</si>
  <si>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N.A</t>
  </si>
  <si>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</si>
  <si>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</si>
  <si>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</si>
  <si>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</si>
  <si>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</si>
  <si>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</si>
  <si>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</si>
  <si>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</si>
  <si>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2015 -2024        </t>
  </si>
  <si>
    <t>Coastal fishing</t>
  </si>
  <si>
    <r>
      <t xml:space="preserve">High seas </t>
    </r>
    <r>
      <rPr>
        <vertAlign val="superscript"/>
        <sz val="10"/>
        <rFont val="Times New Roman"/>
        <family val="1"/>
      </rPr>
      <t>6</t>
    </r>
  </si>
  <si>
    <t>Ponds, Barachois and Marine Aquaculture</t>
  </si>
  <si>
    <r>
      <t>1</t>
    </r>
    <r>
      <rPr>
        <sz val="9"/>
        <rFont val="Times New Roman"/>
        <family val="1"/>
      </rPr>
      <t xml:space="preserve"> Revised</t>
    </r>
  </si>
  <si>
    <t>N.A: Not Available</t>
  </si>
  <si>
    <r>
      <t>2</t>
    </r>
    <r>
      <rPr>
        <sz val="9"/>
        <rFont val="Times New Roman"/>
        <family val="1"/>
      </rPr>
      <t xml:space="preserve"> Provisional</t>
    </r>
  </si>
  <si>
    <r>
      <t>3</t>
    </r>
    <r>
      <rPr>
        <sz val="9"/>
        <rFont val="Times New Roman"/>
        <family val="1"/>
      </rPr>
      <t xml:space="preserve"> Include Bittergourd, Calabash,Chouchou,Courgette,Cucumber,Patole,Pipengaille,Pumpkin,Squash,Voehm.</t>
    </r>
  </si>
  <si>
    <r>
      <rPr>
        <vertAlign val="superscript"/>
        <sz val="9"/>
        <rFont val="Times New Roman"/>
        <family val="1"/>
      </rPr>
      <t>4</t>
    </r>
    <r>
      <rPr>
        <sz val="9"/>
        <rFont val="Times New Roman"/>
        <family val="1"/>
      </rPr>
      <t xml:space="preserve"> includes "Brede Baton blanc/vert/ de chine/ Chouchou/ Giraumon/ Malabar/ Tom pouce"</t>
    </r>
  </si>
  <si>
    <r>
      <rPr>
        <vertAlign val="superscript"/>
        <sz val="9"/>
        <rFont val="Times New Roman"/>
        <family val="1"/>
      </rPr>
      <t>5</t>
    </r>
    <r>
      <rPr>
        <sz val="9"/>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</si>
  <si>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</si>
  <si>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</si>
  <si>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xml:space="preserve">Note: Figures may not add up to totals due to rounding </t>
  </si>
  <si>
    <t>* Source : Food and Agricultural Research and Extension Institute (FAREI)</t>
  </si>
  <si>
    <t>* Source : Albion Fisheries Research Centre</t>
  </si>
  <si>
    <t>Table15.3 - Livestock slaughtered ¹, 2016 - 2024</t>
  </si>
  <si>
    <t>Type of Livestock</t>
  </si>
  <si>
    <t>No. of heads</t>
  </si>
  <si>
    <t>Carcass weight (tonnes)</t>
  </si>
  <si>
    <t>Cattle</t>
  </si>
  <si>
    <t>Local</t>
  </si>
  <si>
    <t xml:space="preserve">      Cows ²</t>
  </si>
  <si>
    <t xml:space="preserve">     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</si>
  <si>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</si>
  <si>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</si>
  <si>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</si>
  <si>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</si>
  <si>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</si>
  <si>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</si>
  <si>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</si>
  <si>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</si>
  <si>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</si>
  <si>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2014 - 2024</t>
  </si>
  <si>
    <t>Crop year</t>
  </si>
  <si>
    <t>Area under cultivation
(Thousand hectares)</t>
  </si>
  <si>
    <t>Area harvested
(Thousand hectares)</t>
  </si>
  <si>
    <t>Cane harvested
(Thousand tonnes)</t>
  </si>
  <si>
    <t>Average yield
(Tonnes per hectare)</t>
  </si>
  <si>
    <t>Millers</t>
  </si>
  <si>
    <t>Planters</t>
  </si>
  <si>
    <r>
      <t xml:space="preserve"> 2024 </t>
    </r>
    <r>
      <rPr>
        <b/>
        <vertAlign val="superscript"/>
        <sz val="10"/>
        <rFont val="Times New Roman"/>
        <family val="1"/>
      </rPr>
      <t>1</t>
    </r>
  </si>
  <si>
    <t>Table 15.5 - Sugar manufacture, 2015 - 2024</t>
  </si>
  <si>
    <t>Number of factories operating</t>
  </si>
  <si>
    <t>Commercial sugar recovered (% cane)</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</si>
  <si>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</si>
  <si>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</si>
  <si>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ex-syndicate
(Rs per tonne)</t>
    </r>
  </si>
  <si>
    <t>White/ Special sugar</t>
  </si>
  <si>
    <t>Raw sugar</t>
  </si>
  <si>
    <t>Total sugar</t>
  </si>
  <si>
    <t>Molasses</t>
  </si>
  <si>
    <t>Scums</t>
  </si>
  <si>
    <t>NA</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</si>
  <si>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</si>
  <si>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</si>
  <si>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</si>
  <si>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</si>
  <si>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 xml:space="preserve">Source : Mauritius Chamber of Agriculture </t>
  </si>
  <si>
    <t>Table 15.10 -  Energy &amp; Water Indicators, 2017 - 2024</t>
  </si>
  <si>
    <t>Indicators</t>
  </si>
  <si>
    <r>
      <t xml:space="preserve">2024 </t>
    </r>
    <r>
      <rPr>
        <b/>
        <vertAlign val="superscript"/>
        <sz val="10"/>
        <rFont val="Times New Roman"/>
        <family val="1"/>
      </rPr>
      <t>1/</t>
    </r>
  </si>
  <si>
    <t>ENERGY</t>
  </si>
  <si>
    <t xml:space="preserve"> Total primary energy requirement</t>
  </si>
  <si>
    <t>ktoe</t>
  </si>
  <si>
    <t xml:space="preserve">   of which renewables</t>
  </si>
  <si>
    <t xml:space="preserve"> Annual change</t>
  </si>
  <si>
    <t xml:space="preserve"> Total primary energy requirement index 
 (2018 = 100)</t>
  </si>
  <si>
    <t xml:space="preserve"> Import dependency</t>
  </si>
  <si>
    <t xml:space="preserve"> Energy intensity</t>
  </si>
  <si>
    <t>Toe per Rs100,000 GDP at 2018 prices</t>
  </si>
  <si>
    <t xml:space="preserve"> Per capita primary energy requirement</t>
  </si>
  <si>
    <t>toe</t>
  </si>
  <si>
    <t xml:space="preserve"> Total final energy consumption </t>
  </si>
  <si>
    <t xml:space="preserve"> Per capita final energy consumption</t>
  </si>
  <si>
    <t xml:space="preserve"> Total electricity generated</t>
  </si>
  <si>
    <t>GWh</t>
  </si>
  <si>
    <t xml:space="preserve">   of which: from Renewable sources</t>
  </si>
  <si>
    <t xml:space="preserve"> Total electricity sold</t>
  </si>
  <si>
    <t xml:space="preserve"> Per capita consumption of electricity sold</t>
  </si>
  <si>
    <t>kWh</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</si>
  <si>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</si>
  <si>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</si>
  <si>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</si>
  <si>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</si>
  <si>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</si>
  <si>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</si>
  <si>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used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</si>
  <si>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</si>
  <si>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</si>
  <si>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used</t>
    </r>
    <r>
      <rPr>
        <vertAlign val="superscript"/>
        <sz val="10"/>
        <rFont val="Times New Roman"/>
        <family val="1"/>
      </rPr>
      <t>2/</t>
    </r>
    <r>
      <rPr>
        <sz val="10"/>
        <rFont val="Times New Roman"/>
        <family val="1"/>
      </rPr>
      <t xml:space="preserve"> per capita per day</t>
    </r>
  </si>
  <si>
    <r>
      <rPr>
        <i/>
        <vertAlign val="superscript"/>
        <sz val="10"/>
        <rFont val="Times New Roman"/>
        <family val="1"/>
      </rPr>
      <t xml:space="preserve"> 1/</t>
    </r>
    <r>
      <rPr>
        <i/>
        <sz val="10"/>
        <rFont val="Times New Roman"/>
        <family val="1"/>
      </rPr>
      <t xml:space="preserve"> Provisional</t>
    </r>
  </si>
  <si>
    <r>
      <t xml:space="preserve">2/ </t>
    </r>
    <r>
      <rPr>
        <i/>
        <sz val="10"/>
        <rFont val="Times New Roman"/>
        <family val="1"/>
      </rPr>
      <t>Refer to Island of Mauritius only</t>
    </r>
  </si>
  <si>
    <t>Table 15.11 - Energy balance, 2024</t>
  </si>
  <si>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</si>
  <si>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</si>
  <si>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</si>
  <si>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</si>
  <si>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</si>
  <si>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</si>
  <si>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</si>
  <si>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</si>
  <si>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</si>
  <si>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</si>
  <si>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</si>
  <si>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</si>
  <si>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</si>
  <si>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</si>
  <si>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</si>
  <si>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</si>
  <si>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</si>
  <si>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</si>
  <si>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</si>
  <si>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</si>
  <si>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r>
      <t xml:space="preserve">Bagasse </t>
    </r>
    <r>
      <rPr>
        <b/>
        <vertAlign val="superscript"/>
        <sz val="7"/>
        <rFont val="Times New Roman"/>
        <family val="1"/>
      </rPr>
      <t>2/</t>
    </r>
  </si>
  <si>
    <t>Total Renewables</t>
  </si>
  <si>
    <t>Local production</t>
  </si>
  <si>
    <t>Imports</t>
  </si>
  <si>
    <t>Re-exports and bunkering</t>
  </si>
  <si>
    <t>Stock change / Statistical error</t>
  </si>
  <si>
    <t>Total Primary Energy Requirement</t>
  </si>
  <si>
    <t>Public electricity generation plant</t>
  </si>
  <si>
    <t>Independent Power Producer / Autoproducer plants</t>
  </si>
  <si>
    <t>Other transformation</t>
  </si>
  <si>
    <t>Own use</t>
  </si>
  <si>
    <t>Losses</t>
  </si>
  <si>
    <t>Total Final Consumption</t>
  </si>
  <si>
    <t>Manufacturing sector</t>
  </si>
  <si>
    <r>
      <t xml:space="preserve">Transport sector </t>
    </r>
    <r>
      <rPr>
        <vertAlign val="superscript"/>
        <sz val="7"/>
        <rFont val="Times New Roman"/>
        <family val="1"/>
      </rPr>
      <t>3/</t>
    </r>
  </si>
  <si>
    <t>Commercial and distributive
    trade sector</t>
  </si>
  <si>
    <t>Household</t>
  </si>
  <si>
    <t>Note: Figures in brackets represent negative quantities</t>
  </si>
  <si>
    <r>
      <rPr>
        <i/>
        <vertAlign val="superscript"/>
        <sz val="7"/>
        <rFont val="Times New Roman"/>
        <family val="1"/>
      </rPr>
      <t>1/</t>
    </r>
    <r>
      <rPr>
        <i/>
        <sz val="7"/>
        <rFont val="Times New Roman"/>
        <family val="1"/>
      </rPr>
      <t xml:space="preserve"> Provisional</t>
    </r>
  </si>
  <si>
    <r>
      <rPr>
        <i/>
        <vertAlign val="superscript"/>
        <sz val="7"/>
        <rFont val="Times New Roman"/>
        <family val="1"/>
      </rPr>
      <t xml:space="preserve">2/ </t>
    </r>
    <r>
      <rPr>
        <i/>
        <sz val="7"/>
        <rFont val="Times New Roman"/>
        <family val="1"/>
      </rPr>
      <t xml:space="preserve"> includes cane trash</t>
    </r>
  </si>
  <si>
    <r>
      <rPr>
        <i/>
        <vertAlign val="superscript"/>
        <sz val="7"/>
        <rFont val="Times New Roman"/>
        <family val="1"/>
      </rPr>
      <t>3/</t>
    </r>
    <r>
      <rPr>
        <i/>
        <sz val="7"/>
        <rFont val="Times New Roman"/>
        <family val="1"/>
      </rPr>
      <t xml:space="preserve"> includes fuel used for transport by all sectors </t>
    </r>
  </si>
  <si>
    <t>Table 15.12 - Evolution of effective plant capacity and electricity generation, 2018 - 2024</t>
  </si>
  <si>
    <t>Effective plant capacity</t>
  </si>
  <si>
    <t>MW</t>
  </si>
  <si>
    <t xml:space="preserve">Hydro </t>
  </si>
  <si>
    <t xml:space="preserve">Wind </t>
  </si>
  <si>
    <t>Photovoltaic</t>
  </si>
  <si>
    <t>Landfill gas</t>
  </si>
  <si>
    <t>Thermal (CEB)</t>
  </si>
  <si>
    <t>Thermal (IPP)</t>
  </si>
  <si>
    <t xml:space="preserve">Electricity generated </t>
  </si>
  <si>
    <t xml:space="preserve">    Renewable source: </t>
  </si>
  <si>
    <t>Bagasse</t>
  </si>
  <si>
    <t xml:space="preserve">    Fossil fuels:</t>
  </si>
  <si>
    <t>Fuel/Diesel oil &amp; Kerosene</t>
  </si>
  <si>
    <t>% export to CEB</t>
  </si>
  <si>
    <t>Source: Central Electricity Board (CEB) and Annual Sugar Industry Energy Survey</t>
  </si>
  <si>
    <t>Table 15.13 - Electricity sold by type of tariff, 2023 - 2024</t>
  </si>
  <si>
    <t>Type of tariff</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</si>
  <si>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</si>
  <si>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</si>
  <si>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</si>
  <si>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</si>
  <si>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</si>
  <si>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(MWh)</t>
  </si>
  <si>
    <t>(million Rupees)</t>
  </si>
  <si>
    <t>per kWh (Rupees)</t>
  </si>
  <si>
    <r>
      <t xml:space="preserve">2024 </t>
    </r>
    <r>
      <rPr>
        <vertAlign val="superscript"/>
        <sz val="10"/>
        <rFont val="Times New Roman"/>
        <family val="1"/>
      </rPr>
      <t>2/</t>
    </r>
  </si>
  <si>
    <t>Commercial</t>
  </si>
  <si>
    <t>Industrial</t>
  </si>
  <si>
    <t>of which: irrigation</t>
  </si>
  <si>
    <r>
      <rPr>
        <i/>
        <vertAlign val="superscript"/>
        <sz val="9"/>
        <rFont val="Times New Roman"/>
        <family val="1"/>
      </rPr>
      <t xml:space="preserve">1/ </t>
    </r>
    <r>
      <rPr>
        <i/>
        <sz val="9"/>
        <rFont val="Times New Roman"/>
        <family val="1"/>
      </rPr>
      <t>Excluding VAT &amp; meter rent.</t>
    </r>
  </si>
  <si>
    <r>
      <rPr>
        <i/>
        <vertAlign val="superscript"/>
        <sz val="9"/>
        <rFont val="Times New Roman"/>
        <family val="1"/>
      </rPr>
      <t xml:space="preserve">2/ </t>
    </r>
    <r>
      <rPr>
        <i/>
        <sz val="9"/>
        <rFont val="Times New Roman"/>
        <family val="1"/>
      </rPr>
      <t>Provisional</t>
    </r>
  </si>
  <si>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</si>
  <si>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2018 - 2024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</si>
  <si>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</si>
  <si>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</si>
  <si>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</si>
  <si>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</si>
  <si>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</si>
  <si>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</si>
  <si>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</si>
  <si>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</si>
  <si>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</si>
  <si>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</si>
  <si>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</si>
  <si>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t>2018</t>
  </si>
  <si>
    <r>
      <t xml:space="preserve">2024 </t>
    </r>
    <r>
      <rPr>
        <b/>
        <vertAlign val="superscript"/>
        <sz val="9"/>
        <rFont val="Times New Roman"/>
        <family val="1"/>
      </rPr>
      <t>1/</t>
    </r>
  </si>
  <si>
    <r>
      <rPr>
        <vertAlign val="superscript"/>
        <sz val="9"/>
        <rFont val="Times New Roman"/>
        <family val="1"/>
      </rPr>
      <t xml:space="preserve">1/ </t>
    </r>
    <r>
      <rPr>
        <sz val="9"/>
        <rFont val="Times New Roman"/>
        <family val="1"/>
      </rPr>
      <t>Provisional</t>
    </r>
  </si>
  <si>
    <t>Source: Central Water Authority</t>
  </si>
  <si>
    <r>
      <t>Table 15.15 - Water sales by tariff of subscriber, 2023 - 2024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</si>
  <si>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</si>
  <si>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</si>
  <si>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</si>
  <si>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(million Rupees)</t>
  </si>
  <si>
    <r>
      <t>Average sales price
 per m</t>
    </r>
    <r>
      <rPr>
        <vertAlign val="superscript"/>
        <sz val="9"/>
        <rFont val="Times New Roman"/>
        <family val="1"/>
      </rPr>
      <t>3</t>
    </r>
    <r>
      <rPr>
        <sz val="9"/>
        <rFont val="Times New Roman"/>
        <family val="1"/>
      </rPr>
      <t xml:space="preserve"> (Rupees)</t>
    </r>
  </si>
  <si>
    <r>
      <t xml:space="preserve">2024 </t>
    </r>
    <r>
      <rPr>
        <vertAlign val="superscript"/>
        <sz val="9"/>
        <rFont val="Times New Roman"/>
        <family val="1"/>
      </rPr>
      <t>1/</t>
    </r>
  </si>
  <si>
    <t>Public Sector Agency</t>
  </si>
  <si>
    <t>Acquired / concessionary prises</t>
  </si>
  <si>
    <t>Business</t>
  </si>
  <si>
    <t>Religious</t>
  </si>
  <si>
    <t>Total potable water</t>
  </si>
  <si>
    <r>
      <t xml:space="preserve">Total non-treated water     
</t>
    </r>
    <r>
      <rPr>
        <b/>
        <i/>
        <sz val="9"/>
        <rFont val="Times New Roman"/>
        <family val="1"/>
      </rPr>
      <t>(Mainly for Agriculture and Industry)</t>
    </r>
  </si>
  <si>
    <r>
      <rPr>
        <i/>
        <vertAlign val="superscript"/>
        <sz val="9"/>
        <rFont val="Times New Roman"/>
        <family val="1"/>
      </rPr>
      <t xml:space="preserve">1/ </t>
    </r>
    <r>
      <rPr>
        <i/>
        <sz val="9"/>
        <rFont val="Times New Roman"/>
        <family val="1"/>
      </rPr>
      <t>Provisional</t>
    </r>
  </si>
  <si>
    <t>Table 15.9 - Productivity and unit labour cost indices (Manufacturing Sector), 2007-2024</t>
  </si>
  <si>
    <t>Index  Year 2018 = 100</t>
  </si>
  <si>
    <t>Output index (valueadded) (A)</t>
  </si>
  <si>
    <t>Labour index (B)</t>
  </si>
  <si>
    <t xml:space="preserve"> Capital index         (C)</t>
  </si>
  <si>
    <t xml:space="preserve">  Labour cost index (D)</t>
  </si>
  <si>
    <t xml:space="preserve">  Labour productivity index (A/B)</t>
  </si>
  <si>
    <t xml:space="preserve">  Capital productivity index (A/C)</t>
  </si>
  <si>
    <t xml:space="preserve">  Unit labour cost index (D/A)</t>
  </si>
  <si>
    <t>Note: The indices have been computed using GDP and Vadded based on the results of the 2018 CEA</t>
  </si>
  <si>
    <t>SECTION - 17 : CLIMATE AND ENVIRONMENT</t>
  </si>
  <si>
    <t>Table 17.1 - Main environment indicators, 2023 and 2024</t>
  </si>
  <si>
    <t>Indicator</t>
  </si>
  <si>
    <t>Units</t>
  </si>
  <si>
    <t xml:space="preserve">1.  Terrestrial protected areas </t>
  </si>
  <si>
    <t>ha</t>
  </si>
  <si>
    <t>2. Marine protected areas</t>
  </si>
  <si>
    <t xml:space="preserve">3. Total Greenhouse gas (GHG) emission </t>
  </si>
  <si>
    <r>
      <t>Gg CO</t>
    </r>
    <r>
      <rPr>
        <vertAlign val="subscript"/>
        <sz val="11"/>
        <rFont val="Times New Roman"/>
        <family val="1"/>
      </rPr>
      <t>2</t>
    </r>
    <r>
      <rPr>
        <sz val="11"/>
        <rFont val="Times New Roman"/>
        <family val="1"/>
      </rPr>
      <t>-eq</t>
    </r>
  </si>
  <si>
    <r>
      <t xml:space="preserve">6,256.8 </t>
    </r>
    <r>
      <rPr>
        <vertAlign val="superscript"/>
        <sz val="11"/>
        <rFont val="Times New Roman"/>
        <family val="1"/>
      </rPr>
      <t>2</t>
    </r>
  </si>
  <si>
    <r>
      <t xml:space="preserve">6,407.6 </t>
    </r>
    <r>
      <rPr>
        <vertAlign val="superscript"/>
        <sz val="11"/>
        <rFont val="Times New Roman"/>
        <family val="1"/>
      </rPr>
      <t>2</t>
    </r>
  </si>
  <si>
    <t xml:space="preserve">4. Total Carbon dioxide emission </t>
  </si>
  <si>
    <t>000 tons</t>
  </si>
  <si>
    <r>
      <t xml:space="preserve">4,684.7 </t>
    </r>
    <r>
      <rPr>
        <vertAlign val="superscript"/>
        <sz val="11"/>
        <rFont val="Times New Roman"/>
        <family val="1"/>
      </rPr>
      <t>2</t>
    </r>
  </si>
  <si>
    <r>
      <t xml:space="preserve">4,999.1 </t>
    </r>
    <r>
      <rPr>
        <vertAlign val="superscript"/>
        <sz val="11"/>
        <rFont val="Times New Roman"/>
        <family val="1"/>
      </rPr>
      <t>2</t>
    </r>
  </si>
  <si>
    <t xml:space="preserve">5.  Per capita carbon dioxide emission </t>
  </si>
  <si>
    <t>tons</t>
  </si>
  <si>
    <r>
      <t>3.72</t>
    </r>
    <r>
      <rPr>
        <vertAlign val="superscript"/>
        <sz val="11"/>
        <rFont val="Times New Roman"/>
        <family val="1"/>
      </rPr>
      <t xml:space="preserve"> 2</t>
    </r>
  </si>
  <si>
    <r>
      <t>4.02</t>
    </r>
    <r>
      <rPr>
        <vertAlign val="superscript"/>
        <sz val="11"/>
        <rFont val="Times New Roman"/>
        <family val="1"/>
      </rPr>
      <t xml:space="preserve"> 2</t>
    </r>
  </si>
  <si>
    <t>6.  Total electricity generated</t>
  </si>
  <si>
    <t>7.  Electricity generated from renewable sources</t>
  </si>
  <si>
    <t>8.  Total primary energy requirement</t>
  </si>
  <si>
    <t>9.  Primary energy requirement from renewable sources</t>
  </si>
  <si>
    <t>10.  Per capita primary energy requirement</t>
  </si>
  <si>
    <t>11. Per capita final energy consumption</t>
  </si>
  <si>
    <t xml:space="preserve">12. Energy intensity </t>
  </si>
  <si>
    <t>toe per Rs.100,000 GDP at 2018 prices</t>
  </si>
  <si>
    <t>13.  Forest area</t>
  </si>
  <si>
    <t>14.  Total forest area as a % of total land area</t>
  </si>
  <si>
    <t>15.  Total fish production (fresh-weight equivalent)</t>
  </si>
  <si>
    <t xml:space="preserve">16.  Irrigated land </t>
  </si>
  <si>
    <t>17.  Mean annual rainfall</t>
  </si>
  <si>
    <t>millimetres</t>
  </si>
  <si>
    <t>18.  Mean of maximum annual temperature</t>
  </si>
  <si>
    <t>degrees Celcius</t>
  </si>
  <si>
    <t>19.  Mean of minimum annual temperature</t>
  </si>
  <si>
    <t>20.  Mean annual temperature</t>
  </si>
  <si>
    <t>21.  Annual fresh water abstraction</t>
  </si>
  <si>
    <r>
      <t>Mm</t>
    </r>
    <r>
      <rPr>
        <vertAlign val="superscript"/>
        <sz val="11"/>
        <rFont val="Times New Roman"/>
        <family val="1"/>
      </rPr>
      <t>3</t>
    </r>
  </si>
  <si>
    <t>22.  Daily per capita domestic water consumption</t>
  </si>
  <si>
    <t xml:space="preserve">23.  Daily per capita total solid  waste disposed at landfill </t>
  </si>
  <si>
    <t>Kg</t>
  </si>
  <si>
    <r>
      <rPr>
        <vertAlign val="superscript"/>
        <sz val="10"/>
        <rFont val="Times New Roman"/>
        <family val="1"/>
      </rPr>
      <t xml:space="preserve"> 1</t>
    </r>
    <r>
      <rPr>
        <sz val="10"/>
        <rFont val="Times New Roman"/>
        <family val="1"/>
      </rPr>
      <t>Provisional</t>
    </r>
  </si>
  <si>
    <t>Other Environment Statistics</t>
  </si>
  <si>
    <t>23. Length of coastline</t>
  </si>
  <si>
    <t>km</t>
  </si>
  <si>
    <t>24. Length of coral reefs</t>
  </si>
  <si>
    <t>25. Area of coral reefs</t>
  </si>
  <si>
    <r>
      <t>km</t>
    </r>
    <r>
      <rPr>
        <vertAlign val="superscript"/>
        <sz val="11"/>
        <rFont val="Times New Roman"/>
        <family val="1"/>
      </rPr>
      <t>2</t>
    </r>
  </si>
  <si>
    <t>26. Lagoon areas</t>
  </si>
  <si>
    <t>27. Exclusive Economic Zone (EEZ) - Republic of Mauritius</t>
  </si>
  <si>
    <t>2.3 million</t>
  </si>
  <si>
    <t>Table 17.2  Monthly mean temperature, 2015 - 2024</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</si>
  <si>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</si>
  <si>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</si>
  <si>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</si>
  <si>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</si>
  <si>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</si>
  <si>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</si>
  <si>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</si>
  <si>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</si>
  <si>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</si>
  <si>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</si>
  <si>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</si>
  <si>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</si>
  <si>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</si>
  <si>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</si>
  <si>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</si>
  <si>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</si>
  <si>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</si>
  <si>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</si>
  <si>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</si>
  <si>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</si>
  <si>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</si>
  <si>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</si>
  <si>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</si>
  <si>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</si>
  <si>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</si>
  <si>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</si>
  <si>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</si>
  <si>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</si>
  <si>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</si>
  <si>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</si>
  <si>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r>
      <t>LTM</t>
    </r>
    <r>
      <rPr>
        <vertAlign val="superscript"/>
        <sz val="11"/>
        <rFont val="Times New Roman"/>
        <family val="1"/>
      </rPr>
      <t xml:space="preserve"> 2</t>
    </r>
    <r>
      <rPr>
        <sz val="11"/>
        <rFont val="Times New Roman"/>
        <family val="1"/>
        <charset val="1"/>
      </rPr>
      <t>: Long term mean, 1991-2020</t>
    </r>
  </si>
  <si>
    <t>LTM  (26.3)</t>
  </si>
  <si>
    <t>LTM  (26.4)</t>
  </si>
  <si>
    <t>LTM  (26.0)</t>
  </si>
  <si>
    <t>LTM  (25.1)</t>
  </si>
  <si>
    <t>LTM  (23.4)</t>
  </si>
  <si>
    <t>LTM  (21.7)</t>
  </si>
  <si>
    <t>LTM  (20.9)</t>
  </si>
  <si>
    <t>LTM  (21.5)</t>
  </si>
  <si>
    <t>LTM  (22.7)</t>
  </si>
  <si>
    <t>LTM  (24.1)</t>
  </si>
  <si>
    <t>LTM  (25.6)</t>
  </si>
  <si>
    <t>LTM  (23.7)</t>
  </si>
  <si>
    <r>
      <t xml:space="preserve">LTM </t>
    </r>
    <r>
      <rPr>
        <vertAlign val="superscript"/>
        <sz val="11"/>
        <rFont val="Times New Roman"/>
        <family val="1"/>
      </rPr>
      <t>1</t>
    </r>
    <r>
      <rPr>
        <sz val="11"/>
        <rFont val="Times New Roman"/>
        <family val="1"/>
      </rPr>
      <t xml:space="preserve"> - Long Term Mean , 1981 - 2010</t>
    </r>
  </si>
  <si>
    <r>
      <t xml:space="preserve">LTM </t>
    </r>
    <r>
      <rPr>
        <vertAlign val="superscript"/>
        <sz val="11"/>
        <rFont val="Times New Roman"/>
        <family val="1"/>
      </rPr>
      <t>2</t>
    </r>
    <r>
      <rPr>
        <sz val="11"/>
        <rFont val="Times New Roman"/>
        <family val="1"/>
      </rPr>
      <t xml:space="preserve"> - Long Term Mean , 1991 - 2020</t>
    </r>
  </si>
  <si>
    <t>Table 17.3  Monthly mean maximum  temperature, 2015  - 2024</t>
  </si>
  <si>
    <t xml:space="preserve">                                                                                                                                                                                                                                                                                                                                                                                                           Month 
    Year</t>
  </si>
  <si>
    <t xml:space="preserve">Jan 
</t>
  </si>
  <si>
    <t>Feb</t>
  </si>
  <si>
    <t>Mar</t>
  </si>
  <si>
    <t>Apr</t>
  </si>
  <si>
    <t xml:space="preserve">Jun 
</t>
  </si>
  <si>
    <t xml:space="preserve">Jul </t>
  </si>
  <si>
    <t>Aug</t>
  </si>
  <si>
    <t xml:space="preserve">Sept </t>
  </si>
  <si>
    <t>Oct</t>
  </si>
  <si>
    <t>Nov</t>
  </si>
  <si>
    <t>Dec</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</si>
  <si>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</si>
  <si>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</si>
  <si>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</si>
  <si>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</si>
  <si>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</si>
  <si>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</si>
  <si>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</si>
  <si>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</si>
  <si>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</si>
  <si>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</si>
  <si>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</si>
  <si>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</si>
  <si>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r>
      <t>LTM</t>
    </r>
    <r>
      <rPr>
        <vertAlign val="superscript"/>
        <sz val="11"/>
        <rFont val="Times New Roman"/>
        <family val="1"/>
      </rPr>
      <t xml:space="preserve"> 2</t>
    </r>
    <r>
      <rPr>
        <sz val="11"/>
        <rFont val="Times New Roman"/>
        <family val="1"/>
        <charset val="1"/>
      </rPr>
      <t>: Long term mean,1991-2020</t>
    </r>
  </si>
  <si>
    <r>
      <t xml:space="preserve">LTM </t>
    </r>
    <r>
      <rPr>
        <vertAlign val="superscript"/>
        <sz val="11"/>
        <rFont val="Times New Roman"/>
        <family val="1"/>
      </rPr>
      <t>2</t>
    </r>
    <r>
      <rPr>
        <sz val="11"/>
        <rFont val="Times New Roman"/>
        <family val="1"/>
        <charset val="1"/>
      </rPr>
      <t xml:space="preserve">  (30.0)</t>
    </r>
  </si>
  <si>
    <t>LTM  (30.0)</t>
  </si>
  <si>
    <t>LTM  (29.6)</t>
  </si>
  <si>
    <t>LTM  (28.7)</t>
  </si>
  <si>
    <t>LTM  (27.1)</t>
  </si>
  <si>
    <t>LTM  (24.5)</t>
  </si>
  <si>
    <t>LTM  (24.6)</t>
  </si>
  <si>
    <t>LTM  (25.5)</t>
  </si>
  <si>
    <t>LTM  (26.8)</t>
  </si>
  <si>
    <t>LTM  (28.3)</t>
  </si>
  <si>
    <t>LTM  (27.5)</t>
  </si>
  <si>
    <t>Table 17.4  Monthly mean minimum  temperature, 2015 - 2024</t>
  </si>
  <si>
    <t xml:space="preserve">        Month 
    Year</t>
  </si>
  <si>
    <t xml:space="preserve">Jun </t>
  </si>
  <si>
    <t xml:space="preserve">Jul 
</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</si>
  <si>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</si>
  <si>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</si>
  <si>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</si>
  <si>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</si>
  <si>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</si>
  <si>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</si>
  <si>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</si>
  <si>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</si>
  <si>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</si>
  <si>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</si>
  <si>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</si>
  <si>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r>
      <t>LTM</t>
    </r>
    <r>
      <rPr>
        <vertAlign val="superscript"/>
        <sz val="11"/>
        <rFont val="Times New Roman"/>
        <family val="1"/>
      </rPr>
      <t>2</t>
    </r>
    <r>
      <rPr>
        <sz val="11"/>
        <rFont val="Times New Roman"/>
        <family val="1"/>
        <charset val="1"/>
      </rPr>
      <t>: Long term mean, 1991-2020</t>
    </r>
  </si>
  <si>
    <t>LTM  (22.9)</t>
  </si>
  <si>
    <t>LTM  (22.4)</t>
  </si>
  <si>
    <t>LTM  (18.1)</t>
  </si>
  <si>
    <t>LTM  (17.3)</t>
  </si>
  <si>
    <t>LTM  (17.5)</t>
  </si>
  <si>
    <t>LTM  (18.7)</t>
  </si>
  <si>
    <t>LTM  (19.9)</t>
  </si>
  <si>
    <t>LTM  (21.6)</t>
  </si>
  <si>
    <t>LTM  (20.0)</t>
  </si>
  <si>
    <t>Table 17.5- Monthly mean rainfall, 2022 - 2024</t>
  </si>
  <si>
    <t>Island of Rodrigues (Pte Canon)</t>
  </si>
  <si>
    <t>Long Term Mean (1991-2020)</t>
  </si>
  <si>
    <t>Mean</t>
  </si>
  <si>
    <t>% of Long
 Term Mean</t>
  </si>
  <si>
    <t>% of Long Term Mean</t>
  </si>
  <si>
    <t>Jan</t>
  </si>
  <si>
    <t>Jun</t>
  </si>
  <si>
    <t>Jul</t>
  </si>
  <si>
    <t>Sep</t>
  </si>
  <si>
    <t>Source: Mauritius Meteorological Services</t>
  </si>
  <si>
    <t>Table 17.6 - Forest area by category, 2015  - 2024</t>
  </si>
  <si>
    <t>Category</t>
  </si>
  <si>
    <t>State - owned</t>
  </si>
  <si>
    <t>Plantations</t>
  </si>
  <si>
    <t>Nature reserves</t>
  </si>
  <si>
    <t xml:space="preserve"> on mainland</t>
  </si>
  <si>
    <t xml:space="preserve"> islets</t>
  </si>
  <si>
    <t xml:space="preserve">Black River Gorges National Park </t>
  </si>
  <si>
    <r>
      <t>Bras D'Eau National Park</t>
    </r>
    <r>
      <rPr>
        <vertAlign val="superscript"/>
        <sz val="11"/>
        <rFont val="Times New Roman"/>
        <family val="1"/>
      </rPr>
      <t xml:space="preserve"> 1</t>
    </r>
  </si>
  <si>
    <r>
      <t>Special Reserves</t>
    </r>
    <r>
      <rPr>
        <vertAlign val="superscript"/>
        <sz val="11"/>
        <rFont val="Times New Roman"/>
        <family val="1"/>
      </rPr>
      <t xml:space="preserve"> 2</t>
    </r>
  </si>
  <si>
    <t xml:space="preserve">Vallée d' Osterlog Endemic Garden </t>
  </si>
  <si>
    <t xml:space="preserve">  Ramsar sites</t>
  </si>
  <si>
    <t>Rivulet Terre Rouge Bird Sanctuary</t>
  </si>
  <si>
    <t>Pointe D'Esny Wetland</t>
  </si>
  <si>
    <t xml:space="preserve">Other forest lands </t>
  </si>
  <si>
    <t xml:space="preserve"> Pas Geometriques</t>
  </si>
  <si>
    <t xml:space="preserve"> Plantations</t>
  </si>
  <si>
    <t xml:space="preserve"> Leased for grazing and tree planting</t>
  </si>
  <si>
    <t>Others (mostly rocky)</t>
  </si>
  <si>
    <r>
      <t xml:space="preserve">Privately - owned lands </t>
    </r>
    <r>
      <rPr>
        <vertAlign val="superscript"/>
        <sz val="11"/>
        <rFont val="Times New Roman"/>
        <family val="1"/>
      </rPr>
      <t>3</t>
    </r>
  </si>
  <si>
    <t xml:space="preserve"> Reserves </t>
  </si>
  <si>
    <t>Mountain reserves</t>
  </si>
  <si>
    <t>River reserves</t>
  </si>
  <si>
    <t>Private reserves</t>
  </si>
  <si>
    <r>
      <t xml:space="preserve">     Other </t>
    </r>
    <r>
      <rPr>
        <vertAlign val="superscript"/>
        <sz val="11"/>
        <rFont val="Times New Roman"/>
        <family val="1"/>
      </rPr>
      <t>4</t>
    </r>
  </si>
  <si>
    <r>
      <t xml:space="preserve">1 </t>
    </r>
    <r>
      <rPr>
        <sz val="10"/>
        <rFont val="Times New Roman"/>
        <family val="1"/>
      </rPr>
      <t>Bras D'Eau National Park was proclaimed in 2011. From 2002 to 2010, it was known as Bras D'Eau &amp; Poste La Fayette Reserves</t>
    </r>
  </si>
  <si>
    <r>
      <t>2 "</t>
    </r>
    <r>
      <rPr>
        <sz val="10"/>
        <rFont val="Times New Roman"/>
        <family val="1"/>
      </rPr>
      <t>Islet National Parks" renamed as</t>
    </r>
    <r>
      <rPr>
        <vertAlign val="superscript"/>
        <sz val="10"/>
        <rFont val="Times New Roman"/>
        <family val="1"/>
      </rPr>
      <t xml:space="preserve"> </t>
    </r>
    <r>
      <rPr>
        <sz val="10"/>
        <rFont val="Times New Roman"/>
        <family val="1"/>
      </rPr>
      <t>"Special Reserves" as per Native Terrestrial Biodiversity &amp; National Parks Act of 2015</t>
    </r>
  </si>
  <si>
    <r>
      <rPr>
        <vertAlign val="superscript"/>
        <sz val="10"/>
        <color rgb="FF000000"/>
        <rFont val="Times New Roman"/>
        <family val="1"/>
      </rPr>
      <t>3</t>
    </r>
    <r>
      <rPr>
        <sz val="10"/>
        <color rgb="FF000000"/>
        <rFont val="Times New Roman"/>
        <family val="1"/>
      </rPr>
      <t xml:space="preserve"> As per remote sensing survey effected by the Global Forest Resources Assessment (FRA) and the United Nations Commission to Combat Desertification (UNCCD), using Sentinel and Landsat satelllite imagery. The total area of privately-owned forest lands is now estimated at 20,000 ha as at 2023. It is worthy to note that this decline from 25,000 ha to 20,000 ha occurred gradually over the last 15 years.</t>
    </r>
  </si>
  <si>
    <r>
      <t>4</t>
    </r>
    <r>
      <rPr>
        <sz val="10"/>
        <rFont val="Times New Roman"/>
        <family val="1"/>
      </rPr>
      <t xml:space="preserve"> Includes plantations, forest lands, scrub and grazing lands</t>
    </r>
  </si>
  <si>
    <t>Source : Forestry Service, Ministry of Agro-Industry and Food Security</t>
  </si>
  <si>
    <r>
      <t xml:space="preserve">Table 17.7 - Forest plantations </t>
    </r>
    <r>
      <rPr>
        <b/>
        <vertAlign val="superscript"/>
        <sz val="12"/>
        <rFont val="Times New Roman"/>
        <family val="1"/>
      </rPr>
      <t>1</t>
    </r>
    <r>
      <rPr>
        <b/>
        <sz val="12"/>
        <rFont val="Times New Roman"/>
        <family val="1"/>
      </rPr>
      <t xml:space="preserve"> by type of plants, 2015- 2024</t>
    </r>
  </si>
  <si>
    <t>Type of plant</t>
  </si>
  <si>
    <t>2015</t>
  </si>
  <si>
    <t>2017</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</si>
  <si>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</si>
  <si>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</si>
  <si>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</si>
  <si>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</si>
  <si>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</si>
  <si>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</si>
  <si>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</si>
  <si>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lands       </t>
    </r>
  </si>
  <si>
    <r>
      <t xml:space="preserve">Table 17.8 - Local production logs, poles and fuelwood, 2015 </t>
    </r>
    <r>
      <rPr>
        <sz val="13"/>
        <rFont val="Times New Roman"/>
        <family val="1"/>
      </rPr>
      <t>-</t>
    </r>
    <r>
      <rPr>
        <b/>
        <sz val="13"/>
        <rFont val="Times New Roman"/>
        <family val="1"/>
      </rPr>
      <t xml:space="preserve"> 2024</t>
    </r>
  </si>
  <si>
    <t>cubic metre (roundwood)</t>
  </si>
  <si>
    <t>Local Production</t>
  </si>
  <si>
    <t>Timber</t>
  </si>
  <si>
    <t>State Lands</t>
  </si>
  <si>
    <r>
      <t xml:space="preserve">Private Lands </t>
    </r>
    <r>
      <rPr>
        <i/>
        <vertAlign val="superscript"/>
        <sz val="12"/>
        <rFont val="Times New Roman"/>
        <family val="1"/>
      </rPr>
      <t>1</t>
    </r>
  </si>
  <si>
    <t>―</t>
  </si>
  <si>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</si>
  <si>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</si>
  <si>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</si>
  <si>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2"/>
        <rFont val="Times New Roman"/>
        <family val="1"/>
      </rPr>
      <t>1</t>
    </r>
    <r>
      <rPr>
        <b/>
        <sz val="12"/>
        <rFont val="Times New Roman"/>
        <family val="1"/>
      </rPr>
      <t xml:space="preserve"> and removals of greenhouse gases,  2019 </t>
    </r>
    <r>
      <rPr>
        <b/>
        <vertAlign val="superscript"/>
        <sz val="12"/>
        <rFont val="Times New Roman"/>
        <family val="1"/>
      </rPr>
      <t>2</t>
    </r>
    <r>
      <rPr>
        <b/>
        <sz val="12"/>
        <rFont val="Times New Roman"/>
        <family val="1"/>
      </rPr>
      <t xml:space="preserve"> - 2024 </t>
    </r>
    <r>
      <rPr>
        <b/>
        <vertAlign val="superscript"/>
        <sz val="12"/>
        <rFont val="Times New Roman"/>
        <family val="1"/>
      </rPr>
      <t>2</t>
    </r>
  </si>
  <si>
    <t xml:space="preserve">  Greenhouse gas</t>
  </si>
  <si>
    <t>Emissions</t>
  </si>
  <si>
    <r>
      <t>Carbon Dioxide (CO</t>
    </r>
    <r>
      <rPr>
        <vertAlign val="subscript"/>
        <sz val="12"/>
        <rFont val="Times New Roman"/>
        <family val="1"/>
      </rPr>
      <t>2</t>
    </r>
    <r>
      <rPr>
        <sz val="12"/>
        <rFont val="Times New Roman"/>
        <family val="1"/>
      </rPr>
      <t xml:space="preserve">) </t>
    </r>
  </si>
  <si>
    <t>Thousand tonnes</t>
  </si>
  <si>
    <r>
      <t>Methane (CH</t>
    </r>
    <r>
      <rPr>
        <vertAlign val="subscript"/>
        <sz val="12"/>
        <rFont val="Times New Roman"/>
        <family val="1"/>
      </rPr>
      <t>4</t>
    </r>
    <r>
      <rPr>
        <sz val="12"/>
        <rFont val="Times New Roman"/>
        <family val="1"/>
      </rPr>
      <t xml:space="preserve">) </t>
    </r>
  </si>
  <si>
    <r>
      <t>Nitrous Oxide (N</t>
    </r>
    <r>
      <rPr>
        <vertAlign val="subscript"/>
        <sz val="12"/>
        <rFont val="Times New Roman"/>
        <family val="1"/>
      </rPr>
      <t>2</t>
    </r>
    <r>
      <rPr>
        <sz val="12"/>
        <rFont val="Times New Roman"/>
        <family val="1"/>
      </rPr>
      <t xml:space="preserve">O) </t>
    </r>
  </si>
  <si>
    <t xml:space="preserve">Hydrofluorocarbons (HFCs) </t>
  </si>
  <si>
    <r>
      <t>Thousand tonnes CO</t>
    </r>
    <r>
      <rPr>
        <vertAlign val="subscript"/>
        <sz val="12"/>
        <rFont val="Times New Roman"/>
        <family val="1"/>
      </rPr>
      <t>2</t>
    </r>
    <r>
      <rPr>
        <sz val="12"/>
        <rFont val="Times New Roman"/>
        <family val="1"/>
      </rPr>
      <t>-eq</t>
    </r>
  </si>
  <si>
    <r>
      <t xml:space="preserve">Total Greenhouse Gas (GHG) </t>
    </r>
    <r>
      <rPr>
        <vertAlign val="superscript"/>
        <sz val="12"/>
        <rFont val="Times New Roman"/>
        <family val="1"/>
      </rPr>
      <t>3</t>
    </r>
  </si>
  <si>
    <r>
      <t xml:space="preserve">Net GHG </t>
    </r>
    <r>
      <rPr>
        <vertAlign val="superscript"/>
        <sz val="12"/>
        <rFont val="Times New Roman"/>
        <family val="1"/>
      </rPr>
      <t>3</t>
    </r>
    <r>
      <rPr>
        <sz val="12"/>
        <rFont val="Times New Roman"/>
        <family val="1"/>
      </rPr>
      <t xml:space="preserve">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</si>
  <si>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</si>
  <si>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(Based on the First Biennial Transparency Report, December 2024)</t>
    </r>
  </si>
  <si>
    <r>
      <rPr>
        <vertAlign val="superscript"/>
        <sz val="12"/>
        <rFont val="Times New Roman"/>
        <family val="1"/>
      </rPr>
      <t>3</t>
    </r>
    <r>
      <rPr>
        <sz val="12"/>
        <rFont val="Times New Roman"/>
        <family val="1"/>
      </rPr>
      <t xml:space="preserve"> Refers to carbon dioxide, methane, nitrous oxide and hydrofluorocarbons</t>
    </r>
  </si>
  <si>
    <t>Table 17.10 - Disposal of solid waste by type at Mare Chicose landfill site, 2018 - 2024</t>
  </si>
  <si>
    <t>Tonnes</t>
  </si>
  <si>
    <t>Waste type</t>
  </si>
  <si>
    <t>Domestic and Commercial</t>
  </si>
  <si>
    <t>Industrial
 (excl. 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</si>
  <si>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</si>
  <si>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</si>
  <si>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</si>
  <si>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</si>
  <si>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</si>
  <si>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</si>
  <si>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</si>
  <si>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</si>
  <si>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</si>
  <si>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</si>
  <si>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</si>
  <si>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</si>
  <si>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2016- 2023
                                                                                                                                                                                                                         </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</si>
  <si>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</si>
  <si>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</si>
  <si>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</si>
  <si>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</si>
  <si>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</si>
  <si>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</si>
  <si>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</si>
  <si>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</si>
  <si>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</si>
  <si>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</si>
  <si>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</si>
  <si>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</si>
  <si>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</si>
  <si>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</si>
  <si>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</si>
  <si>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</si>
  <si>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xml:space="preserve"> Table 17.12 - Consumption of controlled ozone-depleting substances by type of substances, 2015 - 2024</t>
  </si>
  <si>
    <t>Metric Tonnes</t>
  </si>
  <si>
    <t xml:space="preserve"> Type of substances</t>
  </si>
  <si>
    <t>Hydrochlorofluorocarbon  (HCFC's)</t>
  </si>
  <si>
    <t>Source: Ministry of Environment, Solid Waste Management and Climate Change</t>
  </si>
  <si>
    <t>Main environment indicators, 2023 and 2024</t>
  </si>
  <si>
    <t>Monthly mean temperature 2015- 2024</t>
  </si>
  <si>
    <t>Monthly mean maximum temperature 2015- 2024</t>
  </si>
  <si>
    <t>Monthly mean minimum temperature 2015 - 2024</t>
  </si>
  <si>
    <t>Monthly mean rainfall, 2022 - 2024</t>
  </si>
  <si>
    <t xml:space="preserve">Forest area by category, 2015- 2024 </t>
  </si>
  <si>
    <t>Forest plantations by type of plants, 2015- 2024</t>
  </si>
  <si>
    <t>Local production logs, poles and fuelwood, 2015 - 2024</t>
  </si>
  <si>
    <t>Total emissions and removals of greenhouse gases, 2019- 2024</t>
  </si>
  <si>
    <t>Disposal of Solid waste  by type at Mare Chicose landfill site, 2018 - 2024</t>
  </si>
  <si>
    <t>Volume of waste water treated  by public treatment stations and by type of treatment, 2016 - 2023</t>
  </si>
  <si>
    <t>Consumption of controlled ozone-depleting substances by type of substances, 2015 - 2024</t>
  </si>
  <si>
    <t>Agriculture : production of main crops, 2015 - 2024</t>
  </si>
  <si>
    <t>Fisheries statistics, 2015 - 2024</t>
  </si>
  <si>
    <t>Livestock slaughtered, 2016 - 2024</t>
  </si>
  <si>
    <t>Sugar industry - cane cultivation, 2014 - 2024</t>
  </si>
  <si>
    <t>Sugar manufacture, 2015 - 2024</t>
  </si>
  <si>
    <t>Quarterly &amp; yearly indices for the Manufacturing of Food Products &amp; Beverages by industry group, 1st Quarter 2020 - 4th Quarter 2024</t>
  </si>
  <si>
    <t>Productivity and unit labour cost indices (Manufacturing Sector), 2007-2024</t>
  </si>
  <si>
    <t>Energy &amp; Water Indicators, 2017 - 2024</t>
  </si>
  <si>
    <t>Energy balance, 2024</t>
  </si>
  <si>
    <t>Evolution of Plant effective capacity and Electricity generation, 2018 - 2024</t>
  </si>
  <si>
    <t>Electricity sold by type of tariff, 2023 - 2024</t>
  </si>
  <si>
    <t>Average monthly potable water production (Mm3), 2018-2024 (Island of Mauritius)</t>
  </si>
  <si>
    <t>Water sales by tariff of subscriber, 2023-2024 ( Island of Mauritius )</t>
  </si>
  <si>
    <r>
      <t>Table 16.1 - Total</t>
    </r>
    <r>
      <rPr>
        <b/>
        <vertAlign val="superscript"/>
        <sz val="11"/>
        <rFont val="Times New Roman"/>
        <family val="1"/>
      </rPr>
      <t xml:space="preserve">  1 </t>
    </r>
    <r>
      <rPr>
        <b/>
        <sz val="11"/>
        <rFont val="Times New Roman"/>
        <family val="1"/>
      </rPr>
      <t xml:space="preserve"> number of permits and floor area by type of building, 2017 - 2024</t>
    </r>
  </si>
  <si>
    <t xml:space="preserve">2022 </t>
  </si>
  <si>
    <t>No.of</t>
  </si>
  <si>
    <t>Floor</t>
  </si>
  <si>
    <t>Type of building</t>
  </si>
  <si>
    <t>pemits</t>
  </si>
  <si>
    <t>area</t>
  </si>
  <si>
    <t>permits</t>
  </si>
  <si>
    <t>issued</t>
  </si>
  <si>
    <r>
      <t xml:space="preserve">(m </t>
    </r>
    <r>
      <rPr>
        <b/>
        <vertAlign val="superscript"/>
        <sz val="10"/>
        <rFont val="Times New Roman"/>
        <family val="1"/>
      </rPr>
      <t>2</t>
    </r>
    <r>
      <rPr>
        <b/>
        <sz val="10"/>
        <rFont val="Times New Roman"/>
        <family val="1"/>
      </rPr>
      <t>)</t>
    </r>
  </si>
  <si>
    <r>
      <t xml:space="preserve">(m </t>
    </r>
    <r>
      <rPr>
        <vertAlign val="superscript"/>
        <sz val="10"/>
        <rFont val="Times New Roman"/>
        <family val="1"/>
      </rPr>
      <t>2</t>
    </r>
    <r>
      <rPr>
        <sz val="12"/>
        <color theme="1"/>
        <rFont val="Calibri"/>
        <family val="2"/>
      </rPr>
      <t>)</t>
    </r>
  </si>
  <si>
    <r>
      <t xml:space="preserve">(m </t>
    </r>
    <r>
      <rPr>
        <vertAlign val="superscript"/>
        <sz val="9"/>
        <rFont val="Arial"/>
        <family val="2"/>
      </rPr>
      <t>2</t>
    </r>
    <r>
      <rPr>
        <sz val="9"/>
        <rFont val="Arial"/>
        <family val="2"/>
      </rPr>
      <t>)</t>
    </r>
  </si>
  <si>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</si>
  <si>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</si>
  <si>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</si>
  <si>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</si>
  <si>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</si>
  <si>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</si>
  <si>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</si>
  <si>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</si>
  <si>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</si>
  <si>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</si>
  <si>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</si>
  <si>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</si>
  <si>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</si>
  <si>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</si>
  <si>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2"/>
        <color theme="1"/>
        <rFont val="Calibri"/>
        <family val="2"/>
      </rPr>
      <t xml:space="preserve"> Includes new buildings and additions for which permits have been issued by Municipalities and District Councils</t>
    </r>
  </si>
  <si>
    <r>
      <rPr>
        <vertAlign val="superscript"/>
        <sz val="10"/>
        <rFont val="Times New Roman"/>
        <family val="1"/>
      </rPr>
      <t xml:space="preserve"> 2 </t>
    </r>
    <r>
      <rPr>
        <sz val="12"/>
        <color theme="1"/>
        <rFont val="Calibri"/>
        <family val="2"/>
      </rPr>
      <t xml:space="preserve"> Revised</t>
    </r>
  </si>
  <si>
    <r>
      <t xml:space="preserve"> Table 16.2 - Total </t>
    </r>
    <r>
      <rPr>
        <b/>
        <vertAlign val="superscript"/>
        <sz val="11"/>
        <rFont val="Times New Roman"/>
        <family val="1"/>
      </rPr>
      <t>1</t>
    </r>
    <r>
      <rPr>
        <b/>
        <sz val="11"/>
        <rFont val="Times New Roman"/>
        <family val="1"/>
      </rPr>
      <t xml:space="preserve"> number of permits and floor area by  region, 2017 - 2024</t>
    </r>
  </si>
  <si>
    <t>Region</t>
  </si>
  <si>
    <t xml:space="preserve">Floor </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</si>
  <si>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</si>
  <si>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</si>
  <si>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</si>
  <si>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</si>
  <si>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</si>
  <si>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</si>
  <si>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</si>
  <si>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</si>
  <si>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</si>
  <si>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</si>
  <si>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</si>
  <si>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</si>
  <si>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</si>
  <si>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</si>
  <si>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</si>
  <si>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</si>
  <si>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</si>
  <si>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r>
      <t xml:space="preserve"> Table 16.3 - Total </t>
    </r>
    <r>
      <rPr>
        <b/>
        <vertAlign val="superscript"/>
        <sz val="11"/>
        <rFont val="Times New Roman"/>
        <family val="1"/>
      </rPr>
      <t>1</t>
    </r>
    <r>
      <rPr>
        <b/>
        <sz val="11"/>
        <rFont val="Times New Roman"/>
        <family val="1"/>
      </rPr>
      <t xml:space="preserve"> number of permits and floor area by  region for residential buildings, 2017 - 2024</t>
    </r>
  </si>
  <si>
    <r>
      <t xml:space="preserve">'Table 16.4 -  Number </t>
    </r>
    <r>
      <rPr>
        <b/>
        <vertAlign val="superscript"/>
        <sz val="11"/>
        <rFont val="Times New Roman"/>
        <family val="1"/>
      </rPr>
      <t>1</t>
    </r>
    <r>
      <rPr>
        <b/>
        <sz val="11"/>
        <rFont val="Times New Roman"/>
        <family val="1"/>
      </rPr>
      <t xml:space="preserve"> of permits and floor area by region for non - residential buildings, 2017 - 2024</t>
    </r>
  </si>
  <si>
    <r>
      <t xml:space="preserve">Table 16.5 - Number of permits for residential buildings </t>
    </r>
    <r>
      <rPr>
        <b/>
        <vertAlign val="superscript"/>
        <sz val="12"/>
        <rFont val="Times New Roman"/>
        <family val="1"/>
      </rPr>
      <t>1</t>
    </r>
    <r>
      <rPr>
        <b/>
        <sz val="12"/>
        <rFont val="Times New Roman"/>
        <family val="1"/>
      </rPr>
      <t xml:space="preserve"> by range of floor area, 2016 - 2024</t>
    </r>
  </si>
  <si>
    <t xml:space="preserve">  Range of floor
 area              (sq mts)</t>
  </si>
  <si>
    <t xml:space="preserve"> Less than 65</t>
  </si>
  <si>
    <t xml:space="preserve"> 65-139</t>
  </si>
  <si>
    <t xml:space="preserve"> 140-299</t>
  </si>
  <si>
    <t xml:space="preserve"> 300-499</t>
  </si>
  <si>
    <t xml:space="preserve"> 500 &amp; over</t>
  </si>
  <si>
    <r>
      <t xml:space="preserve"> </t>
    </r>
    <r>
      <rPr>
        <vertAlign val="superscript"/>
        <sz val="9"/>
        <rFont val="Times New Roman"/>
        <family val="1"/>
      </rPr>
      <t>1</t>
    </r>
    <r>
      <rPr>
        <sz val="9"/>
        <rFont val="Times New Roman"/>
        <family val="1"/>
      </rPr>
      <t xml:space="preserve">  Includes new buildings and additions</t>
    </r>
  </si>
  <si>
    <t>Table 16.6: Monthly Construction Price Index by input categories, January to December 2024</t>
  </si>
  <si>
    <t>(Base: 1st Quarter  2018 = 100)</t>
  </si>
  <si>
    <t>Input Categories</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</si>
  <si>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</si>
  <si>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</si>
  <si>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</si>
  <si>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</si>
  <si>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</si>
  <si>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</si>
  <si>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</si>
  <si>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</si>
  <si>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</si>
  <si>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</si>
  <si>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</si>
  <si>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</si>
  <si>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</si>
  <si>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</si>
  <si>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</si>
  <si>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</si>
  <si>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</si>
  <si>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</si>
  <si>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</si>
  <si>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</si>
  <si>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</si>
  <si>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2024</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</si>
  <si>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</si>
  <si>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</si>
  <si>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</si>
  <si>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</si>
  <si>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</si>
  <si>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</si>
  <si>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</si>
  <si>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</si>
  <si>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</si>
  <si>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</si>
  <si>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</si>
  <si>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</si>
  <si>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</si>
  <si>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</si>
  <si>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</si>
  <si>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</si>
  <si>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</si>
  <si>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</si>
  <si>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</si>
  <si>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</si>
  <si>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Total number of permits and floor area by type of building, 2017 - 2024</t>
  </si>
  <si>
    <t>Total number of permits and floor area by region, 2017 - 2024</t>
  </si>
  <si>
    <t>Total number of permits and floor area by region for residential buildings, 2017 - 2024</t>
  </si>
  <si>
    <t>Total number of permits and floor area by region for non-residential buildings, 2017 - 2024</t>
  </si>
  <si>
    <t>Number of permits for residential buildings by range of floor area, 2016 - 2024</t>
  </si>
  <si>
    <t>Monthly Construction Price Index by input categories, January -  December 2024</t>
  </si>
  <si>
    <t>Monthly Construction Price Index by work categories, January - December 2024</t>
  </si>
  <si>
    <t>Effective area under cultivation (hectares), 2016 - 2024</t>
  </si>
  <si>
    <t>Motor vehicles registered, 2020 - 2024</t>
  </si>
  <si>
    <t>Registration of new motor vehicles, 2020- 2024</t>
  </si>
  <si>
    <t>Registration of  second-hand motor vehicles, 2020 - 2024</t>
  </si>
  <si>
    <t>Motor vehicles off the road, 2020 - 2024</t>
  </si>
  <si>
    <t>Bus operational statistics, 2019- 2024</t>
  </si>
  <si>
    <t>Road traffic accidents, motor vehicles involved and casualties, 2020 - 2024</t>
  </si>
  <si>
    <t>Sea transport, 2021 - 2024</t>
  </si>
  <si>
    <t>Air transport, 2021 - 2024</t>
  </si>
  <si>
    <t>Telephone service (end of period), 2020 - 2024</t>
  </si>
  <si>
    <t>Broadcasting services (end of period), 2020 - 2024</t>
  </si>
  <si>
    <t>Number of pre-primary schools, enrolment and personnel by district and sex, 2024</t>
  </si>
  <si>
    <t>Number of pre-primary schools, enrolment and personnel by zone and sex, 2024</t>
  </si>
  <si>
    <t>Primary Education - Number of schools, pupils, personnel and pupil/teacher ratio, 2019-2024</t>
  </si>
  <si>
    <t>Enrolment in primary schools by district and grade, 2024</t>
  </si>
  <si>
    <t>Enrolment in primary schools by type of administration, grade and sex, Republic of Mauritius, 2021/2022 - 2024</t>
  </si>
  <si>
    <t>Certificate of Primary Education (CPE) examination results - Primary School Achievement Certificate (PSAC) Assessment results - Republic of Mauritius, 2010 - 2024</t>
  </si>
  <si>
    <t>Secondary Education - Number of schools, pupils, personnel and pupil/teacher ratio, 2019 - 2024</t>
  </si>
  <si>
    <t>Enrolment in secondary schools by  district and grade, 2024</t>
  </si>
  <si>
    <t>Enrolment in secondary schools by zone and grade, 2024</t>
  </si>
  <si>
    <t>Enrolment in secondary schools by type of administration, grade and sex, Republic of Mauritius  2021/2022 - 2024</t>
  </si>
  <si>
    <t>Cambridge School Certificate (SC) examination results - Republic of Mauritius, 2012 - 2024</t>
  </si>
  <si>
    <t>Cambridge Higher School Certificate (HSC) examination results - Republic of Mauritius, 2012 - 2024</t>
  </si>
  <si>
    <t>University of Mauritius - Enrolment by course level, faculty, sex and year of study, 2024/2025</t>
  </si>
  <si>
    <t xml:space="preserve"> University of Technology - Mauritius: Enrolment by school, course level, year of study and sex, 2024/2025</t>
  </si>
  <si>
    <t>University of Technology - Mauritius : Enrolment by mode of study, school and sex, 2024/2025</t>
  </si>
  <si>
    <t>Mauritius Institute of Health - Enrolment by course level and sex, 2024/2025</t>
  </si>
  <si>
    <t xml:space="preserve"> Mauritius Institute of Education - Enrolment by course level, mode of study (full-time) and sex, 2024/2025</t>
  </si>
  <si>
    <t>Mauritius Institute of Education - Enrolment by course level, mode of study (part-time) and sex, 2024/2025</t>
  </si>
  <si>
    <t>Mahatma Gandhi Institute/Rabindranath Tagore Institute - Enrolment by course level, mode of study and sex, 2024/2025</t>
  </si>
  <si>
    <t>Open University of Mauritius - Enrolment by Distance/Full Time Education by course level and sex, 2024/2025</t>
  </si>
  <si>
    <t>Universite des Mascareignes -Enrolment by field, year of study and sex, 2024/2025</t>
  </si>
  <si>
    <t>Academy of Design and Innovation - Enrolment by faculty, course level, field of study and sex, 2024/2025</t>
  </si>
  <si>
    <t xml:space="preserve"> Enrolment in Post-Secondary Institutions, 2024/2025</t>
  </si>
  <si>
    <t>Social Benefits, Republic of Mauritius, 2019/20 - 2023/24</t>
  </si>
  <si>
    <t>Social Benefits, Island of Mauritius, 2019/20  - 2023/24</t>
  </si>
  <si>
    <t>Social Benefits, Island of Rodrigues, 2019/20 - 2023/24</t>
  </si>
  <si>
    <t>Contribution to the National Savings Fund (NSF), Republic of Mauritius, 2019 /20 - 2023/24</t>
  </si>
  <si>
    <t>Estimated resident population of Mauritius as at 31st December 2023 &amp; 2024</t>
  </si>
  <si>
    <t>Evolution of the resident population of the Republic of Mauritius as from the 2022 census to 1st July 2024</t>
  </si>
  <si>
    <t>Population growth in intercensal periods - Republic of Mauritius, 1851 - 2022</t>
  </si>
  <si>
    <t>Estimated resident population1 by age group and sex - Republic of Mauritius2,  2023 &amp; 2024</t>
  </si>
  <si>
    <t xml:space="preserve">1.10(a) </t>
  </si>
  <si>
    <t>Estimated resident population1  by age group and sex - Island of Mauritius,  2023 &amp; 2024</t>
  </si>
  <si>
    <t>1.10(b)</t>
  </si>
  <si>
    <t>Distribution of the resident population1 by selected age group and sex - Republic of Mauritius2,  2023 &amp; 2024</t>
  </si>
  <si>
    <t>1.11(a)</t>
  </si>
  <si>
    <t>Annual Digest of Statistics - 2024</t>
  </si>
  <si>
    <t>Table 7.1 - Main National Accounts aggregates, 2019 - 2024</t>
  </si>
  <si>
    <r>
      <t xml:space="preserve">2019 </t>
    </r>
    <r>
      <rPr>
        <b/>
        <vertAlign val="superscript"/>
        <sz val="9"/>
        <rFont val="Arial"/>
        <family val="2"/>
      </rPr>
      <t>1</t>
    </r>
  </si>
  <si>
    <r>
      <t xml:space="preserve">2020 </t>
    </r>
    <r>
      <rPr>
        <b/>
        <vertAlign val="superscript"/>
        <sz val="9"/>
        <rFont val="Arial"/>
        <family val="2"/>
      </rPr>
      <t>1</t>
    </r>
  </si>
  <si>
    <r>
      <t xml:space="preserve">2021 </t>
    </r>
    <r>
      <rPr>
        <b/>
        <vertAlign val="superscript"/>
        <sz val="9"/>
        <rFont val="Arial"/>
        <family val="2"/>
      </rPr>
      <t>1</t>
    </r>
  </si>
  <si>
    <r>
      <t>2022</t>
    </r>
    <r>
      <rPr>
        <b/>
        <vertAlign val="superscript"/>
        <sz val="9"/>
        <rFont val="Arial"/>
        <family val="2"/>
      </rPr>
      <t xml:space="preserve"> 1</t>
    </r>
  </si>
  <si>
    <r>
      <t>2023</t>
    </r>
    <r>
      <rPr>
        <b/>
        <vertAlign val="superscript"/>
        <sz val="9"/>
        <rFont val="Arial"/>
        <family val="2"/>
      </rPr>
      <t xml:space="preserve"> 1</t>
    </r>
  </si>
  <si>
    <r>
      <t xml:space="preserve">2024 </t>
    </r>
    <r>
      <rPr>
        <b/>
        <vertAlign val="superscript"/>
        <sz val="9"/>
        <rFont val="Arial"/>
        <family val="2"/>
      </rPr>
      <t>1</t>
    </r>
  </si>
  <si>
    <t xml:space="preserve"> 1. Gross Value Added (GVA) at current basic prices</t>
  </si>
  <si>
    <t>R M</t>
  </si>
  <si>
    <r>
      <t xml:space="preserve"> 2. Taxes on products (net of subsidies) </t>
    </r>
    <r>
      <rPr>
        <b/>
        <vertAlign val="superscript"/>
        <sz val="9"/>
        <rFont val="Arial"/>
        <family val="2"/>
      </rPr>
      <t>3</t>
    </r>
  </si>
  <si>
    <t xml:space="preserve"> 3. Gross Domestic Product (GDP) at current market prices</t>
  </si>
  <si>
    <t xml:space="preserve"> 4. Gross National Income (GNI) at current market prices</t>
  </si>
  <si>
    <t xml:space="preserve"> 5. Gross National Disposable Income (GNDI)</t>
  </si>
  <si>
    <t xml:space="preserve"> 6. Per capita GDP at current market prices</t>
  </si>
  <si>
    <t>R</t>
  </si>
  <si>
    <t xml:space="preserve"> 7. Per capita GNI at current market prices</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</si>
  <si>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</si>
  <si>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</si>
  <si>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</si>
  <si>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</si>
  <si>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</si>
  <si>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</si>
  <si>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</si>
  <si>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</si>
  <si>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</si>
  <si>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</si>
  <si>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</si>
  <si>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</si>
  <si>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t>1/ Revised   2/ Provisional   3/ Source: Ministry of Finance, Economic Planning and Development</t>
  </si>
  <si>
    <t>GBC refers to Global Business Companies</t>
  </si>
  <si>
    <t>Table 7.2 - Growth rates and ratios, 2019 - 2024</t>
  </si>
  <si>
    <r>
      <t xml:space="preserve">2022 </t>
    </r>
    <r>
      <rPr>
        <b/>
        <vertAlign val="superscript"/>
        <sz val="9"/>
        <rFont val="Arial"/>
        <family val="2"/>
      </rPr>
      <t>1</t>
    </r>
  </si>
  <si>
    <r>
      <t xml:space="preserve">2023 </t>
    </r>
    <r>
      <rPr>
        <b/>
        <vertAlign val="superscript"/>
        <sz val="9"/>
        <rFont val="Arial"/>
        <family val="2"/>
      </rPr>
      <t>1</t>
    </r>
  </si>
  <si>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</si>
  <si>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</si>
  <si>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</si>
  <si>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</si>
  <si>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</si>
  <si>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</si>
  <si>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</si>
  <si>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</si>
  <si>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</si>
  <si>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</si>
  <si>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</si>
  <si>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</si>
  <si>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</si>
  <si>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</si>
  <si>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</si>
  <si>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</si>
  <si>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</si>
  <si>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</si>
  <si>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</si>
  <si>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</si>
  <si>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</si>
  <si>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</si>
  <si>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</si>
  <si>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12.0</t>
  </si>
  <si>
    <t xml:space="preserve">    (x) Net exports of goods &amp; services as a % of GDP at market prices</t>
  </si>
  <si>
    <t>1/ Revised     2/ Provisional</t>
  </si>
  <si>
    <t>Table 7.3 - Gross Value Added by industry group at current basic prices, 2019 - 2024</t>
  </si>
  <si>
    <t>(R Million)</t>
  </si>
  <si>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</si>
  <si>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</si>
  <si>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</si>
  <si>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</si>
  <si>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</si>
  <si>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</si>
  <si>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</si>
  <si>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</si>
  <si>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</si>
  <si>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</si>
  <si>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</si>
  <si>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</si>
  <si>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</si>
  <si>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</si>
  <si>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</si>
  <si>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</si>
  <si>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</si>
  <si>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</si>
  <si>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</si>
  <si>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</si>
  <si>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</si>
  <si>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</si>
  <si>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</si>
  <si>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</si>
  <si>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</si>
  <si>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</si>
  <si>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</si>
  <si>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</si>
  <si>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</si>
  <si>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</si>
  <si>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</si>
  <si>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</si>
  <si>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r>
      <t xml:space="preserve">  Taxes on products (net of subsidies) </t>
    </r>
    <r>
      <rPr>
        <b/>
        <vertAlign val="superscript"/>
        <sz val="9"/>
        <rFont val="Arial"/>
        <family val="2"/>
      </rPr>
      <t>3</t>
    </r>
  </si>
  <si>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</si>
  <si>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</si>
  <si>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</si>
  <si>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</si>
  <si>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</si>
  <si>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</si>
  <si>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</si>
  <si>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t>Table 7.4 - Gross Value Added by industry group at current basic prices for General Government, 2019 - 2024</t>
  </si>
  <si>
    <t xml:space="preserve">         Sugarcane    </t>
  </si>
  <si>
    <t xml:space="preserve">         Other    </t>
  </si>
  <si>
    <r>
      <t>Public administration and defence; compulsory social security</t>
    </r>
    <r>
      <rPr>
        <b/>
        <vertAlign val="superscript"/>
        <sz val="10"/>
        <rFont val="Arial"/>
        <family val="2"/>
      </rPr>
      <t xml:space="preserve"> </t>
    </r>
  </si>
  <si>
    <t>1/ Revised      2/ Provisional</t>
  </si>
  <si>
    <t>Table 7.5 - Gross Value Added at basic prices - sectoral real growth rates (% over previous year), 2019 - 2024</t>
  </si>
  <si>
    <r>
      <t xml:space="preserve">2019 </t>
    </r>
    <r>
      <rPr>
        <b/>
        <vertAlign val="superscript"/>
        <sz val="10"/>
        <rFont val="Arial"/>
        <family val="2"/>
      </rPr>
      <t>1</t>
    </r>
  </si>
  <si>
    <r>
      <t xml:space="preserve">2020 </t>
    </r>
    <r>
      <rPr>
        <b/>
        <vertAlign val="superscript"/>
        <sz val="10"/>
        <rFont val="Arial"/>
        <family val="2"/>
      </rPr>
      <t>1</t>
    </r>
  </si>
  <si>
    <r>
      <t xml:space="preserve">2021 </t>
    </r>
    <r>
      <rPr>
        <b/>
        <vertAlign val="superscript"/>
        <sz val="10"/>
        <rFont val="Arial"/>
        <family val="2"/>
      </rPr>
      <t>1</t>
    </r>
  </si>
  <si>
    <r>
      <t xml:space="preserve">2022 </t>
    </r>
    <r>
      <rPr>
        <b/>
        <vertAlign val="superscript"/>
        <sz val="10"/>
        <rFont val="Arial"/>
        <family val="2"/>
      </rPr>
      <t>1</t>
    </r>
  </si>
  <si>
    <r>
      <t xml:space="preserve">2023 </t>
    </r>
    <r>
      <rPr>
        <b/>
        <vertAlign val="superscript"/>
        <sz val="10"/>
        <rFont val="Arial"/>
        <family val="2"/>
      </rPr>
      <t>1</t>
    </r>
  </si>
  <si>
    <r>
      <t xml:space="preserve">2024 </t>
    </r>
    <r>
      <rPr>
        <b/>
        <vertAlign val="superscript"/>
        <sz val="10"/>
        <rFont val="Arial"/>
        <family val="2"/>
      </rPr>
      <t>1</t>
    </r>
  </si>
  <si>
    <t xml:space="preserve">        of which: Owner occupied dwellings</t>
  </si>
  <si>
    <t xml:space="preserve">  Gross Value Added (GVA) at basic prices</t>
  </si>
  <si>
    <t xml:space="preserve">  Taxes on products (net of subsidies)</t>
  </si>
  <si>
    <t xml:space="preserve">  Gross Domestic Product (GDP) at market prices</t>
  </si>
  <si>
    <t xml:space="preserve"> Global business </t>
  </si>
  <si>
    <t>Table 7.6 - Gross Value Added at basic prices - sectoral deflators (% over previous year), 2019 - 2024</t>
  </si>
  <si>
    <t xml:space="preserve">  Gross Domestic Product (GDP) at market  prices</t>
  </si>
  <si>
    <t xml:space="preserve">  Export oriented enterprises</t>
  </si>
  <si>
    <t>Table 7.7 - Expenditure on Gross Domestic Product at current market prices, 2019- 2024</t>
  </si>
  <si>
    <t xml:space="preserve">  Final consumption expenditure</t>
  </si>
  <si>
    <t xml:space="preserve">                 Households</t>
  </si>
  <si>
    <t xml:space="preserve">                 General government</t>
  </si>
  <si>
    <t xml:space="preserve">                      Individual</t>
  </si>
  <si>
    <t xml:space="preserve">                      Collective</t>
  </si>
  <si>
    <t xml:space="preserve">  Gross fixed capital formation</t>
  </si>
  <si>
    <t xml:space="preserve">                 Private sector</t>
  </si>
  <si>
    <t xml:space="preserve">                 Public sector</t>
  </si>
  <si>
    <t xml:space="preserve">  Change in inventories </t>
  </si>
  <si>
    <t xml:space="preserve">  Exports of goods &amp; services</t>
  </si>
  <si>
    <t xml:space="preserve">                 Goods ( f.o.b ) </t>
  </si>
  <si>
    <r>
      <t xml:space="preserve">                 Services </t>
    </r>
    <r>
      <rPr>
        <vertAlign val="superscript"/>
        <sz val="11"/>
        <rFont val="Arial"/>
        <family val="2"/>
      </rPr>
      <t>3</t>
    </r>
  </si>
  <si>
    <t xml:space="preserve">  Less Imports of goods &amp; services</t>
  </si>
  <si>
    <t xml:space="preserve">                 Goods ( f.o.b )</t>
  </si>
  <si>
    <t>of which aircraft &amp; marine vessel</t>
  </si>
  <si>
    <r>
      <t xml:space="preserve">                 Services </t>
    </r>
    <r>
      <rPr>
        <vertAlign val="superscript"/>
        <sz val="10"/>
        <rFont val="Arial"/>
        <family val="2"/>
      </rPr>
      <t>3</t>
    </r>
  </si>
  <si>
    <r>
      <t xml:space="preserve">  Statistical discrepancies </t>
    </r>
    <r>
      <rPr>
        <b/>
        <vertAlign val="superscript"/>
        <sz val="10"/>
        <rFont val="Arial"/>
        <family val="2"/>
      </rPr>
      <t>4</t>
    </r>
  </si>
  <si>
    <t xml:space="preserve">  Gross Domestic Product (GDP) at current market prices</t>
  </si>
  <si>
    <t>1/ Revised    2/ Provisional</t>
  </si>
  <si>
    <t>3/ "Exports  and Import of services" from Bank of Mauritius (BOM), adjusted for "FISIM" and "GBC activities" by Statistics Mauritius</t>
  </si>
  <si>
    <t xml:space="preserve">4/ Discrepancies between GDP estimated using the production and expenditure approach </t>
  </si>
  <si>
    <t>Table 7.8- Expenditure on GDP at market prices - Growth rates (% over previous year), 2019 - 2024</t>
  </si>
  <si>
    <t>-34.0</t>
  </si>
  <si>
    <t xml:space="preserve">                 Services</t>
  </si>
  <si>
    <t>Table 7.9 - National Disposable Income and its appropriation at current prices, 2019 - 2024</t>
  </si>
  <si>
    <r>
      <t>2019</t>
    </r>
    <r>
      <rPr>
        <b/>
        <vertAlign val="superscript"/>
        <sz val="10"/>
        <rFont val="Arial"/>
        <family val="2"/>
      </rPr>
      <t xml:space="preserve"> 1</t>
    </r>
  </si>
  <si>
    <r>
      <t>2020</t>
    </r>
    <r>
      <rPr>
        <b/>
        <vertAlign val="superscript"/>
        <sz val="10"/>
        <rFont val="Arial"/>
        <family val="2"/>
      </rPr>
      <t xml:space="preserve"> 1</t>
    </r>
  </si>
  <si>
    <r>
      <t>2021</t>
    </r>
    <r>
      <rPr>
        <b/>
        <vertAlign val="superscript"/>
        <sz val="10"/>
        <rFont val="Arial"/>
        <family val="2"/>
      </rPr>
      <t xml:space="preserve"> 1</t>
    </r>
  </si>
  <si>
    <t xml:space="preserve">  Compensation of employees</t>
  </si>
  <si>
    <t xml:space="preserve">               of which paid by General Government</t>
  </si>
  <si>
    <r>
      <t xml:space="preserve"> Taxes (net of subsidies) on production and imports </t>
    </r>
    <r>
      <rPr>
        <b/>
        <vertAlign val="superscript"/>
        <sz val="10"/>
        <rFont val="Arial"/>
        <family val="2"/>
      </rPr>
      <t>3</t>
    </r>
  </si>
  <si>
    <r>
      <t xml:space="preserve">               Taxes on products </t>
    </r>
    <r>
      <rPr>
        <vertAlign val="superscript"/>
        <sz val="10"/>
        <rFont val="Arial"/>
        <family val="2"/>
      </rPr>
      <t>4(a)</t>
    </r>
  </si>
  <si>
    <t xml:space="preserve">               Subsidies on products</t>
  </si>
  <si>
    <r>
      <t xml:space="preserve">               Other taxes on production </t>
    </r>
    <r>
      <rPr>
        <vertAlign val="superscript"/>
        <sz val="10"/>
        <rFont val="Arial"/>
        <family val="2"/>
      </rPr>
      <t>4(b)</t>
    </r>
  </si>
  <si>
    <t xml:space="preserve">  Gross operating surplus</t>
  </si>
  <si>
    <t xml:space="preserve"> Gross Domestic Product (GDP) at current market prices</t>
  </si>
  <si>
    <r>
      <t xml:space="preserve">Net primary income from the rest of the world </t>
    </r>
    <r>
      <rPr>
        <b/>
        <vertAlign val="superscript"/>
        <sz val="10"/>
        <rFont val="Arial"/>
        <family val="2"/>
      </rPr>
      <t>5,6</t>
    </r>
  </si>
  <si>
    <r>
      <t xml:space="preserve">Net transfer from the rest of the world </t>
    </r>
    <r>
      <rPr>
        <b/>
        <vertAlign val="superscript"/>
        <sz val="10"/>
        <rFont val="Arial"/>
        <family val="2"/>
      </rPr>
      <t>5</t>
    </r>
  </si>
  <si>
    <t>Gross National Income at market prices (GNI)</t>
  </si>
  <si>
    <t>Gross National Disposable Income (GNDI)</t>
  </si>
  <si>
    <t xml:space="preserve">  Gross Domestic Saving (GDS)</t>
  </si>
  <si>
    <t xml:space="preserve">  Gross  National Saving (GNS)</t>
  </si>
  <si>
    <t xml:space="preserve">  GDS as a % of GDP at current market prices</t>
  </si>
  <si>
    <t xml:space="preserve">  GNS as a % of GNDI</t>
  </si>
  <si>
    <t>1/ Revised      2/Provisional      3/ Source: Ministry of Finance, Economic Planning and Development</t>
  </si>
  <si>
    <t>4(a)/  include excise duties, import duties and value added tax</t>
  </si>
  <si>
    <t>4(b)/  include road tax, municipal rates, trading licences, etc.</t>
  </si>
  <si>
    <t>5/ Source: Bank of Mauritius (BOM)</t>
  </si>
  <si>
    <t>6/ Net primary income from BOM, adjusted for "FISIM"  and "GBC activities" by Statistics Mauritius</t>
  </si>
  <si>
    <t>GBC refers to Global Business companies</t>
  </si>
  <si>
    <t>Table 7.10 - Gross Fixed Capital Formation at current prices by type and use, 2019 - 2024</t>
  </si>
  <si>
    <t>I - By  type of capital goods</t>
  </si>
  <si>
    <t>A.  Building &amp; construction work</t>
  </si>
  <si>
    <t xml:space="preserve">             Residential building</t>
  </si>
  <si>
    <t xml:space="preserve">             Non-residential building</t>
  </si>
  <si>
    <t xml:space="preserve">             Other construction work</t>
  </si>
  <si>
    <t>B.  Machinery and equipment</t>
  </si>
  <si>
    <t xml:space="preserve">             Aircraft</t>
  </si>
  <si>
    <t xml:space="preserve">             Marine vessel</t>
  </si>
  <si>
    <t xml:space="preserve">             Passenger car</t>
  </si>
  <si>
    <t xml:space="preserve">             Other transport equipment</t>
  </si>
  <si>
    <t xml:space="preserve">             Other machinery and equipment</t>
  </si>
  <si>
    <t>Gross Fixed  Capital  Formation</t>
  </si>
  <si>
    <t xml:space="preserve">GFCF (excluding aircraft &amp; marine vessel) </t>
  </si>
  <si>
    <t>II - By  Industrial use</t>
  </si>
  <si>
    <t xml:space="preserve">         of which Wholesale and retail trade</t>
  </si>
  <si>
    <t xml:space="preserve">Accommodation and food service activities </t>
  </si>
  <si>
    <t xml:space="preserve">Real estate activities </t>
  </si>
  <si>
    <t xml:space="preserve">        of which Owner occupied dwellings</t>
  </si>
  <si>
    <t>Gross Fixed Capital Formation</t>
  </si>
  <si>
    <t>GFCF as a % of GDP at current market prices</t>
  </si>
  <si>
    <t>1/ Revised     2/Provisional</t>
  </si>
  <si>
    <t>Table 7.11 - Gross Fixed Capital Formation - Annual real growth rates (%) by type and use, 2019 - 2024</t>
  </si>
  <si>
    <t xml:space="preserve">      Machinery and equipment (excluding aircraft &amp; marine vessel)</t>
  </si>
  <si>
    <t xml:space="preserve">     Other transport equipment (excluding aircraft &amp; marine vessel) </t>
  </si>
  <si>
    <t>Gross  Fixed  Capital  Formation</t>
  </si>
  <si>
    <t>Professional, scientific and technical  activities</t>
  </si>
  <si>
    <t>1/ Revised    2/Provisional</t>
  </si>
  <si>
    <t>Table 7.12 - Gross Fixed Capital Formation - Deflators (% over previous year), 2019 - 2024</t>
  </si>
  <si>
    <t>By  type of capital goods</t>
  </si>
  <si>
    <t xml:space="preserve">                  Residential building</t>
  </si>
  <si>
    <t xml:space="preserve">                  Non-residential building</t>
  </si>
  <si>
    <t xml:space="preserve">                  Other construction work</t>
  </si>
  <si>
    <t xml:space="preserve">                   Passenger car</t>
  </si>
  <si>
    <t xml:space="preserve">                   Other transport equipment</t>
  </si>
  <si>
    <t xml:space="preserve">                   Other machinery and equipment</t>
  </si>
  <si>
    <t>Table 7.13 - Gross Fixed Capital Formation by industrial use and sector, 2019 - 2024</t>
  </si>
  <si>
    <t>II- BY INDUSTRIAL USE</t>
  </si>
  <si>
    <r>
      <t>2019</t>
    </r>
    <r>
      <rPr>
        <b/>
        <vertAlign val="superscript"/>
        <sz val="9"/>
        <rFont val="Arial"/>
        <family val="2"/>
      </rPr>
      <t xml:space="preserve"> </t>
    </r>
  </si>
  <si>
    <r>
      <t>2020</t>
    </r>
    <r>
      <rPr>
        <b/>
        <vertAlign val="superscript"/>
        <sz val="9"/>
        <rFont val="Arial"/>
        <family val="2"/>
      </rPr>
      <t xml:space="preserve"> </t>
    </r>
  </si>
  <si>
    <r>
      <t>2021</t>
    </r>
    <r>
      <rPr>
        <b/>
        <vertAlign val="superscript"/>
        <sz val="9"/>
        <rFont val="Arial"/>
        <family val="2"/>
      </rPr>
      <t xml:space="preserve"> </t>
    </r>
  </si>
  <si>
    <r>
      <t>2023</t>
    </r>
    <r>
      <rPr>
        <b/>
        <vertAlign val="superscript"/>
        <sz val="9"/>
        <rFont val="Arial"/>
        <family val="2"/>
      </rPr>
      <t xml:space="preserve"> </t>
    </r>
  </si>
  <si>
    <r>
      <t>2024</t>
    </r>
    <r>
      <rPr>
        <b/>
        <vertAlign val="superscript"/>
        <sz val="9"/>
        <rFont val="Arial"/>
        <family val="2"/>
      </rPr>
      <t xml:space="preserve"> </t>
    </r>
  </si>
  <si>
    <t>PUB</t>
  </si>
  <si>
    <t>PRIV</t>
  </si>
  <si>
    <t>TOT</t>
  </si>
  <si>
    <t xml:space="preserve"> Arts, entertainment and recreation</t>
  </si>
  <si>
    <t>GROSS FIXED CAPITAL FORMATION</t>
  </si>
  <si>
    <t>1/ Revised        2/ Provisional</t>
  </si>
  <si>
    <t>Table 7.14 - Balance of Payments calendar year of 2021 - 2024</t>
  </si>
  <si>
    <r>
      <t>2023</t>
    </r>
    <r>
      <rPr>
        <b/>
        <vertAlign val="superscript"/>
        <sz val="9"/>
        <color theme="1"/>
        <rFont val="Arial"/>
        <family val="2"/>
      </rPr>
      <t xml:space="preserve"> 1</t>
    </r>
  </si>
  <si>
    <r>
      <t>2024</t>
    </r>
    <r>
      <rPr>
        <b/>
        <vertAlign val="superscript"/>
        <sz val="9"/>
        <color theme="1"/>
        <rFont val="Arial"/>
        <family val="2"/>
      </rPr>
      <t xml:space="preserve"> 2</t>
    </r>
  </si>
  <si>
    <t>Credits  (export)</t>
  </si>
  <si>
    <t>Debits  (Import)</t>
  </si>
  <si>
    <t>CURRENT ACCOUNT</t>
  </si>
  <si>
    <t>GOODS AND SERVICES</t>
  </si>
  <si>
    <t>GOODS</t>
  </si>
  <si>
    <t>General merchandise on a BOP basis</t>
  </si>
  <si>
    <t xml:space="preserve">o/w: Re-exports </t>
  </si>
  <si>
    <t>Nonmonetary gold</t>
  </si>
  <si>
    <t>SERVICES</t>
  </si>
  <si>
    <t>Maintenance and repair services n.i.e.</t>
  </si>
  <si>
    <t>Passenger</t>
  </si>
  <si>
    <t>Freight</t>
  </si>
  <si>
    <t>Postal and courier services</t>
  </si>
  <si>
    <t>Travel</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</si>
  <si>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</si>
  <si>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</si>
  <si>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</si>
  <si>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</si>
  <si>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</si>
  <si>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</si>
  <si>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</si>
  <si>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</si>
  <si>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</si>
  <si>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</si>
  <si>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</si>
  <si>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</si>
  <si>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</si>
  <si>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</si>
  <si>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</si>
  <si>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</si>
  <si>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</si>
  <si>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</si>
  <si>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</si>
  <si>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</si>
  <si>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</si>
  <si>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</si>
  <si>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</si>
  <si>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</si>
  <si>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</si>
  <si>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</si>
  <si>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</si>
  <si>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</si>
  <si>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</si>
  <si>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</si>
  <si>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</si>
  <si>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</si>
  <si>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</si>
  <si>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</si>
  <si>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</si>
  <si>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Credits</t>
  </si>
  <si>
    <t>Debits</t>
  </si>
  <si>
    <t>CAPITAL ACCOUNT</t>
  </si>
  <si>
    <t>Gross acquisitions/disposals of nonproduced nonfinancial assets</t>
  </si>
  <si>
    <t>Capital transfers</t>
  </si>
  <si>
    <t xml:space="preserve">  General government</t>
  </si>
  <si>
    <t>Other 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</si>
  <si>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</si>
  <si>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</si>
  <si>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</si>
  <si>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</si>
  <si>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</si>
  <si>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</si>
  <si>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</si>
  <si>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 xml:space="preserve">Central bank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</si>
  <si>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</si>
  <si>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</si>
  <si>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</si>
  <si>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</si>
  <si>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</si>
  <si>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</si>
  <si>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</si>
  <si>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</si>
  <si>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</si>
  <si>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</si>
  <si>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</si>
  <si>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</si>
  <si>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</si>
  <si>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Other financial corporations</t>
  </si>
  <si>
    <t xml:space="preserve">Loans </t>
  </si>
  <si>
    <t>Credits and loans with the IMF</t>
  </si>
  <si>
    <t>Other short-term</t>
  </si>
  <si>
    <t>Other long-term</t>
  </si>
  <si>
    <t>Nonfinancial corporations, households and NPISHs</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</si>
  <si>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</si>
  <si>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</si>
  <si>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</si>
  <si>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</si>
  <si>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</si>
  <si>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</si>
  <si>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</si>
  <si>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</si>
  <si>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</si>
  <si>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</si>
  <si>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t>1/Revised        2/Preliminary estimates</t>
  </si>
  <si>
    <t>Note: The Bank started the publication of its balance of payments statistics in line with the IMF's manual on Balance of Payments and International Investment Position - Sixth Edition (BPM6) as from the first quarter of 2018.
Accordingly, the quarterly balance of payments statistics from 2010 through 2017 have been recast into the BPM6 presentational basis.
The figures may not add up to total due to rounding.</t>
  </si>
  <si>
    <t>Source : Bank of Mauritius :- Economic Analysis &amp; Research and Statistics Department.</t>
  </si>
  <si>
    <t>2014</t>
  </si>
  <si>
    <t xml:space="preserve"> Sugar</t>
  </si>
  <si>
    <t>t</t>
  </si>
  <si>
    <t xml:space="preserve"> Molasses</t>
  </si>
  <si>
    <t xml:space="preserve"> Tea, manufactured</t>
  </si>
  <si>
    <t xml:space="preserve"> of which:</t>
  </si>
  <si>
    <t>Frozen</t>
  </si>
  <si>
    <t>Salted, dried or smoked</t>
  </si>
  <si>
    <t>Canned</t>
  </si>
  <si>
    <t>hL</t>
  </si>
  <si>
    <t>Power alcohol (power white)</t>
  </si>
  <si>
    <t>Alcohol for heating and lighting</t>
  </si>
  <si>
    <r>
      <t xml:space="preserve">2021 </t>
    </r>
    <r>
      <rPr>
        <b/>
        <vertAlign val="superscript"/>
        <sz val="10"/>
        <rFont val="Times New Roman"/>
        <family val="1"/>
      </rPr>
      <t>2</t>
    </r>
  </si>
  <si>
    <r>
      <t xml:space="preserve">2022 </t>
    </r>
    <r>
      <rPr>
        <b/>
        <vertAlign val="superscript"/>
        <sz val="10"/>
        <rFont val="Times New Roman"/>
        <family val="1"/>
      </rPr>
      <t>2</t>
    </r>
  </si>
  <si>
    <t>Of which:   Footwear</t>
  </si>
  <si>
    <t>Wood and of products of wood and cork, except furniture; Articles of straw and plaiting materials</t>
  </si>
  <si>
    <t>Paper and paper products</t>
  </si>
  <si>
    <t>Coke and refined petroleum products / Chemicals and chemical products / Basic pharmaceutical products and pharmaceutical preparations</t>
  </si>
  <si>
    <t>Fabricated metal products, except machinery and equipment</t>
  </si>
  <si>
    <t>Computer, electronic and optical products</t>
  </si>
  <si>
    <t>Machinery and equipment n.e.c.</t>
  </si>
  <si>
    <t>Motor vehicles, trailers and semi-trailers / Other transport equipment</t>
  </si>
  <si>
    <t xml:space="preserve">Furniture </t>
  </si>
  <si>
    <t>Of which:   Jewellery, bijouterie and related articles</t>
  </si>
  <si>
    <t>Repair and installation of machinery and equipment</t>
  </si>
  <si>
    <t>Industrial Sector</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</si>
  <si>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</si>
  <si>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 xml:space="preserve"> * Source: Survey of Employment and Earnings in Large (employing 10 or more persons) as at March of each year  </t>
  </si>
  <si>
    <t>From Labour unit Mrs Sujata Venkatasamy</t>
  </si>
  <si>
    <t>Labour force, Employment and Unemployment, 16 years and over, 2022 - 2024</t>
  </si>
  <si>
    <t>Average monthly earnings in large establishments by industrial group, March 2021 - March 2023</t>
  </si>
  <si>
    <t>Average monthly earnings in large establishments of EOE (Export Oriented Enterprises) sector, March 2021 - March 2023</t>
  </si>
  <si>
    <t>Average wages/salaries per month of selected occupations in Government Services, 2022-2023</t>
  </si>
  <si>
    <r>
      <t>Table 15.7-Number of large establishments</t>
    </r>
    <r>
      <rPr>
        <b/>
        <vertAlign val="superscript"/>
        <sz val="11"/>
        <rFont val="Times New Roman"/>
        <family val="1"/>
      </rPr>
      <t>1</t>
    </r>
    <r>
      <rPr>
        <b/>
        <sz val="11"/>
        <rFont val="Times New Roman"/>
        <family val="1"/>
      </rPr>
      <t xml:space="preserve">  by Industry group, March 2021 - March 2024</t>
    </r>
  </si>
  <si>
    <t>Summary of External Trade, 2016 - 2024</t>
  </si>
  <si>
    <t>Price indices of exports and imports and terms of trade, 2020 - 2024</t>
  </si>
  <si>
    <t>Annual % change in prices of Imports by section, 2020 - 2024</t>
  </si>
  <si>
    <t>Exports of goods by section, 2016 - 2024</t>
  </si>
  <si>
    <t>Domestic exports by main commodities by section, 2016 - 2024</t>
  </si>
  <si>
    <t>Exports of goods by main countries of destination, 2016 - 2024</t>
  </si>
  <si>
    <t>EOE exports by main section / commodity, 2017 - 2024</t>
  </si>
  <si>
    <t>EOE exports by main countries of destination, 2017 - 2024</t>
  </si>
  <si>
    <t>Total imports by section / main commodities, 2016 - 2024</t>
  </si>
  <si>
    <t>Imports of selected commodities, quantity, 2016 - 2024</t>
  </si>
  <si>
    <t>EOE imports by main section / commodity, 2017- 2024</t>
  </si>
  <si>
    <t>Total imports by main countries of origin, 2016 - 2024</t>
  </si>
  <si>
    <t>Monthly Consumer Price Index, July 2007 - December 2024</t>
  </si>
  <si>
    <t>Inflation rate (%), 1975 - 2024</t>
  </si>
  <si>
    <t>Monthly sub-indices by division of consumption expenditure, January-  December 2024</t>
  </si>
  <si>
    <t>Internal purchasing power of the rupee, (1994 - 2024)</t>
  </si>
  <si>
    <t>Main National Accounts aggregates, 2019 - 2024</t>
  </si>
  <si>
    <t>Growth rates and ratios, 2019 - 2024</t>
  </si>
  <si>
    <t>Gross Value Added by industry group at current basic prices, 2019 - 2024</t>
  </si>
  <si>
    <t>Gross Value added by industry group at current basic prices for General Government, 2019 - 2024</t>
  </si>
  <si>
    <t>Gross Value Added at current basic prices - sectoral real growth rates (% over previous year), 2019 - 2024</t>
  </si>
  <si>
    <t>Gross Value Added at current prices - sectoral deflators (% over previous year), 2019 - 2024</t>
  </si>
  <si>
    <t>Expenditure on Gross Domestic product at current prices, 2019- 2024</t>
  </si>
  <si>
    <t>Expenditure on GDP at current market prices - Growth rates (% over previous year), 2019- 2024</t>
  </si>
  <si>
    <t>National Disposable Income and its appropriation at current prices, 2019 - 2024</t>
  </si>
  <si>
    <t>Gross Fixed Capital Formation at current prices by type and use, 2019-2024</t>
  </si>
  <si>
    <t>Gross Fixed Capital Formation - Annual real growth rates (%) by type and use, 2019 - 2024</t>
  </si>
  <si>
    <t>Gross Fixed Capital Formation - Deflators (% over previous year), 2019 - 2024</t>
  </si>
  <si>
    <t>Gross  Fixed Capital Formation by industrial use and sector, 2019 - 2024</t>
  </si>
  <si>
    <t>Balance of Payments calendar year of 2021 -2024</t>
  </si>
  <si>
    <t>Sectoral Balance Sheet of Bank of Mauritius, 2019-2024</t>
  </si>
  <si>
    <t>Gross Official International Reserves, 2017-2024</t>
  </si>
  <si>
    <t>Components and sources of Monetary Base: December 2017 - December 2024</t>
  </si>
  <si>
    <t>Bank Loans to Other Nonfinancial Corporations, Households and Other Sectors1 : 2023 - 2024</t>
  </si>
  <si>
    <t>Exchange Rate of the Rupee (End of Period): June 2017 to December 2024</t>
  </si>
  <si>
    <t>Principal Interest Rates: December 2024</t>
  </si>
  <si>
    <t>Income tax - Individuals: Analysis by range of net income, years of assessment, 2023/24</t>
  </si>
  <si>
    <t>Budgetary Central Government Operations, 2022/23- 2023/24</t>
  </si>
  <si>
    <t>Budgetary Central Government Revenue, 2022/23- 2023/24</t>
  </si>
  <si>
    <t>Budgetary Central Government Expense by economic type and Acquisition of nonfinancial assets, 2022/23- 2023/24</t>
  </si>
  <si>
    <t>Budgetary Central Government Expenditure by function,  2022/23- 2023/24</t>
  </si>
  <si>
    <t>Health Infrastucture and selected personnel  (as at 31st December) -Republic of Mauritius, 2020-2024</t>
  </si>
  <si>
    <t>Statistics of government hospitals - Island of Mauritius, 2018 - 2024</t>
  </si>
  <si>
    <t>Notifiable, contagious or communicable diseases - Republic of Mauritius, 2022 - 2024</t>
  </si>
  <si>
    <t>Population enumerated at each census by community and sex - Republic of Mauritius, 1962 - 2022</t>
  </si>
  <si>
    <t>Population by geographical district and sex at 2011 &amp; 2022 censuses, and the intercensal increase - Republic of Mauritius</t>
  </si>
  <si>
    <t>Estimated resident population by geographical district, sex and density - Republic of Mauritius, 2023 &amp; 2024 (Mid-year estimates)</t>
  </si>
  <si>
    <t>Estimated resident population by geographical district, sex and density - Republic of Mauritius, 2023 &amp; 2024 (End of year estimates)</t>
  </si>
  <si>
    <t>Population by urban /rural  residence and sex at  the 2011 and 2022 censuses and the intercensal increase - Republic of Mauritius</t>
  </si>
  <si>
    <t>Estimated resident population by urban/rural residence and sex - Republic of Mauritius, 2023 &amp; 2024 (Mid-year estimates)</t>
  </si>
  <si>
    <t>Estimated resident population by urban/rural residence and sex - Republic of Mauritius, 2023 &amp; 2024 (End of  year estimates)</t>
  </si>
  <si>
    <t>Age distribution of the population as enumerated at the 2011 and 2022 censuses - Republic of Mauritius</t>
  </si>
  <si>
    <t>Age distribution of the population as enumerated at the 2011 and 2022 censuses - Island of Mauritius</t>
  </si>
  <si>
    <t>Age distribution of the population as enumerated at the 2011 and 2022 censuses - Island of Rodrigues</t>
  </si>
  <si>
    <t>Distribution of the resident population by selected age group and sex - Island of Mauritius, 2023 &amp; 2024 (Mid-year estimates)</t>
  </si>
  <si>
    <t>Growth of the resident population and vital statistics - Republic of Mauritius, 2022 - 2024</t>
  </si>
  <si>
    <t>Growth of the resident population and vital statistics - Island of Mauritius, 2022 - 2024</t>
  </si>
  <si>
    <t>Growth of the resident population and vital statistics - Island of Rodrigues, 2022 - 2024</t>
  </si>
  <si>
    <t>Rate of increase of the population of Mauritius compared with other countries, 2020 - 2023</t>
  </si>
  <si>
    <t>Expectation of life in years at selected ages at each census, Republic of Mauritius, 1981-2022</t>
  </si>
  <si>
    <t>Population and vital statistics - Republic of Mauritius, 1989 - 2024</t>
  </si>
  <si>
    <t>Population and vital statistics - Island of Mauritius, 1983 - 2024</t>
  </si>
  <si>
    <t>Population and vital statistics - Island of Rodrigues, 1988 - 2024</t>
  </si>
  <si>
    <t>Population and vital statistics rates - Republic of Mauritius, 1988 - 2024</t>
  </si>
  <si>
    <t>Population and vital statistics rates - Island of Mauritius, 1983 - 2024</t>
  </si>
  <si>
    <t>Population and vital statistics rates - Island of Rodrigues, 1988 - 2024</t>
  </si>
  <si>
    <t>Registered vital statistics by sex - Republic of Mauritius, 2005 - 2024</t>
  </si>
  <si>
    <t>Registered vital statistics by geographical district - Republic of Mauritius, 2023 &amp;  2024</t>
  </si>
  <si>
    <t>Vital statistics by month of registration - Republic of Mauritius and Island of Mauritius, 2024</t>
  </si>
  <si>
    <t>Age specific fertility rates by age of mother and live birth order - Republic of Mauritius, 2023 &amp; 2024</t>
  </si>
  <si>
    <t>Age specific fertility rates by age of mother and live birth order - Island of Mauritius, 2023 &amp; 2024</t>
  </si>
  <si>
    <t>Fertility rates - Republic of Mauritius and Island of Mauritius, 2023 &amp; 2024</t>
  </si>
  <si>
    <t>Marriages by type of marriage celebration and month - Republic of Mauritius, 2024</t>
  </si>
  <si>
    <t>Marriages by type of marriage celebration and district - Republic of Mauritius, 2024</t>
  </si>
  <si>
    <t>Deaths by age group and sex - Republic of Mauritius, Island of Mauritius and Island of Rodrigues, 2024</t>
  </si>
  <si>
    <t>Infant deaths by age and sex - Republic of Mauritius, Island of Mauritius and Island of Rodrigues, 2024</t>
  </si>
  <si>
    <t>Under one year mortality rates - Republic of Mauritius, Island of Mauritius &amp; Island of Rodrigues, 2013 - 2024</t>
  </si>
  <si>
    <t>Projections of the resident population by sex - Republic of Mauritius, 2024 - 2064</t>
  </si>
  <si>
    <t>Table 1.29(a) - Projections of the resident population by sex  - Republic of Mauritius, 2024 - 2064</t>
  </si>
  <si>
    <t>Table 1.29(b) - Projections of the resident population by sex  - Republic of Mauritius, 2024 - 2064 (cont'd)</t>
  </si>
  <si>
    <r>
      <t>Table 1.21 -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2023 &amp; 2024</t>
    </r>
  </si>
  <si>
    <r>
      <t>Table 7.18 - Expenditure on GDP at market prices- Growth rates (% over corresponding period of previous year), Q</t>
    </r>
    <r>
      <rPr>
        <b/>
        <vertAlign val="subscript"/>
        <sz val="10"/>
        <rFont val="Times New Roman"/>
        <family val="1"/>
      </rPr>
      <t xml:space="preserve">1 </t>
    </r>
    <r>
      <rPr>
        <b/>
        <sz val="10"/>
        <rFont val="Times New Roman"/>
        <family val="1"/>
      </rPr>
      <t>2021 - Q</t>
    </r>
    <r>
      <rPr>
        <b/>
        <vertAlign val="subscript"/>
        <sz val="10"/>
        <rFont val="Times New Roman"/>
        <family val="1"/>
      </rPr>
      <t xml:space="preserve">4 </t>
    </r>
    <r>
      <rPr>
        <b/>
        <sz val="10"/>
        <rFont val="Times New Roman"/>
        <family val="1"/>
      </rPr>
      <t>2024</t>
    </r>
  </si>
  <si>
    <t>Expenditure on GDP at market prices - Growth rates ( % over corresponding period of previous year) , Q1 2021 - Q4 2024</t>
  </si>
  <si>
    <t>Quarterly Gross Value Added by industry group at current basic prices, Q1 2021 - Q4 2024</t>
  </si>
  <si>
    <t>Quarterly  Gross Value Added - sectoral growth rates (% over corresponding period of previous year ),  Q1 2021 - Q4 2024</t>
  </si>
  <si>
    <t>Quarterly  expenditure on Gross Domestic Product at current  market prices,  Q1 2021 - Q2 2025</t>
  </si>
  <si>
    <r>
      <t xml:space="preserve">Passenger traffic </t>
    </r>
    <r>
      <rPr>
        <u/>
        <sz val="10"/>
        <color theme="4" tint="-0.249977111117893"/>
        <rFont val="Times New Roman"/>
        <family val="1"/>
      </rPr>
      <t>by mode of travel - Island of Mauritius, 2012 - 2024</t>
    </r>
  </si>
  <si>
    <r>
      <t xml:space="preserve">Tourist arrivals by mode of </t>
    </r>
    <r>
      <rPr>
        <u/>
        <sz val="10"/>
        <color theme="4" tint="-0.249977111117893"/>
        <rFont val="Times New Roman"/>
        <family val="1"/>
      </rPr>
      <t>travel and tourist nights spent during period, 2013 - 2024</t>
    </r>
  </si>
  <si>
    <r>
      <t>Table 12.3 - Primary Education</t>
    </r>
    <r>
      <rPr>
        <b/>
        <vertAlign val="superscript"/>
        <sz val="12"/>
        <color theme="1"/>
        <rFont val="Times New Roman"/>
        <family val="1"/>
      </rPr>
      <t>1</t>
    </r>
    <r>
      <rPr>
        <b/>
        <sz val="12"/>
        <color theme="1"/>
        <rFont val="Times New Roman"/>
        <family val="1"/>
      </rPr>
      <t xml:space="preserve"> - Number of schools, pupils, personnel and pupil/teacher ratio, 2019- 2024</t>
    </r>
  </si>
  <si>
    <r>
      <t>Pupil/ Teacher Ratio</t>
    </r>
    <r>
      <rPr>
        <b/>
        <vertAlign val="superscript"/>
        <sz val="11"/>
        <color theme="1"/>
        <rFont val="Times New Roman"/>
        <family val="1"/>
      </rPr>
      <t>2</t>
    </r>
  </si>
  <si>
    <r>
      <t xml:space="preserve">1 </t>
    </r>
    <r>
      <rPr>
        <sz val="9"/>
        <color theme="1"/>
        <rFont val="Times New Roman"/>
        <family val="1"/>
      </rPr>
      <t xml:space="preserve"> Excluding Agalega.</t>
    </r>
  </si>
  <si>
    <r>
      <t xml:space="preserve">2 </t>
    </r>
    <r>
      <rPr>
        <sz val="9"/>
        <color theme="1"/>
        <rFont val="Times New Roman"/>
        <family val="1"/>
      </rPr>
      <t xml:space="preserve"> Total number of pupils over total number of General Purpose Teachers </t>
    </r>
  </si>
  <si>
    <r>
      <t>Teachers</t>
    </r>
    <r>
      <rPr>
        <b/>
        <vertAlign val="superscript"/>
        <sz val="11"/>
        <color theme="1"/>
        <rFont val="Times New Roman"/>
        <family val="1"/>
      </rPr>
      <t>1</t>
    </r>
  </si>
  <si>
    <r>
      <t>1</t>
    </r>
    <r>
      <rPr>
        <sz val="11"/>
        <color theme="1"/>
        <rFont val="Calibri"/>
        <family val="2"/>
        <scheme val="minor"/>
      </rPr>
      <t xml:space="preserve"> Excludes non-teaching staff, i.e Rector/Principal, etc.</t>
    </r>
  </si>
  <si>
    <t xml:space="preserve">                     grade and sex, Republic of Mauritius 2021/2022 - 2024</t>
  </si>
  <si>
    <t>Table 12.10 - Cambridge School Certificate (SC) examination results - Republic of Mauritius, 2012-2024</t>
  </si>
  <si>
    <t>Table 12.11 - Cambridge Higher School Certificate (HSC) examination results - Republic of Mauritius, 2012- 2024</t>
  </si>
  <si>
    <r>
      <t xml:space="preserve">Table 12.12 - University of Mauritius: Enrolment by course level, faculty, sex and year of study, </t>
    </r>
    <r>
      <rPr>
        <b/>
        <sz val="11"/>
        <color theme="1"/>
        <rFont val="Times New Roman"/>
        <family val="1"/>
      </rPr>
      <t>2024/2025</t>
    </r>
  </si>
  <si>
    <t>Table 12.13(a) -  University of Technology - Mauritius: Enrolment by school, course level, year of study and sex, 2024/2025</t>
  </si>
  <si>
    <r>
      <t>Table 12.13(b) - University of Technology - Mauritius : Enrolment by mode of study, school and sex,</t>
    </r>
    <r>
      <rPr>
        <sz val="12"/>
        <color theme="1"/>
        <rFont val="Times New Roman"/>
        <family val="1"/>
      </rPr>
      <t xml:space="preserve"> 2024/2025</t>
    </r>
  </si>
  <si>
    <t>Table 12.14 - Mauritius Institute of Health - Enrolment by course level and sex, 2024/2025</t>
  </si>
  <si>
    <t>Table 12.15(a) -Mauritius Institute of Education: Enrolment by course level, mode of study (full-time) and sex, 2024/2025</t>
  </si>
  <si>
    <t>Table 12.15(b) - Mauritius Institute of Education - Enrolment by course level, mode of study (part-time) and sex, 2024/2025</t>
  </si>
  <si>
    <t>Table 12.16 - Mahatma Gandhi Institute/Rabindranath Tagore Institute - Enrolment by course level, mode of study and sex, 2024/2025</t>
  </si>
  <si>
    <t>Table 12.17 - Open University of Mauritius - Enrolment by Distance/Full Time Education by course level and sex, 2024/2025</t>
  </si>
  <si>
    <r>
      <t xml:space="preserve">Table 12.18-  Universite des Mascareignes </t>
    </r>
    <r>
      <rPr>
        <b/>
        <vertAlign val="superscript"/>
        <sz val="10"/>
        <color theme="1"/>
        <rFont val="Times New Roman"/>
        <family val="1"/>
      </rPr>
      <t xml:space="preserve">1 </t>
    </r>
    <r>
      <rPr>
        <b/>
        <sz val="10"/>
        <color theme="1"/>
        <rFont val="Times New Roman"/>
        <family val="1"/>
      </rPr>
      <t>-Enrolment by field, year of study and sex, 2024/2025</t>
    </r>
  </si>
  <si>
    <t>Table 12.19 -Academy of Design and Innovation - Enrolment by faculty, course level, field of study and sex, 2024/2025</t>
  </si>
  <si>
    <t>Table 12.20 - Enrolment in Post-Secondary Institutions, 2024/2025</t>
  </si>
  <si>
    <t>Table 15.6 - Industry: Production of selected commodities, 2014 - 2024</t>
  </si>
  <si>
    <r>
      <t xml:space="preserve">2024 </t>
    </r>
    <r>
      <rPr>
        <b/>
        <vertAlign val="superscript"/>
        <sz val="11"/>
        <color theme="1"/>
        <rFont val="Times New Roman"/>
        <family val="1"/>
      </rPr>
      <t>2</t>
    </r>
  </si>
  <si>
    <r>
      <t xml:space="preserve"> Fish</t>
    </r>
    <r>
      <rPr>
        <vertAlign val="superscript"/>
        <sz val="10"/>
        <color theme="1"/>
        <rFont val="Times New Roman"/>
        <family val="1"/>
      </rPr>
      <t>3</t>
    </r>
  </si>
  <si>
    <r>
      <t xml:space="preserve"> Denatured spirits</t>
    </r>
    <r>
      <rPr>
        <vertAlign val="superscript"/>
        <sz val="10"/>
        <color theme="1"/>
        <rFont val="Times New Roman"/>
        <family val="1"/>
      </rPr>
      <t>4</t>
    </r>
  </si>
  <si>
    <r>
      <t xml:space="preserve"> Vinegar</t>
    </r>
    <r>
      <rPr>
        <vertAlign val="superscript"/>
        <sz val="10"/>
        <color theme="1"/>
        <rFont val="Times New Roman"/>
        <family val="1"/>
      </rPr>
      <t>4</t>
    </r>
  </si>
  <si>
    <r>
      <t xml:space="preserve"> Beer and stout</t>
    </r>
    <r>
      <rPr>
        <vertAlign val="superscript"/>
        <sz val="10"/>
        <color theme="1"/>
        <rFont val="Times New Roman"/>
        <family val="1"/>
      </rPr>
      <t>4</t>
    </r>
  </si>
  <si>
    <r>
      <t xml:space="preserve"> Country liquor</t>
    </r>
    <r>
      <rPr>
        <vertAlign val="superscript"/>
        <sz val="10"/>
        <color theme="1"/>
        <rFont val="Times New Roman"/>
        <family val="1"/>
      </rPr>
      <t>4</t>
    </r>
  </si>
  <si>
    <r>
      <t>1</t>
    </r>
    <r>
      <rPr>
        <sz val="9"/>
        <color theme="1"/>
        <rFont val="Times New Roman"/>
        <family val="1"/>
      </rPr>
      <t xml:space="preserve"> Revised                                  </t>
    </r>
    <r>
      <rPr>
        <vertAlign val="superscript"/>
        <sz val="9"/>
        <color theme="1"/>
        <rFont val="Times New Roman"/>
        <family val="1"/>
      </rPr>
      <t>2</t>
    </r>
    <r>
      <rPr>
        <sz val="9"/>
        <color theme="1"/>
        <rFont val="Times New Roman"/>
        <family val="1"/>
      </rPr>
      <t xml:space="preserve"> Provisional</t>
    </r>
  </si>
  <si>
    <r>
      <rPr>
        <vertAlign val="superscript"/>
        <sz val="10"/>
        <color theme="1"/>
        <rFont val="Times New Roman"/>
        <family val="1"/>
      </rPr>
      <t>3</t>
    </r>
    <r>
      <rPr>
        <sz val="10"/>
        <color theme="1"/>
        <rFont val="Times New Roman"/>
        <family val="1"/>
      </rPr>
      <t xml:space="preserve">  Product weight</t>
    </r>
  </si>
  <si>
    <r>
      <t>4</t>
    </r>
    <r>
      <rPr>
        <sz val="9"/>
        <color theme="1"/>
        <rFont val="Times New Roman"/>
        <family val="1"/>
      </rPr>
      <t xml:space="preserve"> Source: Customs &amp; Excise Department</t>
    </r>
  </si>
  <si>
    <r>
      <t>Private</t>
    </r>
    <r>
      <rPr>
        <b/>
        <vertAlign val="superscript"/>
        <sz val="10"/>
        <rFont val="Times New Roman"/>
        <family val="1"/>
      </rPr>
      <t>3</t>
    </r>
  </si>
  <si>
    <r>
      <t>UoM</t>
    </r>
    <r>
      <rPr>
        <b/>
        <vertAlign val="superscript"/>
        <sz val="10"/>
        <rFont val="Times New Roman"/>
        <family val="1"/>
      </rPr>
      <t>2</t>
    </r>
  </si>
  <si>
    <t>ADI</t>
  </si>
  <si>
    <t>DBA</t>
  </si>
  <si>
    <t>Mphil</t>
  </si>
  <si>
    <t>Mphil/PhD</t>
  </si>
  <si>
    <t>MRes</t>
  </si>
  <si>
    <t xml:space="preserve">    Science &amp;Technology Related </t>
  </si>
  <si>
    <t>Medicine</t>
  </si>
  <si>
    <t xml:space="preserve"> Non Science and Technology</t>
  </si>
  <si>
    <t>Others (Not Specified)</t>
  </si>
  <si>
    <r>
      <rPr>
        <vertAlign val="superscript"/>
        <sz val="8"/>
        <rFont val="Times New Roman"/>
        <family val="1"/>
      </rPr>
      <t xml:space="preserve">1 </t>
    </r>
    <r>
      <rPr>
        <sz val="8"/>
        <rFont val="Times New Roman"/>
        <family val="1"/>
      </rPr>
      <t>Provisional</t>
    </r>
  </si>
  <si>
    <r>
      <rPr>
        <vertAlign val="superscript"/>
        <sz val="8"/>
        <rFont val="Times New Roman"/>
        <family val="1"/>
      </rPr>
      <t>2</t>
    </r>
    <r>
      <rPr>
        <sz val="8"/>
        <rFont val="Times New Roman"/>
        <family val="1"/>
      </rPr>
      <t xml:space="preserve"> Excludes enrolment on joint MIE, MGI Programmes</t>
    </r>
  </si>
  <si>
    <r>
      <rPr>
        <vertAlign val="superscript"/>
        <sz val="8"/>
        <rFont val="Times New Roman"/>
        <family val="1"/>
      </rPr>
      <t>3</t>
    </r>
    <r>
      <rPr>
        <sz val="8"/>
        <rFont val="Times New Roman"/>
        <family val="1"/>
      </rPr>
      <t xml:space="preserve"> Private includes enrolment in Private Higher Education Institutions (PHEI's) and private students pursuing studies without going through an intermediary/ PHEI's locally</t>
    </r>
  </si>
  <si>
    <r>
      <t>Table 12.21 - Enrolment</t>
    </r>
    <r>
      <rPr>
        <b/>
        <vertAlign val="superscript"/>
        <sz val="12"/>
        <rFont val="Times New Roman"/>
        <family val="1"/>
      </rPr>
      <t xml:space="preserve"> 1</t>
    </r>
    <r>
      <rPr>
        <b/>
        <sz val="12"/>
        <rFont val="Times New Roman"/>
        <family val="1"/>
      </rPr>
      <t xml:space="preserve"> at Tertiary Education Level, both Locally &amp; Overseas, by Source and Field of Study, as at December 2024 </t>
    </r>
  </si>
  <si>
    <t>Table 14.1 - Effective area under cultivation (hectares), 2016 - 2024</t>
  </si>
  <si>
    <t>Enrolment at Higher Education Level, both Locally &amp; Overseas, by Source and Field of Study, as at December 2024</t>
  </si>
  <si>
    <t>FOREWORD</t>
  </si>
  <si>
    <t>Statistics Mauritius</t>
  </si>
  <si>
    <t>Ministry of Finance, Economic Planning and Development</t>
  </si>
  <si>
    <t>Port Louis</t>
  </si>
  <si>
    <t>MAURITIUS</t>
  </si>
  <si>
    <t>Explanation of symbols &amp; abbreviations</t>
  </si>
  <si>
    <t>Nil</t>
  </si>
  <si>
    <t>Data not available</t>
  </si>
  <si>
    <t>Napp</t>
  </si>
  <si>
    <t>Not applicable</t>
  </si>
  <si>
    <t>…</t>
  </si>
  <si>
    <t>Negligible</t>
  </si>
  <si>
    <t>'000</t>
  </si>
  <si>
    <t>Thousand</t>
  </si>
  <si>
    <t>Ton</t>
  </si>
  <si>
    <r>
      <t>m</t>
    </r>
    <r>
      <rPr>
        <vertAlign val="superscript"/>
        <sz val="9"/>
        <rFont val="Times New Roman"/>
        <family val="1"/>
      </rPr>
      <t>2</t>
    </r>
  </si>
  <si>
    <t>Square metre</t>
  </si>
  <si>
    <r>
      <t>m</t>
    </r>
    <r>
      <rPr>
        <vertAlign val="superscript"/>
        <sz val="9"/>
        <rFont val="Times New Roman"/>
        <family val="1"/>
      </rPr>
      <t>3</t>
    </r>
  </si>
  <si>
    <t>Cubic metre</t>
  </si>
  <si>
    <r>
      <t>km</t>
    </r>
    <r>
      <rPr>
        <vertAlign val="superscript"/>
        <sz val="9"/>
        <rFont val="Times New Roman"/>
        <family val="1"/>
      </rPr>
      <t>2</t>
    </r>
  </si>
  <si>
    <t>Square kilometre</t>
  </si>
  <si>
    <t>Hectare</t>
  </si>
  <si>
    <t>Hectolitre</t>
  </si>
  <si>
    <t>c.i.f.</t>
  </si>
  <si>
    <t>Cost, insurance and freight</t>
  </si>
  <si>
    <t>f.o.b.</t>
  </si>
  <si>
    <t>Free on board</t>
  </si>
  <si>
    <t>Kilowatt</t>
  </si>
  <si>
    <t>Kilowatt hour</t>
  </si>
  <si>
    <t>Megawatt</t>
  </si>
  <si>
    <t>MWh</t>
  </si>
  <si>
    <t>Megawatt hour</t>
  </si>
  <si>
    <t>Million kilowatt hour</t>
  </si>
  <si>
    <t>Rs</t>
  </si>
  <si>
    <t>Tonne of oil equivalent</t>
  </si>
  <si>
    <t>Thousand tonne of oil equivalent</t>
  </si>
  <si>
    <t>Gg Co2-eq</t>
  </si>
  <si>
    <t>Gigagram carbon dioxide equivalent</t>
  </si>
  <si>
    <t>ANNUAL DIGEST OF STATISTICS  2024</t>
  </si>
  <si>
    <t>Director of Statistics</t>
  </si>
  <si>
    <t>M.Dawoonauth</t>
  </si>
  <si>
    <t xml:space="preserve"> December 2025</t>
  </si>
  <si>
    <t>https://statsmauritius.govmu.org/Pages/Statistics/statsbysubj.aspx</t>
  </si>
  <si>
    <t>It is anticipated that the information presented herein will be of value to the public at large, and particularly to policy-makers, planners, researchers and other decision-makers. Users requiring more detailed or sector-specific data are invited to consult the range of publications produced by this office.
The compilation of this Digest has necessitated the mobilisation of substantial resources and the co-operation of numerous public and private organisations. The assistance and support extended by these stakeholders are hereby gratefully acknowledged.</t>
  </si>
  <si>
    <t xml:space="preserve">This fortieth issue of the Annual Digest of Statistics provides a comprehensive yet concise presentation of key statistical information on the demographic, economic and social characteristics of Mauritius.
The data contained in this digest represent the latest information available . The figures presented supersede those published in previous editions; however, certain data are provisional and subject to revision.
Where appropriate, figures have been rounded to the nearest digit. Consequently, minor discrepancies may arise in some tables between the sum of individual components and the corresponding totals.
In addition to this publication, regular outputs of this office—including the Economic and Social Indicators series and various ad hoc reports—are made available on our website 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</si>
</sst>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1">
    <numFmt numFmtId="41" formatCode="_-* #,##0_-;\-* #,##0_-;_-* &quot;-&quot;_-;_-@_-"/>
    <numFmt numFmtId="43" formatCode="_-* #,##0.00_-;\-* #,##0.00_-;_-* &quot;-&quot;??_-;_-@_-"/>
    <numFmt numFmtId="164" formatCode="_(* #,##0.00_);_(* \(#,##0.00\);_(* &quot;-&quot;??_);_(@_)"/>
    <numFmt numFmtId="165" formatCode="#,##0\ \ \ "/>
    <numFmt numFmtId="166" formatCode="\+\ #,###;\-\ #,###"/>
    <numFmt numFmtId="167" formatCode="#,###\ \ \ \ \ \ \ "/>
    <numFmt numFmtId="168" formatCode="\(0\)"/>
    <numFmt numFmtId="169" formatCode="#,##0\ \ \ \ \ \ \ \ \ \ \ \ \ "/>
    <numFmt numFmtId="170" formatCode="#,##0\ "/>
    <numFmt numFmtId="171" formatCode="#,##0\ \ \ \ \ \ \ \ \ \ "/>
    <numFmt numFmtId="172" formatCode="\+\ 0.0;\ \-\ 0.0"/>
    <numFmt numFmtId="173" formatCode="0.0"/>
    <numFmt numFmtId="174" formatCode="\+\ 0.0\ \ \ \ \ \ \ "/>
    <numFmt numFmtId="175" formatCode="0.0_ ;\-0.0\ "/>
    <numFmt numFmtId="176" formatCode="#,###\ \ \ \ \ \ \ \ \ \ "/>
    <numFmt numFmtId="177" formatCode="#,###\ \ \ "/>
    <numFmt numFmtId="178" formatCode="#,##0\ \ "/>
    <numFmt numFmtId="179" formatCode="##,##0\ \ \ "/>
    <numFmt numFmtId="180" formatCode="_(* #,##0_);_(* \(#,##0\);_(* &quot;-&quot;??_);_(@_)"/>
    <numFmt numFmtId="181" formatCode="#,##0\ \ \ \ \ \ \ \ \ \ \ \ \ \ \ "/>
    <numFmt numFmtId="182" formatCode="#,##0.0\ \ "/>
    <numFmt numFmtId="183" formatCode="#,##0\ \ \ \ "/>
    <numFmt numFmtId="184" formatCode="0.0\ \ \ "/>
    <numFmt numFmtId="185" formatCode="\+\ #,##0\ "/>
    <numFmt numFmtId="186" formatCode="_(* #,##0.00_);_(* \(#,##0.00\);_(* &quot;-&quot;?_);_(@_)"/>
    <numFmt numFmtId="187" formatCode="0.00\ \ \ \ "/>
    <numFmt numFmtId="188" formatCode="#,##0.00\ \ \ \ "/>
    <numFmt numFmtId="189" formatCode="0.00\ \ \ "/>
    <numFmt numFmtId="190" formatCode="0.00\ "/>
    <numFmt numFmtId="191" formatCode="0.0\ \ "/>
    <numFmt numFmtId="192" formatCode="#,##0.0\ \ \ "/>
    <numFmt numFmtId="193" formatCode="#,##0\ \ \ \ \ "/>
    <numFmt numFmtId="194" formatCode="#,##0.0\ \ \ \ \ "/>
    <numFmt numFmtId="195" formatCode="0.000"/>
    <numFmt numFmtId="196" formatCode="0.0\ \ \ \ \ \ \ "/>
    <numFmt numFmtId="197" formatCode="#,##0.0\ \ \ \ "/>
    <numFmt numFmtId="198" formatCode="#,##0.0"/>
    <numFmt numFmtId="199" formatCode="0.0\ \ \ \ \ \ "/>
    <numFmt numFmtId="200" formatCode="0\ \ \ "/>
    <numFmt numFmtId="201" formatCode="#,##0.000000000000000"/>
    <numFmt numFmtId="202" formatCode="#,##0\ \ \ \ \ \ \ \ "/>
    <numFmt numFmtId="203" formatCode="#,##0\ \ \ \ \ \ "/>
    <numFmt numFmtId="204" formatCode="#,##0.0\ \ \ \ \ \ "/>
    <numFmt numFmtId="205" formatCode="\(0.0\)"/>
    <numFmt numFmtId="206" formatCode="0.0\ \ \ \ "/>
    <numFmt numFmtId="207" formatCode="_(* #,##0.0_);_(* \(#,##0.0\);_(* &quot;-&quot;??_);_(@_)"/>
    <numFmt numFmtId="208" formatCode="\ \ General"/>
    <numFmt numFmtId="209" formatCode="\(#,##0\)\ \ "/>
    <numFmt numFmtId="210" formatCode="\ \ \ \ \ \ \ \-\ \ \ \ \ \ "/>
    <numFmt numFmtId="211" formatCode="\ \ \ \ General"/>
    <numFmt numFmtId="212" formatCode="0.0\ \ \ \ \ "/>
    <numFmt numFmtId="213" formatCode="\(#,##0\)\ \ \ "/>
    <numFmt numFmtId="214" formatCode="_-* #,##0.0_-;\-* #,##0.0_-;_-* &quot;-&quot;??_-;_-@_-"/>
    <numFmt numFmtId="215" formatCode="_(* #,##0.0_);_(* \(#,##0.0\);_(* &quot;-&quot;?_);_(@_)"/>
    <numFmt numFmtId="216" formatCode="#,##0.000000"/>
    <numFmt numFmtId="217" formatCode="_-* #,##0_-;\-* #,##0_-;_-* &quot;-&quot;??_-;_-@_-"/>
    <numFmt numFmtId="218" formatCode="[$-409]mmm\-yy;@"/>
    <numFmt numFmtId="219" formatCode="#,##0.00\ \ "/>
    <numFmt numFmtId="220" formatCode="_(* #,##0_);_(* \(#,##0\);_(* &quot;-&quot;_);_(@_)"/>
    <numFmt numFmtId="221" formatCode="#,##0.0\ "/>
    <numFmt numFmtId="222" formatCode="#,##0.00\ "/>
    <numFmt numFmtId="223" formatCode="\+#,##0.0\ ;\-#,##0.0\ "/>
    <numFmt numFmtId="224" formatCode="#,##0.0\ ;\-#,##0.0\ "/>
    <numFmt numFmtId="225" formatCode="\+#,##0.00\ ;\-#,##0.00\ "/>
    <numFmt numFmtId="226" formatCode="0.0000000"/>
    <numFmt numFmtId="227" formatCode="#,##0.0000000\ "/>
    <numFmt numFmtId="228" formatCode="0.00000"/>
    <numFmt numFmtId="229" formatCode="0.000000"/>
    <numFmt numFmtId="230" formatCode="0.000000000000000000"/>
    <numFmt numFmtId="231" formatCode="0.000000000"/>
    <numFmt numFmtId="232" formatCode="\ \ \ General"/>
    <numFmt numFmtId="233" formatCode="#,##0.0\ \ \ \ \ \ \ \ "/>
    <numFmt numFmtId="234" formatCode="0.0\ \ \ \ \ \ \ \ \ \ \ \ \ \ \ \ "/>
    <numFmt numFmtId="235" formatCode="0.0\ "/>
    <numFmt numFmtId="236" formatCode="\ General"/>
    <numFmt numFmtId="237" formatCode="0\ \ "/>
    <numFmt numFmtId="238" formatCode="0\ \ \ \ \ "/>
    <numFmt numFmtId="239" formatCode="\ \ \ \-\ \ \ \ "/>
    <numFmt numFmtId="240" formatCode="0."/>
    <numFmt numFmtId="241" formatCode="\-\ \ \ \ \ \ \ \ \ "/>
    <numFmt numFmtId="242" formatCode="\ #,##0\ \ "/>
    <numFmt numFmtId="243" formatCode="\ \ \ \ \ \ \-\ \ "/>
    <numFmt numFmtId="244" formatCode="\ \ \-"/>
    <numFmt numFmtId="245" formatCode="_(* #,##0___);_(* \(#,##0\);_(* &quot;-&quot;??_);_(@_)"/>
    <numFmt numFmtId="246" formatCode="0\ \ \ \ \ \ \ \ "/>
    <numFmt numFmtId="247" formatCode="#,##0."/>
    <numFmt numFmtId="248" formatCode="\(#,##0\)\ "/>
    <numFmt numFmtId="249" formatCode="_(* #,##0_);_(* \(#,##0\);_(* &quot;-&quot;_);_(@_)\ \ "/>
    <numFmt numFmtId="250" formatCode="_(* #,##0_);_(* \(#,##0\);_(* &quot;-&quot;_)\ \ \ \ \ \ \ "/>
    <numFmt numFmtId="251" formatCode="_(* #,##0_);_(* \(#,##0\);_(* &quot;-&quot;_)\ \ \ \ "/>
    <numFmt numFmtId="252" formatCode="_(* #,##0.0_);_(* \(#,##0.0\);_(* &quot;-&quot;_)\ \ \ \ "/>
    <numFmt numFmtId="253" formatCode="_(&quot;$&quot;* #,##0.00_);_(&quot;$&quot;* \(#,##0.00\);_(&quot;$&quot;* &quot;-&quot;??_);_(@_)"/>
    <numFmt numFmtId="254" formatCode="_(* #,##0_);_(* \(#,##0\);_(* &quot;-&quot;_)\ \ "/>
    <numFmt numFmtId="255" formatCode="\-\ \ "/>
    <numFmt numFmtId="256" formatCode="_(* #,##0.0_);_(* \(#,##0.0\);_(* &quot;-&quot;_);_(@_)"/>
    <numFmt numFmtId="257" formatCode="\ \ \ _(* #,##0_);_(* \(#,##0\);_(* &quot;-&quot;_);_(@_)\ \ "/>
    <numFmt numFmtId="258" formatCode="_(* #,##0_);_(* \(#,##0\);_(* &quot;-&quot;_);_(@_)\ "/>
    <numFmt numFmtId="259" formatCode="\-\ General\ \-"/>
    <numFmt numFmtId="260" formatCode="_(* #,##0_);_(* \(#,##0\);_(* &quot;-&quot;_)\ "/>
    <numFmt numFmtId="261" formatCode="###0\ \ "/>
    <numFmt numFmtId="262" formatCode="000"/>
    <numFmt numFmtId="263" formatCode="###0\ \ \ "/>
    <numFmt numFmtId="264" formatCode="#,##0.00000000000000"/>
    <numFmt numFmtId="265" formatCode="\+0.0\ \ "/>
    <numFmt numFmtId="266" formatCode="General_)"/>
    <numFmt numFmtId="267" formatCode="_(* \-\ \ \ \ \ "/>
    <numFmt numFmtId="268" formatCode="#,##0.000"/>
    <numFmt numFmtId="269" formatCode="#,##0.00\ \ \ \ \ \ "/>
    <numFmt numFmtId="270" formatCode="#,##0.00\ \ \ \ \ \ \ \ "/>
    <numFmt numFmtId="271" formatCode="#,##0.00\ \ \ \ \ "/>
    <numFmt numFmtId="272" formatCode="_(* ###0_);_(* \(###0\);_(* &quot;-&quot;??_);_(@_)"/>
    <numFmt numFmtId="273" formatCode="#,##0______"/>
    <numFmt numFmtId="274" formatCode="#,##0.0______"/>
    <numFmt numFmtId="275" formatCode="#,##0.00______"/>
    <numFmt numFmtId="276" formatCode="#,##0__"/>
    <numFmt numFmtId="277" formatCode="#,##0&quot;  &quot;"/>
    <numFmt numFmtId="278" formatCode="\ \ \ \ \ \ \ \ \ \-\ \ \ \ \ \ \ \ "/>
    <numFmt numFmtId="279" formatCode="\+0.0"/>
    <numFmt numFmtId="280" formatCode="\+#,##0.0_);\-#,##0.0"/>
    <numFmt numFmtId="281" formatCode="\+#,##0.0\ \ ;\-#,##0.0\ \ "/>
    <numFmt numFmtId="282" formatCode="#,##0.0\ \ ;\-#,##0.0\ \ "/>
    <numFmt numFmtId="283" formatCode="\+#,##0.0\ \ \ ;\-#,##0.0\ \ \ \ \ \ "/>
    <numFmt numFmtId="284" formatCode="\+0.0\ "/>
    <numFmt numFmtId="285" formatCode="\ 0.0\ \ "/>
    <numFmt numFmtId="286" formatCode="\(#,###\)\ \ \ "/>
    <numFmt numFmtId="287" formatCode="\+#,##0\ \ \ \ \ "/>
    <numFmt numFmtId="288" formatCode="#,##0.0_ ;\-#,##0.0\ "/>
    <numFmt numFmtId="289" formatCode="\ 0.0"/>
    <numFmt numFmtId="290" formatCode="\+#,##0.0;\-#,##0.0"/>
    <numFmt numFmtId="291" formatCode="\ \ \ \ \ \ \ \ #,##0\ \ \ \ \ \ \ \ \ \ "/>
    <numFmt numFmtId="292" formatCode="mmmm\ yyyy"/>
  </numFmts>
  <fonts count="240" x14ac:knownFonts="1">
    <font>
      <sz val="12"/>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u/>
      <sz val="11"/>
      <color theme="10"/>
      <name val="Calibri"/>
      <family val="2"/>
      <scheme val="minor"/>
    </font>
    <font>
      <sz val="10"/>
      <name val="Times New Roman"/>
      <family val="1"/>
    </font>
    <font>
      <sz val="12"/>
      <name val="Times New Roman"/>
      <family val="1"/>
    </font>
    <font>
      <sz val="10"/>
      <name val="MS Sans Serif"/>
      <family val="2"/>
    </font>
    <font>
      <b/>
      <sz val="11"/>
      <name val="Times New Roman"/>
      <family val="1"/>
    </font>
    <font>
      <b/>
      <vertAlign val="superscript"/>
      <sz val="11"/>
      <name val="Times New Roman"/>
      <family val="1"/>
    </font>
    <font>
      <b/>
      <u/>
      <sz val="10"/>
      <name val="Times New Roman"/>
      <family val="1"/>
    </font>
    <font>
      <u/>
      <sz val="10"/>
      <name val="Times New Roman"/>
      <family val="1"/>
    </font>
    <font>
      <b/>
      <sz val="10"/>
      <name val="Times New Roman"/>
      <family val="1"/>
    </font>
    <font>
      <vertAlign val="superscript"/>
      <sz val="9"/>
      <name val="Times New Roman"/>
      <family val="1"/>
    </font>
    <font>
      <sz val="9"/>
      <name val="Times New Roman"/>
      <family val="1"/>
    </font>
    <font>
      <sz val="10"/>
      <name val="MS Sans Serif"/>
    </font>
    <font>
      <vertAlign val="superscript"/>
      <sz val="10"/>
      <name val="Times New Roman"/>
      <family val="1"/>
    </font>
    <font>
      <sz val="11"/>
      <name val="Times New Roman"/>
      <family val="1"/>
    </font>
    <font>
      <b/>
      <sz val="12"/>
      <name val="Times New Roman"/>
      <family val="1"/>
    </font>
    <font>
      <b/>
      <vertAlign val="superscript"/>
      <sz val="12"/>
      <name val="Times New Roman"/>
      <family val="1"/>
    </font>
    <font>
      <b/>
      <u/>
      <sz val="12"/>
      <name val="Times New Roman"/>
      <family val="1"/>
    </font>
    <font>
      <sz val="10"/>
      <name val="Helv"/>
    </font>
    <font>
      <sz val="11"/>
      <color theme="1"/>
      <name val="Calibri"/>
      <family val="2"/>
      <scheme val="minor"/>
    </font>
    <font>
      <sz val="10"/>
      <color rgb="FFFF0000"/>
      <name val="Times New Roman"/>
      <family val="1"/>
    </font>
    <font>
      <vertAlign val="superscript"/>
      <sz val="12"/>
      <name val="Times New Roman"/>
      <family val="1"/>
    </font>
    <font>
      <i/>
      <sz val="9"/>
      <name val="Times New Roman"/>
      <family val="1"/>
    </font>
    <font>
      <sz val="10"/>
      <name val="Arial"/>
      <family val="2"/>
    </font>
    <font>
      <vertAlign val="superscript"/>
      <sz val="14"/>
      <name val="Times New Roman"/>
      <family val="1"/>
    </font>
    <font>
      <b/>
      <vertAlign val="superscript"/>
      <sz val="10"/>
      <name val="Times New Roman"/>
      <family val="1"/>
    </font>
    <font>
      <u/>
      <sz val="9"/>
      <name val="Times New Roman"/>
      <family val="1"/>
    </font>
    <font>
      <u/>
      <sz val="10"/>
      <color theme="10"/>
      <name val="Times New Roman"/>
      <family val="1"/>
    </font>
    <font>
      <sz val="10"/>
      <color theme="1"/>
      <name val="Times New Roman"/>
      <family val="1"/>
    </font>
    <font>
      <sz val="11"/>
      <name val="Calibri"/>
      <family val="2"/>
      <scheme val="minor"/>
    </font>
    <font>
      <sz val="10"/>
      <name val="Times New Roman"/>
    </font>
    <font>
      <b/>
      <sz val="13"/>
      <name val="Times New Roman"/>
      <family val="1"/>
    </font>
    <font>
      <sz val="14"/>
      <name val="Times New Roman"/>
      <family val="1"/>
    </font>
    <font>
      <sz val="13"/>
      <name val="Times New Roman"/>
      <family val="1"/>
    </font>
    <font>
      <sz val="12"/>
      <name val="MS Sans Serif"/>
      <family val="2"/>
    </font>
    <font>
      <i/>
      <sz val="11"/>
      <name val="Times New Roman"/>
      <family val="1"/>
    </font>
    <font>
      <i/>
      <sz val="12"/>
      <name val="Times New Roman"/>
      <family val="1"/>
    </font>
    <font>
      <sz val="10"/>
      <name val="Courier"/>
      <family val="3"/>
    </font>
    <font>
      <b/>
      <vertAlign val="superscript"/>
      <sz val="13"/>
      <name val="Times New Roman"/>
      <family val="1"/>
    </font>
    <font>
      <sz val="12"/>
      <name val="Courier"/>
      <family val="3"/>
    </font>
    <font>
      <u/>
      <sz val="12"/>
      <name val="Times New Roman"/>
      <family val="1"/>
    </font>
    <font>
      <b/>
      <sz val="12"/>
      <color rgb="FFFF0000"/>
      <name val="Times New Roman"/>
      <family val="1"/>
    </font>
    <font>
      <sz val="12"/>
      <color rgb="FFFF0000"/>
      <name val="Times New Roman"/>
      <family val="1"/>
    </font>
    <font>
      <sz val="8"/>
      <name val="Times New Roman"/>
      <family val="1"/>
    </font>
    <font>
      <vertAlign val="superscript"/>
      <sz val="8"/>
      <name val="Times New Roman"/>
      <family val="1"/>
    </font>
    <font>
      <sz val="12"/>
      <color rgb="FF000000"/>
      <name val="Times New Roman"/>
      <family val="1"/>
    </font>
    <font>
      <sz val="11"/>
      <name val="MS Sans Serif"/>
      <family val="2"/>
    </font>
    <font>
      <vertAlign val="superscript"/>
      <sz val="11"/>
      <name val="Times New Roman"/>
      <family val="1"/>
    </font>
    <font>
      <sz val="10"/>
      <color rgb="FFC00000"/>
      <name val="Times New Roman"/>
      <family val="1"/>
    </font>
    <font>
      <b/>
      <sz val="11"/>
      <color theme="1"/>
      <name val="Times New Roman"/>
      <family val="1"/>
    </font>
    <font>
      <sz val="11"/>
      <color theme="1"/>
      <name val="Times New Roman"/>
      <family val="1"/>
    </font>
    <font>
      <i/>
      <sz val="10"/>
      <name val="Times New Roman"/>
      <family val="1"/>
    </font>
    <font>
      <b/>
      <i/>
      <sz val="11"/>
      <name val="Times New Roman"/>
      <family val="1"/>
    </font>
    <font>
      <b/>
      <sz val="9"/>
      <name val="Times New Roman"/>
      <family val="1"/>
    </font>
    <font>
      <b/>
      <i/>
      <sz val="11"/>
      <color indexed="8"/>
      <name val="Times New Roman"/>
      <family val="1"/>
    </font>
    <font>
      <b/>
      <sz val="11"/>
      <color indexed="16"/>
      <name val="Times New Roman"/>
      <family val="1"/>
    </font>
    <font>
      <b/>
      <vertAlign val="superscript"/>
      <sz val="9"/>
      <name val="Times New Roman"/>
      <family val="1"/>
    </font>
    <font>
      <b/>
      <sz val="8"/>
      <name val="Times New Roman"/>
      <family val="1"/>
    </font>
    <font>
      <i/>
      <vertAlign val="superscript"/>
      <sz val="9"/>
      <name val="Times New Roman"/>
      <family val="1"/>
    </font>
    <font>
      <b/>
      <sz val="11"/>
      <color indexed="8"/>
      <name val="Times New Roman"/>
      <family val="1"/>
    </font>
    <font>
      <sz val="12"/>
      <color indexed="8"/>
      <name val="Times New Roman"/>
      <family val="1"/>
    </font>
    <font>
      <sz val="10"/>
      <color indexed="8"/>
      <name val="Times New Roman"/>
      <family val="1"/>
    </font>
    <font>
      <b/>
      <vertAlign val="superscript"/>
      <sz val="11"/>
      <color indexed="8"/>
      <name val="Times New Roman"/>
      <family val="1"/>
    </font>
    <font>
      <sz val="9"/>
      <color indexed="8"/>
      <name val="Times New Roman"/>
      <family val="1"/>
    </font>
    <font>
      <sz val="8"/>
      <color indexed="8"/>
      <name val="Times New Roman"/>
      <family val="1"/>
    </font>
    <font>
      <i/>
      <sz val="9"/>
      <color indexed="8"/>
      <name val="Times New Roman"/>
      <family val="1"/>
    </font>
    <font>
      <b/>
      <sz val="9"/>
      <color indexed="8"/>
      <name val="Times New Roman"/>
      <family val="1"/>
    </font>
    <font>
      <sz val="10"/>
      <color theme="1"/>
      <name val="Segoe UI"/>
      <family val="2"/>
    </font>
    <font>
      <sz val="10"/>
      <color indexed="8"/>
      <name val="Segoe UI"/>
      <family val="2"/>
    </font>
    <font>
      <b/>
      <i/>
      <sz val="11"/>
      <color theme="1" tint="4.9989318521683403E-2"/>
      <name val="Times New Roman"/>
      <family val="1"/>
    </font>
    <font>
      <i/>
      <vertAlign val="superscript"/>
      <sz val="11"/>
      <name val="Times New Roman"/>
      <family val="1"/>
    </font>
    <font>
      <i/>
      <sz val="11"/>
      <color rgb="FF002060"/>
      <name val="Times New Roman"/>
      <family val="1"/>
    </font>
    <font>
      <sz val="11"/>
      <color rgb="FF002060"/>
      <name val="Times New Roman"/>
      <family val="1"/>
    </font>
    <font>
      <b/>
      <sz val="12"/>
      <color indexed="8"/>
      <name val="Times New Roman"/>
      <family val="1"/>
    </font>
    <font>
      <i/>
      <sz val="10"/>
      <color indexed="8"/>
      <name val="Times New Roman"/>
      <family val="1"/>
    </font>
    <font>
      <b/>
      <sz val="10"/>
      <color indexed="8"/>
      <name val="Times New Roman"/>
      <family val="1"/>
    </font>
    <font>
      <b/>
      <sz val="10.5"/>
      <color indexed="8"/>
      <name val="Times New Roman"/>
      <family val="1"/>
    </font>
    <font>
      <sz val="9.5"/>
      <color indexed="8"/>
      <name val="Times New Roman"/>
      <family val="1"/>
    </font>
    <font>
      <vertAlign val="superscript"/>
      <sz val="9.5"/>
      <color indexed="8"/>
      <name val="Times New Roman"/>
      <family val="1"/>
    </font>
    <font>
      <b/>
      <sz val="9.5"/>
      <color indexed="8"/>
      <name val="Times New Roman"/>
      <family val="1"/>
    </font>
    <font>
      <b/>
      <sz val="10"/>
      <color theme="1"/>
      <name val="Times New Roman"/>
      <family val="1"/>
    </font>
    <font>
      <b/>
      <sz val="9.5"/>
      <color rgb="FF000000"/>
      <name val="Times New Roman"/>
      <family val="1"/>
    </font>
    <font>
      <b/>
      <vertAlign val="superscript"/>
      <sz val="9.5"/>
      <color rgb="FF000000"/>
      <name val="Times New Roman"/>
      <family val="1"/>
    </font>
    <font>
      <sz val="11"/>
      <color indexed="8"/>
      <name val="Times New Roman"/>
      <family val="1"/>
    </font>
    <font>
      <b/>
      <sz val="10.5"/>
      <name val="Times New Roman"/>
      <family val="1"/>
    </font>
    <font>
      <b/>
      <vertAlign val="subscript"/>
      <sz val="10.5"/>
      <name val="Times New Roman"/>
      <family val="1"/>
    </font>
    <font>
      <b/>
      <sz val="8.5"/>
      <name val="Times New Roman"/>
      <family val="1"/>
    </font>
    <font>
      <b/>
      <vertAlign val="superscript"/>
      <sz val="8.5"/>
      <name val="Times New Roman"/>
      <family val="1"/>
    </font>
    <font>
      <sz val="8.5"/>
      <name val="Times New Roman"/>
      <family val="1"/>
    </font>
    <font>
      <i/>
      <sz val="8.5"/>
      <name val="Times New Roman"/>
      <family val="1"/>
    </font>
    <font>
      <i/>
      <sz val="8"/>
      <name val="Times New Roman"/>
      <family val="1"/>
    </font>
    <font>
      <sz val="8.5"/>
      <name val="Helv"/>
    </font>
    <font>
      <sz val="10"/>
      <color indexed="9"/>
      <name val="Helv"/>
    </font>
    <font>
      <sz val="8"/>
      <name val="Helv"/>
    </font>
    <font>
      <b/>
      <vertAlign val="subscript"/>
      <sz val="10"/>
      <name val="Times New Roman"/>
      <family val="1"/>
    </font>
    <font>
      <sz val="9"/>
      <name val="Helv"/>
    </font>
    <font>
      <b/>
      <i/>
      <sz val="8.5"/>
      <name val="Times New Roman"/>
      <family val="1"/>
    </font>
    <font>
      <i/>
      <sz val="10"/>
      <name val="Helv"/>
    </font>
    <font>
      <b/>
      <i/>
      <sz val="9"/>
      <name val="Times New Roman"/>
      <family val="1"/>
    </font>
    <font>
      <b/>
      <sz val="8.5"/>
      <color indexed="8"/>
      <name val="Times New Roman"/>
      <family val="1"/>
    </font>
    <font>
      <b/>
      <i/>
      <sz val="12"/>
      <name val="Times New Roman"/>
      <family val="1"/>
    </font>
    <font>
      <b/>
      <sz val="11"/>
      <color theme="1"/>
      <name val="Calibri"/>
      <family val="2"/>
      <scheme val="minor"/>
    </font>
    <font>
      <sz val="10"/>
      <name val="CG Times"/>
      <family val="1"/>
    </font>
    <font>
      <sz val="11"/>
      <color indexed="8"/>
      <name val="Calibri"/>
      <family val="2"/>
    </font>
    <font>
      <i/>
      <sz val="10"/>
      <color theme="1"/>
      <name val="Times New Roman"/>
      <family val="1"/>
    </font>
    <font>
      <b/>
      <i/>
      <sz val="10"/>
      <name val="Times New Roman"/>
      <family val="1"/>
    </font>
    <font>
      <b/>
      <sz val="14"/>
      <name val="Times New Roman"/>
      <family val="1"/>
    </font>
    <font>
      <b/>
      <vertAlign val="superscript"/>
      <sz val="10.5"/>
      <name val="Times New Roman"/>
      <family val="1"/>
    </font>
    <font>
      <sz val="10.5"/>
      <name val="Times New Roman"/>
      <family val="1"/>
    </font>
    <font>
      <b/>
      <u/>
      <sz val="11"/>
      <name val="Times New Roman"/>
      <family val="1"/>
    </font>
    <font>
      <b/>
      <vertAlign val="superscript"/>
      <sz val="8"/>
      <name val="Times New Roman"/>
      <family val="1"/>
    </font>
    <font>
      <b/>
      <u/>
      <sz val="9"/>
      <name val="Times New Roman"/>
      <family val="1"/>
    </font>
    <font>
      <b/>
      <u/>
      <sz val="8"/>
      <name val="Times New Roman"/>
      <family val="1"/>
    </font>
    <font>
      <u/>
      <sz val="8"/>
      <name val="Times New Roman"/>
      <family val="1"/>
    </font>
    <font>
      <u/>
      <sz val="11"/>
      <name val="Times New Roman"/>
      <family val="1"/>
    </font>
    <font>
      <b/>
      <sz val="10"/>
      <color rgb="FFFF0000"/>
      <name val="Times New Roman"/>
      <family val="1"/>
    </font>
    <font>
      <sz val="10"/>
      <color rgb="FF000000"/>
      <name val="Times New Roman"/>
      <family val="1"/>
    </font>
    <font>
      <i/>
      <sz val="10"/>
      <color rgb="FF000000"/>
      <name val="Times New Roman"/>
      <family val="1"/>
    </font>
    <font>
      <b/>
      <sz val="10"/>
      <color rgb="FF000000"/>
      <name val="Times New Roman"/>
      <family val="1"/>
    </font>
    <font>
      <sz val="9"/>
      <color rgb="FF000000"/>
      <name val="Times New Roman"/>
      <family val="1"/>
    </font>
    <font>
      <b/>
      <sz val="9"/>
      <color rgb="FF000000"/>
      <name val="Times New Roman"/>
      <family val="1"/>
    </font>
    <font>
      <sz val="9"/>
      <color rgb="FF000000"/>
      <name val="Arial"/>
      <family val="2"/>
    </font>
    <font>
      <b/>
      <sz val="9"/>
      <color rgb="FF000000"/>
      <name val="Arial"/>
      <family val="2"/>
    </font>
    <font>
      <i/>
      <sz val="10.5"/>
      <name val="Times New Roman"/>
      <family val="1"/>
    </font>
    <font>
      <b/>
      <i/>
      <sz val="10.5"/>
      <name val="Times New Roman"/>
      <family val="1"/>
    </font>
    <font>
      <vertAlign val="superscript"/>
      <sz val="10.5"/>
      <name val="Times New Roman"/>
      <family val="1"/>
    </font>
    <font>
      <sz val="9.5"/>
      <name val="Times New Roman"/>
      <family val="1"/>
    </font>
    <font>
      <b/>
      <sz val="10"/>
      <name val="Helv"/>
    </font>
    <font>
      <sz val="12"/>
      <name val="Arial"/>
      <family val="2"/>
    </font>
    <font>
      <sz val="11"/>
      <color rgb="FF000000"/>
      <name val="Times New Roman"/>
      <family val="1"/>
    </font>
    <font>
      <i/>
      <sz val="11"/>
      <color theme="1"/>
      <name val="Times New Roman"/>
      <family val="1"/>
    </font>
    <font>
      <i/>
      <sz val="13"/>
      <name val="Times New Roman"/>
      <family val="1"/>
    </font>
    <font>
      <sz val="11.5"/>
      <name val="Times New Roman"/>
      <family val="1"/>
    </font>
    <font>
      <vertAlign val="superscript"/>
      <sz val="11.5"/>
      <name val="Times New Roman"/>
      <family val="1"/>
    </font>
    <font>
      <b/>
      <vertAlign val="superscript"/>
      <sz val="11"/>
      <color theme="1"/>
      <name val="Times New Roman"/>
      <family val="1"/>
    </font>
    <font>
      <u/>
      <sz val="10"/>
      <color indexed="12"/>
      <name val="Helv"/>
    </font>
    <font>
      <sz val="11"/>
      <name val="Arial"/>
      <family val="2"/>
    </font>
    <font>
      <b/>
      <sz val="11"/>
      <name val="Arial"/>
      <family val="2"/>
    </font>
    <font>
      <b/>
      <i/>
      <sz val="10"/>
      <color theme="1"/>
      <name val="Times New Roman"/>
      <family val="1"/>
    </font>
    <font>
      <b/>
      <i/>
      <sz val="11"/>
      <color theme="1"/>
      <name val="Times New Roman"/>
      <family val="1"/>
    </font>
    <font>
      <sz val="8"/>
      <color theme="1"/>
      <name val="Times New Roman"/>
      <family val="1"/>
    </font>
    <font>
      <sz val="9"/>
      <color theme="1"/>
      <name val="Times New Roman"/>
      <family val="1"/>
    </font>
    <font>
      <vertAlign val="superscript"/>
      <sz val="10"/>
      <color theme="1"/>
      <name val="Times New Roman"/>
      <family val="1"/>
    </font>
    <font>
      <vertAlign val="superscript"/>
      <sz val="11"/>
      <color indexed="8"/>
      <name val="Calibri"/>
      <family val="2"/>
    </font>
    <font>
      <sz val="9"/>
      <color rgb="FFA00000"/>
      <name val="Arial"/>
      <family val="2"/>
    </font>
    <font>
      <b/>
      <sz val="9"/>
      <name val="Calibri"/>
      <family val="2"/>
      <scheme val="minor"/>
    </font>
    <font>
      <sz val="9"/>
      <name val="Calibri"/>
      <family val="2"/>
      <scheme val="minor"/>
    </font>
    <font>
      <sz val="7.5"/>
      <name val="Times New Roman"/>
      <family val="1"/>
    </font>
    <font>
      <i/>
      <vertAlign val="superscript"/>
      <sz val="10"/>
      <name val="Times New Roman"/>
      <family val="1"/>
    </font>
    <font>
      <sz val="7"/>
      <name val="Times New Roman"/>
      <family val="1"/>
    </font>
    <font>
      <b/>
      <sz val="7"/>
      <name val="Times New Roman"/>
      <family val="1"/>
    </font>
    <font>
      <b/>
      <vertAlign val="superscript"/>
      <sz val="7"/>
      <name val="Times New Roman"/>
      <family val="1"/>
    </font>
    <font>
      <i/>
      <sz val="7"/>
      <name val="Times New Roman"/>
      <family val="1"/>
    </font>
    <font>
      <vertAlign val="superscript"/>
      <sz val="7"/>
      <name val="Times New Roman"/>
      <family val="1"/>
    </font>
    <font>
      <i/>
      <vertAlign val="superscript"/>
      <sz val="7"/>
      <name val="Times New Roman"/>
      <family val="1"/>
    </font>
    <font>
      <sz val="6"/>
      <name val="Times New Roman"/>
      <family val="1"/>
    </font>
    <font>
      <vertAlign val="superscript"/>
      <sz val="6"/>
      <color indexed="16"/>
      <name val="Arial"/>
      <family val="2"/>
    </font>
    <font>
      <sz val="6.5"/>
      <name val="Times New Roman"/>
      <family val="1"/>
    </font>
    <font>
      <b/>
      <i/>
      <sz val="8"/>
      <name val="Times New Roman"/>
      <family val="1"/>
    </font>
    <font>
      <b/>
      <i/>
      <vertAlign val="superscript"/>
      <sz val="8"/>
      <name val="Times New Roman"/>
      <family val="1"/>
    </font>
    <font>
      <vertAlign val="subscript"/>
      <sz val="11"/>
      <name val="Times New Roman"/>
      <family val="1"/>
    </font>
    <font>
      <sz val="11"/>
      <name val="Times New Roman"/>
      <family val="1"/>
      <charset val="1"/>
    </font>
    <font>
      <i/>
      <sz val="11"/>
      <name val="Times New Roman"/>
      <family val="1"/>
      <charset val="1"/>
    </font>
    <font>
      <vertAlign val="superscript"/>
      <sz val="10"/>
      <color rgb="FF000000"/>
      <name val="Times New Roman"/>
      <family val="1"/>
    </font>
    <font>
      <sz val="10"/>
      <color rgb="FF000000"/>
      <name val="Arial"/>
      <family val="2"/>
    </font>
    <font>
      <b/>
      <sz val="12"/>
      <color rgb="FF000000"/>
      <name val="Times New Roman"/>
      <family val="1"/>
    </font>
    <font>
      <sz val="11"/>
      <color rgb="FF000000"/>
      <name val="Calibri"/>
      <family val="2"/>
    </font>
    <font>
      <i/>
      <sz val="14"/>
      <name val="Times New Roman"/>
      <family val="1"/>
    </font>
    <font>
      <i/>
      <vertAlign val="superscript"/>
      <sz val="12"/>
      <name val="Times New Roman"/>
      <family val="1"/>
    </font>
    <font>
      <vertAlign val="subscript"/>
      <sz val="12"/>
      <name val="Times New Roman"/>
      <family val="1"/>
    </font>
    <font>
      <vertAlign val="superscript"/>
      <sz val="9"/>
      <name val="Arial"/>
      <family val="2"/>
    </font>
    <font>
      <sz val="9"/>
      <name val="Arial"/>
      <family val="2"/>
    </font>
    <font>
      <sz val="11"/>
      <color rgb="FFFF0000"/>
      <name val="Calibri"/>
      <family val="2"/>
      <scheme val="minor"/>
    </font>
    <font>
      <b/>
      <sz val="9"/>
      <name val="Arial"/>
      <family val="2"/>
    </font>
    <font>
      <b/>
      <vertAlign val="superscript"/>
      <sz val="9"/>
      <name val="Arial"/>
      <family val="2"/>
    </font>
    <font>
      <b/>
      <sz val="9"/>
      <color theme="1"/>
      <name val="Arial"/>
      <family val="2"/>
    </font>
    <font>
      <b/>
      <sz val="9"/>
      <name val="Helv"/>
    </font>
    <font>
      <b/>
      <i/>
      <sz val="9"/>
      <name val="Arial"/>
      <family val="2"/>
    </font>
    <font>
      <i/>
      <sz val="9"/>
      <name val="Arial"/>
      <family val="2"/>
    </font>
    <font>
      <i/>
      <sz val="10"/>
      <name val="Arial"/>
      <family val="2"/>
    </font>
    <font>
      <i/>
      <sz val="9"/>
      <name val="Helv"/>
    </font>
    <font>
      <sz val="10"/>
      <color rgb="FFFFFF00"/>
      <name val="Arial"/>
      <family val="2"/>
    </font>
    <font>
      <sz val="9"/>
      <color rgb="FFFFFF00"/>
      <name val="Helv"/>
    </font>
    <font>
      <b/>
      <sz val="9"/>
      <color indexed="53"/>
      <name val="Times New Roman"/>
      <family val="1"/>
    </font>
    <font>
      <b/>
      <sz val="10"/>
      <name val="Arial"/>
      <family val="2"/>
    </font>
    <font>
      <b/>
      <vertAlign val="superscript"/>
      <sz val="10"/>
      <name val="Arial"/>
      <family val="2"/>
    </font>
    <font>
      <b/>
      <sz val="8"/>
      <name val="Arial"/>
      <family val="2"/>
    </font>
    <font>
      <vertAlign val="superscript"/>
      <sz val="11"/>
      <name val="Arial"/>
      <family val="2"/>
    </font>
    <font>
      <vertAlign val="superscript"/>
      <sz val="10"/>
      <name val="Arial"/>
      <family val="2"/>
    </font>
    <font>
      <b/>
      <i/>
      <sz val="8"/>
      <name val="Arial"/>
      <family val="2"/>
    </font>
    <font>
      <b/>
      <sz val="10"/>
      <color indexed="10"/>
      <name val="Arial"/>
      <family val="2"/>
    </font>
    <font>
      <sz val="12"/>
      <name val="Helv"/>
    </font>
    <font>
      <sz val="8"/>
      <name val="Arial"/>
      <family val="2"/>
    </font>
    <font>
      <b/>
      <sz val="9"/>
      <color rgb="FF002060"/>
      <name val="Segoe UI"/>
      <family val="2"/>
    </font>
    <font>
      <b/>
      <vertAlign val="superscript"/>
      <sz val="9"/>
      <color theme="1"/>
      <name val="Arial"/>
      <family val="2"/>
    </font>
    <font>
      <b/>
      <sz val="9"/>
      <color theme="1"/>
      <name val="Segoe UI"/>
      <family val="2"/>
    </font>
    <font>
      <b/>
      <u/>
      <sz val="9"/>
      <color theme="1"/>
      <name val="Arial"/>
      <family val="2"/>
    </font>
    <font>
      <sz val="9"/>
      <color theme="1"/>
      <name val="Arial"/>
      <family val="2"/>
    </font>
    <font>
      <i/>
      <sz val="9"/>
      <color theme="1"/>
      <name val="Arial"/>
      <family val="2"/>
    </font>
    <font>
      <b/>
      <sz val="9"/>
      <color rgb="FF002060"/>
      <name val="Arial"/>
      <family val="2"/>
    </font>
    <font>
      <b/>
      <u/>
      <sz val="9"/>
      <name val="Arial"/>
      <family val="2"/>
    </font>
    <font>
      <sz val="9"/>
      <color rgb="FF002060"/>
      <name val="Arial"/>
      <family val="2"/>
    </font>
    <font>
      <sz val="10.5"/>
      <color theme="1"/>
      <name val="Segoe UI"/>
      <family val="2"/>
    </font>
    <font>
      <i/>
      <sz val="9"/>
      <color rgb="FF002060"/>
      <name val="Arial"/>
      <family val="2"/>
    </font>
    <font>
      <i/>
      <sz val="8"/>
      <color rgb="FF002060"/>
      <name val="Arial"/>
      <family val="2"/>
    </font>
    <font>
      <i/>
      <sz val="8"/>
      <color theme="1"/>
      <name val="Arial"/>
      <family val="2"/>
    </font>
    <font>
      <sz val="10"/>
      <color theme="2" tint="-0.89999084444715716"/>
      <name val="Times New Roman"/>
      <family val="1"/>
    </font>
    <font>
      <sz val="10"/>
      <color theme="4" tint="-0.249977111117893"/>
      <name val="Times New Roman"/>
      <family val="1"/>
    </font>
    <font>
      <u/>
      <sz val="11"/>
      <color theme="4" tint="-0.249977111117893"/>
      <name val="Calibri"/>
      <family val="2"/>
      <scheme val="minor"/>
    </font>
    <font>
      <sz val="11"/>
      <color theme="4" tint="-0.249977111117893"/>
      <name val="Calibri"/>
      <family val="2"/>
      <scheme val="minor"/>
    </font>
    <font>
      <b/>
      <u/>
      <sz val="10"/>
      <color theme="4" tint="-0.249977111117893"/>
      <name val="Times New Roman"/>
      <family val="1"/>
    </font>
    <font>
      <u/>
      <sz val="10"/>
      <color theme="4" tint="-0.249977111117893"/>
      <name val="Times New Roman"/>
      <family val="1"/>
    </font>
    <font>
      <sz val="14"/>
      <color theme="4" tint="-0.249977111117893"/>
      <name val="Calibri"/>
      <family val="2"/>
      <scheme val="minor"/>
    </font>
    <font>
      <b/>
      <u/>
      <sz val="14"/>
      <color theme="1"/>
      <name val="Times New Roman"/>
      <family val="1"/>
    </font>
    <font>
      <sz val="14"/>
      <color theme="1"/>
      <name val="Times New Roman"/>
      <family val="1"/>
    </font>
    <font>
      <sz val="14"/>
      <color theme="1"/>
      <name val="Calibri"/>
      <family val="2"/>
      <scheme val="minor"/>
    </font>
    <font>
      <b/>
      <u/>
      <sz val="18"/>
      <color theme="1"/>
      <name val="Times New Roman"/>
      <family val="1"/>
    </font>
    <font>
      <sz val="12"/>
      <color theme="1"/>
      <name val="Times New Roman"/>
      <family val="1"/>
    </font>
    <font>
      <b/>
      <sz val="12"/>
      <color theme="1"/>
      <name val="Times New Roman"/>
      <family val="1"/>
    </font>
    <font>
      <b/>
      <vertAlign val="superscript"/>
      <sz val="12"/>
      <color theme="1"/>
      <name val="Times New Roman"/>
      <family val="1"/>
    </font>
    <font>
      <vertAlign val="superscript"/>
      <sz val="9"/>
      <color theme="1"/>
      <name val="Times New Roman"/>
      <family val="1"/>
    </font>
    <font>
      <vertAlign val="superscript"/>
      <sz val="11"/>
      <color theme="1"/>
      <name val="Times New Roman"/>
      <family val="1"/>
    </font>
    <font>
      <u/>
      <sz val="10"/>
      <color theme="1"/>
      <name val="Helv"/>
    </font>
    <font>
      <u/>
      <sz val="12"/>
      <color theme="1"/>
      <name val="Times New Roman"/>
      <family val="1"/>
    </font>
    <font>
      <b/>
      <sz val="14"/>
      <color theme="1"/>
      <name val="Times New Roman"/>
      <family val="1"/>
    </font>
    <font>
      <sz val="11"/>
      <color theme="1"/>
      <name val="Arial"/>
      <family val="2"/>
    </font>
    <font>
      <b/>
      <vertAlign val="superscript"/>
      <sz val="10"/>
      <color theme="1"/>
      <name val="Times New Roman"/>
      <family val="1"/>
    </font>
    <font>
      <b/>
      <vertAlign val="superscript"/>
      <sz val="9"/>
      <color theme="1"/>
      <name val="Times New Roman"/>
      <family val="1"/>
    </font>
    <font>
      <b/>
      <sz val="15"/>
      <name val="Times New Roman"/>
      <family val="1"/>
    </font>
    <font>
      <b/>
      <u/>
      <sz val="14"/>
      <name val="Times New Roman"/>
      <family val="1"/>
    </font>
    <font>
      <sz val="12.5"/>
      <name val="Times New Roman"/>
      <family val="1"/>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s>
  <borders count="3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rgb="FF002060"/>
      </left>
      <right style="medium">
        <color rgb="FF002060"/>
      </right>
      <top style="medium">
        <color indexed="64"/>
      </top>
      <bottom/>
      <diagonal/>
    </border>
    <border>
      <left style="medium">
        <color rgb="FF002060"/>
      </left>
      <right/>
      <top style="medium">
        <color indexed="64"/>
      </top>
      <bottom/>
      <diagonal/>
    </border>
    <border>
      <left style="medium">
        <color rgb="FF002060"/>
      </left>
      <right style="medium">
        <color rgb="FF002060"/>
      </right>
      <top/>
      <bottom/>
      <diagonal/>
    </border>
    <border>
      <left style="medium">
        <color rgb="FF002060"/>
      </left>
      <right/>
      <top/>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medium">
        <color indexed="8"/>
      </left>
      <right/>
      <top/>
      <bottom/>
      <diagonal/>
    </border>
    <border>
      <left/>
      <right style="thin">
        <color indexed="8"/>
      </right>
      <top/>
      <bottom/>
      <diagonal/>
    </border>
    <border>
      <left style="medium">
        <color indexed="8"/>
      </left>
      <right style="thin">
        <color indexed="8"/>
      </right>
      <top/>
      <bottom/>
      <diagonal/>
    </border>
    <border>
      <left style="thin">
        <color indexed="8"/>
      </left>
      <right/>
      <top/>
      <bottom/>
      <diagonal/>
    </border>
    <border>
      <left style="medium">
        <color rgb="FF002060"/>
      </left>
      <right/>
      <top/>
      <bottom style="medium">
        <color rgb="FF002060"/>
      </bottom>
      <diagonal/>
    </border>
    <border>
      <left style="medium">
        <color indexed="8"/>
      </left>
      <right style="thin">
        <color indexed="64"/>
      </right>
      <top style="thin">
        <color indexed="64"/>
      </top>
      <bottom style="thin">
        <color indexed="64"/>
      </bottom>
      <diagonal/>
    </border>
    <border>
      <left style="medium">
        <color rgb="FF002060"/>
      </left>
      <right/>
      <top style="medium">
        <color rgb="FF002060"/>
      </top>
      <bottom style="medium">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style="thin">
        <color indexed="64"/>
      </top>
      <bottom style="thin">
        <color indexed="64"/>
      </bottom>
      <diagonal/>
    </border>
    <border>
      <left style="thick">
        <color indexed="56"/>
      </left>
      <right/>
      <top/>
      <bottom/>
      <diagonal/>
    </border>
    <border>
      <left style="thin">
        <color rgb="FF002060"/>
      </left>
      <right style="thin">
        <color rgb="FF002060"/>
      </right>
      <top style="thin">
        <color indexed="64"/>
      </top>
      <bottom/>
      <diagonal/>
    </border>
    <border>
      <left style="thin">
        <color rgb="FF002060"/>
      </left>
      <right/>
      <top style="thin">
        <color indexed="64"/>
      </top>
      <bottom/>
      <diagonal/>
    </border>
    <border>
      <left style="thin">
        <color rgb="FF002060"/>
      </left>
      <right style="thin">
        <color rgb="FF002060"/>
      </right>
      <top/>
      <bottom/>
      <diagonal/>
    </border>
    <border>
      <left style="thin">
        <color rgb="FF002060"/>
      </left>
      <right/>
      <top/>
      <bottom/>
      <diagonal/>
    </border>
    <border>
      <left style="thick">
        <color indexed="56"/>
      </left>
      <right/>
      <top/>
      <bottom style="thin">
        <color indexed="64"/>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indexed="64"/>
      </left>
      <right/>
      <top/>
      <bottom style="thin">
        <color theme="1"/>
      </bottom>
      <diagonal/>
    </border>
    <border>
      <left style="thin">
        <color indexed="64"/>
      </left>
      <right style="thin">
        <color indexed="64"/>
      </right>
      <top/>
      <bottom style="thin">
        <color theme="1"/>
      </bottom>
      <diagonal/>
    </border>
    <border>
      <left style="thin">
        <color theme="1"/>
      </left>
      <right style="thin">
        <color theme="1"/>
      </right>
      <top/>
      <bottom/>
      <diagonal/>
    </border>
    <border>
      <left style="thin">
        <color theme="1"/>
      </left>
      <right/>
      <top/>
      <bottom/>
      <diagonal/>
    </border>
    <border>
      <left style="thin">
        <color rgb="FF002060"/>
      </left>
      <right style="thin">
        <color rgb="FF002060"/>
      </right>
      <top style="thin">
        <color theme="1"/>
      </top>
      <bottom/>
      <diagonal/>
    </border>
    <border>
      <left style="thin">
        <color rgb="FF002060"/>
      </left>
      <right style="thin">
        <color indexed="64"/>
      </right>
      <top style="thin">
        <color theme="1"/>
      </top>
      <bottom/>
      <diagonal/>
    </border>
    <border>
      <left style="thin">
        <color rgb="FF002060"/>
      </left>
      <right style="thin">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right style="dotted">
        <color indexed="64"/>
      </right>
      <top/>
      <bottom/>
      <diagonal/>
    </border>
    <border>
      <left style="dotted">
        <color indexed="64"/>
      </left>
      <right style="thin">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bottom/>
      <diagonal/>
    </border>
    <border>
      <left style="dotted">
        <color indexed="64"/>
      </left>
      <right style="dotted">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style="thin">
        <color indexed="64"/>
      </top>
      <bottom style="medium">
        <color indexed="64"/>
      </bottom>
      <diagonal/>
    </border>
    <border>
      <left style="hair">
        <color indexed="8"/>
      </left>
      <right style="hair">
        <color indexed="8"/>
      </right>
      <top style="thin">
        <color indexed="64"/>
      </top>
      <bottom style="medium">
        <color indexed="64"/>
      </bottom>
      <diagonal/>
    </border>
    <border>
      <left/>
      <right style="medium">
        <color indexed="8"/>
      </right>
      <top style="thin">
        <color indexed="64"/>
      </top>
      <bottom style="medium">
        <color indexed="64"/>
      </bottom>
      <diagonal/>
    </border>
    <border>
      <left style="thin">
        <color indexed="64"/>
      </left>
      <right style="medium">
        <color indexed="8"/>
      </right>
      <top/>
      <bottom/>
      <diagonal/>
    </border>
    <border>
      <left style="medium">
        <color indexed="8"/>
      </left>
      <right style="hair">
        <color indexed="8"/>
      </right>
      <top/>
      <bottom/>
      <diagonal/>
    </border>
    <border>
      <left style="hair">
        <color indexed="8"/>
      </left>
      <right style="hair">
        <color indexed="8"/>
      </right>
      <top/>
      <bottom/>
      <diagonal/>
    </border>
    <border>
      <left style="hair">
        <color indexed="8"/>
      </left>
      <right style="medium">
        <color indexed="8"/>
      </right>
      <top/>
      <bottom/>
      <diagonal/>
    </border>
    <border>
      <left style="medium">
        <color indexed="8"/>
      </left>
      <right style="hair">
        <color indexed="8"/>
      </right>
      <top style="medium">
        <color indexed="64"/>
      </top>
      <bottom style="medium">
        <color indexed="64"/>
      </bottom>
      <diagonal/>
    </border>
    <border>
      <left style="hair">
        <color indexed="8"/>
      </left>
      <right style="hair">
        <color indexed="8"/>
      </right>
      <top style="medium">
        <color indexed="64"/>
      </top>
      <bottom style="medium">
        <color indexed="64"/>
      </bottom>
      <diagonal/>
    </border>
    <border>
      <left style="hair">
        <color indexed="8"/>
      </left>
      <right style="medium">
        <color indexed="8"/>
      </right>
      <top style="medium">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right/>
      <top style="thin">
        <color indexed="8"/>
      </top>
      <bottom/>
      <diagonal/>
    </border>
    <border>
      <left/>
      <right style="thin">
        <color indexed="8"/>
      </right>
      <top style="thin">
        <color indexed="8"/>
      </top>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thin">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64"/>
      </left>
      <right style="medium">
        <color indexed="64"/>
      </right>
      <top style="dashed">
        <color indexed="64"/>
      </top>
      <bottom style="medium">
        <color indexed="64"/>
      </bottom>
      <diagonal/>
    </border>
    <border>
      <left/>
      <right/>
      <top style="thin">
        <color indexed="64"/>
      </top>
      <bottom style="double">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8"/>
      </right>
      <top style="dashed">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medium">
        <color indexed="64"/>
      </top>
      <bottom/>
      <diagonal/>
    </border>
    <border>
      <left/>
      <right style="thin">
        <color indexed="8"/>
      </right>
      <top style="dashed">
        <color indexed="8"/>
      </top>
      <bottom/>
      <diagonal/>
    </border>
    <border>
      <left style="thin">
        <color indexed="8"/>
      </left>
      <right style="medium">
        <color indexed="64"/>
      </right>
      <top style="dashed">
        <color indexed="8"/>
      </top>
      <bottom/>
      <diagonal/>
    </border>
    <border>
      <left style="medium">
        <color indexed="64"/>
      </left>
      <right style="thin">
        <color indexed="8"/>
      </right>
      <top style="dashed">
        <color indexed="8"/>
      </top>
      <bottom/>
      <diagonal/>
    </border>
    <border>
      <left style="medium">
        <color indexed="64"/>
      </left>
      <right style="thin">
        <color indexed="8"/>
      </right>
      <top style="dashed">
        <color indexed="8"/>
      </top>
      <bottom style="medium">
        <color indexed="64"/>
      </bottom>
      <diagonal/>
    </border>
    <border>
      <left style="thin">
        <color indexed="8"/>
      </left>
      <right style="medium">
        <color indexed="64"/>
      </right>
      <top style="dashed">
        <color indexed="8"/>
      </top>
      <bottom style="medium">
        <color indexed="64"/>
      </bottom>
      <diagonal/>
    </border>
    <border>
      <left/>
      <right style="thin">
        <color indexed="8"/>
      </right>
      <top style="dashed">
        <color indexed="8"/>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bottom style="dashed">
        <color indexed="64"/>
      </bottom>
      <diagonal/>
    </border>
    <border>
      <left style="thin">
        <color indexed="0"/>
      </left>
      <right style="thin">
        <color indexed="0"/>
      </right>
      <top style="thin">
        <color indexed="64"/>
      </top>
      <bottom style="thin">
        <color indexed="64"/>
      </bottom>
      <diagonal/>
    </border>
    <border>
      <left style="double">
        <color rgb="FF002060"/>
      </left>
      <right style="thin">
        <color rgb="FF002060"/>
      </right>
      <top style="thin">
        <color indexed="64"/>
      </top>
      <bottom style="hair">
        <color rgb="FF002060"/>
      </bottom>
      <diagonal/>
    </border>
    <border>
      <left style="thin">
        <color rgb="FF002060"/>
      </left>
      <right style="thin">
        <color rgb="FF002060"/>
      </right>
      <top style="thin">
        <color indexed="64"/>
      </top>
      <bottom style="hair">
        <color rgb="FF002060"/>
      </bottom>
      <diagonal/>
    </border>
    <border>
      <left style="thin">
        <color rgb="FF002060"/>
      </left>
      <right style="thick">
        <color rgb="FF002060"/>
      </right>
      <top style="thin">
        <color indexed="64"/>
      </top>
      <bottom style="hair">
        <color rgb="FF002060"/>
      </bottom>
      <diagonal/>
    </border>
    <border>
      <left style="double">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right style="thin">
        <color rgb="FF002060"/>
      </right>
      <top style="hair">
        <color rgb="FF002060"/>
      </top>
      <bottom style="hair">
        <color rgb="FF002060"/>
      </bottom>
      <diagonal/>
    </border>
    <border>
      <left style="double">
        <color rgb="FF002060"/>
      </left>
      <right/>
      <top style="hair">
        <color rgb="FF002060"/>
      </top>
      <bottom style="hair">
        <color rgb="FF002060"/>
      </bottom>
      <diagonal/>
    </border>
    <border>
      <left style="double">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top/>
      <bottom style="thin">
        <color rgb="FF002060"/>
      </bottom>
      <diagonal/>
    </border>
    <border>
      <left style="double">
        <color rgb="FF002060"/>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ck">
        <color rgb="FF002060"/>
      </right>
      <top style="thin">
        <color rgb="FF002060"/>
      </top>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style="thin">
        <color rgb="FF002060"/>
      </left>
      <right style="double">
        <color rgb="FF002060"/>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bottom/>
      <diagonal/>
    </border>
    <border>
      <left style="thin">
        <color rgb="FF002060"/>
      </left>
      <right style="thick">
        <color rgb="FF002060"/>
      </right>
      <top/>
      <bottom/>
      <diagonal/>
    </border>
    <border>
      <left style="thick">
        <color rgb="FF002060"/>
      </left>
      <right/>
      <top style="hair">
        <color rgb="FF002060"/>
      </top>
      <bottom/>
      <diagonal/>
    </border>
    <border>
      <left style="double">
        <color rgb="FF002060"/>
      </left>
      <right style="thin">
        <color rgb="FF002060"/>
      </right>
      <top style="hair">
        <color rgb="FF002060"/>
      </top>
      <bottom/>
      <diagonal/>
    </border>
    <border>
      <left style="thin">
        <color rgb="FF002060"/>
      </left>
      <right style="thin">
        <color rgb="FF002060"/>
      </right>
      <top style="hair">
        <color rgb="FF002060"/>
      </top>
      <bottom/>
      <diagonal/>
    </border>
    <border>
      <left style="thin">
        <color rgb="FF002060"/>
      </left>
      <right style="thick">
        <color rgb="FF002060"/>
      </right>
      <top style="hair">
        <color rgb="FF002060"/>
      </top>
      <bottom/>
      <diagonal/>
    </border>
    <border>
      <left/>
      <right style="thin">
        <color rgb="FF002060"/>
      </right>
      <top style="hair">
        <color rgb="FF002060"/>
      </top>
      <bottom/>
      <diagonal/>
    </border>
    <border>
      <left/>
      <right style="thin">
        <color rgb="FF002060"/>
      </right>
      <top style="medium">
        <color indexed="64"/>
      </top>
      <bottom style="medium">
        <color indexed="64"/>
      </bottom>
      <diagonal/>
    </border>
    <border>
      <left style="thick">
        <color rgb="FF002060"/>
      </left>
      <right/>
      <top/>
      <bottom style="hair">
        <color rgb="FF002060"/>
      </bottom>
      <diagonal/>
    </border>
    <border>
      <left style="double">
        <color rgb="FF002060"/>
      </left>
      <right style="thin">
        <color rgb="FF002060"/>
      </right>
      <top/>
      <bottom style="hair">
        <color rgb="FF002060"/>
      </bottom>
      <diagonal/>
    </border>
    <border>
      <left style="thin">
        <color rgb="FF002060"/>
      </left>
      <right style="thin">
        <color rgb="FF002060"/>
      </right>
      <top/>
      <bottom style="hair">
        <color rgb="FF002060"/>
      </bottom>
      <diagonal/>
    </border>
    <border>
      <left style="thin">
        <color rgb="FF002060"/>
      </left>
      <right style="thick">
        <color rgb="FF002060"/>
      </right>
      <top/>
      <bottom style="hair">
        <color rgb="FF002060"/>
      </bottom>
      <diagonal/>
    </border>
    <border>
      <left style="thick">
        <color rgb="FF002060"/>
      </left>
      <right/>
      <top style="hair">
        <color rgb="FF002060"/>
      </top>
      <bottom style="double">
        <color rgb="FF002060"/>
      </bottom>
      <diagonal/>
    </border>
    <border>
      <left style="double">
        <color rgb="FF002060"/>
      </left>
      <right style="thin">
        <color rgb="FF002060"/>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bottom style="thick">
        <color rgb="FF002060"/>
      </bottom>
      <diagonal/>
    </border>
    <border>
      <left/>
      <right style="thin">
        <color rgb="FF002060"/>
      </right>
      <top style="hair">
        <color rgb="FF002060"/>
      </top>
      <bottom style="thick">
        <color rgb="FF002060"/>
      </bottom>
      <diagonal/>
    </border>
  </borders>
  <cellStyleXfs count="164">
    <xf numFmtId="0" fontId="0" fillId="0" borderId="0"/>
    <xf numFmtId="0" fontId="10" fillId="0" borderId="0" applyNumberFormat="0" applyFill="0" applyBorder="0" applyAlignment="0" applyProtection="0"/>
    <xf numFmtId="0" fontId="11" fillId="0" borderId="0"/>
    <xf numFmtId="0" fontId="13" fillId="0" borderId="0"/>
    <xf numFmtId="164" fontId="9" fillId="0" borderId="0" applyFont="0" applyFill="0" applyBorder="0" applyAlignment="0" applyProtection="0"/>
    <xf numFmtId="0" fontId="21" fillId="0" borderId="0"/>
    <xf numFmtId="0" fontId="27" fillId="0" borderId="0"/>
    <xf numFmtId="0" fontId="28" fillId="0" borderId="0"/>
    <xf numFmtId="0" fontId="27" fillId="0" borderId="0"/>
    <xf numFmtId="0" fontId="27" fillId="0" borderId="0"/>
    <xf numFmtId="0" fontId="32" fillId="0" borderId="0"/>
    <xf numFmtId="0" fontId="27" fillId="0" borderId="0"/>
    <xf numFmtId="0" fontId="36" fillId="0" borderId="0" applyNumberFormat="0" applyFill="0" applyBorder="0" applyAlignment="0" applyProtection="0"/>
    <xf numFmtId="0" fontId="39" fillId="0" borderId="0"/>
    <xf numFmtId="164" fontId="11" fillId="0" borderId="0" applyFont="0" applyFill="0" applyBorder="0" applyAlignment="0" applyProtection="0"/>
    <xf numFmtId="0" fontId="13" fillId="0" borderId="0"/>
    <xf numFmtId="164" fontId="8" fillId="0" borderId="0" applyFont="0" applyFill="0" applyBorder="0" applyAlignment="0" applyProtection="0"/>
    <xf numFmtId="164" fontId="11" fillId="0" borderId="0" applyFont="0" applyFill="0" applyBorder="0" applyAlignment="0" applyProtection="0"/>
    <xf numFmtId="0" fontId="32" fillId="0" borderId="0"/>
    <xf numFmtId="43" fontId="8" fillId="0" borderId="0" applyFont="0" applyFill="0" applyBorder="0" applyAlignment="0" applyProtection="0"/>
    <xf numFmtId="43" fontId="8" fillId="0" borderId="0" applyFont="0" applyFill="0" applyBorder="0" applyAlignment="0" applyProtection="0"/>
    <xf numFmtId="0" fontId="63" fillId="4" borderId="0">
      <alignment horizontal="right"/>
    </xf>
    <xf numFmtId="0" fontId="64" fillId="4" borderId="13"/>
    <xf numFmtId="0" fontId="8" fillId="0" borderId="0"/>
    <xf numFmtId="0" fontId="13" fillId="0" borderId="0"/>
    <xf numFmtId="0" fontId="13" fillId="0" borderId="0"/>
    <xf numFmtId="0" fontId="11" fillId="0" borderId="0"/>
    <xf numFmtId="0" fontId="32" fillId="0" borderId="0"/>
    <xf numFmtId="0" fontId="11" fillId="0" borderId="0"/>
    <xf numFmtId="0" fontId="32" fillId="0" borderId="0"/>
    <xf numFmtId="0" fontId="32" fillId="0" borderId="0"/>
    <xf numFmtId="0" fontId="13" fillId="0" borderId="0"/>
    <xf numFmtId="164" fontId="76" fillId="0" borderId="0" applyFont="0" applyFill="0" applyBorder="0" applyAlignment="0" applyProtection="0"/>
    <xf numFmtId="164" fontId="77" fillId="0" borderId="0" applyFont="0" applyFill="0" applyBorder="0" applyAlignment="0" applyProtection="0"/>
    <xf numFmtId="164" fontId="7" fillId="0" borderId="0" applyFont="0" applyFill="0" applyBorder="0" applyAlignment="0" applyProtection="0"/>
    <xf numFmtId="0" fontId="32" fillId="0" borderId="0"/>
    <xf numFmtId="0" fontId="7" fillId="0" borderId="0"/>
    <xf numFmtId="0" fontId="13" fillId="0" borderId="0"/>
    <xf numFmtId="0" fontId="13" fillId="0" borderId="0"/>
    <xf numFmtId="9" fontId="32" fillId="0" borderId="0" applyFont="0" applyFill="0" applyBorder="0" applyAlignment="0" applyProtection="0"/>
    <xf numFmtId="0" fontId="7" fillId="0" borderId="0"/>
    <xf numFmtId="0" fontId="27" fillId="0" borderId="0">
      <alignment horizontal="left" vertical="top" wrapText="1"/>
    </xf>
    <xf numFmtId="0" fontId="27" fillId="0" borderId="0">
      <alignment horizontal="left" vertical="top" wrapText="1"/>
    </xf>
    <xf numFmtId="0" fontId="12" fillId="0" borderId="0"/>
    <xf numFmtId="0" fontId="11" fillId="0" borderId="0"/>
    <xf numFmtId="0" fontId="13" fillId="0" borderId="0"/>
    <xf numFmtId="0" fontId="13" fillId="0" borderId="0"/>
    <xf numFmtId="4" fontId="13" fillId="0" borderId="0" applyFont="0" applyFill="0" applyBorder="0" applyAlignment="0" applyProtection="0"/>
    <xf numFmtId="43" fontId="9" fillId="0" borderId="0" applyFont="0" applyFill="0" applyBorder="0" applyAlignment="0" applyProtection="0"/>
    <xf numFmtId="0" fontId="111" fillId="0" borderId="0"/>
    <xf numFmtId="0" fontId="27" fillId="0" borderId="0"/>
    <xf numFmtId="0" fontId="27" fillId="0" borderId="0"/>
    <xf numFmtId="0" fontId="11" fillId="0" borderId="0"/>
    <xf numFmtId="0" fontId="13" fillId="0" borderId="0">
      <alignment horizontal="center" vertical="center"/>
    </xf>
    <xf numFmtId="40" fontId="112" fillId="0" borderId="0" applyFont="0" applyFill="0" applyBorder="0" applyAlignment="0" applyProtection="0"/>
    <xf numFmtId="0" fontId="13" fillId="0" borderId="0">
      <alignment horizontal="center" vertical="center"/>
    </xf>
    <xf numFmtId="0" fontId="13" fillId="0" borderId="0">
      <alignment horizontal="center" vertical="center"/>
    </xf>
    <xf numFmtId="0" fontId="13" fillId="0" borderId="0"/>
    <xf numFmtId="0" fontId="111" fillId="0" borderId="0"/>
    <xf numFmtId="0" fontId="111" fillId="0" borderId="0"/>
    <xf numFmtId="0" fontId="13" fillId="0" borderId="0"/>
    <xf numFmtId="0" fontId="13" fillId="0" borderId="0"/>
    <xf numFmtId="0" fontId="13" fillId="0" borderId="0"/>
    <xf numFmtId="0" fontId="13" fillId="0" borderId="0"/>
    <xf numFmtId="0" fontId="11" fillId="0" borderId="0"/>
    <xf numFmtId="4" fontId="27" fillId="0" borderId="0" applyFont="0" applyFill="0" applyBorder="0" applyAlignment="0" applyProtection="0"/>
    <xf numFmtId="0" fontId="13" fillId="0" borderId="0"/>
    <xf numFmtId="0" fontId="13" fillId="0" borderId="0"/>
    <xf numFmtId="0" fontId="13" fillId="0" borderId="0"/>
    <xf numFmtId="0" fontId="32" fillId="0" borderId="0"/>
    <xf numFmtId="0" fontId="27" fillId="0" borderId="0"/>
    <xf numFmtId="0" fontId="27" fillId="0" borderId="0"/>
    <xf numFmtId="0" fontId="32" fillId="0" borderId="0"/>
    <xf numFmtId="0" fontId="13" fillId="0" borderId="0"/>
    <xf numFmtId="0" fontId="27" fillId="0" borderId="0"/>
    <xf numFmtId="0" fontId="27" fillId="0" borderId="0"/>
    <xf numFmtId="0" fontId="27" fillId="0" borderId="0"/>
    <xf numFmtId="0" fontId="27" fillId="0" borderId="0"/>
    <xf numFmtId="0" fontId="32" fillId="0" borderId="0"/>
    <xf numFmtId="0" fontId="13" fillId="0" borderId="0"/>
    <xf numFmtId="0" fontId="32" fillId="0" borderId="0"/>
    <xf numFmtId="0" fontId="13" fillId="0" borderId="0"/>
    <xf numFmtId="0" fontId="27" fillId="0" borderId="0" applyFont="0"/>
    <xf numFmtId="0" fontId="32" fillId="0" borderId="0"/>
    <xf numFmtId="0" fontId="6" fillId="0" borderId="0"/>
    <xf numFmtId="0" fontId="6" fillId="0" borderId="0"/>
    <xf numFmtId="0" fontId="32" fillId="0" borderId="0"/>
    <xf numFmtId="164" fontId="6" fillId="0" borderId="0" applyFont="0" applyFill="0" applyBorder="0" applyAlignment="0" applyProtection="0"/>
    <xf numFmtId="0" fontId="12" fillId="0" borderId="0" applyNumberFormat="0"/>
    <xf numFmtId="0" fontId="13" fillId="0" borderId="0"/>
    <xf numFmtId="164" fontId="11" fillId="0" borderId="0" applyFont="0" applyFill="0" applyBorder="0" applyAlignment="0" applyProtection="0"/>
    <xf numFmtId="0" fontId="11" fillId="0" borderId="0"/>
    <xf numFmtId="0" fontId="11" fillId="0" borderId="0"/>
    <xf numFmtId="0" fontId="13" fillId="0" borderId="0"/>
    <xf numFmtId="0" fontId="13" fillId="0" borderId="0"/>
    <xf numFmtId="253" fontId="11" fillId="0" borderId="0" applyFont="0" applyFill="0" applyBorder="0" applyAlignment="0" applyProtection="0"/>
    <xf numFmtId="0" fontId="32" fillId="0" borderId="0"/>
    <xf numFmtId="0" fontId="13" fillId="0" borderId="0"/>
    <xf numFmtId="0" fontId="13" fillId="0" borderId="0"/>
    <xf numFmtId="0" fontId="144" fillId="0" borderId="0" applyNumberFormat="0" applyFill="0" applyBorder="0" applyAlignment="0" applyProtection="0">
      <alignment vertical="top"/>
      <protection locked="0"/>
    </xf>
    <xf numFmtId="0" fontId="13" fillId="0" borderId="0"/>
    <xf numFmtId="0" fontId="13" fillId="0" borderId="0"/>
    <xf numFmtId="0" fontId="11" fillId="0" borderId="0"/>
    <xf numFmtId="40" fontId="13" fillId="0" borderId="0" applyFont="0" applyFill="0" applyBorder="0" applyAlignment="0" applyProtection="0"/>
    <xf numFmtId="0" fontId="13" fillId="0" borderId="0"/>
    <xf numFmtId="0" fontId="6" fillId="0" borderId="0"/>
    <xf numFmtId="0" fontId="6" fillId="0" borderId="0"/>
    <xf numFmtId="0" fontId="13" fillId="0" borderId="0"/>
    <xf numFmtId="164" fontId="32" fillId="0" borderId="0" applyFont="0" applyFill="0" applyBorder="0" applyAlignment="0" applyProtection="0"/>
    <xf numFmtId="0" fontId="32" fillId="0" borderId="0"/>
    <xf numFmtId="0" fontId="32" fillId="0" borderId="0"/>
    <xf numFmtId="0" fontId="13" fillId="0" borderId="0"/>
    <xf numFmtId="0" fontId="32" fillId="0" borderId="0"/>
    <xf numFmtId="0" fontId="5" fillId="0" borderId="0"/>
    <xf numFmtId="0" fontId="12" fillId="0" borderId="0"/>
    <xf numFmtId="0" fontId="32" fillId="0" borderId="0"/>
    <xf numFmtId="0" fontId="13" fillId="0" borderId="0"/>
    <xf numFmtId="43" fontId="12" fillId="0" borderId="0" applyFont="0" applyFill="0" applyBorder="0" applyAlignment="0" applyProtection="0"/>
    <xf numFmtId="0" fontId="32" fillId="0" borderId="0"/>
    <xf numFmtId="0" fontId="32" fillId="0" borderId="0"/>
    <xf numFmtId="164" fontId="32" fillId="0" borderId="0" applyFont="0" applyFill="0" applyBorder="0" applyAlignment="0" applyProtection="0"/>
    <xf numFmtId="164" fontId="32" fillId="0" borderId="0" applyFont="0" applyFill="0" applyBorder="0" applyAlignment="0" applyProtection="0"/>
    <xf numFmtId="0" fontId="12" fillId="0" borderId="0"/>
    <xf numFmtId="0" fontId="32" fillId="0" borderId="0"/>
    <xf numFmtId="43" fontId="3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66" fontId="46" fillId="0" borderId="0"/>
    <xf numFmtId="0" fontId="13" fillId="0" borderId="0"/>
    <xf numFmtId="0" fontId="12" fillId="0" borderId="0"/>
    <xf numFmtId="164" fontId="12" fillId="0" borderId="0" applyFont="0" applyFill="0" applyBorder="0" applyAlignment="0" applyProtection="0"/>
    <xf numFmtId="164" fontId="5" fillId="0" borderId="0" applyFont="0" applyFill="0" applyBorder="0" applyAlignment="0" applyProtection="0"/>
    <xf numFmtId="0" fontId="32" fillId="0" borderId="0"/>
    <xf numFmtId="0" fontId="12" fillId="0" borderId="0"/>
    <xf numFmtId="0" fontId="12" fillId="0" borderId="0"/>
    <xf numFmtId="220" fontId="12" fillId="0" borderId="0" applyFont="0" applyFill="0" applyBorder="0" applyAlignment="0" applyProtection="0"/>
    <xf numFmtId="0" fontId="32" fillId="0" borderId="0"/>
    <xf numFmtId="164" fontId="5"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173" fillId="0" borderId="0"/>
    <xf numFmtId="164" fontId="5" fillId="0" borderId="0" applyFont="0" applyFill="0" applyBorder="0" applyAlignment="0" applyProtection="0"/>
    <xf numFmtId="277" fontId="175" fillId="0" borderId="0"/>
    <xf numFmtId="0" fontId="5" fillId="0" borderId="0"/>
    <xf numFmtId="0" fontId="13" fillId="0" borderId="0"/>
    <xf numFmtId="0" fontId="32" fillId="0" borderId="0"/>
    <xf numFmtId="173" fontId="32" fillId="0" borderId="0" applyFont="0" applyFill="0" applyBorder="0" applyAlignment="0" applyProtection="0"/>
    <xf numFmtId="0" fontId="11" fillId="0" borderId="0"/>
    <xf numFmtId="0" fontId="32" fillId="0" borderId="0"/>
    <xf numFmtId="0" fontId="11" fillId="0" borderId="0"/>
    <xf numFmtId="0" fontId="4" fillId="0" borderId="0"/>
    <xf numFmtId="0" fontId="32" fillId="0" borderId="0"/>
    <xf numFmtId="0" fontId="13" fillId="0" borderId="0"/>
    <xf numFmtId="0" fontId="27" fillId="0" borderId="0"/>
    <xf numFmtId="0" fontId="32" fillId="0" borderId="0"/>
    <xf numFmtId="43" fontId="32" fillId="0" borderId="0" applyFont="0" applyFill="0" applyBorder="0" applyAlignment="0" applyProtection="0"/>
    <xf numFmtId="164" fontId="3" fillId="0" borderId="0" applyFont="0" applyFill="0" applyBorder="0" applyAlignment="0" applyProtection="0"/>
    <xf numFmtId="0" fontId="211" fillId="0" borderId="0"/>
    <xf numFmtId="0" fontId="32" fillId="0" borderId="0"/>
    <xf numFmtId="0" fontId="13" fillId="0" borderId="0"/>
    <xf numFmtId="0" fontId="13" fillId="0" borderId="0"/>
    <xf numFmtId="0" fontId="32" fillId="0" borderId="0"/>
    <xf numFmtId="0" fontId="13" fillId="0" borderId="0"/>
  </cellStyleXfs>
  <cellXfs count="6940">
    <xf numFmtId="0" fontId="0" fillId="0" borderId="0" xfId="0"/>
    <xf numFmtId="0" fontId="12" fillId="0" borderId="0" xfId="2" applyFont="1"/>
    <xf numFmtId="0" fontId="14" fillId="0" borderId="0" xfId="3" applyFont="1" applyAlignment="1">
      <alignment horizontal="centerContinuous"/>
    </xf>
    <xf numFmtId="0" fontId="11" fillId="0" borderId="0" xfId="3" applyFont="1" applyAlignment="1">
      <alignment horizontal="centerContinuous"/>
    </xf>
    <xf numFmtId="0" fontId="11" fillId="0" borderId="0" xfId="3" applyFont="1"/>
    <xf numFmtId="0" fontId="14" fillId="0" borderId="0" xfId="3" quotePrefix="1" applyFont="1" applyAlignment="1">
      <alignment horizontal="left"/>
    </xf>
    <xf numFmtId="0" fontId="16" fillId="0" borderId="0" xfId="3" applyFont="1"/>
    <xf numFmtId="0" fontId="17" fillId="0" borderId="0" xfId="3" applyFont="1"/>
    <xf numFmtId="0" fontId="18" fillId="0" borderId="3" xfId="3" applyFont="1" applyBorder="1" applyAlignment="1">
      <alignment vertical="center"/>
    </xf>
    <xf numFmtId="0" fontId="18" fillId="0" borderId="4" xfId="3" applyFont="1" applyBorder="1" applyAlignment="1">
      <alignment horizontal="center" vertical="center"/>
    </xf>
    <xf numFmtId="0" fontId="18" fillId="0" borderId="5" xfId="3" applyFont="1" applyBorder="1" applyAlignment="1">
      <alignment vertical="center"/>
    </xf>
    <xf numFmtId="0" fontId="18" fillId="0" borderId="4" xfId="3" applyFont="1" applyBorder="1" applyAlignment="1">
      <alignment vertical="center"/>
    </xf>
    <xf numFmtId="0" fontId="18" fillId="0" borderId="7" xfId="3" applyFont="1" applyBorder="1" applyAlignment="1">
      <alignment horizontal="center" vertical="center"/>
    </xf>
    <xf numFmtId="0" fontId="18" fillId="0" borderId="8" xfId="3" applyFont="1" applyBorder="1" applyAlignment="1">
      <alignment horizontal="center" vertical="center"/>
    </xf>
    <xf numFmtId="0" fontId="18" fillId="0" borderId="9" xfId="3" applyFont="1" applyBorder="1" applyAlignment="1">
      <alignment horizontal="center" vertical="center"/>
    </xf>
    <xf numFmtId="0" fontId="18" fillId="0" borderId="10" xfId="3" applyFont="1" applyBorder="1" applyAlignment="1">
      <alignment horizontal="center" vertical="center"/>
    </xf>
    <xf numFmtId="0" fontId="11" fillId="0" borderId="11" xfId="3" applyFont="1" applyBorder="1" applyAlignment="1">
      <alignment vertical="center"/>
    </xf>
    <xf numFmtId="0" fontId="11" fillId="0" borderId="0" xfId="3" applyFont="1" applyAlignment="1">
      <alignment horizontal="left" vertical="center"/>
    </xf>
    <xf numFmtId="165" fontId="11" fillId="0" borderId="12" xfId="3" applyNumberFormat="1" applyFont="1" applyBorder="1" applyAlignment="1">
      <alignment vertical="center"/>
    </xf>
    <xf numFmtId="165" fontId="11" fillId="0" borderId="13" xfId="3" applyNumberFormat="1" applyFont="1" applyBorder="1" applyAlignment="1">
      <alignment vertical="center"/>
    </xf>
    <xf numFmtId="165" fontId="11" fillId="0" borderId="14" xfId="3" applyNumberFormat="1" applyFont="1" applyBorder="1" applyAlignment="1">
      <alignment vertical="center"/>
    </xf>
    <xf numFmtId="165" fontId="11" fillId="0" borderId="15" xfId="3" applyNumberFormat="1" applyFont="1" applyBorder="1" applyAlignment="1">
      <alignment vertical="center"/>
    </xf>
    <xf numFmtId="166" fontId="11" fillId="0" borderId="16" xfId="3" applyNumberFormat="1" applyFont="1" applyBorder="1" applyAlignment="1">
      <alignment horizontal="center" vertical="center"/>
    </xf>
    <xf numFmtId="165" fontId="11" fillId="0" borderId="0" xfId="3" applyNumberFormat="1" applyFont="1" applyAlignment="1">
      <alignment horizontal="center" vertical="center"/>
    </xf>
    <xf numFmtId="164" fontId="11" fillId="0" borderId="0" xfId="4" applyFont="1" applyFill="1" applyAlignment="1">
      <alignment vertical="center"/>
    </xf>
    <xf numFmtId="0" fontId="11" fillId="0" borderId="0" xfId="3" quotePrefix="1" applyFont="1" applyAlignment="1">
      <alignment horizontal="left" vertical="center"/>
    </xf>
    <xf numFmtId="0" fontId="11" fillId="0" borderId="0" xfId="3" quotePrefix="1" applyFont="1" applyAlignment="1">
      <alignment vertical="center"/>
    </xf>
    <xf numFmtId="165" fontId="11" fillId="0" borderId="17" xfId="3" applyNumberFormat="1" applyFont="1" applyBorder="1" applyAlignment="1">
      <alignment vertical="center"/>
    </xf>
    <xf numFmtId="166" fontId="11" fillId="0" borderId="14" xfId="3" applyNumberFormat="1" applyFont="1" applyBorder="1" applyAlignment="1">
      <alignment horizontal="center" vertical="center"/>
    </xf>
    <xf numFmtId="165" fontId="11" fillId="0" borderId="0" xfId="3" applyNumberFormat="1" applyFont="1" applyAlignment="1">
      <alignment vertical="center"/>
    </xf>
    <xf numFmtId="0" fontId="11" fillId="0" borderId="11" xfId="3" quotePrefix="1" applyFont="1" applyBorder="1" applyAlignment="1">
      <alignment vertical="center"/>
    </xf>
    <xf numFmtId="0" fontId="11" fillId="0" borderId="11" xfId="3" quotePrefix="1" applyFont="1" applyBorder="1" applyAlignment="1">
      <alignment horizontal="right" vertical="center"/>
    </xf>
    <xf numFmtId="0" fontId="11" fillId="0" borderId="0" xfId="3" applyFont="1" applyAlignment="1">
      <alignment vertical="center"/>
    </xf>
    <xf numFmtId="0" fontId="11" fillId="0" borderId="18" xfId="3" applyFont="1" applyBorder="1" applyAlignment="1">
      <alignment vertical="center"/>
    </xf>
    <xf numFmtId="0" fontId="11" fillId="0" borderId="19" xfId="3" applyFont="1" applyBorder="1" applyAlignment="1">
      <alignment horizontal="left" vertical="center"/>
    </xf>
    <xf numFmtId="165" fontId="11" fillId="0" borderId="20" xfId="3" applyNumberFormat="1" applyFont="1" applyBorder="1" applyAlignment="1">
      <alignment vertical="center"/>
    </xf>
    <xf numFmtId="165" fontId="11" fillId="0" borderId="21" xfId="3" applyNumberFormat="1" applyFont="1" applyBorder="1" applyAlignment="1">
      <alignment vertical="center"/>
    </xf>
    <xf numFmtId="165" fontId="11" fillId="0" borderId="22" xfId="3" applyNumberFormat="1" applyFont="1" applyBorder="1" applyAlignment="1">
      <alignment vertical="center"/>
    </xf>
    <xf numFmtId="166" fontId="11" fillId="0" borderId="23" xfId="3" applyNumberFormat="1" applyFont="1" applyBorder="1" applyAlignment="1">
      <alignment horizontal="center" vertical="center"/>
    </xf>
    <xf numFmtId="1" fontId="19" fillId="0" borderId="0" xfId="3" quotePrefix="1" applyNumberFormat="1" applyFont="1" applyAlignment="1">
      <alignment horizontal="right"/>
    </xf>
    <xf numFmtId="0" fontId="20" fillId="0" borderId="0" xfId="3" applyFont="1"/>
    <xf numFmtId="0" fontId="19" fillId="0" borderId="0" xfId="3" quotePrefix="1" applyFont="1" applyAlignment="1">
      <alignment horizontal="right"/>
    </xf>
    <xf numFmtId="0" fontId="11" fillId="0" borderId="0" xfId="5" applyFont="1"/>
    <xf numFmtId="0" fontId="11" fillId="0" borderId="0" xfId="2"/>
    <xf numFmtId="0" fontId="14" fillId="0" borderId="0" xfId="5" applyFont="1" applyAlignment="1">
      <alignment horizontal="left"/>
    </xf>
    <xf numFmtId="0" fontId="11" fillId="0" borderId="34" xfId="5" applyFont="1" applyBorder="1"/>
    <xf numFmtId="0" fontId="11" fillId="0" borderId="35" xfId="5" applyFont="1" applyBorder="1"/>
    <xf numFmtId="0" fontId="11" fillId="0" borderId="36" xfId="5" applyFont="1" applyBorder="1"/>
    <xf numFmtId="167" fontId="11" fillId="0" borderId="35" xfId="5" applyNumberFormat="1" applyFont="1" applyBorder="1"/>
    <xf numFmtId="3" fontId="11" fillId="0" borderId="36" xfId="5" applyNumberFormat="1" applyFont="1" applyBorder="1"/>
    <xf numFmtId="0" fontId="11" fillId="0" borderId="37" xfId="5" applyFont="1" applyBorder="1"/>
    <xf numFmtId="0" fontId="11" fillId="0" borderId="11" xfId="5" applyFont="1" applyBorder="1"/>
    <xf numFmtId="0" fontId="11" fillId="0" borderId="13" xfId="5" applyFont="1" applyBorder="1"/>
    <xf numFmtId="167" fontId="11" fillId="0" borderId="0" xfId="5" applyNumberFormat="1" applyFont="1"/>
    <xf numFmtId="3" fontId="11" fillId="0" borderId="13" xfId="5" applyNumberFormat="1" applyFont="1" applyBorder="1"/>
    <xf numFmtId="0" fontId="11" fillId="0" borderId="14" xfId="5" applyFont="1" applyBorder="1"/>
    <xf numFmtId="0" fontId="11" fillId="0" borderId="0" xfId="5" applyFont="1" applyAlignment="1">
      <alignment horizontal="left"/>
    </xf>
    <xf numFmtId="0" fontId="11" fillId="0" borderId="29" xfId="5" applyFont="1" applyBorder="1"/>
    <xf numFmtId="0" fontId="11" fillId="0" borderId="30" xfId="5" applyFont="1" applyBorder="1"/>
    <xf numFmtId="0" fontId="11" fillId="0" borderId="31" xfId="5" applyFont="1" applyBorder="1"/>
    <xf numFmtId="167" fontId="11" fillId="0" borderId="30" xfId="5" applyNumberFormat="1" applyFont="1" applyBorder="1"/>
    <xf numFmtId="3" fontId="11" fillId="0" borderId="31" xfId="5" applyNumberFormat="1" applyFont="1" applyBorder="1"/>
    <xf numFmtId="0" fontId="11" fillId="0" borderId="33" xfId="5" applyFont="1" applyBorder="1"/>
    <xf numFmtId="0" fontId="18" fillId="0" borderId="38" xfId="5" applyFont="1" applyBorder="1"/>
    <xf numFmtId="0" fontId="18" fillId="0" borderId="10" xfId="5" applyFont="1" applyBorder="1" applyAlignment="1">
      <alignment vertical="center"/>
    </xf>
    <xf numFmtId="0" fontId="18" fillId="0" borderId="10" xfId="5" applyFont="1" applyBorder="1"/>
    <xf numFmtId="0" fontId="18" fillId="0" borderId="8" xfId="5" applyFont="1" applyBorder="1"/>
    <xf numFmtId="167" fontId="18" fillId="0" borderId="10" xfId="5" applyNumberFormat="1" applyFont="1" applyBorder="1" applyAlignment="1">
      <alignment vertical="center"/>
    </xf>
    <xf numFmtId="3" fontId="18" fillId="0" borderId="8" xfId="5" applyNumberFormat="1" applyFont="1" applyBorder="1"/>
    <xf numFmtId="0" fontId="18" fillId="0" borderId="9" xfId="5" applyFont="1" applyBorder="1"/>
    <xf numFmtId="0" fontId="18" fillId="0" borderId="0" xfId="5" applyFont="1"/>
    <xf numFmtId="0" fontId="23" fillId="0" borderId="18" xfId="5" applyFont="1" applyBorder="1"/>
    <xf numFmtId="0" fontId="23" fillId="0" borderId="19" xfId="5" applyFont="1" applyBorder="1"/>
    <xf numFmtId="0" fontId="23" fillId="0" borderId="21" xfId="5" applyFont="1" applyBorder="1"/>
    <xf numFmtId="0" fontId="23" fillId="0" borderId="39" xfId="5" applyFont="1" applyBorder="1"/>
    <xf numFmtId="1" fontId="19" fillId="0" borderId="0" xfId="5" quotePrefix="1" applyNumberFormat="1" applyFont="1" applyAlignment="1">
      <alignment horizontal="right"/>
    </xf>
    <xf numFmtId="0" fontId="20" fillId="0" borderId="0" xfId="5" applyFont="1"/>
    <xf numFmtId="3" fontId="11" fillId="0" borderId="0" xfId="5" applyNumberFormat="1" applyFont="1"/>
    <xf numFmtId="0" fontId="19" fillId="0" borderId="0" xfId="5" quotePrefix="1" applyFont="1" applyAlignment="1">
      <alignment horizontal="right"/>
    </xf>
    <xf numFmtId="0" fontId="24" fillId="0" borderId="0" xfId="5" applyFont="1"/>
    <xf numFmtId="0" fontId="26" fillId="0" borderId="0" xfId="5" applyFont="1"/>
    <xf numFmtId="0" fontId="18" fillId="0" borderId="24" xfId="5" applyFont="1" applyBorder="1"/>
    <xf numFmtId="0" fontId="18" fillId="0" borderId="25" xfId="5" applyFont="1" applyBorder="1"/>
    <xf numFmtId="0" fontId="18" fillId="0" borderId="28" xfId="5" applyFont="1" applyBorder="1"/>
    <xf numFmtId="0" fontId="18" fillId="0" borderId="40" xfId="5" applyFont="1" applyBorder="1" applyAlignment="1">
      <alignment horizontal="center"/>
    </xf>
    <xf numFmtId="0" fontId="23" fillId="0" borderId="0" xfId="5" applyFont="1" applyAlignment="1">
      <alignment horizontal="center" vertical="center"/>
    </xf>
    <xf numFmtId="0" fontId="18" fillId="0" borderId="11" xfId="5" applyFont="1" applyBorder="1"/>
    <xf numFmtId="0" fontId="18" fillId="0" borderId="0" xfId="5" applyFont="1" applyAlignment="1">
      <alignment horizontal="center"/>
    </xf>
    <xf numFmtId="0" fontId="18" fillId="0" borderId="14" xfId="5" applyFont="1" applyBorder="1"/>
    <xf numFmtId="0" fontId="18" fillId="0" borderId="17" xfId="5" applyFont="1" applyBorder="1" applyAlignment="1">
      <alignment horizontal="center" vertical="center"/>
    </xf>
    <xf numFmtId="0" fontId="18" fillId="0" borderId="29" xfId="5" applyFont="1" applyBorder="1" applyAlignment="1">
      <alignment vertical="center"/>
    </xf>
    <xf numFmtId="0" fontId="18" fillId="0" borderId="30" xfId="5" applyFont="1" applyBorder="1" applyAlignment="1">
      <alignment vertical="center"/>
    </xf>
    <xf numFmtId="0" fontId="18" fillId="0" borderId="33" xfId="5" applyFont="1" applyBorder="1" applyAlignment="1">
      <alignment vertical="center"/>
    </xf>
    <xf numFmtId="0" fontId="18" fillId="0" borderId="41" xfId="5" applyFont="1" applyBorder="1" applyAlignment="1">
      <alignment horizontal="center" vertical="center"/>
    </xf>
    <xf numFmtId="0" fontId="18" fillId="0" borderId="42" xfId="5" applyFont="1" applyBorder="1" applyAlignment="1">
      <alignment horizontal="center" vertical="center"/>
    </xf>
    <xf numFmtId="0" fontId="18" fillId="0" borderId="43" xfId="5" applyFont="1" applyBorder="1" applyAlignment="1">
      <alignment horizontal="center" vertical="top"/>
    </xf>
    <xf numFmtId="0" fontId="18" fillId="0" borderId="46" xfId="5" applyFont="1" applyBorder="1" applyAlignment="1">
      <alignment horizontal="center" vertical="center"/>
    </xf>
    <xf numFmtId="0" fontId="23" fillId="0" borderId="0" xfId="5" applyFont="1" applyAlignment="1">
      <alignment vertical="center"/>
    </xf>
    <xf numFmtId="0" fontId="11" fillId="0" borderId="11" xfId="5" applyFont="1" applyBorder="1" applyAlignment="1">
      <alignment vertical="center"/>
    </xf>
    <xf numFmtId="0" fontId="11" fillId="0" borderId="0" xfId="5" applyFont="1" applyAlignment="1">
      <alignment horizontal="center"/>
    </xf>
    <xf numFmtId="168" fontId="11" fillId="0" borderId="14" xfId="5" applyNumberFormat="1" applyFont="1" applyBorder="1" applyAlignment="1">
      <alignment horizontal="left" vertical="center"/>
    </xf>
    <xf numFmtId="169" fontId="11" fillId="0" borderId="17" xfId="5" applyNumberFormat="1" applyFont="1" applyBorder="1" applyAlignment="1">
      <alignment horizontal="right"/>
    </xf>
    <xf numFmtId="171" fontId="11" fillId="0" borderId="17" xfId="5" applyNumberFormat="1" applyFont="1" applyBorder="1" applyAlignment="1">
      <alignment horizontal="right"/>
    </xf>
    <xf numFmtId="172" fontId="11" fillId="0" borderId="15" xfId="5" applyNumberFormat="1" applyFont="1" applyBorder="1" applyAlignment="1">
      <alignment horizontal="right" indent="2"/>
    </xf>
    <xf numFmtId="172" fontId="11" fillId="0" borderId="13" xfId="5" applyNumberFormat="1" applyFont="1" applyBorder="1" applyAlignment="1">
      <alignment horizontal="center" vertical="center"/>
    </xf>
    <xf numFmtId="0" fontId="11" fillId="0" borderId="0" xfId="5" applyFont="1" applyAlignment="1">
      <alignment vertical="center"/>
    </xf>
    <xf numFmtId="172" fontId="11" fillId="0" borderId="16" xfId="5" applyNumberFormat="1" applyFont="1" applyBorder="1" applyAlignment="1">
      <alignment horizontal="right" indent="2"/>
    </xf>
    <xf numFmtId="169" fontId="11" fillId="0" borderId="12" xfId="5" applyNumberFormat="1" applyFont="1" applyBorder="1" applyAlignment="1">
      <alignment horizontal="right"/>
    </xf>
    <xf numFmtId="171" fontId="11" fillId="0" borderId="17" xfId="5" quotePrefix="1" applyNumberFormat="1" applyFont="1" applyBorder="1" applyAlignment="1">
      <alignment horizontal="right"/>
    </xf>
    <xf numFmtId="0" fontId="11" fillId="0" borderId="18" xfId="5" applyFont="1" applyBorder="1" applyAlignment="1">
      <alignment vertical="center"/>
    </xf>
    <xf numFmtId="0" fontId="11" fillId="0" borderId="19" xfId="5" applyFont="1" applyBorder="1" applyAlignment="1">
      <alignment horizontal="center"/>
    </xf>
    <xf numFmtId="168" fontId="11" fillId="0" borderId="39" xfId="5" applyNumberFormat="1" applyFont="1" applyBorder="1" applyAlignment="1">
      <alignment horizontal="left" vertical="center"/>
    </xf>
    <xf numFmtId="169" fontId="11" fillId="0" borderId="20" xfId="5" applyNumberFormat="1" applyFont="1" applyBorder="1" applyAlignment="1">
      <alignment horizontal="right"/>
    </xf>
    <xf numFmtId="170" fontId="11" fillId="0" borderId="47" xfId="5" applyNumberFormat="1" applyFont="1" applyBorder="1" applyAlignment="1">
      <alignment horizontal="center"/>
    </xf>
    <xf numFmtId="171" fontId="11" fillId="0" borderId="47" xfId="5" quotePrefix="1" applyNumberFormat="1" applyFont="1" applyBorder="1" applyAlignment="1">
      <alignment horizontal="right"/>
    </xf>
    <xf numFmtId="174" fontId="11" fillId="0" borderId="22" xfId="5" applyNumberFormat="1" applyFont="1" applyBorder="1" applyAlignment="1">
      <alignment horizontal="right"/>
    </xf>
    <xf numFmtId="0" fontId="11" fillId="0" borderId="21" xfId="5" applyFont="1" applyBorder="1" applyAlignment="1">
      <alignment vertical="center"/>
    </xf>
    <xf numFmtId="174" fontId="11" fillId="0" borderId="23" xfId="5" applyNumberFormat="1" applyFont="1" applyBorder="1" applyAlignment="1">
      <alignment horizontal="right"/>
    </xf>
    <xf numFmtId="168" fontId="19" fillId="0" borderId="0" xfId="5" quotePrefix="1" applyNumberFormat="1" applyFont="1" applyAlignment="1">
      <alignment horizontal="right"/>
    </xf>
    <xf numFmtId="168" fontId="20" fillId="0" borderId="0" xfId="5" applyNumberFormat="1" applyFont="1"/>
    <xf numFmtId="0" fontId="20" fillId="0" borderId="0" xfId="6" applyFont="1"/>
    <xf numFmtId="0" fontId="20" fillId="0" borderId="0" xfId="7" applyFont="1"/>
    <xf numFmtId="0" fontId="29" fillId="0" borderId="0" xfId="5" applyFont="1"/>
    <xf numFmtId="169" fontId="11" fillId="0" borderId="0" xfId="5" applyNumberFormat="1" applyFont="1"/>
    <xf numFmtId="173" fontId="11" fillId="0" borderId="0" xfId="5" applyNumberFormat="1" applyFont="1"/>
    <xf numFmtId="175" fontId="11" fillId="0" borderId="0" xfId="5" applyNumberFormat="1" applyFont="1"/>
    <xf numFmtId="0" fontId="24" fillId="0" borderId="0" xfId="8" applyFont="1"/>
    <xf numFmtId="0" fontId="11" fillId="0" borderId="0" xfId="8" applyFont="1" applyAlignment="1">
      <alignment horizontal="right"/>
    </xf>
    <xf numFmtId="0" fontId="11" fillId="0" borderId="0" xfId="8" applyFont="1"/>
    <xf numFmtId="0" fontId="26" fillId="0" borderId="0" xfId="8" applyFont="1"/>
    <xf numFmtId="0" fontId="26" fillId="0" borderId="0" xfId="8" applyFont="1" applyAlignment="1">
      <alignment horizontal="right"/>
    </xf>
    <xf numFmtId="0" fontId="14" fillId="0" borderId="48" xfId="8" applyFont="1" applyBorder="1" applyAlignment="1">
      <alignment horizontal="center" vertical="center"/>
    </xf>
    <xf numFmtId="3" fontId="14" fillId="0" borderId="49" xfId="8" applyNumberFormat="1" applyFont="1" applyBorder="1" applyAlignment="1">
      <alignment horizontal="center" vertical="center"/>
    </xf>
    <xf numFmtId="0" fontId="14" fillId="0" borderId="50" xfId="8" applyFont="1" applyBorder="1" applyAlignment="1">
      <alignment horizontal="center" vertical="center"/>
    </xf>
    <xf numFmtId="0" fontId="11" fillId="0" borderId="11" xfId="8" applyFont="1" applyBorder="1" applyAlignment="1">
      <alignment horizontal="center"/>
    </xf>
    <xf numFmtId="176" fontId="11" fillId="0" borderId="17" xfId="8" applyNumberFormat="1" applyFont="1" applyBorder="1"/>
    <xf numFmtId="176" fontId="11" fillId="0" borderId="16" xfId="8" applyNumberFormat="1" applyFont="1" applyBorder="1"/>
    <xf numFmtId="0" fontId="23" fillId="0" borderId="18" xfId="8" applyFont="1" applyBorder="1"/>
    <xf numFmtId="1" fontId="23" fillId="0" borderId="47" xfId="8" applyNumberFormat="1" applyFont="1" applyBorder="1"/>
    <xf numFmtId="1" fontId="23" fillId="0" borderId="23" xfId="8" applyNumberFormat="1" applyFont="1" applyBorder="1"/>
    <xf numFmtId="0" fontId="19" fillId="0" borderId="0" xfId="8" applyFont="1"/>
    <xf numFmtId="0" fontId="20" fillId="0" borderId="0" xfId="8" applyFont="1" applyAlignment="1">
      <alignment horizontal="right"/>
    </xf>
    <xf numFmtId="0" fontId="20" fillId="0" borderId="0" xfId="8" applyFont="1"/>
    <xf numFmtId="0" fontId="24" fillId="0" borderId="0" xfId="9" applyFont="1" applyAlignment="1">
      <alignment horizontal="left" vertical="center"/>
    </xf>
    <xf numFmtId="0" fontId="26" fillId="0" borderId="0" xfId="9" applyFont="1" applyAlignment="1">
      <alignment horizontal="left" vertical="center"/>
    </xf>
    <xf numFmtId="0" fontId="24" fillId="0" borderId="3" xfId="9" applyFont="1" applyBorder="1" applyAlignment="1">
      <alignment vertical="center"/>
    </xf>
    <xf numFmtId="0" fontId="18" fillId="0" borderId="51" xfId="9" applyFont="1" applyBorder="1" applyAlignment="1">
      <alignment horizontal="center" vertical="center" wrapText="1"/>
    </xf>
    <xf numFmtId="0" fontId="18" fillId="0" borderId="49" xfId="9" applyFont="1" applyBorder="1" applyAlignment="1">
      <alignment horizontal="center" vertical="center"/>
    </xf>
    <xf numFmtId="0" fontId="18" fillId="0" borderId="52" xfId="9" applyFont="1" applyBorder="1" applyAlignment="1">
      <alignment horizontal="center" vertical="center"/>
    </xf>
    <xf numFmtId="0" fontId="18" fillId="0" borderId="4" xfId="9" applyFont="1" applyBorder="1" applyAlignment="1">
      <alignment horizontal="center" vertical="center"/>
    </xf>
    <xf numFmtId="0" fontId="18" fillId="0" borderId="50" xfId="9" applyFont="1" applyBorder="1" applyAlignment="1">
      <alignment horizontal="center" vertical="center"/>
    </xf>
    <xf numFmtId="0" fontId="18" fillId="0" borderId="0" xfId="9" applyFont="1" applyAlignment="1">
      <alignment vertical="center"/>
    </xf>
    <xf numFmtId="0" fontId="12" fillId="0" borderId="11" xfId="9" applyFont="1" applyBorder="1" applyAlignment="1">
      <alignment vertical="center"/>
    </xf>
    <xf numFmtId="0" fontId="11" fillId="0" borderId="13" xfId="9" applyFont="1" applyBorder="1" applyAlignment="1">
      <alignment vertical="center"/>
    </xf>
    <xf numFmtId="177" fontId="11" fillId="0" borderId="17" xfId="9" applyNumberFormat="1" applyFont="1" applyBorder="1" applyAlignment="1">
      <alignment vertical="center"/>
    </xf>
    <xf numFmtId="177" fontId="11" fillId="0" borderId="15" xfId="9" applyNumberFormat="1" applyFont="1" applyBorder="1" applyAlignment="1">
      <alignment vertical="center"/>
    </xf>
    <xf numFmtId="177" fontId="11" fillId="0" borderId="0" xfId="9" applyNumberFormat="1" applyFont="1" applyAlignment="1">
      <alignment vertical="center"/>
    </xf>
    <xf numFmtId="177" fontId="11" fillId="0" borderId="16" xfId="9" applyNumberFormat="1" applyFont="1" applyBorder="1" applyAlignment="1">
      <alignment vertical="center"/>
    </xf>
    <xf numFmtId="0" fontId="11" fillId="0" borderId="0" xfId="9" applyFont="1" applyAlignment="1">
      <alignment vertical="center"/>
    </xf>
    <xf numFmtId="0" fontId="24" fillId="0" borderId="38" xfId="9" applyFont="1" applyBorder="1" applyAlignment="1">
      <alignment vertical="center"/>
    </xf>
    <xf numFmtId="0" fontId="18" fillId="0" borderId="8" xfId="9" applyFont="1" applyBorder="1" applyAlignment="1">
      <alignment vertical="center"/>
    </xf>
    <xf numFmtId="177" fontId="18" fillId="0" borderId="53" xfId="9" applyNumberFormat="1" applyFont="1" applyBorder="1" applyAlignment="1">
      <alignment vertical="center"/>
    </xf>
    <xf numFmtId="177" fontId="18" fillId="0" borderId="54" xfId="9" applyNumberFormat="1" applyFont="1" applyBorder="1" applyAlignment="1">
      <alignment vertical="center"/>
    </xf>
    <xf numFmtId="177" fontId="18" fillId="0" borderId="10" xfId="9" applyNumberFormat="1" applyFont="1" applyBorder="1" applyAlignment="1">
      <alignment vertical="center"/>
    </xf>
    <xf numFmtId="177" fontId="18" fillId="0" borderId="55" xfId="9" applyNumberFormat="1" applyFont="1" applyBorder="1" applyAlignment="1">
      <alignment vertical="center"/>
    </xf>
    <xf numFmtId="168" fontId="11" fillId="0" borderId="0" xfId="9" applyNumberFormat="1" applyFont="1" applyAlignment="1">
      <alignment horizontal="right" vertical="center"/>
    </xf>
    <xf numFmtId="0" fontId="12" fillId="0" borderId="0" xfId="9" applyFont="1" applyAlignment="1">
      <alignment vertical="center"/>
    </xf>
    <xf numFmtId="3" fontId="12" fillId="0" borderId="0" xfId="9" applyNumberFormat="1" applyFont="1" applyAlignment="1">
      <alignment horizontal="right" vertical="center"/>
    </xf>
    <xf numFmtId="1" fontId="19" fillId="0" borderId="0" xfId="5" quotePrefix="1" applyNumberFormat="1" applyFont="1" applyAlignment="1">
      <alignment horizontal="right" vertical="center"/>
    </xf>
    <xf numFmtId="178" fontId="12" fillId="0" borderId="0" xfId="9" applyNumberFormat="1" applyFont="1" applyAlignment="1">
      <alignment vertical="center"/>
    </xf>
    <xf numFmtId="179" fontId="11" fillId="0" borderId="0" xfId="9" applyNumberFormat="1" applyFont="1" applyAlignment="1">
      <alignment vertical="center"/>
    </xf>
    <xf numFmtId="0" fontId="30" fillId="0" borderId="0" xfId="9" applyFont="1" applyAlignment="1">
      <alignment vertical="center"/>
    </xf>
    <xf numFmtId="177" fontId="12" fillId="0" borderId="0" xfId="9" applyNumberFormat="1" applyFont="1" applyAlignment="1">
      <alignment vertical="center"/>
    </xf>
    <xf numFmtId="0" fontId="14" fillId="0" borderId="0" xfId="6" quotePrefix="1" applyFont="1" applyAlignment="1">
      <alignment horizontal="left"/>
    </xf>
    <xf numFmtId="0" fontId="26" fillId="0" borderId="0" xfId="6" applyFont="1"/>
    <xf numFmtId="0" fontId="17" fillId="0" borderId="0" xfId="6" applyFont="1"/>
    <xf numFmtId="0" fontId="11" fillId="0" borderId="0" xfId="6" applyFont="1"/>
    <xf numFmtId="0" fontId="12" fillId="0" borderId="0" xfId="6" applyFont="1"/>
    <xf numFmtId="0" fontId="24" fillId="0" borderId="24" xfId="6" applyFont="1" applyBorder="1"/>
    <xf numFmtId="0" fontId="18" fillId="0" borderId="25" xfId="6" applyFont="1" applyBorder="1" applyAlignment="1">
      <alignment horizontal="center" vertical="center"/>
    </xf>
    <xf numFmtId="0" fontId="18" fillId="0" borderId="49" xfId="6" quotePrefix="1" applyFont="1" applyBorder="1" applyAlignment="1">
      <alignment horizontal="center" vertical="center"/>
    </xf>
    <xf numFmtId="0" fontId="18" fillId="0" borderId="52" xfId="6" quotePrefix="1" applyFont="1" applyBorder="1" applyAlignment="1">
      <alignment horizontal="center" vertical="center"/>
    </xf>
    <xf numFmtId="0" fontId="18" fillId="0" borderId="4" xfId="6" quotePrefix="1" applyFont="1" applyBorder="1" applyAlignment="1">
      <alignment horizontal="center" vertical="center"/>
    </xf>
    <xf numFmtId="0" fontId="18" fillId="0" borderId="50" xfId="6" quotePrefix="1" applyFont="1" applyBorder="1" applyAlignment="1">
      <alignment horizontal="center" vertical="center"/>
    </xf>
    <xf numFmtId="0" fontId="18" fillId="0" borderId="0" xfId="6" applyFont="1"/>
    <xf numFmtId="0" fontId="12" fillId="0" borderId="34" xfId="6" applyFont="1" applyBorder="1"/>
    <xf numFmtId="0" fontId="11" fillId="0" borderId="35" xfId="6" applyFont="1" applyBorder="1"/>
    <xf numFmtId="177" fontId="11" fillId="0" borderId="56" xfId="6" applyNumberFormat="1" applyFont="1" applyBorder="1"/>
    <xf numFmtId="177" fontId="11" fillId="0" borderId="57" xfId="6" applyNumberFormat="1" applyFont="1" applyBorder="1"/>
    <xf numFmtId="177" fontId="11" fillId="0" borderId="35" xfId="6" applyNumberFormat="1" applyFont="1" applyBorder="1"/>
    <xf numFmtId="177" fontId="11" fillId="0" borderId="58" xfId="6" applyNumberFormat="1" applyFont="1" applyBorder="1"/>
    <xf numFmtId="0" fontId="12" fillId="0" borderId="11" xfId="6" applyFont="1" applyBorder="1"/>
    <xf numFmtId="177" fontId="11" fillId="0" borderId="17" xfId="6" applyNumberFormat="1" applyFont="1" applyBorder="1"/>
    <xf numFmtId="177" fontId="11" fillId="0" borderId="15" xfId="6" applyNumberFormat="1" applyFont="1" applyBorder="1"/>
    <xf numFmtId="177" fontId="11" fillId="0" borderId="0" xfId="6" applyNumberFormat="1" applyFont="1"/>
    <xf numFmtId="177" fontId="11" fillId="0" borderId="16" xfId="6" applyNumberFormat="1" applyFont="1" applyBorder="1"/>
    <xf numFmtId="0" fontId="12" fillId="0" borderId="29" xfId="6" applyFont="1" applyBorder="1"/>
    <xf numFmtId="0" fontId="11" fillId="0" borderId="30" xfId="6" applyFont="1" applyBorder="1"/>
    <xf numFmtId="177" fontId="11" fillId="0" borderId="43" xfId="6" applyNumberFormat="1" applyFont="1" applyBorder="1"/>
    <xf numFmtId="177" fontId="11" fillId="0" borderId="32" xfId="6" applyNumberFormat="1" applyFont="1" applyBorder="1"/>
    <xf numFmtId="177" fontId="11" fillId="0" borderId="30" xfId="6" applyNumberFormat="1" applyFont="1" applyBorder="1"/>
    <xf numFmtId="177" fontId="11" fillId="0" borderId="59" xfId="6" applyNumberFormat="1" applyFont="1" applyBorder="1"/>
    <xf numFmtId="0" fontId="24" fillId="0" borderId="34" xfId="6" applyFont="1" applyBorder="1"/>
    <xf numFmtId="0" fontId="18" fillId="0" borderId="35" xfId="6" applyFont="1" applyBorder="1" applyAlignment="1">
      <alignment vertical="center"/>
    </xf>
    <xf numFmtId="177" fontId="18" fillId="0" borderId="56" xfId="6" applyNumberFormat="1" applyFont="1" applyBorder="1" applyAlignment="1">
      <alignment vertical="center"/>
    </xf>
    <xf numFmtId="177" fontId="18" fillId="0" borderId="57" xfId="6" applyNumberFormat="1" applyFont="1" applyBorder="1" applyAlignment="1">
      <alignment vertical="center"/>
    </xf>
    <xf numFmtId="177" fontId="18" fillId="0" borderId="35" xfId="6" applyNumberFormat="1" applyFont="1" applyBorder="1" applyAlignment="1">
      <alignment vertical="center"/>
    </xf>
    <xf numFmtId="177" fontId="18" fillId="0" borderId="58" xfId="6" applyNumberFormat="1" applyFont="1" applyBorder="1" applyAlignment="1">
      <alignment vertical="center"/>
    </xf>
    <xf numFmtId="0" fontId="12" fillId="0" borderId="18" xfId="6" applyFont="1" applyBorder="1"/>
    <xf numFmtId="0" fontId="12" fillId="0" borderId="19" xfId="6" applyFont="1" applyBorder="1"/>
    <xf numFmtId="0" fontId="12" fillId="0" borderId="47" xfId="6" applyFont="1" applyBorder="1"/>
    <xf numFmtId="0" fontId="12" fillId="0" borderId="22" xfId="6" applyFont="1" applyBorder="1"/>
    <xf numFmtId="0" fontId="12" fillId="0" borderId="23" xfId="6" applyFont="1" applyBorder="1"/>
    <xf numFmtId="168" fontId="19" fillId="0" borderId="0" xfId="6" quotePrefix="1" applyNumberFormat="1" applyFont="1" applyAlignment="1">
      <alignment horizontal="right"/>
    </xf>
    <xf numFmtId="177" fontId="20" fillId="0" borderId="0" xfId="6" applyNumberFormat="1" applyFont="1"/>
    <xf numFmtId="0" fontId="20" fillId="0" borderId="0" xfId="6" applyFont="1" applyAlignment="1">
      <alignment horizontal="right"/>
    </xf>
    <xf numFmtId="0" fontId="31" fillId="0" borderId="0" xfId="2" applyFont="1"/>
    <xf numFmtId="3" fontId="23" fillId="0" borderId="0" xfId="10" applyNumberFormat="1" applyFont="1" applyAlignment="1">
      <alignment horizontal="center"/>
    </xf>
    <xf numFmtId="2" fontId="11" fillId="0" borderId="0" xfId="6" applyNumberFormat="1" applyFont="1"/>
    <xf numFmtId="180" fontId="11" fillId="0" borderId="0" xfId="4" applyNumberFormat="1" applyFont="1" applyFill="1"/>
    <xf numFmtId="177" fontId="12" fillId="0" borderId="0" xfId="6" applyNumberFormat="1" applyFont="1"/>
    <xf numFmtId="0" fontId="11" fillId="0" borderId="0" xfId="11" applyFont="1"/>
    <xf numFmtId="0" fontId="11" fillId="0" borderId="0" xfId="11" applyFont="1" applyAlignment="1">
      <alignment horizontal="right"/>
    </xf>
    <xf numFmtId="0" fontId="24" fillId="0" borderId="0" xfId="11" quotePrefix="1" applyFont="1" applyAlignment="1">
      <alignment horizontal="left"/>
    </xf>
    <xf numFmtId="0" fontId="26" fillId="0" borderId="0" xfId="11" applyFont="1" applyAlignment="1">
      <alignment horizontal="right"/>
    </xf>
    <xf numFmtId="0" fontId="26" fillId="0" borderId="0" xfId="11" applyFont="1"/>
    <xf numFmtId="0" fontId="12" fillId="0" borderId="0" xfId="11" applyFont="1"/>
    <xf numFmtId="0" fontId="24" fillId="0" borderId="0" xfId="11" applyFont="1" applyAlignment="1">
      <alignment horizontal="centerContinuous"/>
    </xf>
    <xf numFmtId="0" fontId="11" fillId="0" borderId="11" xfId="11" applyFont="1" applyBorder="1"/>
    <xf numFmtId="0" fontId="18" fillId="0" borderId="13" xfId="11" applyFont="1" applyBorder="1" applyAlignment="1">
      <alignment horizontal="left"/>
    </xf>
    <xf numFmtId="0" fontId="11" fillId="0" borderId="17" xfId="11" quotePrefix="1" applyFont="1" applyBorder="1" applyAlignment="1">
      <alignment horizontal="center"/>
    </xf>
    <xf numFmtId="181" fontId="11" fillId="0" borderId="17" xfId="11" applyNumberFormat="1" applyFont="1" applyBorder="1"/>
    <xf numFmtId="181" fontId="11" fillId="0" borderId="16" xfId="11" applyNumberFormat="1" applyFont="1" applyBorder="1" applyAlignment="1">
      <alignment horizontal="right"/>
    </xf>
    <xf numFmtId="0" fontId="18" fillId="0" borderId="13" xfId="11" quotePrefix="1" applyFont="1" applyBorder="1" applyAlignment="1">
      <alignment horizontal="left"/>
    </xf>
    <xf numFmtId="0" fontId="12" fillId="0" borderId="18" xfId="11" applyFont="1" applyBorder="1"/>
    <xf numFmtId="0" fontId="12" fillId="0" borderId="21" xfId="11" applyFont="1" applyBorder="1"/>
    <xf numFmtId="0" fontId="12" fillId="0" borderId="47" xfId="11" applyFont="1" applyBorder="1"/>
    <xf numFmtId="0" fontId="12" fillId="0" borderId="23" xfId="11" applyFont="1" applyBorder="1"/>
    <xf numFmtId="0" fontId="11" fillId="0" borderId="0" xfId="11" quotePrefix="1" applyFont="1" applyAlignment="1">
      <alignment horizontal="right"/>
    </xf>
    <xf numFmtId="0" fontId="12" fillId="0" borderId="0" xfId="11" applyFont="1" applyAlignment="1">
      <alignment horizontal="right"/>
    </xf>
    <xf numFmtId="0" fontId="33" fillId="0" borderId="0" xfId="9" applyFont="1" applyAlignment="1">
      <alignment horizontal="right"/>
    </xf>
    <xf numFmtId="0" fontId="20" fillId="0" borderId="0" xfId="9" applyFont="1"/>
    <xf numFmtId="0" fontId="14" fillId="0" borderId="0" xfId="11" applyFont="1" applyAlignment="1">
      <alignment vertical="center"/>
    </xf>
    <xf numFmtId="0" fontId="18" fillId="0" borderId="24" xfId="11" applyFont="1" applyBorder="1" applyAlignment="1">
      <alignment horizontal="center"/>
    </xf>
    <xf numFmtId="0" fontId="18" fillId="0" borderId="61" xfId="11" applyFont="1" applyBorder="1" applyAlignment="1">
      <alignment horizontal="center"/>
    </xf>
    <xf numFmtId="0" fontId="11" fillId="0" borderId="18" xfId="11" applyFont="1" applyBorder="1" applyAlignment="1">
      <alignment horizontal="right"/>
    </xf>
    <xf numFmtId="0" fontId="11" fillId="0" borderId="23" xfId="11" applyFont="1" applyBorder="1" applyAlignment="1">
      <alignment horizontal="right"/>
    </xf>
    <xf numFmtId="0" fontId="18" fillId="0" borderId="63" xfId="11" applyFont="1" applyBorder="1" applyAlignment="1">
      <alignment horizontal="left" indent="2"/>
    </xf>
    <xf numFmtId="0" fontId="18" fillId="0" borderId="28" xfId="11" applyFont="1" applyBorder="1" applyAlignment="1">
      <alignment horizontal="left"/>
    </xf>
    <xf numFmtId="0" fontId="11" fillId="0" borderId="13" xfId="11" applyFont="1" applyBorder="1" applyAlignment="1">
      <alignment horizontal="center"/>
    </xf>
    <xf numFmtId="0" fontId="11" fillId="0" borderId="14" xfId="11" applyFont="1" applyBorder="1" applyAlignment="1">
      <alignment horizontal="center"/>
    </xf>
    <xf numFmtId="0" fontId="18" fillId="0" borderId="64" xfId="11" applyFont="1" applyBorder="1" applyAlignment="1">
      <alignment horizontal="left" indent="2"/>
    </xf>
    <xf numFmtId="0" fontId="18" fillId="0" borderId="14" xfId="11" applyFont="1" applyBorder="1" applyAlignment="1">
      <alignment horizontal="left"/>
    </xf>
    <xf numFmtId="0" fontId="11" fillId="0" borderId="18" xfId="11" applyFont="1" applyBorder="1"/>
    <xf numFmtId="0" fontId="11" fillId="0" borderId="39" xfId="11" applyFont="1" applyBorder="1"/>
    <xf numFmtId="0" fontId="11" fillId="0" borderId="26" xfId="11" applyFont="1" applyBorder="1" applyAlignment="1">
      <alignment horizontal="center"/>
    </xf>
    <xf numFmtId="0" fontId="11" fillId="0" borderId="28" xfId="11" applyFont="1" applyBorder="1" applyAlignment="1">
      <alignment horizontal="center"/>
    </xf>
    <xf numFmtId="0" fontId="18" fillId="0" borderId="13" xfId="11" applyFont="1" applyBorder="1" applyAlignment="1">
      <alignment horizontal="center"/>
    </xf>
    <xf numFmtId="0" fontId="18" fillId="0" borderId="14" xfId="11" applyFont="1" applyBorder="1" applyAlignment="1">
      <alignment horizontal="center"/>
    </xf>
    <xf numFmtId="0" fontId="11" fillId="0" borderId="21" xfId="11" applyFont="1" applyBorder="1" applyAlignment="1">
      <alignment horizontal="center"/>
    </xf>
    <xf numFmtId="0" fontId="11" fillId="0" borderId="23" xfId="11" applyFont="1" applyBorder="1" applyAlignment="1">
      <alignment horizontal="center"/>
    </xf>
    <xf numFmtId="168" fontId="19" fillId="0" borderId="0" xfId="11" quotePrefix="1" applyNumberFormat="1" applyFont="1" applyAlignment="1">
      <alignment horizontal="right"/>
    </xf>
    <xf numFmtId="0" fontId="20" fillId="0" borderId="0" xfId="11" applyFont="1"/>
    <xf numFmtId="0" fontId="35" fillId="0" borderId="0" xfId="11" applyFont="1"/>
    <xf numFmtId="168" fontId="20" fillId="0" borderId="0" xfId="11" applyNumberFormat="1" applyFont="1"/>
    <xf numFmtId="170" fontId="11" fillId="0" borderId="17" xfId="5" applyNumberFormat="1" applyFont="1" applyBorder="1" applyAlignment="1">
      <alignment horizontal="right" indent="3"/>
    </xf>
    <xf numFmtId="0" fontId="10" fillId="0" borderId="0" xfId="1" applyFill="1" applyAlignment="1"/>
    <xf numFmtId="0" fontId="18" fillId="0" borderId="30" xfId="5" applyFont="1" applyBorder="1" applyAlignment="1">
      <alignment horizontal="center" vertical="center"/>
    </xf>
    <xf numFmtId="0" fontId="10" fillId="0" borderId="0" xfId="1" applyFill="1" applyAlignment="1">
      <alignment horizontal="left"/>
    </xf>
    <xf numFmtId="0" fontId="41" fillId="0" borderId="0" xfId="13" applyFont="1"/>
    <xf numFmtId="0" fontId="24" fillId="0" borderId="0" xfId="13" quotePrefix="1" applyFont="1" applyAlignment="1">
      <alignment horizontal="left"/>
    </xf>
    <xf numFmtId="0" fontId="40" fillId="0" borderId="0" xfId="13" applyFont="1"/>
    <xf numFmtId="0" fontId="42" fillId="0" borderId="0" xfId="13" applyFont="1"/>
    <xf numFmtId="0" fontId="12" fillId="0" borderId="0" xfId="13" applyFont="1"/>
    <xf numFmtId="0" fontId="12" fillId="0" borderId="0" xfId="13" quotePrefix="1" applyFont="1" applyAlignment="1">
      <alignment horizontal="left"/>
    </xf>
    <xf numFmtId="180" fontId="12" fillId="0" borderId="0" xfId="14" applyNumberFormat="1" applyFont="1" applyFill="1"/>
    <xf numFmtId="0" fontId="14" fillId="0" borderId="0" xfId="13" applyFont="1" applyAlignment="1">
      <alignment horizontal="left"/>
    </xf>
    <xf numFmtId="0" fontId="11" fillId="0" borderId="0" xfId="13" quotePrefix="1" applyFont="1" applyAlignment="1">
      <alignment horizontal="left"/>
    </xf>
    <xf numFmtId="0" fontId="11" fillId="0" borderId="0" xfId="13" applyFont="1"/>
    <xf numFmtId="0" fontId="40" fillId="0" borderId="0" xfId="13" quotePrefix="1" applyFont="1" applyAlignment="1">
      <alignment horizontal="left"/>
    </xf>
    <xf numFmtId="0" fontId="24" fillId="0" borderId="28" xfId="13" applyFont="1" applyBorder="1" applyAlignment="1">
      <alignment horizontal="center" vertical="center"/>
    </xf>
    <xf numFmtId="0" fontId="11" fillId="0" borderId="0" xfId="13" applyFont="1" applyAlignment="1">
      <alignment horizontal="left"/>
    </xf>
    <xf numFmtId="0" fontId="14" fillId="0" borderId="11" xfId="13" applyFont="1" applyBorder="1" applyAlignment="1">
      <alignment horizontal="center"/>
    </xf>
    <xf numFmtId="0" fontId="23" fillId="0" borderId="0" xfId="13" applyFont="1"/>
    <xf numFmtId="193" fontId="23" fillId="0" borderId="17" xfId="13" applyNumberFormat="1" applyFont="1" applyBorder="1"/>
    <xf numFmtId="193" fontId="12" fillId="0" borderId="0" xfId="13" applyNumberFormat="1" applyFont="1"/>
    <xf numFmtId="0" fontId="24" fillId="0" borderId="31" xfId="13" applyFont="1" applyBorder="1" applyAlignment="1">
      <alignment horizontal="center" vertical="center"/>
    </xf>
    <xf numFmtId="0" fontId="24" fillId="0" borderId="43" xfId="13" applyFont="1" applyBorder="1" applyAlignment="1">
      <alignment horizontal="center" vertical="center"/>
    </xf>
    <xf numFmtId="0" fontId="24" fillId="0" borderId="24" xfId="13" applyFont="1" applyBorder="1" applyAlignment="1">
      <alignment horizontal="center" vertical="center"/>
    </xf>
    <xf numFmtId="0" fontId="24" fillId="0" borderId="11" xfId="13" applyFont="1" applyBorder="1" applyAlignment="1">
      <alignment horizontal="center"/>
    </xf>
    <xf numFmtId="0" fontId="24" fillId="0" borderId="0" xfId="13" applyFont="1" applyAlignment="1">
      <alignment horizontal="left"/>
    </xf>
    <xf numFmtId="0" fontId="24" fillId="0" borderId="11" xfId="13" applyFont="1" applyBorder="1" applyAlignment="1">
      <alignment horizontal="center" vertical="center"/>
    </xf>
    <xf numFmtId="0" fontId="24" fillId="0" borderId="17" xfId="13" applyFont="1" applyBorder="1" applyAlignment="1">
      <alignment horizontal="center" vertical="center"/>
    </xf>
    <xf numFmtId="180" fontId="12" fillId="0" borderId="0" xfId="14" applyNumberFormat="1" applyFont="1" applyFill="1" applyAlignment="1">
      <alignment vertical="center"/>
    </xf>
    <xf numFmtId="0" fontId="18" fillId="0" borderId="0" xfId="13" applyFont="1"/>
    <xf numFmtId="0" fontId="14" fillId="0" borderId="0" xfId="13" applyFont="1" applyAlignment="1">
      <alignment horizontal="center" vertical="center"/>
    </xf>
    <xf numFmtId="193" fontId="23" fillId="0" borderId="16" xfId="13" applyNumberFormat="1" applyFont="1" applyBorder="1"/>
    <xf numFmtId="0" fontId="14" fillId="0" borderId="13" xfId="13" applyFont="1" applyBorder="1" applyAlignment="1">
      <alignment horizontal="center"/>
    </xf>
    <xf numFmtId="0" fontId="11" fillId="0" borderId="57" xfId="13" applyFont="1" applyBorder="1"/>
    <xf numFmtId="0" fontId="11" fillId="0" borderId="35" xfId="13" applyFont="1" applyBorder="1"/>
    <xf numFmtId="0" fontId="12" fillId="0" borderId="36" xfId="13" applyFont="1" applyBorder="1"/>
    <xf numFmtId="0" fontId="14" fillId="0" borderId="45" xfId="13" applyFont="1" applyBorder="1" applyAlignment="1">
      <alignment horizontal="center"/>
    </xf>
    <xf numFmtId="0" fontId="18" fillId="0" borderId="15" xfId="13" applyFont="1" applyBorder="1"/>
    <xf numFmtId="0" fontId="11" fillId="0" borderId="13" xfId="13" applyFont="1" applyBorder="1"/>
    <xf numFmtId="0" fontId="11" fillId="0" borderId="56" xfId="13" applyFont="1" applyBorder="1"/>
    <xf numFmtId="0" fontId="11" fillId="0" borderId="15" xfId="13" applyFont="1" applyBorder="1"/>
    <xf numFmtId="183" fontId="11" fillId="0" borderId="13" xfId="13" applyNumberFormat="1" applyFont="1" applyBorder="1"/>
    <xf numFmtId="183" fontId="11" fillId="0" borderId="13" xfId="13" applyNumberFormat="1" applyFont="1" applyBorder="1" applyAlignment="1">
      <alignment horizontal="center"/>
    </xf>
    <xf numFmtId="0" fontId="13" fillId="0" borderId="0" xfId="13" applyFont="1"/>
    <xf numFmtId="0" fontId="12" fillId="0" borderId="13" xfId="13" applyFont="1" applyBorder="1"/>
    <xf numFmtId="183" fontId="11" fillId="0" borderId="17" xfId="13" quotePrefix="1" applyNumberFormat="1" applyFont="1" applyBorder="1"/>
    <xf numFmtId="183" fontId="11" fillId="0" borderId="13" xfId="13" quotePrefix="1" applyNumberFormat="1" applyFont="1" applyBorder="1"/>
    <xf numFmtId="0" fontId="60" fillId="0" borderId="0" xfId="13" applyFont="1"/>
    <xf numFmtId="0" fontId="60" fillId="0" borderId="0" xfId="13" quotePrefix="1" applyFont="1" applyAlignment="1">
      <alignment horizontal="left"/>
    </xf>
    <xf numFmtId="0" fontId="45" fillId="0" borderId="13" xfId="13" applyFont="1" applyBorder="1"/>
    <xf numFmtId="213" fontId="60" fillId="0" borderId="13" xfId="13" applyNumberFormat="1" applyFont="1" applyBorder="1"/>
    <xf numFmtId="0" fontId="18" fillId="0" borderId="13" xfId="13" applyFont="1" applyBorder="1"/>
    <xf numFmtId="183" fontId="18" fillId="0" borderId="13" xfId="13" quotePrefix="1" applyNumberFormat="1" applyFont="1" applyBorder="1"/>
    <xf numFmtId="183" fontId="18" fillId="0" borderId="13" xfId="13" applyNumberFormat="1" applyFont="1" applyBorder="1"/>
    <xf numFmtId="183" fontId="18" fillId="0" borderId="13" xfId="13" applyNumberFormat="1" applyFont="1" applyBorder="1" applyAlignment="1">
      <alignment horizontal="center"/>
    </xf>
    <xf numFmtId="183" fontId="18" fillId="0" borderId="43" xfId="13" applyNumberFormat="1" applyFont="1" applyBorder="1" applyAlignment="1">
      <alignment horizontal="center"/>
    </xf>
    <xf numFmtId="183" fontId="18" fillId="0" borderId="43" xfId="13" applyNumberFormat="1" applyFont="1" applyBorder="1"/>
    <xf numFmtId="0" fontId="22" fillId="0" borderId="0" xfId="13" applyFont="1"/>
    <xf numFmtId="0" fontId="24" fillId="0" borderId="26" xfId="13" applyFont="1" applyBorder="1" applyAlignment="1">
      <alignment horizontal="center" vertical="center"/>
    </xf>
    <xf numFmtId="0" fontId="24" fillId="0" borderId="40" xfId="13" applyFont="1" applyBorder="1" applyAlignment="1">
      <alignment horizontal="center" vertical="center"/>
    </xf>
    <xf numFmtId="0" fontId="24" fillId="0" borderId="40" xfId="13" quotePrefix="1" applyFont="1" applyBorder="1" applyAlignment="1">
      <alignment horizontal="center" vertical="center"/>
    </xf>
    <xf numFmtId="0" fontId="14" fillId="0" borderId="28" xfId="13" quotePrefix="1" applyFont="1" applyBorder="1" applyAlignment="1">
      <alignment horizontal="center" vertical="center"/>
    </xf>
    <xf numFmtId="0" fontId="14" fillId="0" borderId="0" xfId="13" quotePrefix="1" applyFont="1" applyAlignment="1">
      <alignment horizontal="center" vertical="center"/>
    </xf>
    <xf numFmtId="0" fontId="24" fillId="0" borderId="13" xfId="13" applyFont="1" applyBorder="1" applyAlignment="1">
      <alignment horizontal="center" vertical="center"/>
    </xf>
    <xf numFmtId="0" fontId="24" fillId="0" borderId="17" xfId="13" quotePrefix="1" applyFont="1" applyBorder="1" applyAlignment="1">
      <alignment horizontal="center" vertical="center"/>
    </xf>
    <xf numFmtId="0" fontId="14" fillId="0" borderId="14" xfId="13" applyFont="1" applyBorder="1" applyAlignment="1">
      <alignment horizontal="center" vertical="center"/>
    </xf>
    <xf numFmtId="0" fontId="24" fillId="0" borderId="29" xfId="13" applyFont="1" applyBorder="1" applyAlignment="1">
      <alignment horizontal="center" vertical="center"/>
    </xf>
    <xf numFmtId="0" fontId="14" fillId="0" borderId="59" xfId="13" applyFont="1" applyBorder="1" applyAlignment="1">
      <alignment horizontal="center" vertical="center"/>
    </xf>
    <xf numFmtId="193" fontId="23" fillId="0" borderId="17" xfId="13" applyNumberFormat="1" applyFont="1" applyBorder="1" applyAlignment="1">
      <alignment horizontal="right"/>
    </xf>
    <xf numFmtId="193" fontId="23" fillId="0" borderId="14" xfId="13" applyNumberFormat="1" applyFont="1" applyBorder="1" applyAlignment="1">
      <alignment horizontal="right"/>
    </xf>
    <xf numFmtId="193" fontId="23" fillId="0" borderId="0" xfId="13" applyNumberFormat="1" applyFont="1" applyAlignment="1">
      <alignment horizontal="right"/>
    </xf>
    <xf numFmtId="0" fontId="14" fillId="0" borderId="0" xfId="18" applyFont="1" applyAlignment="1">
      <alignment vertical="center"/>
    </xf>
    <xf numFmtId="0" fontId="14" fillId="0" borderId="42" xfId="18" applyFont="1" applyBorder="1" applyAlignment="1">
      <alignment horizontal="center" vertical="center" wrapText="1"/>
    </xf>
    <xf numFmtId="0" fontId="14" fillId="0" borderId="42" xfId="19" applyNumberFormat="1" applyFont="1" applyFill="1" applyBorder="1" applyAlignment="1">
      <alignment horizontal="center" vertical="center" wrapText="1"/>
    </xf>
    <xf numFmtId="214" fontId="14" fillId="0" borderId="17" xfId="19" applyNumberFormat="1" applyFont="1" applyFill="1" applyBorder="1"/>
    <xf numFmtId="214" fontId="23" fillId="0" borderId="17" xfId="19" applyNumberFormat="1" applyFont="1" applyFill="1" applyBorder="1"/>
    <xf numFmtId="214" fontId="23" fillId="0" borderId="17" xfId="19" applyNumberFormat="1" applyFont="1" applyFill="1" applyBorder="1" applyAlignment="1">
      <alignment horizontal="center"/>
    </xf>
    <xf numFmtId="214" fontId="23" fillId="0" borderId="43" xfId="19" applyNumberFormat="1" applyFont="1" applyFill="1" applyBorder="1"/>
    <xf numFmtId="0" fontId="14" fillId="0" borderId="0" xfId="18" applyFont="1" applyAlignment="1">
      <alignment horizontal="left" vertical="center"/>
    </xf>
    <xf numFmtId="0" fontId="23" fillId="0" borderId="0" xfId="18" applyFont="1" applyAlignment="1">
      <alignment vertical="center"/>
    </xf>
    <xf numFmtId="49" fontId="14" fillId="0" borderId="0" xfId="18" applyNumberFormat="1" applyFont="1" applyAlignment="1">
      <alignment horizontal="left" vertical="center"/>
    </xf>
    <xf numFmtId="198" fontId="23" fillId="0" borderId="0" xfId="18" applyNumberFormat="1" applyFont="1" applyAlignment="1">
      <alignment vertical="center"/>
    </xf>
    <xf numFmtId="0" fontId="24" fillId="0" borderId="0" xfId="18" quotePrefix="1" applyFont="1" applyAlignment="1">
      <alignment horizontal="right" vertical="center"/>
    </xf>
    <xf numFmtId="49" fontId="14" fillId="0" borderId="17" xfId="18" applyNumberFormat="1" applyFont="1" applyBorder="1" applyAlignment="1">
      <alignment horizontal="center" vertical="center"/>
    </xf>
    <xf numFmtId="198" fontId="14" fillId="0" borderId="56" xfId="18" applyNumberFormat="1" applyFont="1" applyBorder="1" applyAlignment="1">
      <alignment vertical="center"/>
    </xf>
    <xf numFmtId="198" fontId="14" fillId="0" borderId="0" xfId="18" applyNumberFormat="1" applyFont="1" applyAlignment="1">
      <alignment vertical="center"/>
    </xf>
    <xf numFmtId="49" fontId="23" fillId="0" borderId="17" xfId="18" applyNumberFormat="1" applyFont="1" applyBorder="1" applyAlignment="1">
      <alignment horizontal="center" vertical="center"/>
    </xf>
    <xf numFmtId="0" fontId="23" fillId="0" borderId="0" xfId="18" applyFont="1" applyAlignment="1">
      <alignment horizontal="left" vertical="center"/>
    </xf>
    <xf numFmtId="198" fontId="23" fillId="0" borderId="17" xfId="18" applyNumberFormat="1" applyFont="1" applyBorder="1" applyAlignment="1">
      <alignment vertical="center"/>
    </xf>
    <xf numFmtId="216" fontId="23" fillId="0" borderId="0" xfId="18" applyNumberFormat="1" applyFont="1" applyAlignment="1">
      <alignment vertical="center"/>
    </xf>
    <xf numFmtId="49" fontId="44" fillId="0" borderId="17" xfId="18" applyNumberFormat="1" applyFont="1" applyBorder="1" applyAlignment="1">
      <alignment horizontal="center" vertical="center"/>
    </xf>
    <xf numFmtId="0" fontId="44" fillId="0" borderId="0" xfId="18" applyFont="1" applyAlignment="1">
      <alignment horizontal="left" vertical="center"/>
    </xf>
    <xf numFmtId="198" fontId="44" fillId="0" borderId="17" xfId="18" applyNumberFormat="1" applyFont="1" applyBorder="1" applyAlignment="1">
      <alignment vertical="center"/>
    </xf>
    <xf numFmtId="198" fontId="14" fillId="0" borderId="17" xfId="18" applyNumberFormat="1" applyFont="1" applyBorder="1" applyAlignment="1" applyProtection="1">
      <alignment horizontal="center" vertical="center"/>
      <protection locked="0"/>
    </xf>
    <xf numFmtId="198" fontId="14" fillId="0" borderId="17" xfId="18" applyNumberFormat="1" applyFont="1" applyBorder="1" applyAlignment="1" applyProtection="1">
      <alignment horizontal="right" vertical="center"/>
      <protection locked="0"/>
    </xf>
    <xf numFmtId="198" fontId="14" fillId="0" borderId="17" xfId="18" applyNumberFormat="1" applyFont="1" applyBorder="1" applyAlignment="1">
      <alignment vertical="center"/>
    </xf>
    <xf numFmtId="198" fontId="14" fillId="0" borderId="42" xfId="18" applyNumberFormat="1" applyFont="1" applyBorder="1" applyAlignment="1">
      <alignment horizontal="center" vertical="center"/>
    </xf>
    <xf numFmtId="207" fontId="14" fillId="0" borderId="17" xfId="19" applyNumberFormat="1" applyFont="1" applyFill="1" applyBorder="1" applyAlignment="1" applyProtection="1">
      <alignment horizontal="right" vertical="center"/>
    </xf>
    <xf numFmtId="207" fontId="23" fillId="0" borderId="13" xfId="19" applyNumberFormat="1" applyFont="1" applyFill="1" applyBorder="1" applyAlignment="1" applyProtection="1">
      <alignment horizontal="right" vertical="center"/>
      <protection locked="0"/>
    </xf>
    <xf numFmtId="207" fontId="14" fillId="0" borderId="13" xfId="19" applyNumberFormat="1" applyFont="1" applyFill="1" applyBorder="1" applyAlignment="1" applyProtection="1">
      <alignment horizontal="right" vertical="center"/>
      <protection locked="0"/>
    </xf>
    <xf numFmtId="207" fontId="23" fillId="0" borderId="13" xfId="19" applyNumberFormat="1" applyFont="1" applyFill="1" applyBorder="1" applyAlignment="1" applyProtection="1">
      <alignment vertical="center"/>
      <protection locked="0"/>
    </xf>
    <xf numFmtId="207" fontId="14" fillId="0" borderId="13" xfId="19" applyNumberFormat="1" applyFont="1" applyFill="1" applyBorder="1" applyAlignment="1" applyProtection="1">
      <alignment vertical="center"/>
      <protection locked="0"/>
    </xf>
    <xf numFmtId="207" fontId="23" fillId="0" borderId="13" xfId="19" applyNumberFormat="1" applyFont="1" applyFill="1" applyBorder="1" applyAlignment="1" applyProtection="1">
      <alignment horizontal="center" vertical="center"/>
      <protection locked="0"/>
    </xf>
    <xf numFmtId="207" fontId="14" fillId="0" borderId="42" xfId="19" applyNumberFormat="1" applyFont="1" applyFill="1" applyBorder="1" applyAlignment="1" applyProtection="1">
      <alignment vertical="center"/>
      <protection locked="0"/>
    </xf>
    <xf numFmtId="207" fontId="14" fillId="0" borderId="42" xfId="19" applyNumberFormat="1" applyFont="1" applyFill="1" applyBorder="1" applyAlignment="1" applyProtection="1">
      <alignment horizontal="right" vertical="center"/>
    </xf>
    <xf numFmtId="0" fontId="23" fillId="0" borderId="0" xfId="10" applyFont="1" applyAlignment="1">
      <alignment vertical="center"/>
    </xf>
    <xf numFmtId="0" fontId="14" fillId="0" borderId="0" xfId="10" applyFont="1" applyAlignment="1">
      <alignment vertical="center"/>
    </xf>
    <xf numFmtId="0" fontId="23" fillId="0" borderId="0" xfId="10" applyFont="1"/>
    <xf numFmtId="214" fontId="14" fillId="0" borderId="0" xfId="20" applyNumberFormat="1" applyFont="1" applyFill="1" applyAlignment="1">
      <alignment horizontal="right" vertical="center"/>
    </xf>
    <xf numFmtId="0" fontId="18" fillId="0" borderId="42" xfId="21" applyFont="1" applyFill="1" applyBorder="1" applyAlignment="1">
      <alignment horizontal="center" vertical="center" wrapText="1"/>
    </xf>
    <xf numFmtId="0" fontId="14" fillId="0" borderId="42" xfId="20" applyNumberFormat="1" applyFont="1" applyFill="1" applyBorder="1" applyAlignment="1">
      <alignment horizontal="center" vertical="center" wrapText="1"/>
    </xf>
    <xf numFmtId="0" fontId="23" fillId="0" borderId="17" xfId="22" applyFont="1" applyFill="1" applyBorder="1" applyAlignment="1">
      <alignment vertical="center"/>
    </xf>
    <xf numFmtId="0" fontId="44" fillId="0" borderId="17" xfId="22" applyFont="1" applyFill="1" applyBorder="1" applyAlignment="1">
      <alignment horizontal="left" vertical="center"/>
    </xf>
    <xf numFmtId="0" fontId="23" fillId="0" borderId="17" xfId="22" applyFont="1" applyFill="1" applyBorder="1" applyAlignment="1">
      <alignment horizontal="center" vertical="center"/>
    </xf>
    <xf numFmtId="198" fontId="23" fillId="0" borderId="0" xfId="10" applyNumberFormat="1" applyFont="1"/>
    <xf numFmtId="0" fontId="23" fillId="0" borderId="17" xfId="22" applyFont="1" applyFill="1" applyBorder="1" applyAlignment="1">
      <alignment vertical="center" wrapText="1"/>
    </xf>
    <xf numFmtId="0" fontId="14" fillId="0" borderId="0" xfId="10" applyFont="1"/>
    <xf numFmtId="0" fontId="41" fillId="0" borderId="0" xfId="5" applyFont="1"/>
    <xf numFmtId="0" fontId="23" fillId="0" borderId="0" xfId="5" applyFont="1"/>
    <xf numFmtId="183" fontId="11" fillId="0" borderId="17" xfId="23" applyNumberFormat="1" applyFont="1" applyBorder="1" applyAlignment="1">
      <alignment horizontal="right"/>
    </xf>
    <xf numFmtId="0" fontId="14" fillId="0" borderId="0" xfId="5" applyFont="1"/>
    <xf numFmtId="0" fontId="52" fillId="0" borderId="0" xfId="5" applyFont="1"/>
    <xf numFmtId="0" fontId="52" fillId="0" borderId="0" xfId="5" applyFont="1" applyAlignment="1">
      <alignment horizontal="center"/>
    </xf>
    <xf numFmtId="183" fontId="23" fillId="0" borderId="0" xfId="5" applyNumberFormat="1" applyFont="1"/>
    <xf numFmtId="0" fontId="14" fillId="0" borderId="0" xfId="5" quotePrefix="1" applyFont="1" applyAlignment="1">
      <alignment horizontal="left"/>
    </xf>
    <xf numFmtId="0" fontId="23" fillId="0" borderId="0" xfId="5" applyFont="1" applyAlignment="1">
      <alignment horizontal="center"/>
    </xf>
    <xf numFmtId="0" fontId="40" fillId="0" borderId="0" xfId="5" quotePrefix="1" applyFont="1" applyAlignment="1">
      <alignment horizontal="left"/>
    </xf>
    <xf numFmtId="0" fontId="42" fillId="0" borderId="0" xfId="5" applyFont="1"/>
    <xf numFmtId="0" fontId="42" fillId="0" borderId="0" xfId="5" applyFont="1" applyAlignment="1">
      <alignment horizontal="center"/>
    </xf>
    <xf numFmtId="0" fontId="14" fillId="0" borderId="0" xfId="5" applyFont="1" applyAlignment="1">
      <alignment horizontal="centerContinuous"/>
    </xf>
    <xf numFmtId="0" fontId="14" fillId="0" borderId="30" xfId="5" applyFont="1" applyBorder="1" applyAlignment="1">
      <alignment horizontal="centerContinuous"/>
    </xf>
    <xf numFmtId="0" fontId="23" fillId="0" borderId="57" xfId="5" applyFont="1" applyBorder="1"/>
    <xf numFmtId="0" fontId="23" fillId="0" borderId="35" xfId="5" applyFont="1" applyBorder="1"/>
    <xf numFmtId="0" fontId="23" fillId="0" borderId="35" xfId="5" applyFont="1" applyBorder="1" applyAlignment="1">
      <alignment horizontal="center"/>
    </xf>
    <xf numFmtId="0" fontId="23" fillId="0" borderId="36" xfId="5" applyFont="1" applyBorder="1"/>
    <xf numFmtId="0" fontId="14" fillId="0" borderId="15" xfId="5" applyFont="1" applyBorder="1"/>
    <xf numFmtId="0" fontId="18" fillId="0" borderId="13" xfId="5" applyFont="1" applyBorder="1"/>
    <xf numFmtId="0" fontId="23" fillId="0" borderId="36" xfId="23" applyFont="1" applyBorder="1" applyAlignment="1">
      <alignment horizontal="center" vertical="center" wrapText="1"/>
    </xf>
    <xf numFmtId="0" fontId="23" fillId="0" borderId="56" xfId="23" applyFont="1" applyBorder="1" applyAlignment="1">
      <alignment horizontal="center" vertical="center" wrapText="1"/>
    </xf>
    <xf numFmtId="0" fontId="14" fillId="0" borderId="32" xfId="5" applyFont="1" applyBorder="1"/>
    <xf numFmtId="0" fontId="18" fillId="0" borderId="30" xfId="5" applyFont="1" applyBorder="1"/>
    <xf numFmtId="0" fontId="18" fillId="0" borderId="31" xfId="5" applyFont="1" applyBorder="1"/>
    <xf numFmtId="0" fontId="23" fillId="0" borderId="31" xfId="23" applyFont="1" applyBorder="1" applyAlignment="1">
      <alignment horizontal="center" vertical="center"/>
    </xf>
    <xf numFmtId="0" fontId="23" fillId="0" borderId="43" xfId="23" applyFont="1" applyBorder="1" applyAlignment="1">
      <alignment horizontal="center" vertical="center"/>
    </xf>
    <xf numFmtId="183" fontId="11" fillId="0" borderId="13" xfId="23" applyNumberFormat="1" applyFont="1" applyBorder="1" applyAlignment="1">
      <alignment horizontal="right"/>
    </xf>
    <xf numFmtId="0" fontId="23" fillId="0" borderId="15" xfId="5" applyFont="1" applyBorder="1"/>
    <xf numFmtId="0" fontId="11" fillId="0" borderId="0" xfId="25" applyFont="1" applyAlignment="1">
      <alignment horizontal="center"/>
    </xf>
    <xf numFmtId="3" fontId="11" fillId="0" borderId="13" xfId="25" applyNumberFormat="1" applyFont="1" applyBorder="1" applyAlignment="1">
      <alignment horizontal="left"/>
    </xf>
    <xf numFmtId="183" fontId="11" fillId="0" borderId="13" xfId="23" applyNumberFormat="1" applyFont="1" applyBorder="1" applyAlignment="1">
      <alignment horizontal="center"/>
    </xf>
    <xf numFmtId="0" fontId="14" fillId="0" borderId="44" xfId="5" applyFont="1" applyBorder="1" applyAlignment="1">
      <alignment vertical="center"/>
    </xf>
    <xf numFmtId="0" fontId="18" fillId="0" borderId="65" xfId="5" applyFont="1" applyBorder="1" applyAlignment="1">
      <alignment vertical="center"/>
    </xf>
    <xf numFmtId="183" fontId="14" fillId="0" borderId="42" xfId="23" applyNumberFormat="1" applyFont="1" applyBorder="1" applyAlignment="1">
      <alignment horizontal="right" vertical="center"/>
    </xf>
    <xf numFmtId="0" fontId="14" fillId="0" borderId="0" xfId="5" applyFont="1" applyAlignment="1">
      <alignment vertical="center"/>
    </xf>
    <xf numFmtId="0" fontId="20" fillId="0" borderId="0" xfId="5" applyFont="1" applyAlignment="1">
      <alignment horizontal="center"/>
    </xf>
    <xf numFmtId="0" fontId="12" fillId="0" borderId="0" xfId="5" applyFont="1"/>
    <xf numFmtId="0" fontId="12" fillId="0" borderId="0" xfId="5" applyFont="1" applyAlignment="1">
      <alignment horizontal="center"/>
    </xf>
    <xf numFmtId="183" fontId="12" fillId="0" borderId="0" xfId="5" applyNumberFormat="1" applyFont="1"/>
    <xf numFmtId="0" fontId="12" fillId="0" borderId="0" xfId="26" applyFont="1"/>
    <xf numFmtId="0" fontId="11" fillId="0" borderId="0" xfId="10" applyFont="1"/>
    <xf numFmtId="0" fontId="20" fillId="0" borderId="0" xfId="10" applyFont="1"/>
    <xf numFmtId="0" fontId="11" fillId="0" borderId="11" xfId="10" applyFont="1" applyBorder="1"/>
    <xf numFmtId="0" fontId="11" fillId="0" borderId="63" xfId="10" applyFont="1" applyBorder="1"/>
    <xf numFmtId="0" fontId="11" fillId="0" borderId="24" xfId="10" applyFont="1" applyBorder="1"/>
    <xf numFmtId="0" fontId="12" fillId="0" borderId="0" xfId="10" applyFont="1"/>
    <xf numFmtId="0" fontId="11" fillId="0" borderId="0" xfId="26"/>
    <xf numFmtId="0" fontId="72" fillId="0" borderId="0" xfId="10" applyFont="1"/>
    <xf numFmtId="0" fontId="11" fillId="0" borderId="64" xfId="10" applyFont="1" applyBorder="1"/>
    <xf numFmtId="3" fontId="11" fillId="0" borderId="0" xfId="10" applyNumberFormat="1" applyFont="1"/>
    <xf numFmtId="0" fontId="14" fillId="0" borderId="0" xfId="29" applyFont="1"/>
    <xf numFmtId="0" fontId="23" fillId="0" borderId="0" xfId="29" applyFont="1"/>
    <xf numFmtId="0" fontId="23" fillId="0" borderId="0" xfId="26" applyFont="1"/>
    <xf numFmtId="0" fontId="44" fillId="0" borderId="0" xfId="29" applyFont="1" applyAlignment="1">
      <alignment horizontal="right"/>
    </xf>
    <xf numFmtId="3" fontId="14" fillId="0" borderId="105" xfId="29" applyNumberFormat="1" applyFont="1" applyBorder="1" applyAlignment="1">
      <alignment horizontal="left"/>
    </xf>
    <xf numFmtId="0" fontId="14" fillId="0" borderId="42" xfId="29" quotePrefix="1" applyFont="1" applyBorder="1" applyAlignment="1">
      <alignment horizontal="center"/>
    </xf>
    <xf numFmtId="3" fontId="14" fillId="0" borderId="106" xfId="29" applyNumberFormat="1" applyFont="1" applyBorder="1" applyAlignment="1">
      <alignment horizontal="left"/>
    </xf>
    <xf numFmtId="3" fontId="14" fillId="0" borderId="107" xfId="29" quotePrefix="1" applyNumberFormat="1" applyFont="1" applyBorder="1" applyAlignment="1">
      <alignment horizontal="center"/>
    </xf>
    <xf numFmtId="3" fontId="14" fillId="0" borderId="108" xfId="29" quotePrefix="1" applyNumberFormat="1" applyFont="1" applyBorder="1" applyAlignment="1">
      <alignment horizontal="center"/>
    </xf>
    <xf numFmtId="3" fontId="14" fillId="0" borderId="56" xfId="29" quotePrefix="1" applyNumberFormat="1" applyFont="1" applyBorder="1" applyAlignment="1">
      <alignment horizontal="center"/>
    </xf>
    <xf numFmtId="3" fontId="14" fillId="0" borderId="106" xfId="31" applyNumberFormat="1" applyFont="1" applyBorder="1" applyProtection="1">
      <protection hidden="1"/>
    </xf>
    <xf numFmtId="3" fontId="14" fillId="0" borderId="109" xfId="32" applyNumberFormat="1" applyFont="1" applyFill="1" applyBorder="1" applyAlignment="1">
      <alignment horizontal="center"/>
    </xf>
    <xf numFmtId="3" fontId="14" fillId="0" borderId="110" xfId="32" applyNumberFormat="1" applyFont="1" applyFill="1" applyBorder="1" applyAlignment="1">
      <alignment horizontal="center"/>
    </xf>
    <xf numFmtId="3" fontId="14" fillId="0" borderId="17" xfId="32" applyNumberFormat="1" applyFont="1" applyFill="1" applyBorder="1" applyAlignment="1">
      <alignment horizontal="center"/>
    </xf>
    <xf numFmtId="3" fontId="23" fillId="0" borderId="106" xfId="31" applyNumberFormat="1" applyFont="1" applyBorder="1" applyProtection="1">
      <protection hidden="1"/>
    </xf>
    <xf numFmtId="3" fontId="23" fillId="0" borderId="109" xfId="32" applyNumberFormat="1" applyFont="1" applyFill="1" applyBorder="1" applyAlignment="1">
      <alignment horizontal="center"/>
    </xf>
    <xf numFmtId="3" fontId="23" fillId="0" borderId="110" xfId="32" applyNumberFormat="1" applyFont="1" applyFill="1" applyBorder="1" applyAlignment="1">
      <alignment horizontal="center"/>
    </xf>
    <xf numFmtId="3" fontId="23" fillId="0" borderId="17" xfId="32" applyNumberFormat="1" applyFont="1" applyFill="1" applyBorder="1" applyAlignment="1">
      <alignment horizontal="center"/>
    </xf>
    <xf numFmtId="3" fontId="44" fillId="0" borderId="106" xfId="31" applyNumberFormat="1" applyFont="1" applyBorder="1" applyProtection="1">
      <protection hidden="1"/>
    </xf>
    <xf numFmtId="3" fontId="44" fillId="0" borderId="109" xfId="32" applyNumberFormat="1" applyFont="1" applyFill="1" applyBorder="1" applyAlignment="1">
      <alignment horizontal="center"/>
    </xf>
    <xf numFmtId="3" fontId="44" fillId="0" borderId="110" xfId="32" applyNumberFormat="1" applyFont="1" applyFill="1" applyBorder="1" applyAlignment="1">
      <alignment horizontal="center"/>
    </xf>
    <xf numFmtId="3" fontId="44" fillId="0" borderId="17" xfId="32" applyNumberFormat="1" applyFont="1" applyFill="1" applyBorder="1" applyAlignment="1">
      <alignment horizontal="center"/>
    </xf>
    <xf numFmtId="3" fontId="23" fillId="0" borderId="111" xfId="31" applyNumberFormat="1" applyFont="1" applyBorder="1" applyProtection="1">
      <protection hidden="1"/>
    </xf>
    <xf numFmtId="3" fontId="23" fillId="0" borderId="112" xfId="32" applyNumberFormat="1" applyFont="1" applyFill="1" applyBorder="1" applyAlignment="1">
      <alignment horizontal="center"/>
    </xf>
    <xf numFmtId="3" fontId="23" fillId="0" borderId="113" xfId="32" applyNumberFormat="1" applyFont="1" applyFill="1" applyBorder="1" applyAlignment="1">
      <alignment horizontal="center"/>
    </xf>
    <xf numFmtId="3" fontId="23" fillId="0" borderId="43" xfId="32" applyNumberFormat="1" applyFont="1" applyFill="1" applyBorder="1" applyAlignment="1">
      <alignment horizontal="center"/>
    </xf>
    <xf numFmtId="3" fontId="44" fillId="0" borderId="0" xfId="31" applyNumberFormat="1" applyFont="1" applyProtection="1">
      <protection hidden="1"/>
    </xf>
    <xf numFmtId="3" fontId="23" fillId="0" borderId="0" xfId="33" applyNumberFormat="1" applyFont="1" applyFill="1" applyBorder="1" applyAlignment="1">
      <alignment horizontal="center"/>
    </xf>
    <xf numFmtId="3" fontId="14" fillId="0" borderId="44" xfId="29" applyNumberFormat="1" applyFont="1" applyBorder="1" applyAlignment="1">
      <alignment horizontal="left" vertical="center"/>
    </xf>
    <xf numFmtId="3" fontId="14" fillId="0" borderId="15" xfId="31" applyNumberFormat="1" applyFont="1" applyBorder="1" applyProtection="1">
      <protection hidden="1"/>
    </xf>
    <xf numFmtId="3" fontId="14" fillId="0" borderId="15" xfId="32" applyNumberFormat="1" applyFont="1" applyFill="1" applyBorder="1" applyAlignment="1">
      <alignment horizontal="center"/>
    </xf>
    <xf numFmtId="3" fontId="14" fillId="0" borderId="56" xfId="32" applyNumberFormat="1" applyFont="1" applyFill="1" applyBorder="1" applyAlignment="1">
      <alignment horizontal="center"/>
    </xf>
    <xf numFmtId="3" fontId="23" fillId="0" borderId="15" xfId="31" applyNumberFormat="1" applyFont="1" applyBorder="1" applyProtection="1">
      <protection hidden="1"/>
    </xf>
    <xf numFmtId="3" fontId="23" fillId="0" borderId="15" xfId="32" applyNumberFormat="1" applyFont="1" applyFill="1" applyBorder="1" applyAlignment="1">
      <alignment horizontal="center"/>
    </xf>
    <xf numFmtId="3" fontId="23" fillId="0" borderId="15" xfId="31" applyNumberFormat="1" applyFont="1" applyBorder="1" applyAlignment="1" applyProtection="1">
      <alignment wrapText="1"/>
      <protection hidden="1"/>
    </xf>
    <xf numFmtId="3" fontId="23" fillId="0" borderId="32" xfId="31" applyNumberFormat="1" applyFont="1" applyBorder="1" applyProtection="1">
      <protection hidden="1"/>
    </xf>
    <xf numFmtId="3" fontId="14" fillId="0" borderId="57" xfId="29" applyNumberFormat="1" applyFont="1" applyBorder="1" applyAlignment="1">
      <alignment horizontal="left"/>
    </xf>
    <xf numFmtId="37" fontId="14" fillId="0" borderId="56" xfId="32" quotePrefix="1" applyNumberFormat="1" applyFont="1" applyFill="1" applyBorder="1" applyAlignment="1">
      <alignment horizontal="center"/>
    </xf>
    <xf numFmtId="37" fontId="14" fillId="0" borderId="57" xfId="32" quotePrefix="1" applyNumberFormat="1" applyFont="1" applyFill="1" applyBorder="1" applyAlignment="1">
      <alignment horizontal="center"/>
    </xf>
    <xf numFmtId="3" fontId="44" fillId="0" borderId="32" xfId="31" applyNumberFormat="1" applyFont="1" applyBorder="1" applyProtection="1">
      <protection hidden="1"/>
    </xf>
    <xf numFmtId="37" fontId="44" fillId="0" borderId="43" xfId="32" applyNumberFormat="1" applyFont="1" applyFill="1" applyBorder="1" applyAlignment="1" applyProtection="1">
      <alignment horizontal="center"/>
      <protection hidden="1"/>
    </xf>
    <xf numFmtId="37" fontId="44" fillId="0" borderId="32" xfId="32" applyNumberFormat="1" applyFont="1" applyFill="1" applyBorder="1" applyAlignment="1" applyProtection="1">
      <alignment horizontal="center"/>
      <protection hidden="1"/>
    </xf>
    <xf numFmtId="3" fontId="14" fillId="0" borderId="44" xfId="29" applyNumberFormat="1" applyFont="1" applyBorder="1" applyAlignment="1">
      <alignment horizontal="left"/>
    </xf>
    <xf numFmtId="37" fontId="14" fillId="0" borderId="17" xfId="32" applyNumberFormat="1" applyFont="1" applyFill="1" applyBorder="1" applyAlignment="1" applyProtection="1">
      <alignment horizontal="center"/>
      <protection hidden="1"/>
    </xf>
    <xf numFmtId="37" fontId="14" fillId="0" borderId="15" xfId="32" applyNumberFormat="1" applyFont="1" applyFill="1" applyBorder="1" applyAlignment="1" applyProtection="1">
      <alignment horizontal="center"/>
      <protection hidden="1"/>
    </xf>
    <xf numFmtId="37" fontId="14" fillId="0" borderId="56" xfId="32" applyNumberFormat="1" applyFont="1" applyFill="1" applyBorder="1" applyAlignment="1" applyProtection="1">
      <alignment horizontal="center"/>
      <protection hidden="1"/>
    </xf>
    <xf numFmtId="3" fontId="14" fillId="0" borderId="32" xfId="29" applyNumberFormat="1" applyFont="1" applyBorder="1" applyAlignment="1">
      <alignment horizontal="left"/>
    </xf>
    <xf numFmtId="37" fontId="14" fillId="0" borderId="43" xfId="32" applyNumberFormat="1" applyFont="1" applyFill="1" applyBorder="1" applyAlignment="1" applyProtection="1">
      <alignment horizontal="center"/>
      <protection hidden="1"/>
    </xf>
    <xf numFmtId="3" fontId="14" fillId="0" borderId="44" xfId="31" applyNumberFormat="1" applyFont="1" applyBorder="1" applyProtection="1">
      <protection hidden="1"/>
    </xf>
    <xf numFmtId="37" fontId="14" fillId="0" borderId="42" xfId="32" applyNumberFormat="1" applyFont="1" applyFill="1" applyBorder="1" applyAlignment="1" applyProtection="1">
      <alignment horizontal="center"/>
      <protection hidden="1"/>
    </xf>
    <xf numFmtId="37" fontId="14" fillId="0" borderId="44" xfId="32" applyNumberFormat="1" applyFont="1" applyFill="1" applyBorder="1" applyAlignment="1" applyProtection="1">
      <alignment horizontal="center"/>
      <protection hidden="1"/>
    </xf>
    <xf numFmtId="3" fontId="14" fillId="0" borderId="32" xfId="31" applyNumberFormat="1" applyFont="1" applyBorder="1" applyProtection="1">
      <protection hidden="1"/>
    </xf>
    <xf numFmtId="0" fontId="44" fillId="0" borderId="0" xfId="29" applyFont="1" applyAlignment="1">
      <alignment horizontal="left" vertical="center" wrapText="1"/>
    </xf>
    <xf numFmtId="180" fontId="61" fillId="0" borderId="0" xfId="29" applyNumberFormat="1" applyFont="1"/>
    <xf numFmtId="180" fontId="78" fillId="0" borderId="0" xfId="29" applyNumberFormat="1" applyFont="1"/>
    <xf numFmtId="0" fontId="80" fillId="0" borderId="0" xfId="29" applyFont="1" applyAlignment="1">
      <alignment horizontal="left" vertical="center" wrapText="1"/>
    </xf>
    <xf numFmtId="0" fontId="44" fillId="0" borderId="0" xfId="29" applyFont="1" applyAlignment="1">
      <alignment horizontal="left"/>
    </xf>
    <xf numFmtId="0" fontId="81" fillId="0" borderId="0" xfId="29" applyFont="1"/>
    <xf numFmtId="0" fontId="14" fillId="0" borderId="0" xfId="29" applyFont="1" applyAlignment="1">
      <alignment horizontal="left" wrapText="1"/>
    </xf>
    <xf numFmtId="0" fontId="23" fillId="0" borderId="0" xfId="0" applyFont="1"/>
    <xf numFmtId="3" fontId="14" fillId="0" borderId="42" xfId="29" applyNumberFormat="1" applyFont="1" applyBorder="1" applyAlignment="1">
      <alignment horizontal="left"/>
    </xf>
    <xf numFmtId="3" fontId="14" fillId="0" borderId="56" xfId="29" applyNumberFormat="1" applyFont="1" applyBorder="1" applyAlignment="1">
      <alignment horizontal="left"/>
    </xf>
    <xf numFmtId="3" fontId="14" fillId="0" borderId="0" xfId="29" quotePrefix="1" applyNumberFormat="1" applyFont="1" applyAlignment="1">
      <alignment horizontal="center"/>
    </xf>
    <xf numFmtId="3" fontId="14" fillId="0" borderId="17" xfId="29" quotePrefix="1" applyNumberFormat="1" applyFont="1" applyBorder="1" applyAlignment="1">
      <alignment horizontal="center"/>
    </xf>
    <xf numFmtId="180" fontId="23" fillId="0" borderId="0" xfId="34" applyNumberFormat="1" applyFont="1" applyFill="1"/>
    <xf numFmtId="164" fontId="23" fillId="0" borderId="0" xfId="34" applyFont="1" applyFill="1"/>
    <xf numFmtId="3" fontId="14" fillId="0" borderId="17" xfId="31" applyNumberFormat="1" applyFont="1" applyBorder="1" applyProtection="1">
      <protection hidden="1"/>
    </xf>
    <xf numFmtId="3" fontId="14" fillId="0" borderId="0" xfId="34" applyNumberFormat="1" applyFont="1" applyFill="1" applyBorder="1" applyAlignment="1">
      <alignment horizontal="center"/>
    </xf>
    <xf numFmtId="3" fontId="23" fillId="0" borderId="17" xfId="31" applyNumberFormat="1" applyFont="1" applyBorder="1" applyProtection="1">
      <protection hidden="1"/>
    </xf>
    <xf numFmtId="3" fontId="23" fillId="0" borderId="0" xfId="34" applyNumberFormat="1" applyFont="1" applyFill="1" applyBorder="1" applyAlignment="1">
      <alignment horizontal="center"/>
    </xf>
    <xf numFmtId="3" fontId="44" fillId="0" borderId="17" xfId="31" applyNumberFormat="1" applyFont="1" applyBorder="1" applyProtection="1">
      <protection hidden="1"/>
    </xf>
    <xf numFmtId="3" fontId="44" fillId="0" borderId="0" xfId="34" applyNumberFormat="1" applyFont="1" applyFill="1" applyBorder="1" applyAlignment="1">
      <alignment horizontal="center"/>
    </xf>
    <xf numFmtId="180" fontId="14" fillId="0" borderId="0" xfId="34" applyNumberFormat="1" applyFont="1" applyFill="1"/>
    <xf numFmtId="0" fontId="44" fillId="0" borderId="0" xfId="29" applyFont="1"/>
    <xf numFmtId="180" fontId="44" fillId="0" borderId="0" xfId="34" applyNumberFormat="1" applyFont="1" applyFill="1"/>
    <xf numFmtId="3" fontId="23" fillId="0" borderId="43" xfId="31" applyNumberFormat="1" applyFont="1" applyBorder="1" applyProtection="1">
      <protection hidden="1"/>
    </xf>
    <xf numFmtId="3" fontId="23" fillId="0" borderId="30" xfId="34" applyNumberFormat="1" applyFont="1" applyFill="1" applyBorder="1" applyAlignment="1">
      <alignment horizontal="center"/>
    </xf>
    <xf numFmtId="0" fontId="14" fillId="0" borderId="81" xfId="29" quotePrefix="1" applyFont="1" applyBorder="1" applyAlignment="1">
      <alignment horizontal="center"/>
    </xf>
    <xf numFmtId="0" fontId="14" fillId="2" borderId="36" xfId="29" quotePrefix="1" applyFont="1" applyFill="1" applyBorder="1" applyAlignment="1">
      <alignment horizontal="center"/>
    </xf>
    <xf numFmtId="3" fontId="14" fillId="0" borderId="56" xfId="31" applyNumberFormat="1" applyFont="1" applyBorder="1" applyProtection="1">
      <protection hidden="1"/>
    </xf>
    <xf numFmtId="3" fontId="14" fillId="0" borderId="56" xfId="34" applyNumberFormat="1" applyFont="1" applyFill="1" applyBorder="1" applyAlignment="1">
      <alignment horizontal="center"/>
    </xf>
    <xf numFmtId="3" fontId="14" fillId="0" borderId="36" xfId="32" applyNumberFormat="1" applyFont="1" applyFill="1" applyBorder="1" applyAlignment="1">
      <alignment horizontal="center"/>
    </xf>
    <xf numFmtId="3" fontId="23" fillId="0" borderId="17" xfId="34" applyNumberFormat="1" applyFont="1" applyFill="1" applyBorder="1" applyAlignment="1">
      <alignment horizontal="center"/>
    </xf>
    <xf numFmtId="3" fontId="23" fillId="0" borderId="13" xfId="32" applyNumberFormat="1" applyFont="1" applyFill="1" applyBorder="1" applyAlignment="1">
      <alignment horizontal="center"/>
    </xf>
    <xf numFmtId="3" fontId="14" fillId="0" borderId="17" xfId="34" applyNumberFormat="1" applyFont="1" applyFill="1" applyBorder="1" applyAlignment="1">
      <alignment horizontal="center"/>
    </xf>
    <xf numFmtId="3" fontId="14" fillId="0" borderId="13" xfId="32" applyNumberFormat="1" applyFont="1" applyFill="1" applyBorder="1" applyAlignment="1">
      <alignment horizontal="center"/>
    </xf>
    <xf numFmtId="3" fontId="23" fillId="0" borderId="43" xfId="34" applyNumberFormat="1" applyFont="1" applyFill="1" applyBorder="1" applyAlignment="1">
      <alignment horizontal="center"/>
    </xf>
    <xf numFmtId="3" fontId="23" fillId="0" borderId="31" xfId="32" applyNumberFormat="1" applyFont="1" applyFill="1" applyBorder="1" applyAlignment="1">
      <alignment horizontal="center"/>
    </xf>
    <xf numFmtId="37" fontId="14" fillId="0" borderId="42" xfId="34" quotePrefix="1" applyNumberFormat="1" applyFont="1" applyFill="1" applyBorder="1" applyAlignment="1">
      <alignment horizontal="center"/>
    </xf>
    <xf numFmtId="37" fontId="14" fillId="0" borderId="42" xfId="32" quotePrefix="1" applyNumberFormat="1" applyFont="1" applyFill="1" applyBorder="1" applyAlignment="1">
      <alignment horizontal="center"/>
    </xf>
    <xf numFmtId="3" fontId="44" fillId="0" borderId="42" xfId="31" applyNumberFormat="1" applyFont="1" applyBorder="1" applyProtection="1">
      <protection hidden="1"/>
    </xf>
    <xf numFmtId="37" fontId="44" fillId="0" borderId="42" xfId="34" applyNumberFormat="1" applyFont="1" applyFill="1" applyBorder="1" applyAlignment="1" applyProtection="1">
      <alignment horizontal="center"/>
      <protection hidden="1"/>
    </xf>
    <xf numFmtId="37" fontId="44" fillId="0" borderId="42" xfId="32" applyNumberFormat="1" applyFont="1" applyFill="1" applyBorder="1" applyAlignment="1" applyProtection="1">
      <alignment horizontal="center"/>
      <protection hidden="1"/>
    </xf>
    <xf numFmtId="37" fontId="14" fillId="0" borderId="42" xfId="34" applyNumberFormat="1" applyFont="1" applyFill="1" applyBorder="1" applyAlignment="1" applyProtection="1">
      <alignment horizontal="center"/>
      <protection hidden="1"/>
    </xf>
    <xf numFmtId="3" fontId="14" fillId="0" borderId="42" xfId="31" applyNumberFormat="1" applyFont="1" applyBorder="1" applyProtection="1">
      <protection hidden="1"/>
    </xf>
    <xf numFmtId="37" fontId="14" fillId="0" borderId="0" xfId="32" applyNumberFormat="1" applyFont="1" applyFill="1" applyBorder="1" applyAlignment="1" applyProtection="1">
      <alignment horizontal="center"/>
      <protection hidden="1"/>
    </xf>
    <xf numFmtId="0" fontId="44" fillId="0" borderId="0" xfId="29" applyFont="1" applyAlignment="1">
      <alignment horizontal="left" wrapText="1"/>
    </xf>
    <xf numFmtId="0" fontId="44" fillId="0" borderId="0" xfId="29" applyFont="1" applyAlignment="1">
      <alignment horizontal="left" vertical="center"/>
    </xf>
    <xf numFmtId="0" fontId="44" fillId="0" borderId="0" xfId="29" applyFont="1" applyAlignment="1">
      <alignment vertical="center"/>
    </xf>
    <xf numFmtId="0" fontId="23" fillId="0" borderId="0" xfId="29" applyFont="1" applyAlignment="1">
      <alignment vertical="center"/>
    </xf>
    <xf numFmtId="0" fontId="23" fillId="0" borderId="0" xfId="0" applyFont="1" applyAlignment="1">
      <alignment vertical="center"/>
    </xf>
    <xf numFmtId="3" fontId="23" fillId="0" borderId="0" xfId="26" applyNumberFormat="1" applyFont="1"/>
    <xf numFmtId="0" fontId="82" fillId="0" borderId="0" xfId="10" applyFont="1"/>
    <xf numFmtId="0" fontId="83" fillId="0" borderId="0" xfId="10" applyFont="1" applyAlignment="1">
      <alignment horizontal="right"/>
    </xf>
    <xf numFmtId="0" fontId="70" fillId="0" borderId="0" xfId="10" applyFont="1"/>
    <xf numFmtId="3" fontId="84" fillId="0" borderId="63" xfId="10" applyNumberFormat="1" applyFont="1" applyBorder="1" applyAlignment="1">
      <alignment horizontal="center"/>
    </xf>
    <xf numFmtId="17" fontId="11" fillId="0" borderId="69" xfId="10" applyNumberFormat="1" applyFont="1" applyBorder="1"/>
    <xf numFmtId="17" fontId="11" fillId="0" borderId="62" xfId="10" applyNumberFormat="1" applyFont="1" applyBorder="1"/>
    <xf numFmtId="3" fontId="68" fillId="0" borderId="64" xfId="10" applyNumberFormat="1" applyFont="1" applyBorder="1"/>
    <xf numFmtId="3" fontId="85" fillId="0" borderId="64" xfId="10" applyNumberFormat="1" applyFont="1" applyBorder="1"/>
    <xf numFmtId="3" fontId="86" fillId="0" borderId="64" xfId="10" applyNumberFormat="1" applyFont="1" applyBorder="1"/>
    <xf numFmtId="2" fontId="11" fillId="0" borderId="64" xfId="38" applyNumberFormat="1" applyFont="1" applyBorder="1" applyAlignment="1">
      <alignment horizontal="right"/>
    </xf>
    <xf numFmtId="3" fontId="88" fillId="0" borderId="64" xfId="10" applyNumberFormat="1" applyFont="1" applyBorder="1"/>
    <xf numFmtId="0" fontId="11" fillId="0" borderId="64" xfId="10" applyFont="1" applyBorder="1" applyAlignment="1">
      <alignment horizontal="right"/>
    </xf>
    <xf numFmtId="0" fontId="11" fillId="0" borderId="0" xfId="10" applyFont="1" applyAlignment="1">
      <alignment horizontal="right"/>
    </xf>
    <xf numFmtId="3" fontId="75" fillId="0" borderId="64" xfId="10" applyNumberFormat="1" applyFont="1" applyBorder="1"/>
    <xf numFmtId="2" fontId="11" fillId="0" borderId="64" xfId="39" applyNumberFormat="1" applyFont="1" applyFill="1" applyBorder="1" applyAlignment="1">
      <alignment horizontal="right"/>
    </xf>
    <xf numFmtId="0" fontId="11" fillId="0" borderId="64" xfId="30" applyFont="1" applyBorder="1" applyAlignment="1">
      <alignment horizontal="right"/>
    </xf>
    <xf numFmtId="10" fontId="11" fillId="0" borderId="64" xfId="39" applyNumberFormat="1" applyFont="1" applyFill="1" applyBorder="1" applyAlignment="1">
      <alignment horizontal="right"/>
    </xf>
    <xf numFmtId="3" fontId="88" fillId="0" borderId="66" xfId="10" applyNumberFormat="1" applyFont="1" applyBorder="1"/>
    <xf numFmtId="0" fontId="11" fillId="0" borderId="66" xfId="10" applyFont="1" applyBorder="1" applyAlignment="1">
      <alignment horizontal="right"/>
    </xf>
    <xf numFmtId="0" fontId="11" fillId="0" borderId="19" xfId="10" applyFont="1" applyBorder="1" applyAlignment="1">
      <alignment horizontal="right"/>
    </xf>
    <xf numFmtId="2" fontId="11" fillId="0" borderId="66" xfId="39" applyNumberFormat="1" applyFont="1" applyFill="1" applyBorder="1" applyAlignment="1">
      <alignment horizontal="right"/>
    </xf>
    <xf numFmtId="3" fontId="89" fillId="0" borderId="63" xfId="30" applyNumberFormat="1" applyFont="1" applyBorder="1"/>
    <xf numFmtId="3" fontId="37" fillId="0" borderId="64" xfId="30" applyNumberFormat="1" applyFont="1" applyBorder="1" applyAlignment="1">
      <alignment horizontal="left"/>
    </xf>
    <xf numFmtId="0" fontId="11" fillId="0" borderId="11" xfId="10" applyFont="1" applyBorder="1" applyAlignment="1">
      <alignment horizontal="right"/>
    </xf>
    <xf numFmtId="2" fontId="11" fillId="0" borderId="64" xfId="30" applyNumberFormat="1" applyFont="1" applyBorder="1" applyAlignment="1">
      <alignment horizontal="right"/>
    </xf>
    <xf numFmtId="3" fontId="11" fillId="0" borderId="64" xfId="30" applyNumberFormat="1" applyFont="1" applyBorder="1"/>
    <xf numFmtId="2" fontId="11" fillId="0" borderId="0" xfId="40" applyNumberFormat="1" applyFont="1" applyAlignment="1">
      <alignment horizontal="right"/>
    </xf>
    <xf numFmtId="2" fontId="11" fillId="0" borderId="64" xfId="40" applyNumberFormat="1" applyFont="1" applyBorder="1" applyAlignment="1">
      <alignment horizontal="right"/>
    </xf>
    <xf numFmtId="3" fontId="11" fillId="0" borderId="66" xfId="30" applyNumberFormat="1" applyFont="1" applyBorder="1"/>
    <xf numFmtId="2" fontId="11" fillId="0" borderId="19" xfId="40" applyNumberFormat="1" applyFont="1" applyBorder="1" applyAlignment="1">
      <alignment horizontal="right"/>
    </xf>
    <xf numFmtId="2" fontId="11" fillId="0" borderId="66" xfId="40" applyNumberFormat="1" applyFont="1" applyBorder="1" applyAlignment="1">
      <alignment horizontal="right"/>
    </xf>
    <xf numFmtId="0" fontId="73" fillId="0" borderId="0" xfId="10" applyFont="1"/>
    <xf numFmtId="0" fontId="53" fillId="0" borderId="0" xfId="10" applyFont="1" applyAlignment="1">
      <alignment horizontal="left"/>
    </xf>
    <xf numFmtId="0" fontId="24" fillId="0" borderId="0" xfId="10" applyFont="1"/>
    <xf numFmtId="0" fontId="69" fillId="0" borderId="0" xfId="10" applyFont="1"/>
    <xf numFmtId="0" fontId="12" fillId="0" borderId="0" xfId="10" applyFont="1" applyAlignment="1">
      <alignment horizontal="center"/>
    </xf>
    <xf numFmtId="0" fontId="68" fillId="0" borderId="69" xfId="10" applyFont="1" applyBorder="1" applyAlignment="1">
      <alignment horizontal="center" vertical="center"/>
    </xf>
    <xf numFmtId="0" fontId="12" fillId="0" borderId="0" xfId="10" applyFont="1" applyAlignment="1">
      <alignment vertical="center"/>
    </xf>
    <xf numFmtId="220" fontId="12" fillId="0" borderId="63" xfId="17" applyNumberFormat="1" applyFont="1" applyFill="1" applyBorder="1" applyAlignment="1">
      <alignment vertical="center"/>
    </xf>
    <xf numFmtId="180" fontId="12" fillId="0" borderId="63" xfId="17" applyNumberFormat="1" applyFont="1" applyFill="1" applyBorder="1" applyAlignment="1">
      <alignment vertical="center"/>
    </xf>
    <xf numFmtId="180" fontId="12" fillId="0" borderId="64" xfId="17" applyNumberFormat="1" applyFont="1" applyFill="1" applyBorder="1" applyAlignment="1">
      <alignment vertical="center"/>
    </xf>
    <xf numFmtId="220" fontId="12" fillId="0" borderId="64" xfId="17" applyNumberFormat="1" applyFont="1" applyFill="1" applyBorder="1" applyAlignment="1">
      <alignment vertical="center"/>
    </xf>
    <xf numFmtId="220" fontId="12" fillId="0" borderId="125" xfId="17" applyNumberFormat="1" applyFont="1" applyFill="1" applyBorder="1" applyAlignment="1">
      <alignment vertical="center"/>
    </xf>
    <xf numFmtId="180" fontId="12" fillId="0" borderId="125" xfId="17" applyNumberFormat="1" applyFont="1" applyFill="1" applyBorder="1" applyAlignment="1">
      <alignment vertical="center"/>
    </xf>
    <xf numFmtId="180" fontId="24" fillId="0" borderId="126" xfId="17" applyNumberFormat="1" applyFont="1" applyFill="1" applyBorder="1" applyAlignment="1">
      <alignment vertical="center"/>
    </xf>
    <xf numFmtId="0" fontId="69" fillId="0" borderId="0" xfId="10" applyFont="1" applyAlignment="1">
      <alignment horizontal="center"/>
    </xf>
    <xf numFmtId="0" fontId="12" fillId="0" borderId="63" xfId="10" applyFont="1" applyBorder="1" applyAlignment="1">
      <alignment horizontal="left"/>
    </xf>
    <xf numFmtId="0" fontId="68" fillId="0" borderId="64" xfId="10" applyFont="1" applyBorder="1" applyAlignment="1">
      <alignment horizontal="left"/>
    </xf>
    <xf numFmtId="0" fontId="12" fillId="0" borderId="64" xfId="10" applyFont="1" applyBorder="1" applyAlignment="1">
      <alignment horizontal="center"/>
    </xf>
    <xf numFmtId="0" fontId="12" fillId="0" borderId="64" xfId="10" applyFont="1" applyBorder="1"/>
    <xf numFmtId="0" fontId="92" fillId="0" borderId="64" xfId="10" applyFont="1" applyBorder="1"/>
    <xf numFmtId="180" fontId="12" fillId="0" borderId="64" xfId="17" applyNumberFormat="1" applyFont="1" applyFill="1" applyBorder="1" applyAlignment="1">
      <alignment horizontal="right"/>
    </xf>
    <xf numFmtId="180" fontId="68" fillId="0" borderId="64" xfId="17" applyNumberFormat="1" applyFont="1" applyFill="1" applyBorder="1" applyAlignment="1">
      <alignment horizontal="right"/>
    </xf>
    <xf numFmtId="180" fontId="24" fillId="0" borderId="64" xfId="17" applyNumberFormat="1" applyFont="1" applyFill="1" applyBorder="1" applyAlignment="1">
      <alignment horizontal="right"/>
    </xf>
    <xf numFmtId="0" fontId="68" fillId="0" borderId="66" xfId="10" applyFont="1" applyBorder="1" applyAlignment="1">
      <alignment horizontal="left"/>
    </xf>
    <xf numFmtId="220" fontId="24" fillId="0" borderId="69" xfId="17" applyNumberFormat="1" applyFont="1" applyFill="1" applyBorder="1" applyAlignment="1">
      <alignment horizontal="right"/>
    </xf>
    <xf numFmtId="1" fontId="24" fillId="0" borderId="0" xfId="10" applyNumberFormat="1" applyFont="1" applyAlignment="1">
      <alignment horizontal="right"/>
    </xf>
    <xf numFmtId="203" fontId="12" fillId="0" borderId="0" xfId="10" applyNumberFormat="1" applyFont="1" applyAlignment="1">
      <alignment horizontal="center"/>
    </xf>
    <xf numFmtId="0" fontId="27" fillId="0" borderId="0" xfId="41">
      <alignment horizontal="left" vertical="top" wrapText="1"/>
    </xf>
    <xf numFmtId="0" fontId="11" fillId="0" borderId="0" xfId="41" applyFont="1" applyAlignment="1">
      <alignment horizontal="left" vertical="center" wrapText="1"/>
    </xf>
    <xf numFmtId="0" fontId="20" fillId="0" borderId="0" xfId="41" applyFont="1" applyAlignment="1">
      <alignment horizontal="left" vertical="center" wrapText="1"/>
    </xf>
    <xf numFmtId="0" fontId="20" fillId="0" borderId="0" xfId="41" applyFont="1" applyAlignment="1">
      <alignment vertical="center"/>
    </xf>
    <xf numFmtId="0" fontId="62" fillId="0" borderId="0" xfId="41" applyFont="1" applyAlignment="1">
      <alignment horizontal="right" vertical="center"/>
    </xf>
    <xf numFmtId="1" fontId="95" fillId="0" borderId="42" xfId="41" quotePrefix="1" applyNumberFormat="1" applyFont="1" applyBorder="1" applyAlignment="1">
      <alignment horizontal="center" vertical="center"/>
    </xf>
    <xf numFmtId="1" fontId="95" fillId="0" borderId="42" xfId="41" applyNumberFormat="1" applyFont="1" applyBorder="1" applyAlignment="1">
      <alignment horizontal="center" vertical="center"/>
    </xf>
    <xf numFmtId="0" fontId="95" fillId="0" borderId="15" xfId="41" applyFont="1" applyBorder="1" applyAlignment="1">
      <alignment horizontal="left" vertical="center" wrapText="1"/>
    </xf>
    <xf numFmtId="170" fontId="66" fillId="0" borderId="17" xfId="41" applyNumberFormat="1" applyFont="1" applyBorder="1" applyAlignment="1">
      <alignment horizontal="right" vertical="center"/>
    </xf>
    <xf numFmtId="221" fontId="66" fillId="0" borderId="17" xfId="41" applyNumberFormat="1" applyFont="1" applyBorder="1" applyAlignment="1">
      <alignment horizontal="right" vertical="center"/>
    </xf>
    <xf numFmtId="170" fontId="66" fillId="0" borderId="15" xfId="41" applyNumberFormat="1" applyFont="1" applyBorder="1" applyAlignment="1">
      <alignment horizontal="right" vertical="center"/>
    </xf>
    <xf numFmtId="170" fontId="66" fillId="0" borderId="0" xfId="41" applyNumberFormat="1" applyFont="1" applyAlignment="1">
      <alignment horizontal="right" vertical="center"/>
    </xf>
    <xf numFmtId="170" fontId="66" fillId="0" borderId="13" xfId="41" applyNumberFormat="1" applyFont="1" applyBorder="1" applyAlignment="1">
      <alignment horizontal="right" vertical="center"/>
    </xf>
    <xf numFmtId="0" fontId="97" fillId="0" borderId="15" xfId="41" applyFont="1" applyBorder="1" applyAlignment="1">
      <alignment horizontal="left" vertical="center" wrapText="1" indent="3"/>
    </xf>
    <xf numFmtId="170" fontId="52" fillId="0" borderId="17" xfId="41" applyNumberFormat="1" applyFont="1" applyBorder="1" applyAlignment="1">
      <alignment horizontal="right" vertical="center"/>
    </xf>
    <xf numFmtId="170" fontId="52" fillId="0" borderId="15" xfId="41" applyNumberFormat="1" applyFont="1" applyBorder="1" applyAlignment="1">
      <alignment horizontal="right" vertical="center"/>
    </xf>
    <xf numFmtId="170" fontId="52" fillId="0" borderId="0" xfId="41" applyNumberFormat="1" applyFont="1" applyAlignment="1">
      <alignment horizontal="right" vertical="center"/>
    </xf>
    <xf numFmtId="170" fontId="52" fillId="0" borderId="13" xfId="41" applyNumberFormat="1" applyFont="1" applyBorder="1" applyAlignment="1">
      <alignment horizontal="right" vertical="center"/>
    </xf>
    <xf numFmtId="0" fontId="97" fillId="0" borderId="15" xfId="41" applyFont="1" applyBorder="1" applyAlignment="1">
      <alignment horizontal="left" vertical="center" wrapText="1" indent="2"/>
    </xf>
    <xf numFmtId="0" fontId="98" fillId="0" borderId="15" xfId="41" applyFont="1" applyBorder="1" applyAlignment="1">
      <alignment horizontal="left" vertical="center" wrapText="1" indent="3"/>
    </xf>
    <xf numFmtId="170" fontId="99" fillId="0" borderId="17" xfId="41" applyNumberFormat="1" applyFont="1" applyBorder="1" applyAlignment="1">
      <alignment horizontal="right" vertical="center"/>
    </xf>
    <xf numFmtId="170" fontId="99" fillId="0" borderId="15" xfId="41" applyNumberFormat="1" applyFont="1" applyBorder="1" applyAlignment="1">
      <alignment horizontal="right" vertical="center"/>
    </xf>
    <xf numFmtId="170" fontId="99" fillId="0" borderId="0" xfId="41" applyNumberFormat="1" applyFont="1" applyAlignment="1">
      <alignment horizontal="right" vertical="center"/>
    </xf>
    <xf numFmtId="170" fontId="99" fillId="0" borderId="13" xfId="41" applyNumberFormat="1" applyFont="1" applyBorder="1" applyAlignment="1">
      <alignment horizontal="right" vertical="center"/>
    </xf>
    <xf numFmtId="0" fontId="60" fillId="0" borderId="0" xfId="41" applyFont="1" applyAlignment="1">
      <alignment horizontal="left" vertical="center" wrapText="1"/>
    </xf>
    <xf numFmtId="2" fontId="97" fillId="0" borderId="15" xfId="41" applyNumberFormat="1" applyFont="1" applyBorder="1" applyAlignment="1">
      <alignment horizontal="left" vertical="center" indent="2"/>
    </xf>
    <xf numFmtId="0" fontId="98" fillId="0" borderId="15" xfId="41" applyFont="1" applyBorder="1" applyAlignment="1">
      <alignment horizontal="left" vertical="center" wrapText="1" indent="2"/>
    </xf>
    <xf numFmtId="0" fontId="95" fillId="0" borderId="15" xfId="41" applyFont="1" applyBorder="1" applyAlignment="1">
      <alignment vertical="center" wrapText="1"/>
    </xf>
    <xf numFmtId="0" fontId="95" fillId="0" borderId="44" xfId="41" applyFont="1" applyBorder="1" applyAlignment="1">
      <alignment horizontal="left" vertical="center" wrapText="1"/>
    </xf>
    <xf numFmtId="170" fontId="66" fillId="0" borderId="42" xfId="41" applyNumberFormat="1" applyFont="1" applyBorder="1" applyAlignment="1">
      <alignment horizontal="right" vertical="center"/>
    </xf>
    <xf numFmtId="170" fontId="66" fillId="0" borderId="44" xfId="41" applyNumberFormat="1" applyFont="1" applyBorder="1" applyAlignment="1">
      <alignment horizontal="right" vertical="center"/>
    </xf>
    <xf numFmtId="170" fontId="66" fillId="0" borderId="65" xfId="41" applyNumberFormat="1" applyFont="1" applyBorder="1" applyAlignment="1">
      <alignment horizontal="right" vertical="center"/>
    </xf>
    <xf numFmtId="170" fontId="66" fillId="0" borderId="45" xfId="41" applyNumberFormat="1" applyFont="1" applyBorder="1" applyAlignment="1">
      <alignment horizontal="right" vertical="center"/>
    </xf>
    <xf numFmtId="170" fontId="95" fillId="0" borderId="42" xfId="41" applyNumberFormat="1" applyFont="1" applyBorder="1" applyAlignment="1">
      <alignment horizontal="right" vertical="center"/>
    </xf>
    <xf numFmtId="170" fontId="95" fillId="0" borderId="44" xfId="41" applyNumberFormat="1" applyFont="1" applyBorder="1" applyAlignment="1">
      <alignment horizontal="right" vertical="center"/>
    </xf>
    <xf numFmtId="170" fontId="95" fillId="0" borderId="65" xfId="41" applyNumberFormat="1" applyFont="1" applyBorder="1" applyAlignment="1">
      <alignment horizontal="right" vertical="center"/>
    </xf>
    <xf numFmtId="170" fontId="95" fillId="0" borderId="45" xfId="41" applyNumberFormat="1" applyFont="1" applyBorder="1" applyAlignment="1">
      <alignment horizontal="right" vertical="center"/>
    </xf>
    <xf numFmtId="0" fontId="100" fillId="0" borderId="30" xfId="41" applyFont="1" applyBorder="1" applyAlignment="1">
      <alignment horizontal="left" wrapText="1"/>
    </xf>
    <xf numFmtId="0" fontId="100" fillId="0" borderId="0" xfId="41" applyFont="1" applyAlignment="1">
      <alignment horizontal="left" wrapText="1"/>
    </xf>
    <xf numFmtId="0" fontId="27" fillId="0" borderId="0" xfId="41" applyAlignment="1">
      <alignment horizontal="left" wrapText="1"/>
    </xf>
    <xf numFmtId="0" fontId="95" fillId="5" borderId="44" xfId="41" applyFont="1" applyFill="1" applyBorder="1" applyAlignment="1">
      <alignment vertical="center" wrapText="1"/>
    </xf>
    <xf numFmtId="170" fontId="95" fillId="5" borderId="42" xfId="41" applyNumberFormat="1" applyFont="1" applyFill="1" applyBorder="1" applyAlignment="1">
      <alignment horizontal="right" vertical="center"/>
    </xf>
    <xf numFmtId="170" fontId="95" fillId="5" borderId="44" xfId="41" applyNumberFormat="1" applyFont="1" applyFill="1" applyBorder="1" applyAlignment="1">
      <alignment horizontal="right" vertical="center"/>
    </xf>
    <xf numFmtId="170" fontId="95" fillId="5" borderId="65" xfId="41" applyNumberFormat="1" applyFont="1" applyFill="1" applyBorder="1" applyAlignment="1">
      <alignment horizontal="right" vertical="center"/>
    </xf>
    <xf numFmtId="170" fontId="95" fillId="5" borderId="45" xfId="41" applyNumberFormat="1" applyFont="1" applyFill="1" applyBorder="1" applyAlignment="1">
      <alignment horizontal="right" vertical="center"/>
    </xf>
    <xf numFmtId="0" fontId="101" fillId="0" borderId="0" xfId="41" applyFont="1">
      <alignment horizontal="left" vertical="top" wrapText="1"/>
    </xf>
    <xf numFmtId="0" fontId="100" fillId="0" borderId="0" xfId="41" applyFont="1">
      <alignment horizontal="left" vertical="top" wrapText="1"/>
    </xf>
    <xf numFmtId="0" fontId="95" fillId="0" borderId="0" xfId="41" applyFont="1" applyAlignment="1">
      <alignment vertical="center"/>
    </xf>
    <xf numFmtId="0" fontId="102" fillId="0" borderId="0" xfId="41" applyFont="1">
      <alignment horizontal="left" vertical="top" wrapText="1"/>
    </xf>
    <xf numFmtId="222" fontId="20" fillId="0" borderId="0" xfId="41" applyNumberFormat="1" applyFont="1" applyAlignment="1">
      <alignment vertical="center"/>
    </xf>
    <xf numFmtId="0" fontId="18" fillId="0" borderId="0" xfId="41" applyFont="1" applyAlignment="1">
      <alignment horizontal="right" vertical="center"/>
    </xf>
    <xf numFmtId="1" fontId="95" fillId="0" borderId="56" xfId="41" quotePrefix="1" applyNumberFormat="1" applyFont="1" applyBorder="1" applyAlignment="1">
      <alignment horizontal="center" vertical="center"/>
    </xf>
    <xf numFmtId="170" fontId="66" fillId="0" borderId="57" xfId="41" applyNumberFormat="1" applyFont="1" applyBorder="1" applyAlignment="1">
      <alignment horizontal="right" vertical="center"/>
    </xf>
    <xf numFmtId="170" fontId="66" fillId="0" borderId="35" xfId="41" applyNumberFormat="1" applyFont="1" applyBorder="1" applyAlignment="1">
      <alignment horizontal="right" vertical="center"/>
    </xf>
    <xf numFmtId="170" fontId="66" fillId="0" borderId="36" xfId="41" applyNumberFormat="1" applyFont="1" applyBorder="1" applyAlignment="1">
      <alignment horizontal="right" vertical="center"/>
    </xf>
    <xf numFmtId="2" fontId="97" fillId="0" borderId="15" xfId="41" applyNumberFormat="1" applyFont="1" applyBorder="1" applyAlignment="1">
      <alignment horizontal="left" vertical="center" wrapText="1" indent="2"/>
    </xf>
    <xf numFmtId="0" fontId="100" fillId="0" borderId="65" xfId="41" applyFont="1" applyBorder="1" applyAlignment="1">
      <alignment vertical="center"/>
    </xf>
    <xf numFmtId="0" fontId="100" fillId="0" borderId="65" xfId="41" applyFont="1" applyBorder="1" applyAlignment="1">
      <alignment horizontal="left" wrapText="1"/>
    </xf>
    <xf numFmtId="0" fontId="95" fillId="0" borderId="0" xfId="41" applyFont="1" applyAlignment="1">
      <alignment horizontal="left" vertical="center"/>
    </xf>
    <xf numFmtId="170" fontId="27" fillId="0" borderId="0" xfId="41" applyNumberFormat="1">
      <alignment horizontal="left" vertical="top" wrapText="1"/>
    </xf>
    <xf numFmtId="222" fontId="102" fillId="0" borderId="0" xfId="41" applyNumberFormat="1" applyFont="1">
      <alignment horizontal="left" vertical="top" wrapText="1"/>
    </xf>
    <xf numFmtId="0" fontId="95" fillId="0" borderId="56" xfId="41" applyFont="1" applyBorder="1" applyAlignment="1">
      <alignment horizontal="center" vertical="center"/>
    </xf>
    <xf numFmtId="223" fontId="11" fillId="0" borderId="0" xfId="41" applyNumberFormat="1" applyFont="1" applyAlignment="1">
      <alignment horizontal="left" vertical="center" wrapText="1"/>
    </xf>
    <xf numFmtId="223" fontId="20" fillId="0" borderId="0" xfId="41" applyNumberFormat="1" applyFont="1" applyAlignment="1">
      <alignment horizontal="left" vertical="center" wrapText="1"/>
    </xf>
    <xf numFmtId="223" fontId="95" fillId="0" borderId="0" xfId="41" applyNumberFormat="1" applyFont="1" applyAlignment="1">
      <alignment horizontal="left" vertical="center" wrapText="1"/>
    </xf>
    <xf numFmtId="223" fontId="97" fillId="0" borderId="0" xfId="41" applyNumberFormat="1" applyFont="1" applyAlignment="1">
      <alignment horizontal="left" vertical="center" wrapText="1"/>
    </xf>
    <xf numFmtId="0" fontId="95" fillId="0" borderId="17" xfId="41" applyFont="1" applyBorder="1" applyAlignment="1">
      <alignment horizontal="left" vertical="center" wrapText="1"/>
    </xf>
    <xf numFmtId="223" fontId="95" fillId="0" borderId="57" xfId="41" applyNumberFormat="1" applyFont="1" applyBorder="1" applyAlignment="1">
      <alignment horizontal="right" vertical="center"/>
    </xf>
    <xf numFmtId="223" fontId="95" fillId="0" borderId="57" xfId="41" applyNumberFormat="1" applyFont="1" applyBorder="1" applyAlignment="1">
      <alignment horizontal="center" vertical="center" wrapText="1"/>
    </xf>
    <xf numFmtId="223" fontId="95" fillId="0" borderId="35" xfId="41" applyNumberFormat="1" applyFont="1" applyBorder="1" applyAlignment="1">
      <alignment horizontal="center" vertical="center" wrapText="1"/>
    </xf>
    <xf numFmtId="223" fontId="95" fillId="0" borderId="36" xfId="41" applyNumberFormat="1" applyFont="1" applyBorder="1" applyAlignment="1">
      <alignment horizontal="center" vertical="center" wrapText="1"/>
    </xf>
    <xf numFmtId="0" fontId="97" fillId="0" borderId="17" xfId="41" applyFont="1" applyBorder="1" applyAlignment="1">
      <alignment horizontal="left" vertical="center" wrapText="1" indent="3"/>
    </xf>
    <xf numFmtId="223" fontId="97" fillId="0" borderId="15" xfId="41" applyNumberFormat="1" applyFont="1" applyBorder="1" applyAlignment="1">
      <alignment horizontal="right" vertical="center"/>
    </xf>
    <xf numFmtId="223" fontId="97" fillId="0" borderId="15" xfId="41" applyNumberFormat="1" applyFont="1" applyBorder="1" applyAlignment="1">
      <alignment horizontal="center" vertical="center" wrapText="1"/>
    </xf>
    <xf numFmtId="223" fontId="97" fillId="0" borderId="0" xfId="41" applyNumberFormat="1" applyFont="1" applyAlignment="1">
      <alignment horizontal="center" vertical="center" wrapText="1"/>
    </xf>
    <xf numFmtId="223" fontId="97" fillId="0" borderId="13" xfId="41" applyNumberFormat="1" applyFont="1" applyBorder="1" applyAlignment="1">
      <alignment horizontal="center" vertical="center" wrapText="1"/>
    </xf>
    <xf numFmtId="223" fontId="95" fillId="0" borderId="15" xfId="41" applyNumberFormat="1" applyFont="1" applyBorder="1" applyAlignment="1">
      <alignment horizontal="right" vertical="center"/>
    </xf>
    <xf numFmtId="223" fontId="95" fillId="0" borderId="15" xfId="41" applyNumberFormat="1" applyFont="1" applyBorder="1" applyAlignment="1">
      <alignment horizontal="center" vertical="center" wrapText="1"/>
    </xf>
    <xf numFmtId="223" fontId="95" fillId="0" borderId="0" xfId="41" applyNumberFormat="1" applyFont="1" applyAlignment="1">
      <alignment horizontal="center" vertical="center" wrapText="1"/>
    </xf>
    <xf numFmtId="224" fontId="95" fillId="0" borderId="0" xfId="41" applyNumberFormat="1" applyFont="1" applyAlignment="1">
      <alignment horizontal="center" vertical="center" wrapText="1"/>
    </xf>
    <xf numFmtId="223" fontId="95" fillId="0" borderId="13" xfId="41" applyNumberFormat="1" applyFont="1" applyBorder="1" applyAlignment="1">
      <alignment horizontal="center" vertical="center" wrapText="1"/>
    </xf>
    <xf numFmtId="223" fontId="97" fillId="0" borderId="17" xfId="41" applyNumberFormat="1" applyFont="1" applyBorder="1" applyAlignment="1">
      <alignment horizontal="right" vertical="center"/>
    </xf>
    <xf numFmtId="223" fontId="95" fillId="0" borderId="17" xfId="41" applyNumberFormat="1" applyFont="1" applyBorder="1" applyAlignment="1">
      <alignment horizontal="right" vertical="center"/>
    </xf>
    <xf numFmtId="223" fontId="95" fillId="0" borderId="13" xfId="41" applyNumberFormat="1" applyFont="1" applyBorder="1" applyAlignment="1">
      <alignment horizontal="right" vertical="center"/>
    </xf>
    <xf numFmtId="0" fontId="97" fillId="0" borderId="17" xfId="41" applyFont="1" applyBorder="1" applyAlignment="1">
      <alignment horizontal="left" vertical="center" wrapText="1" indent="2"/>
    </xf>
    <xf numFmtId="223" fontId="98" fillId="0" borderId="17" xfId="41" applyNumberFormat="1" applyFont="1" applyBorder="1" applyAlignment="1">
      <alignment horizontal="right" vertical="center"/>
    </xf>
    <xf numFmtId="223" fontId="98" fillId="0" borderId="15" xfId="41" applyNumberFormat="1" applyFont="1" applyBorder="1" applyAlignment="1">
      <alignment horizontal="center" vertical="center" wrapText="1"/>
    </xf>
    <xf numFmtId="223" fontId="98" fillId="0" borderId="0" xfId="41" applyNumberFormat="1" applyFont="1" applyAlignment="1">
      <alignment horizontal="center" vertical="center" wrapText="1"/>
    </xf>
    <xf numFmtId="223" fontId="98" fillId="0" borderId="13" xfId="41" applyNumberFormat="1" applyFont="1" applyBorder="1" applyAlignment="1">
      <alignment horizontal="center" vertical="center" wrapText="1"/>
    </xf>
    <xf numFmtId="223" fontId="98" fillId="0" borderId="0" xfId="41" applyNumberFormat="1" applyFont="1" applyAlignment="1">
      <alignment horizontal="left" vertical="center" wrapText="1"/>
    </xf>
    <xf numFmtId="2" fontId="97" fillId="0" borderId="17" xfId="41" applyNumberFormat="1" applyFont="1" applyBorder="1" applyAlignment="1">
      <alignment horizontal="left" vertical="center" wrapText="1" indent="2"/>
    </xf>
    <xf numFmtId="0" fontId="95" fillId="0" borderId="17" xfId="41" applyFont="1" applyBorder="1" applyAlignment="1">
      <alignment vertical="center" wrapText="1"/>
    </xf>
    <xf numFmtId="223" fontId="95" fillId="0" borderId="43" xfId="41" applyNumberFormat="1" applyFont="1" applyBorder="1" applyAlignment="1">
      <alignment horizontal="right" vertical="center"/>
    </xf>
    <xf numFmtId="0" fontId="95" fillId="0" borderId="42" xfId="41" applyFont="1" applyBorder="1" applyAlignment="1">
      <alignment horizontal="left" vertical="center" wrapText="1"/>
    </xf>
    <xf numFmtId="223" fontId="95" fillId="0" borderId="42" xfId="41" applyNumberFormat="1" applyFont="1" applyBorder="1" applyAlignment="1">
      <alignment horizontal="right" vertical="center"/>
    </xf>
    <xf numFmtId="223" fontId="95" fillId="4" borderId="44" xfId="41" applyNumberFormat="1" applyFont="1" applyFill="1" applyBorder="1" applyAlignment="1">
      <alignment horizontal="center" vertical="center" wrapText="1"/>
    </xf>
    <xf numFmtId="223" fontId="95" fillId="4" borderId="65" xfId="41" applyNumberFormat="1" applyFont="1" applyFill="1" applyBorder="1" applyAlignment="1">
      <alignment horizontal="center" vertical="center" wrapText="1"/>
    </xf>
    <xf numFmtId="223" fontId="95" fillId="4" borderId="45" xfId="41" applyNumberFormat="1" applyFont="1" applyFill="1" applyBorder="1" applyAlignment="1">
      <alignment horizontal="center" vertical="center" wrapText="1"/>
    </xf>
    <xf numFmtId="223" fontId="95" fillId="0" borderId="42" xfId="41" applyNumberFormat="1" applyFont="1" applyBorder="1" applyAlignment="1">
      <alignment horizontal="left" vertical="center" wrapText="1"/>
    </xf>
    <xf numFmtId="223" fontId="95" fillId="0" borderId="65" xfId="41" applyNumberFormat="1" applyFont="1" applyBorder="1" applyAlignment="1">
      <alignment horizontal="left" vertical="center" wrapText="1"/>
    </xf>
    <xf numFmtId="223" fontId="95" fillId="0" borderId="65" xfId="41" applyNumberFormat="1" applyFont="1" applyBorder="1" applyAlignment="1">
      <alignment horizontal="right" vertical="center"/>
    </xf>
    <xf numFmtId="223" fontId="97" fillId="4" borderId="65" xfId="41" applyNumberFormat="1" applyFont="1" applyFill="1" applyBorder="1" applyAlignment="1">
      <alignment horizontal="center" vertical="center" wrapText="1"/>
    </xf>
    <xf numFmtId="223" fontId="97" fillId="4" borderId="45" xfId="41" applyNumberFormat="1" applyFont="1" applyFill="1" applyBorder="1" applyAlignment="1">
      <alignment horizontal="center" vertical="center" wrapText="1"/>
    </xf>
    <xf numFmtId="223" fontId="97" fillId="4" borderId="44" xfId="41" applyNumberFormat="1" applyFont="1" applyFill="1" applyBorder="1" applyAlignment="1">
      <alignment horizontal="center" vertical="center" wrapText="1"/>
    </xf>
    <xf numFmtId="0" fontId="95" fillId="5" borderId="44" xfId="41" applyFont="1" applyFill="1" applyBorder="1" applyAlignment="1">
      <alignment horizontal="left" vertical="center" wrapText="1"/>
    </xf>
    <xf numFmtId="223" fontId="95" fillId="5" borderId="42" xfId="41" applyNumberFormat="1" applyFont="1" applyFill="1" applyBorder="1" applyAlignment="1">
      <alignment horizontal="right" vertical="center"/>
    </xf>
    <xf numFmtId="223" fontId="95" fillId="5" borderId="44" xfId="41" applyNumberFormat="1" applyFont="1" applyFill="1" applyBorder="1" applyAlignment="1">
      <alignment horizontal="center" vertical="center" wrapText="1"/>
    </xf>
    <xf numFmtId="223" fontId="95" fillId="5" borderId="65" xfId="41" applyNumberFormat="1" applyFont="1" applyFill="1" applyBorder="1" applyAlignment="1">
      <alignment horizontal="center" vertical="center" wrapText="1"/>
    </xf>
    <xf numFmtId="223" fontId="95" fillId="5" borderId="45" xfId="41" applyNumberFormat="1" applyFont="1" applyFill="1" applyBorder="1" applyAlignment="1">
      <alignment horizontal="center" vertical="center" wrapText="1"/>
    </xf>
    <xf numFmtId="223" fontId="97" fillId="4" borderId="0" xfId="41" applyNumberFormat="1" applyFont="1" applyFill="1" applyAlignment="1">
      <alignment horizontal="left" vertical="center" wrapText="1"/>
    </xf>
    <xf numFmtId="0" fontId="95" fillId="4" borderId="0" xfId="41" applyFont="1" applyFill="1" applyAlignment="1">
      <alignment horizontal="left" vertical="center"/>
    </xf>
    <xf numFmtId="0" fontId="95" fillId="4" borderId="0" xfId="41" applyFont="1" applyFill="1" applyAlignment="1">
      <alignment horizontal="left" vertical="center" wrapText="1"/>
    </xf>
    <xf numFmtId="223" fontId="11" fillId="4" borderId="0" xfId="41" applyNumberFormat="1" applyFont="1" applyFill="1" applyAlignment="1">
      <alignment horizontal="left" vertical="center" wrapText="1"/>
    </xf>
    <xf numFmtId="223" fontId="18" fillId="0" borderId="0" xfId="41" quotePrefix="1" applyNumberFormat="1" applyFont="1" applyAlignment="1">
      <alignment vertical="center"/>
    </xf>
    <xf numFmtId="223" fontId="93" fillId="0" borderId="0" xfId="41" quotePrefix="1" applyNumberFormat="1" applyFont="1" applyAlignment="1">
      <alignment vertical="center"/>
    </xf>
    <xf numFmtId="223" fontId="11" fillId="0" borderId="0" xfId="41" applyNumberFormat="1" applyFont="1" applyAlignment="1">
      <alignment horizontal="center" vertical="center" wrapText="1"/>
    </xf>
    <xf numFmtId="223" fontId="97" fillId="0" borderId="17" xfId="41" applyNumberFormat="1" applyFont="1" applyBorder="1" applyAlignment="1">
      <alignment horizontal="left" vertical="center" wrapText="1" indent="3"/>
    </xf>
    <xf numFmtId="223" fontId="95" fillId="0" borderId="17" xfId="41" applyNumberFormat="1" applyFont="1" applyBorder="1" applyAlignment="1">
      <alignment horizontal="left" vertical="center" wrapText="1"/>
    </xf>
    <xf numFmtId="223" fontId="97" fillId="0" borderId="17" xfId="41" applyNumberFormat="1" applyFont="1" applyBorder="1" applyAlignment="1">
      <alignment horizontal="left" vertical="center" wrapText="1" indent="2"/>
    </xf>
    <xf numFmtId="223" fontId="98" fillId="0" borderId="15" xfId="41" applyNumberFormat="1" applyFont="1" applyBorder="1" applyAlignment="1">
      <alignment horizontal="right" vertical="center"/>
    </xf>
    <xf numFmtId="223" fontId="98" fillId="4" borderId="0" xfId="41" applyNumberFormat="1" applyFont="1" applyFill="1" applyAlignment="1">
      <alignment horizontal="left" vertical="center" wrapText="1"/>
    </xf>
    <xf numFmtId="223" fontId="95" fillId="0" borderId="32" xfId="41" applyNumberFormat="1" applyFont="1" applyBorder="1" applyAlignment="1">
      <alignment horizontal="center" vertical="center" wrapText="1"/>
    </xf>
    <xf numFmtId="223" fontId="95" fillId="0" borderId="30" xfId="41" applyNumberFormat="1" applyFont="1" applyBorder="1" applyAlignment="1">
      <alignment horizontal="center" vertical="center" wrapText="1"/>
    </xf>
    <xf numFmtId="0" fontId="95" fillId="4" borderId="42" xfId="41" applyFont="1" applyFill="1" applyBorder="1" applyAlignment="1">
      <alignment horizontal="left" vertical="center" wrapText="1"/>
    </xf>
    <xf numFmtId="223" fontId="95" fillId="0" borderId="44" xfId="41" applyNumberFormat="1" applyFont="1" applyBorder="1" applyAlignment="1">
      <alignment horizontal="right" vertical="center"/>
    </xf>
    <xf numFmtId="223" fontId="95" fillId="0" borderId="44" xfId="41" applyNumberFormat="1" applyFont="1" applyBorder="1" applyAlignment="1">
      <alignment horizontal="center" vertical="center" wrapText="1"/>
    </xf>
    <xf numFmtId="223" fontId="95" fillId="0" borderId="65" xfId="41" applyNumberFormat="1" applyFont="1" applyBorder="1" applyAlignment="1">
      <alignment horizontal="center" vertical="center" wrapText="1"/>
    </xf>
    <xf numFmtId="223" fontId="95" fillId="0" borderId="45" xfId="41" applyNumberFormat="1" applyFont="1" applyBorder="1" applyAlignment="1">
      <alignment horizontal="center" vertical="center" wrapText="1"/>
    </xf>
    <xf numFmtId="223" fontId="95" fillId="4" borderId="42" xfId="41" applyNumberFormat="1" applyFont="1" applyFill="1" applyBorder="1" applyAlignment="1">
      <alignment horizontal="left" vertical="center" wrapText="1"/>
    </xf>
    <xf numFmtId="223" fontId="95" fillId="4" borderId="65" xfId="41" applyNumberFormat="1" applyFont="1" applyFill="1" applyBorder="1" applyAlignment="1">
      <alignment horizontal="left" vertical="center" wrapText="1"/>
    </xf>
    <xf numFmtId="223" fontId="97" fillId="0" borderId="65" xfId="41" applyNumberFormat="1" applyFont="1" applyBorder="1" applyAlignment="1">
      <alignment horizontal="center" vertical="center" wrapText="1"/>
    </xf>
    <xf numFmtId="223" fontId="95" fillId="5" borderId="44" xfId="41" applyNumberFormat="1" applyFont="1" applyFill="1" applyBorder="1" applyAlignment="1">
      <alignment horizontal="right" vertical="center"/>
    </xf>
    <xf numFmtId="225" fontId="95" fillId="5" borderId="44" xfId="41" applyNumberFormat="1" applyFont="1" applyFill="1" applyBorder="1" applyAlignment="1">
      <alignment horizontal="right" vertical="center"/>
    </xf>
    <xf numFmtId="0" fontId="100" fillId="4" borderId="0" xfId="41" applyFont="1" applyFill="1">
      <alignment horizontal="left" vertical="top" wrapText="1"/>
    </xf>
    <xf numFmtId="0" fontId="20" fillId="0" borderId="30" xfId="41" applyFont="1" applyBorder="1" applyAlignment="1">
      <alignment horizontal="left" vertical="center" wrapText="1"/>
    </xf>
    <xf numFmtId="0" fontId="52" fillId="0" borderId="0" xfId="41" applyFont="1" applyAlignment="1">
      <alignment vertical="center"/>
    </xf>
    <xf numFmtId="0" fontId="104" fillId="0" borderId="0" xfId="41" applyFont="1">
      <alignment horizontal="left" vertical="top" wrapText="1"/>
    </xf>
    <xf numFmtId="170" fontId="95" fillId="0" borderId="17" xfId="41" applyNumberFormat="1" applyFont="1" applyBorder="1" applyAlignment="1">
      <alignment horizontal="right" vertical="center"/>
    </xf>
    <xf numFmtId="170" fontId="95" fillId="0" borderId="57" xfId="41" applyNumberFormat="1" applyFont="1" applyBorder="1" applyAlignment="1">
      <alignment horizontal="right" vertical="center"/>
    </xf>
    <xf numFmtId="170" fontId="95" fillId="0" borderId="35" xfId="41" applyNumberFormat="1" applyFont="1" applyBorder="1" applyAlignment="1">
      <alignment horizontal="right" vertical="center"/>
    </xf>
    <xf numFmtId="170" fontId="95" fillId="0" borderId="36" xfId="41" applyNumberFormat="1" applyFont="1" applyBorder="1" applyAlignment="1">
      <alignment horizontal="right" vertical="center"/>
    </xf>
    <xf numFmtId="226" fontId="27" fillId="0" borderId="0" xfId="41" applyNumberFormat="1">
      <alignment horizontal="left" vertical="top" wrapText="1"/>
    </xf>
    <xf numFmtId="170" fontId="97" fillId="0" borderId="17" xfId="41" applyNumberFormat="1" applyFont="1" applyBorder="1" applyAlignment="1">
      <alignment horizontal="right" vertical="center"/>
    </xf>
    <xf numFmtId="170" fontId="97" fillId="0" borderId="15" xfId="41" applyNumberFormat="1" applyFont="1" applyBorder="1" applyAlignment="1">
      <alignment horizontal="right" vertical="center"/>
    </xf>
    <xf numFmtId="170" fontId="97" fillId="0" borderId="0" xfId="41" applyNumberFormat="1" applyFont="1" applyAlignment="1">
      <alignment horizontal="right" vertical="center"/>
    </xf>
    <xf numFmtId="170" fontId="97" fillId="0" borderId="13" xfId="41" applyNumberFormat="1" applyFont="1" applyBorder="1" applyAlignment="1">
      <alignment horizontal="right" vertical="center"/>
    </xf>
    <xf numFmtId="170" fontId="95" fillId="0" borderId="15" xfId="41" applyNumberFormat="1" applyFont="1" applyBorder="1" applyAlignment="1">
      <alignment horizontal="right" vertical="center"/>
    </xf>
    <xf numFmtId="170" fontId="95" fillId="0" borderId="0" xfId="41" applyNumberFormat="1" applyFont="1" applyAlignment="1">
      <alignment horizontal="right" vertical="center"/>
    </xf>
    <xf numFmtId="170" fontId="95" fillId="0" borderId="13" xfId="41" applyNumberFormat="1" applyFont="1" applyBorder="1" applyAlignment="1">
      <alignment horizontal="right" vertical="center"/>
    </xf>
    <xf numFmtId="227" fontId="27" fillId="0" borderId="0" xfId="41" applyNumberFormat="1">
      <alignment horizontal="left" vertical="top" wrapText="1"/>
    </xf>
    <xf numFmtId="0" fontId="105" fillId="0" borderId="17" xfId="41" applyFont="1" applyBorder="1" applyAlignment="1">
      <alignment horizontal="left" vertical="center" wrapText="1"/>
    </xf>
    <xf numFmtId="170" fontId="105" fillId="0" borderId="15" xfId="41" applyNumberFormat="1" applyFont="1" applyBorder="1" applyAlignment="1">
      <alignment horizontal="right" vertical="center"/>
    </xf>
    <xf numFmtId="170" fontId="105" fillId="0" borderId="0" xfId="41" applyNumberFormat="1" applyFont="1" applyAlignment="1">
      <alignment horizontal="right" vertical="center"/>
    </xf>
    <xf numFmtId="170" fontId="105" fillId="0" borderId="13" xfId="41" applyNumberFormat="1" applyFont="1" applyBorder="1" applyAlignment="1">
      <alignment horizontal="right" vertical="center"/>
    </xf>
    <xf numFmtId="170" fontId="105" fillId="0" borderId="17" xfId="41" applyNumberFormat="1" applyFont="1" applyBorder="1" applyAlignment="1">
      <alignment horizontal="right" vertical="center"/>
    </xf>
    <xf numFmtId="0" fontId="106" fillId="0" borderId="0" xfId="41" applyFont="1">
      <alignment horizontal="left" vertical="top" wrapText="1"/>
    </xf>
    <xf numFmtId="0" fontId="98" fillId="0" borderId="17" xfId="41" applyFont="1" applyBorder="1" applyAlignment="1">
      <alignment horizontal="left" vertical="center" wrapText="1" indent="3"/>
    </xf>
    <xf numFmtId="170" fontId="98" fillId="0" borderId="17" xfId="41" applyNumberFormat="1" applyFont="1" applyBorder="1" applyAlignment="1">
      <alignment horizontal="right" vertical="center"/>
    </xf>
    <xf numFmtId="170" fontId="98" fillId="0" borderId="15" xfId="41" applyNumberFormat="1" applyFont="1" applyBorder="1" applyAlignment="1">
      <alignment horizontal="right" vertical="center"/>
    </xf>
    <xf numFmtId="170" fontId="98" fillId="0" borderId="0" xfId="41" applyNumberFormat="1" applyFont="1" applyAlignment="1">
      <alignment horizontal="right" vertical="center"/>
    </xf>
    <xf numFmtId="170" fontId="98" fillId="0" borderId="13" xfId="41" applyNumberFormat="1" applyFont="1" applyBorder="1" applyAlignment="1">
      <alignment horizontal="right" vertical="center"/>
    </xf>
    <xf numFmtId="228" fontId="27" fillId="0" borderId="0" xfId="41" applyNumberFormat="1">
      <alignment horizontal="left" vertical="top" wrapText="1"/>
    </xf>
    <xf numFmtId="229" fontId="27" fillId="0" borderId="0" xfId="41" applyNumberFormat="1">
      <alignment horizontal="left" vertical="top" wrapText="1"/>
    </xf>
    <xf numFmtId="0" fontId="97" fillId="0" borderId="15" xfId="41" applyFont="1" applyBorder="1" applyAlignment="1">
      <alignment vertical="center" wrapText="1"/>
    </xf>
    <xf numFmtId="230" fontId="27" fillId="0" borderId="0" xfId="41" applyNumberFormat="1">
      <alignment horizontal="left" vertical="top" wrapText="1"/>
    </xf>
    <xf numFmtId="231" fontId="27" fillId="0" borderId="0" xfId="41" applyNumberFormat="1">
      <alignment horizontal="left" vertical="top" wrapText="1"/>
    </xf>
    <xf numFmtId="223" fontId="93" fillId="0" borderId="0" xfId="41" quotePrefix="1" applyNumberFormat="1" applyFont="1" applyAlignment="1">
      <alignment horizontal="left" vertical="center" wrapText="1"/>
    </xf>
    <xf numFmtId="0" fontId="52" fillId="0" borderId="30" xfId="41" applyFont="1" applyBorder="1" applyAlignment="1">
      <alignment vertical="center"/>
    </xf>
    <xf numFmtId="170" fontId="95" fillId="0" borderId="17" xfId="41" applyNumberFormat="1" applyFont="1" applyBorder="1" applyAlignment="1">
      <alignment horizontal="left" vertical="center" wrapText="1"/>
    </xf>
    <xf numFmtId="170" fontId="95" fillId="0" borderId="56" xfId="41" applyNumberFormat="1" applyFont="1" applyBorder="1" applyAlignment="1">
      <alignment horizontal="right" vertical="center"/>
    </xf>
    <xf numFmtId="170" fontId="97" fillId="0" borderId="17" xfId="41" applyNumberFormat="1" applyFont="1" applyBorder="1" applyAlignment="1">
      <alignment horizontal="left" vertical="center" wrapText="1" indent="3"/>
    </xf>
    <xf numFmtId="170" fontId="105" fillId="0" borderId="17" xfId="41" applyNumberFormat="1" applyFont="1" applyBorder="1" applyAlignment="1">
      <alignment horizontal="left" vertical="center" wrapText="1"/>
    </xf>
    <xf numFmtId="170" fontId="98" fillId="0" borderId="17" xfId="41" applyNumberFormat="1" applyFont="1" applyBorder="1" applyAlignment="1">
      <alignment horizontal="left" vertical="center" wrapText="1" indent="3"/>
    </xf>
    <xf numFmtId="170" fontId="97" fillId="0" borderId="17" xfId="41" applyNumberFormat="1" applyFont="1" applyBorder="1" applyAlignment="1">
      <alignment horizontal="left" vertical="center" wrapText="1" indent="2"/>
    </xf>
    <xf numFmtId="170" fontId="97" fillId="0" borderId="15" xfId="41" applyNumberFormat="1" applyFont="1" applyBorder="1" applyAlignment="1">
      <alignment vertical="center" wrapText="1"/>
    </xf>
    <xf numFmtId="170" fontId="97" fillId="0" borderId="43" xfId="41" applyNumberFormat="1" applyFont="1" applyBorder="1" applyAlignment="1">
      <alignment horizontal="right" vertical="center"/>
    </xf>
    <xf numFmtId="170" fontId="95" fillId="0" borderId="42" xfId="41" applyNumberFormat="1" applyFont="1" applyBorder="1" applyAlignment="1">
      <alignment horizontal="left" vertical="center" wrapText="1"/>
    </xf>
    <xf numFmtId="170" fontId="95" fillId="0" borderId="43" xfId="41" applyNumberFormat="1" applyFont="1" applyBorder="1" applyAlignment="1">
      <alignment horizontal="right" vertical="center"/>
    </xf>
    <xf numFmtId="3" fontId="27" fillId="0" borderId="0" xfId="41" applyNumberFormat="1">
      <alignment horizontal="left" vertical="top" wrapText="1"/>
    </xf>
    <xf numFmtId="223" fontId="62" fillId="0" borderId="0" xfId="41" applyNumberFormat="1" applyFont="1" applyAlignment="1">
      <alignment horizontal="left" vertical="center" wrapText="1"/>
    </xf>
    <xf numFmtId="223" fontId="95" fillId="0" borderId="56" xfId="41" applyNumberFormat="1" applyFont="1" applyBorder="1" applyAlignment="1">
      <alignment horizontal="right" vertical="center"/>
    </xf>
    <xf numFmtId="223" fontId="95" fillId="0" borderId="35" xfId="41" applyNumberFormat="1" applyFont="1" applyBorder="1" applyAlignment="1">
      <alignment horizontal="right" vertical="center"/>
    </xf>
    <xf numFmtId="223" fontId="95" fillId="0" borderId="36" xfId="41" applyNumberFormat="1" applyFont="1" applyBorder="1" applyAlignment="1">
      <alignment horizontal="right" vertical="center"/>
    </xf>
    <xf numFmtId="223" fontId="97" fillId="0" borderId="0" xfId="41" applyNumberFormat="1" applyFont="1" applyAlignment="1">
      <alignment horizontal="right" vertical="center"/>
    </xf>
    <xf numFmtId="223" fontId="97" fillId="0" borderId="13" xfId="41" applyNumberFormat="1" applyFont="1" applyBorder="1" applyAlignment="1">
      <alignment horizontal="right" vertical="center"/>
    </xf>
    <xf numFmtId="223" fontId="95" fillId="0" borderId="0" xfId="41" applyNumberFormat="1" applyFont="1" applyAlignment="1">
      <alignment horizontal="right" vertical="center"/>
    </xf>
    <xf numFmtId="223" fontId="105" fillId="0" borderId="15" xfId="41" applyNumberFormat="1" applyFont="1" applyBorder="1" applyAlignment="1">
      <alignment horizontal="right" vertical="center"/>
    </xf>
    <xf numFmtId="223" fontId="105" fillId="0" borderId="0" xfId="41" applyNumberFormat="1" applyFont="1" applyAlignment="1">
      <alignment horizontal="right" vertical="center"/>
    </xf>
    <xf numFmtId="223" fontId="105" fillId="0" borderId="13" xfId="41" applyNumberFormat="1" applyFont="1" applyBorder="1" applyAlignment="1">
      <alignment horizontal="right" vertical="center"/>
    </xf>
    <xf numFmtId="223" fontId="107" fillId="0" borderId="0" xfId="41" applyNumberFormat="1" applyFont="1" applyAlignment="1">
      <alignment horizontal="left" vertical="center" wrapText="1"/>
    </xf>
    <xf numFmtId="223" fontId="105" fillId="0" borderId="17" xfId="41" applyNumberFormat="1" applyFont="1" applyBorder="1" applyAlignment="1">
      <alignment horizontal="right" vertical="center"/>
    </xf>
    <xf numFmtId="223" fontId="98" fillId="0" borderId="0" xfId="41" applyNumberFormat="1" applyFont="1" applyAlignment="1">
      <alignment horizontal="right" vertical="center"/>
    </xf>
    <xf numFmtId="223" fontId="98" fillId="0" borderId="13" xfId="41" applyNumberFormat="1" applyFont="1" applyBorder="1" applyAlignment="1">
      <alignment horizontal="right" vertical="center"/>
    </xf>
    <xf numFmtId="223" fontId="31" fillId="0" borderId="0" xfId="41" applyNumberFormat="1" applyFont="1" applyAlignment="1">
      <alignment horizontal="left" vertical="center" wrapText="1"/>
    </xf>
    <xf numFmtId="223" fontId="108" fillId="4" borderId="17" xfId="41" applyNumberFormat="1" applyFont="1" applyFill="1" applyBorder="1" applyAlignment="1">
      <alignment horizontal="right" vertical="center"/>
    </xf>
    <xf numFmtId="0" fontId="98" fillId="0" borderId="17" xfId="41" applyFont="1" applyBorder="1" applyAlignment="1">
      <alignment horizontal="left" vertical="center" wrapText="1" indent="4"/>
    </xf>
    <xf numFmtId="0" fontId="98" fillId="0" borderId="43" xfId="41" applyFont="1" applyBorder="1" applyAlignment="1">
      <alignment horizontal="left" vertical="center" wrapText="1" indent="4"/>
    </xf>
    <xf numFmtId="223" fontId="97" fillId="0" borderId="43" xfId="41" applyNumberFormat="1" applyFont="1" applyBorder="1" applyAlignment="1">
      <alignment horizontal="right" vertical="center"/>
    </xf>
    <xf numFmtId="223" fontId="97" fillId="0" borderId="32" xfId="41" applyNumberFormat="1" applyFont="1" applyBorder="1" applyAlignment="1">
      <alignment horizontal="right" vertical="center"/>
    </xf>
    <xf numFmtId="223" fontId="97" fillId="0" borderId="30" xfId="41" applyNumberFormat="1" applyFont="1" applyBorder="1" applyAlignment="1">
      <alignment horizontal="right" vertical="center"/>
    </xf>
    <xf numFmtId="223" fontId="97" fillId="0" borderId="31" xfId="41" applyNumberFormat="1" applyFont="1" applyBorder="1" applyAlignment="1">
      <alignment horizontal="right" vertical="center"/>
    </xf>
    <xf numFmtId="223" fontId="11" fillId="0" borderId="0" xfId="41" applyNumberFormat="1" applyFont="1" applyAlignment="1">
      <alignment horizontal="left" vertical="center"/>
    </xf>
    <xf numFmtId="223" fontId="20" fillId="0" borderId="30" xfId="41" applyNumberFormat="1" applyFont="1" applyBorder="1" applyAlignment="1">
      <alignment horizontal="center" vertical="center" wrapText="1"/>
    </xf>
    <xf numFmtId="223" fontId="20" fillId="0" borderId="0" xfId="41" applyNumberFormat="1" applyFont="1" applyAlignment="1">
      <alignment horizontal="center" vertical="center" wrapText="1"/>
    </xf>
    <xf numFmtId="224" fontId="97" fillId="0" borderId="17" xfId="41" applyNumberFormat="1" applyFont="1" applyBorder="1" applyAlignment="1">
      <alignment horizontal="right" vertical="center"/>
    </xf>
    <xf numFmtId="223" fontId="97" fillId="4" borderId="17" xfId="41" applyNumberFormat="1" applyFont="1" applyFill="1" applyBorder="1" applyAlignment="1">
      <alignment horizontal="right" vertical="center"/>
    </xf>
    <xf numFmtId="223" fontId="95" fillId="4" borderId="17" xfId="41" applyNumberFormat="1" applyFont="1" applyFill="1" applyBorder="1" applyAlignment="1">
      <alignment horizontal="right" vertical="center"/>
    </xf>
    <xf numFmtId="2" fontId="11" fillId="0" borderId="0" xfId="41" applyNumberFormat="1" applyFont="1" applyAlignment="1">
      <alignment horizontal="right" vertical="center" wrapText="1"/>
    </xf>
    <xf numFmtId="0" fontId="104" fillId="0" borderId="0" xfId="42" applyFont="1">
      <alignment horizontal="left" vertical="top" wrapText="1"/>
    </xf>
    <xf numFmtId="0" fontId="40" fillId="0" borderId="0" xfId="5" applyFont="1" applyAlignment="1">
      <alignment horizontal="center"/>
    </xf>
    <xf numFmtId="232" fontId="23" fillId="0" borderId="11" xfId="5" applyNumberFormat="1" applyFont="1" applyBorder="1"/>
    <xf numFmtId="232" fontId="23" fillId="0" borderId="0" xfId="5" applyNumberFormat="1" applyFont="1"/>
    <xf numFmtId="232" fontId="23" fillId="0" borderId="13" xfId="5" applyNumberFormat="1" applyFont="1" applyBorder="1"/>
    <xf numFmtId="232" fontId="23" fillId="0" borderId="11" xfId="5" applyNumberFormat="1" applyFont="1" applyBorder="1" applyAlignment="1">
      <alignment horizontal="left"/>
    </xf>
    <xf numFmtId="232" fontId="23" fillId="0" borderId="0" xfId="5" applyNumberFormat="1" applyFont="1" applyAlignment="1">
      <alignment horizontal="left"/>
    </xf>
    <xf numFmtId="232" fontId="23" fillId="0" borderId="13" xfId="5" applyNumberFormat="1" applyFont="1" applyBorder="1" applyAlignment="1">
      <alignment horizontal="left"/>
    </xf>
    <xf numFmtId="232" fontId="23" fillId="0" borderId="11" xfId="5" applyNumberFormat="1" applyFont="1" applyBorder="1" applyAlignment="1">
      <alignment horizontal="left" indent="1"/>
    </xf>
    <xf numFmtId="232" fontId="23" fillId="0" borderId="0" xfId="5" applyNumberFormat="1" applyFont="1" applyAlignment="1">
      <alignment horizontal="left" vertical="top" wrapText="1"/>
    </xf>
    <xf numFmtId="232" fontId="23" fillId="0" borderId="13" xfId="5" applyNumberFormat="1" applyFont="1" applyBorder="1" applyAlignment="1">
      <alignment horizontal="left" vertical="top" wrapText="1"/>
    </xf>
    <xf numFmtId="232" fontId="23" fillId="0" borderId="18" xfId="5" applyNumberFormat="1" applyFont="1" applyBorder="1" applyAlignment="1">
      <alignment horizontal="left" vertical="top" wrapText="1"/>
    </xf>
    <xf numFmtId="232" fontId="23" fillId="0" borderId="19" xfId="5" applyNumberFormat="1" applyFont="1" applyBorder="1" applyAlignment="1">
      <alignment horizontal="left" vertical="top" wrapText="1"/>
    </xf>
    <xf numFmtId="232" fontId="23" fillId="0" borderId="21" xfId="5" applyNumberFormat="1" applyFont="1" applyBorder="1" applyAlignment="1">
      <alignment horizontal="left" vertical="top" wrapText="1"/>
    </xf>
    <xf numFmtId="234" fontId="23" fillId="0" borderId="22" xfId="5" applyNumberFormat="1" applyFont="1" applyBorder="1"/>
    <xf numFmtId="0" fontId="24" fillId="0" borderId="0" xfId="5" quotePrefix="1" applyFont="1" applyAlignment="1">
      <alignment horizontal="left"/>
    </xf>
    <xf numFmtId="0" fontId="12" fillId="0" borderId="69" xfId="5" applyFont="1" applyBorder="1" applyAlignment="1">
      <alignment vertical="center"/>
    </xf>
    <xf numFmtId="0" fontId="12" fillId="0" borderId="62" xfId="5" applyFont="1" applyBorder="1" applyAlignment="1">
      <alignment vertical="center" wrapText="1"/>
    </xf>
    <xf numFmtId="0" fontId="12" fillId="0" borderId="63" xfId="5" applyFont="1" applyBorder="1"/>
    <xf numFmtId="0" fontId="12" fillId="0" borderId="14" xfId="5" applyFont="1" applyBorder="1"/>
    <xf numFmtId="0" fontId="12" fillId="0" borderId="28" xfId="5" applyFont="1" applyBorder="1"/>
    <xf numFmtId="0" fontId="23" fillId="0" borderId="64" xfId="5" applyFont="1" applyBorder="1" applyAlignment="1">
      <alignment horizontal="center" vertical="center"/>
    </xf>
    <xf numFmtId="0" fontId="12" fillId="0" borderId="14" xfId="5" applyFont="1" applyBorder="1" applyAlignment="1">
      <alignment horizontal="center" vertical="center"/>
    </xf>
    <xf numFmtId="0" fontId="12" fillId="0" borderId="64" xfId="5" applyFont="1" applyBorder="1" applyAlignment="1">
      <alignment horizontal="center" vertical="center"/>
    </xf>
    <xf numFmtId="0" fontId="23" fillId="0" borderId="66" xfId="5" applyFont="1" applyBorder="1" applyAlignment="1">
      <alignment horizontal="center" vertical="center"/>
    </xf>
    <xf numFmtId="0" fontId="12" fillId="0" borderId="39" xfId="5" applyFont="1" applyBorder="1" applyAlignment="1">
      <alignment horizontal="center" vertical="center"/>
    </xf>
    <xf numFmtId="0" fontId="12" fillId="0" borderId="66" xfId="5" applyFont="1" applyBorder="1"/>
    <xf numFmtId="0" fontId="40" fillId="0" borderId="0" xfId="43" quotePrefix="1" applyFont="1" applyAlignment="1">
      <alignment horizontal="left"/>
    </xf>
    <xf numFmtId="0" fontId="12" fillId="0" borderId="0" xfId="43"/>
    <xf numFmtId="0" fontId="12" fillId="0" borderId="0" xfId="43" quotePrefix="1" applyAlignment="1">
      <alignment horizontal="centerContinuous"/>
    </xf>
    <xf numFmtId="0" fontId="14" fillId="0" borderId="63" xfId="43" applyFont="1" applyBorder="1" applyAlignment="1">
      <alignment horizontal="center"/>
    </xf>
    <xf numFmtId="0" fontId="14" fillId="0" borderId="1" xfId="43" quotePrefix="1" applyFont="1" applyBorder="1" applyAlignment="1">
      <alignment horizontal="center" vertical="center"/>
    </xf>
    <xf numFmtId="0" fontId="14" fillId="0" borderId="2" xfId="43" quotePrefix="1" applyFont="1" applyBorder="1" applyAlignment="1">
      <alignment horizontal="center" vertical="center"/>
    </xf>
    <xf numFmtId="0" fontId="14" fillId="0" borderId="62" xfId="43" quotePrefix="1" applyFont="1" applyBorder="1" applyAlignment="1">
      <alignment horizontal="center" vertical="center"/>
    </xf>
    <xf numFmtId="0" fontId="14" fillId="0" borderId="2" xfId="5" applyFont="1" applyBorder="1" applyAlignment="1">
      <alignment horizontal="center" vertical="center"/>
    </xf>
    <xf numFmtId="0" fontId="14" fillId="0" borderId="62" xfId="5" applyFont="1" applyBorder="1" applyAlignment="1">
      <alignment horizontal="center" vertical="center"/>
    </xf>
    <xf numFmtId="0" fontId="14" fillId="0" borderId="66" xfId="43" applyFont="1" applyBorder="1" applyAlignment="1">
      <alignment horizontal="center" vertical="center"/>
    </xf>
    <xf numFmtId="0" fontId="11" fillId="0" borderId="0" xfId="5" applyFont="1" applyAlignment="1">
      <alignment vertical="center" wrapText="1"/>
    </xf>
    <xf numFmtId="0" fontId="11" fillId="0" borderId="11" xfId="43" applyFont="1" applyBorder="1" applyAlignment="1">
      <alignment horizontal="center"/>
    </xf>
    <xf numFmtId="221" fontId="11" fillId="0" borderId="27" xfId="43" applyNumberFormat="1" applyFont="1" applyBorder="1"/>
    <xf numFmtId="221" fontId="11" fillId="0" borderId="0" xfId="43" applyNumberFormat="1" applyFont="1"/>
    <xf numFmtId="221" fontId="11" fillId="0" borderId="26" xfId="43" applyNumberFormat="1" applyFont="1" applyBorder="1"/>
    <xf numFmtId="221" fontId="11" fillId="0" borderId="15" xfId="5" applyNumberFormat="1" applyFont="1" applyBorder="1"/>
    <xf numFmtId="221" fontId="11" fillId="0" borderId="0" xfId="5" applyNumberFormat="1" applyFont="1"/>
    <xf numFmtId="221" fontId="11" fillId="0" borderId="25" xfId="5" applyNumberFormat="1" applyFont="1" applyBorder="1"/>
    <xf numFmtId="221" fontId="11" fillId="0" borderId="28" xfId="5" applyNumberFormat="1" applyFont="1" applyBorder="1"/>
    <xf numFmtId="221" fontId="11" fillId="0" borderId="15" xfId="43" applyNumberFormat="1" applyFont="1" applyBorder="1"/>
    <xf numFmtId="221" fontId="11" fillId="0" borderId="13" xfId="43" applyNumberFormat="1" applyFont="1" applyBorder="1"/>
    <xf numFmtId="221" fontId="11" fillId="0" borderId="14" xfId="5" applyNumberFormat="1" applyFont="1" applyBorder="1"/>
    <xf numFmtId="221" fontId="20" fillId="0" borderId="14" xfId="5" applyNumberFormat="1" applyFont="1" applyBorder="1"/>
    <xf numFmtId="0" fontId="18" fillId="0" borderId="18" xfId="43" applyFont="1" applyBorder="1" applyAlignment="1">
      <alignment horizontal="center" vertical="center" wrapText="1"/>
    </xf>
    <xf numFmtId="221" fontId="18" fillId="0" borderId="22" xfId="43" applyNumberFormat="1" applyFont="1" applyBorder="1" applyAlignment="1">
      <alignment vertical="center"/>
    </xf>
    <xf numFmtId="221" fontId="18" fillId="0" borderId="19" xfId="43" applyNumberFormat="1" applyFont="1" applyBorder="1" applyAlignment="1">
      <alignment vertical="center"/>
    </xf>
    <xf numFmtId="221" fontId="18" fillId="0" borderId="21" xfId="43" applyNumberFormat="1" applyFont="1" applyBorder="1" applyAlignment="1">
      <alignment vertical="center"/>
    </xf>
    <xf numFmtId="221" fontId="18" fillId="0" borderId="19" xfId="5" applyNumberFormat="1" applyFont="1" applyBorder="1" applyAlignment="1">
      <alignment vertical="center"/>
    </xf>
    <xf numFmtId="221" fontId="62" fillId="0" borderId="39" xfId="5" applyNumberFormat="1" applyFont="1" applyBorder="1" applyAlignment="1">
      <alignment vertical="center"/>
    </xf>
    <xf numFmtId="0" fontId="34" fillId="0" borderId="0" xfId="43" quotePrefix="1" applyFont="1"/>
    <xf numFmtId="183" fontId="18" fillId="0" borderId="49" xfId="47" applyNumberFormat="1" applyFont="1" applyFill="1" applyBorder="1" applyAlignment="1">
      <alignment horizontal="center" vertical="center"/>
    </xf>
    <xf numFmtId="173" fontId="11" fillId="0" borderId="49" xfId="47" applyNumberFormat="1" applyFont="1" applyFill="1" applyBorder="1" applyAlignment="1">
      <alignment horizontal="center" vertical="center"/>
    </xf>
    <xf numFmtId="173" fontId="11" fillId="0" borderId="50" xfId="47" applyNumberFormat="1" applyFont="1" applyFill="1" applyBorder="1" applyAlignment="1">
      <alignment horizontal="center" vertical="center"/>
    </xf>
    <xf numFmtId="183" fontId="18" fillId="0" borderId="42" xfId="47" applyNumberFormat="1" applyFont="1" applyFill="1" applyBorder="1" applyAlignment="1">
      <alignment horizontal="center" vertical="center"/>
    </xf>
    <xf numFmtId="173" fontId="11" fillId="0" borderId="42" xfId="47" applyNumberFormat="1" applyFont="1" applyFill="1" applyBorder="1" applyAlignment="1">
      <alignment horizontal="center" vertical="center"/>
    </xf>
    <xf numFmtId="173" fontId="11" fillId="0" borderId="46" xfId="47" applyNumberFormat="1" applyFont="1" applyFill="1" applyBorder="1" applyAlignment="1">
      <alignment horizontal="center" vertical="center"/>
    </xf>
    <xf numFmtId="183" fontId="18" fillId="0" borderId="17" xfId="47" applyNumberFormat="1" applyFont="1" applyFill="1" applyBorder="1" applyAlignment="1">
      <alignment horizontal="center" vertical="center"/>
    </xf>
    <xf numFmtId="173" fontId="11" fillId="0" borderId="17" xfId="47" applyNumberFormat="1" applyFont="1" applyFill="1" applyBorder="1" applyAlignment="1">
      <alignment horizontal="center" vertical="center"/>
    </xf>
    <xf numFmtId="173" fontId="11" fillId="0" borderId="16" xfId="47" applyNumberFormat="1" applyFont="1" applyFill="1" applyBorder="1" applyAlignment="1">
      <alignment horizontal="center" vertical="center"/>
    </xf>
    <xf numFmtId="183" fontId="18" fillId="0" borderId="67" xfId="47" applyNumberFormat="1" applyFont="1" applyFill="1" applyBorder="1" applyAlignment="1">
      <alignment horizontal="center" vertical="center"/>
    </xf>
    <xf numFmtId="0" fontId="36" fillId="0" borderId="0" xfId="12" applyFill="1" applyAlignment="1">
      <alignment horizontal="left"/>
    </xf>
    <xf numFmtId="0" fontId="11" fillId="0" borderId="0" xfId="50" applyFont="1"/>
    <xf numFmtId="0" fontId="40" fillId="0" borderId="0" xfId="51" quotePrefix="1" applyFont="1" applyAlignment="1">
      <alignment horizontal="left"/>
    </xf>
    <xf numFmtId="0" fontId="42" fillId="0" borderId="0" xfId="51" applyFont="1"/>
    <xf numFmtId="0" fontId="11" fillId="0" borderId="0" xfId="51" applyFont="1"/>
    <xf numFmtId="0" fontId="14" fillId="0" borderId="56" xfId="51" applyFont="1" applyBorder="1" applyAlignment="1">
      <alignment horizontal="center"/>
    </xf>
    <xf numFmtId="0" fontId="23" fillId="0" borderId="36" xfId="51" applyFont="1" applyBorder="1"/>
    <xf numFmtId="0" fontId="14" fillId="0" borderId="17" xfId="51" applyFont="1" applyBorder="1" applyAlignment="1">
      <alignment horizontal="center"/>
    </xf>
    <xf numFmtId="0" fontId="14" fillId="0" borderId="13" xfId="51" applyFont="1" applyBorder="1" applyAlignment="1">
      <alignment horizontal="center"/>
    </xf>
    <xf numFmtId="0" fontId="23" fillId="0" borderId="43" xfId="51" applyFont="1" applyBorder="1" applyAlignment="1">
      <alignment horizontal="center"/>
    </xf>
    <xf numFmtId="0" fontId="23" fillId="0" borderId="31" xfId="51" applyFont="1" applyBorder="1"/>
    <xf numFmtId="0" fontId="12" fillId="0" borderId="32" xfId="51" applyFont="1" applyBorder="1"/>
    <xf numFmtId="0" fontId="12" fillId="0" borderId="31" xfId="51" applyFont="1" applyBorder="1"/>
    <xf numFmtId="0" fontId="14" fillId="0" borderId="17" xfId="51" applyFont="1" applyBorder="1" applyAlignment="1">
      <alignment horizontal="center" vertical="center"/>
    </xf>
    <xf numFmtId="236" fontId="14" fillId="0" borderId="31" xfId="51" applyNumberFormat="1" applyFont="1" applyBorder="1" applyAlignment="1">
      <alignment vertical="center"/>
    </xf>
    <xf numFmtId="0" fontId="12" fillId="0" borderId="44" xfId="51" quotePrefix="1" applyFont="1" applyBorder="1" applyAlignment="1">
      <alignment horizontal="center" vertical="center"/>
    </xf>
    <xf numFmtId="0" fontId="24" fillId="0" borderId="31" xfId="51" applyFont="1" applyBorder="1" applyAlignment="1">
      <alignment horizontal="center" vertical="center"/>
    </xf>
    <xf numFmtId="173" fontId="24" fillId="0" borderId="31" xfId="51" applyNumberFormat="1" applyFont="1" applyBorder="1" applyAlignment="1">
      <alignment horizontal="center" vertical="center"/>
    </xf>
    <xf numFmtId="0" fontId="11" fillId="0" borderId="0" xfId="50" applyFont="1" applyAlignment="1">
      <alignment vertical="center"/>
    </xf>
    <xf numFmtId="0" fontId="23" fillId="0" borderId="17" xfId="51" applyFont="1" applyBorder="1" applyAlignment="1">
      <alignment horizontal="center" vertical="center"/>
    </xf>
    <xf numFmtId="0" fontId="23" fillId="0" borderId="13" xfId="51" applyFont="1" applyBorder="1" applyAlignment="1">
      <alignment vertical="center"/>
    </xf>
    <xf numFmtId="0" fontId="12" fillId="0" borderId="15" xfId="51" applyFont="1" applyBorder="1" applyAlignment="1">
      <alignment horizontal="center" vertical="center"/>
    </xf>
    <xf numFmtId="173" fontId="12" fillId="0" borderId="13" xfId="51" applyNumberFormat="1" applyFont="1" applyBorder="1" applyAlignment="1">
      <alignment horizontal="center" vertical="center"/>
    </xf>
    <xf numFmtId="0" fontId="12" fillId="0" borderId="15" xfId="51" quotePrefix="1" applyFont="1" applyBorder="1" applyAlignment="1">
      <alignment horizontal="center" vertical="center"/>
    </xf>
    <xf numFmtId="0" fontId="24" fillId="0" borderId="15" xfId="51" applyFont="1" applyBorder="1" applyAlignment="1">
      <alignment horizontal="center" vertical="center"/>
    </xf>
    <xf numFmtId="0" fontId="12" fillId="0" borderId="13" xfId="51" applyFont="1" applyBorder="1" applyAlignment="1">
      <alignment horizontal="center" vertical="center"/>
    </xf>
    <xf numFmtId="0" fontId="24" fillId="0" borderId="15" xfId="51" quotePrefix="1" applyFont="1" applyBorder="1" applyAlignment="1">
      <alignment horizontal="center" vertical="center"/>
    </xf>
    <xf numFmtId="0" fontId="23" fillId="0" borderId="43" xfId="51" applyFont="1" applyBorder="1" applyAlignment="1">
      <alignment horizontal="center" vertical="center"/>
    </xf>
    <xf numFmtId="0" fontId="23" fillId="0" borderId="43" xfId="51" applyFont="1" applyBorder="1" applyAlignment="1">
      <alignment vertical="center"/>
    </xf>
    <xf numFmtId="0" fontId="24" fillId="0" borderId="32" xfId="51" applyFont="1" applyBorder="1" applyAlignment="1">
      <alignment horizontal="center" vertical="center"/>
    </xf>
    <xf numFmtId="173" fontId="12" fillId="0" borderId="31" xfId="51" applyNumberFormat="1" applyFont="1" applyBorder="1" applyAlignment="1">
      <alignment horizontal="center" vertical="center"/>
    </xf>
    <xf numFmtId="0" fontId="12" fillId="0" borderId="0" xfId="52" applyFont="1" applyAlignment="1">
      <alignment vertical="center"/>
    </xf>
    <xf numFmtId="0" fontId="11" fillId="0" borderId="0" xfId="2" applyAlignment="1">
      <alignment vertical="center"/>
    </xf>
    <xf numFmtId="0" fontId="24" fillId="0" borderId="0" xfId="53" applyFont="1" applyAlignment="1">
      <alignment vertical="center"/>
    </xf>
    <xf numFmtId="0" fontId="38" fillId="0" borderId="0" xfId="0" applyFont="1" applyAlignment="1">
      <alignment vertical="center"/>
    </xf>
    <xf numFmtId="0" fontId="18" fillId="0" borderId="0" xfId="53" applyFont="1" applyAlignment="1">
      <alignment vertical="center"/>
    </xf>
    <xf numFmtId="0" fontId="0" fillId="0" borderId="0" xfId="0" applyAlignment="1">
      <alignment vertical="center"/>
    </xf>
    <xf numFmtId="0" fontId="89" fillId="0" borderId="0" xfId="0" applyFont="1"/>
    <xf numFmtId="0" fontId="11" fillId="0" borderId="19" xfId="53" applyFont="1" applyBorder="1">
      <alignment horizontal="center" vertical="center"/>
    </xf>
    <xf numFmtId="17" fontId="18" fillId="0" borderId="42" xfId="53" applyNumberFormat="1" applyFont="1" applyBorder="1" applyAlignment="1">
      <alignment horizontal="center" vertical="center" wrapText="1"/>
    </xf>
    <xf numFmtId="17" fontId="18" fillId="0" borderId="130" xfId="53" applyNumberFormat="1" applyFont="1" applyBorder="1" applyAlignment="1">
      <alignment horizontal="center" vertical="center" wrapText="1"/>
    </xf>
    <xf numFmtId="17" fontId="18" fillId="0" borderId="41" xfId="53" applyNumberFormat="1" applyFont="1" applyBorder="1" applyAlignment="1">
      <alignment horizontal="center" vertical="center" wrapText="1"/>
    </xf>
    <xf numFmtId="17" fontId="18" fillId="0" borderId="45" xfId="53" applyNumberFormat="1" applyFont="1" applyBorder="1" applyAlignment="1">
      <alignment horizontal="center" vertical="center" wrapText="1"/>
    </xf>
    <xf numFmtId="49" fontId="18" fillId="0" borderId="17" xfId="53" applyNumberFormat="1" applyFont="1" applyBorder="1" applyAlignment="1">
      <alignment horizontal="right" vertical="distributed" indent="1"/>
    </xf>
    <xf numFmtId="49" fontId="18" fillId="0" borderId="15" xfId="53" applyNumberFormat="1" applyFont="1" applyBorder="1" applyAlignment="1">
      <alignment vertical="center" wrapText="1"/>
    </xf>
    <xf numFmtId="237" fontId="89" fillId="0" borderId="34" xfId="53" applyNumberFormat="1" applyFont="1" applyBorder="1" applyAlignment="1">
      <alignment vertical="center"/>
    </xf>
    <xf numFmtId="191" fontId="18" fillId="0" borderId="56" xfId="54" applyNumberFormat="1" applyFont="1" applyFill="1" applyBorder="1" applyAlignment="1">
      <alignment horizontal="right" vertical="center"/>
    </xf>
    <xf numFmtId="191" fontId="18" fillId="0" borderId="16" xfId="54" applyNumberFormat="1" applyFont="1" applyFill="1" applyBorder="1" applyAlignment="1">
      <alignment horizontal="right" vertical="center"/>
    </xf>
    <xf numFmtId="191" fontId="18" fillId="0" borderId="81" xfId="54" applyNumberFormat="1" applyFont="1" applyFill="1" applyBorder="1" applyAlignment="1">
      <alignment horizontal="center" vertical="center"/>
    </xf>
    <xf numFmtId="191" fontId="18" fillId="0" borderId="36" xfId="54" applyNumberFormat="1" applyFont="1" applyFill="1" applyBorder="1" applyAlignment="1">
      <alignment horizontal="center" vertical="center"/>
    </xf>
    <xf numFmtId="191" fontId="18" fillId="0" borderId="56" xfId="54" applyNumberFormat="1" applyFont="1" applyFill="1" applyBorder="1" applyAlignment="1">
      <alignment horizontal="center" vertical="center"/>
    </xf>
    <xf numFmtId="191" fontId="18" fillId="0" borderId="58" xfId="54" applyNumberFormat="1" applyFont="1" applyFill="1" applyBorder="1" applyAlignment="1">
      <alignment horizontal="center" vertical="center"/>
    </xf>
    <xf numFmtId="173" fontId="0" fillId="0" borderId="0" xfId="0" applyNumberFormat="1"/>
    <xf numFmtId="49" fontId="11" fillId="0" borderId="17" xfId="53" applyNumberFormat="1" applyFont="1" applyBorder="1" applyAlignment="1">
      <alignment horizontal="right" vertical="center" indent="1"/>
    </xf>
    <xf numFmtId="49" fontId="11" fillId="0" borderId="15" xfId="53" applyNumberFormat="1" applyFont="1" applyBorder="1" applyAlignment="1">
      <alignment vertical="center" wrapText="1"/>
    </xf>
    <xf numFmtId="237" fontId="37" fillId="0" borderId="11" xfId="0" applyNumberFormat="1" applyFont="1" applyBorder="1"/>
    <xf numFmtId="191" fontId="11" fillId="0" borderId="17" xfId="54" applyNumberFormat="1" applyFont="1" applyFill="1" applyBorder="1" applyAlignment="1">
      <alignment horizontal="right" vertical="center"/>
    </xf>
    <xf numFmtId="191" fontId="11" fillId="0" borderId="12" xfId="54" applyNumberFormat="1" applyFont="1" applyFill="1" applyBorder="1" applyAlignment="1">
      <alignment horizontal="center" vertical="center"/>
    </xf>
    <xf numFmtId="191" fontId="11" fillId="0" borderId="13" xfId="54" applyNumberFormat="1" applyFont="1" applyFill="1" applyBorder="1" applyAlignment="1">
      <alignment horizontal="center" vertical="center"/>
    </xf>
    <xf numFmtId="191" fontId="11" fillId="0" borderId="17" xfId="54" applyNumberFormat="1" applyFont="1" applyFill="1" applyBorder="1" applyAlignment="1">
      <alignment horizontal="center" vertical="center"/>
    </xf>
    <xf numFmtId="191" fontId="18" fillId="0" borderId="16" xfId="54" applyNumberFormat="1" applyFont="1" applyFill="1" applyBorder="1" applyAlignment="1">
      <alignment horizontal="center" vertical="center"/>
    </xf>
    <xf numFmtId="0" fontId="11" fillId="0" borderId="17" xfId="53" applyFont="1" applyBorder="1" applyAlignment="1">
      <alignment horizontal="right" vertical="center" indent="1"/>
    </xf>
    <xf numFmtId="237" fontId="37" fillId="0" borderId="11" xfId="53" applyNumberFormat="1" applyFont="1" applyBorder="1" applyAlignment="1">
      <alignment vertical="center"/>
    </xf>
    <xf numFmtId="49" fontId="11" fillId="0" borderId="43" xfId="53" applyNumberFormat="1" applyFont="1" applyBorder="1" applyAlignment="1">
      <alignment horizontal="right" vertical="center" indent="1"/>
    </xf>
    <xf numFmtId="49" fontId="11" fillId="0" borderId="32" xfId="53" applyNumberFormat="1" applyFont="1" applyBorder="1" applyAlignment="1">
      <alignment vertical="center" wrapText="1"/>
    </xf>
    <xf numFmtId="237" fontId="37" fillId="0" borderId="29" xfId="53" applyNumberFormat="1" applyFont="1" applyBorder="1" applyAlignment="1">
      <alignment vertical="center"/>
    </xf>
    <xf numFmtId="191" fontId="11" fillId="0" borderId="43" xfId="54" applyNumberFormat="1" applyFont="1" applyFill="1" applyBorder="1" applyAlignment="1">
      <alignment horizontal="right" vertical="center"/>
    </xf>
    <xf numFmtId="191" fontId="18" fillId="0" borderId="59" xfId="54" applyNumberFormat="1" applyFont="1" applyFill="1" applyBorder="1" applyAlignment="1">
      <alignment horizontal="right" vertical="center"/>
    </xf>
    <xf numFmtId="191" fontId="11" fillId="0" borderId="76" xfId="54" applyNumberFormat="1" applyFont="1" applyFill="1" applyBorder="1" applyAlignment="1">
      <alignment horizontal="center" vertical="center"/>
    </xf>
    <xf numFmtId="191" fontId="11" fillId="0" borderId="31" xfId="54" applyNumberFormat="1" applyFont="1" applyFill="1" applyBorder="1" applyAlignment="1">
      <alignment horizontal="center" vertical="center"/>
    </xf>
    <xf numFmtId="191" fontId="11" fillId="0" borderId="43" xfId="54" applyNumberFormat="1" applyFont="1" applyFill="1" applyBorder="1" applyAlignment="1">
      <alignment horizontal="center" vertical="center"/>
    </xf>
    <xf numFmtId="191" fontId="18" fillId="0" borderId="59" xfId="54" applyNumberFormat="1" applyFont="1" applyFill="1" applyBorder="1" applyAlignment="1">
      <alignment horizontal="center" vertical="center"/>
    </xf>
    <xf numFmtId="0" fontId="11" fillId="0" borderId="0" xfId="53" applyFont="1">
      <alignment horizontal="center" vertical="center"/>
    </xf>
    <xf numFmtId="0" fontId="38" fillId="0" borderId="0" xfId="0" applyFont="1" applyAlignment="1">
      <alignment horizontal="left"/>
    </xf>
    <xf numFmtId="0" fontId="11" fillId="0" borderId="0" xfId="55" applyFont="1">
      <alignment horizontal="center" vertical="center"/>
    </xf>
    <xf numFmtId="0" fontId="0" fillId="0" borderId="0" xfId="0" applyAlignment="1">
      <alignment horizontal="right" vertical="center"/>
    </xf>
    <xf numFmtId="0" fontId="0" fillId="0" borderId="0" xfId="0" applyAlignment="1">
      <alignment horizontal="right"/>
    </xf>
    <xf numFmtId="0" fontId="89" fillId="0" borderId="0" xfId="0" applyFont="1" applyAlignment="1">
      <alignment vertical="center"/>
    </xf>
    <xf numFmtId="17" fontId="18" fillId="0" borderId="44" xfId="53" applyNumberFormat="1" applyFont="1" applyBorder="1" applyAlignment="1">
      <alignment horizontal="center" vertical="center" wrapText="1"/>
    </xf>
    <xf numFmtId="49" fontId="18" fillId="0" borderId="17" xfId="56" applyNumberFormat="1" applyFont="1" applyBorder="1" applyAlignment="1">
      <alignment horizontal="right" vertical="center" wrapText="1" indent="1"/>
    </xf>
    <xf numFmtId="1" fontId="18" fillId="0" borderId="17" xfId="56" applyNumberFormat="1" applyFont="1" applyBorder="1" applyAlignment="1">
      <alignment vertical="center" wrapText="1"/>
    </xf>
    <xf numFmtId="237" fontId="89" fillId="0" borderId="15" xfId="53" applyNumberFormat="1" applyFont="1" applyBorder="1" applyAlignment="1">
      <alignment vertical="center"/>
    </xf>
    <xf numFmtId="191" fontId="18" fillId="0" borderId="17" xfId="53" applyNumberFormat="1" applyFont="1" applyBorder="1" applyAlignment="1">
      <alignment horizontal="right" vertical="center" indent="1"/>
    </xf>
    <xf numFmtId="191" fontId="18" fillId="0" borderId="14" xfId="53" applyNumberFormat="1" applyFont="1" applyBorder="1" applyAlignment="1">
      <alignment horizontal="right" vertical="center" indent="1"/>
    </xf>
    <xf numFmtId="191" fontId="18" fillId="0" borderId="56" xfId="53" applyNumberFormat="1" applyFont="1" applyBorder="1" applyAlignment="1">
      <alignment horizontal="right" vertical="center" indent="1"/>
    </xf>
    <xf numFmtId="191" fontId="18" fillId="0" borderId="16" xfId="53" applyNumberFormat="1" applyFont="1" applyBorder="1" applyAlignment="1">
      <alignment horizontal="right" vertical="center" indent="1"/>
    </xf>
    <xf numFmtId="191" fontId="18" fillId="0" borderId="11" xfId="53" applyNumberFormat="1" applyFont="1" applyBorder="1" applyAlignment="1">
      <alignment horizontal="right" vertical="center" indent="1"/>
    </xf>
    <xf numFmtId="191" fontId="18" fillId="0" borderId="57" xfId="53" applyNumberFormat="1" applyFont="1" applyBorder="1" applyAlignment="1">
      <alignment horizontal="right" vertical="center" indent="1"/>
    </xf>
    <xf numFmtId="49" fontId="84" fillId="0" borderId="17" xfId="56" applyNumberFormat="1" applyFont="1" applyBorder="1" applyAlignment="1">
      <alignment horizontal="right" vertical="center" indent="1"/>
    </xf>
    <xf numFmtId="1" fontId="84" fillId="0" borderId="17" xfId="56" applyNumberFormat="1" applyFont="1" applyBorder="1" applyAlignment="1">
      <alignment vertical="center" wrapText="1"/>
    </xf>
    <xf numFmtId="191" fontId="18" fillId="0" borderId="17" xfId="54" applyNumberFormat="1" applyFont="1" applyFill="1" applyBorder="1" applyAlignment="1">
      <alignment horizontal="right" vertical="center" indent="1"/>
    </xf>
    <xf numFmtId="191" fontId="18" fillId="0" borderId="11" xfId="54" applyNumberFormat="1" applyFont="1" applyFill="1" applyBorder="1" applyAlignment="1">
      <alignment horizontal="right" vertical="center" indent="1"/>
    </xf>
    <xf numFmtId="191" fontId="18" fillId="0" borderId="15" xfId="53" applyNumberFormat="1" applyFont="1" applyBorder="1" applyAlignment="1">
      <alignment horizontal="right" vertical="center" indent="1"/>
    </xf>
    <xf numFmtId="191" fontId="18" fillId="0" borderId="17" xfId="54" applyNumberFormat="1" applyFont="1" applyFill="1" applyBorder="1" applyAlignment="1">
      <alignment horizontal="center" vertical="center"/>
    </xf>
    <xf numFmtId="49" fontId="11" fillId="0" borderId="17" xfId="55" applyNumberFormat="1" applyFont="1" applyBorder="1" applyAlignment="1">
      <alignment horizontal="right" vertical="center" wrapText="1" indent="1"/>
    </xf>
    <xf numFmtId="1" fontId="70" fillId="0" borderId="17" xfId="56" applyNumberFormat="1" applyFont="1" applyBorder="1" applyAlignment="1">
      <alignment vertical="center" wrapText="1"/>
    </xf>
    <xf numFmtId="237" fontId="37" fillId="0" borderId="15" xfId="53" applyNumberFormat="1" applyFont="1" applyBorder="1" applyAlignment="1">
      <alignment vertical="center"/>
    </xf>
    <xf numFmtId="191" fontId="11" fillId="0" borderId="17" xfId="54" applyNumberFormat="1" applyFont="1" applyFill="1" applyBorder="1" applyAlignment="1">
      <alignment horizontal="right" vertical="center" indent="1"/>
    </xf>
    <xf numFmtId="191" fontId="18" fillId="0" borderId="16" xfId="54" applyNumberFormat="1" applyFont="1" applyFill="1" applyBorder="1" applyAlignment="1">
      <alignment horizontal="right" vertical="center" indent="1"/>
    </xf>
    <xf numFmtId="191" fontId="11" fillId="0" borderId="11" xfId="54" applyNumberFormat="1" applyFont="1" applyFill="1" applyBorder="1" applyAlignment="1">
      <alignment horizontal="right" vertical="center" indent="1"/>
    </xf>
    <xf numFmtId="191" fontId="11" fillId="0" borderId="15" xfId="54" applyNumberFormat="1" applyFont="1" applyFill="1" applyBorder="1" applyAlignment="1">
      <alignment horizontal="right" vertical="center" indent="1"/>
    </xf>
    <xf numFmtId="191" fontId="60" fillId="0" borderId="17" xfId="54" applyNumberFormat="1" applyFont="1" applyFill="1" applyBorder="1" applyAlignment="1">
      <alignment horizontal="right" vertical="center" indent="1"/>
    </xf>
    <xf numFmtId="49" fontId="60" fillId="0" borderId="17" xfId="55" applyNumberFormat="1" applyFont="1" applyBorder="1" applyAlignment="1">
      <alignment horizontal="right" vertical="center" wrapText="1" indent="1"/>
    </xf>
    <xf numFmtId="1" fontId="83" fillId="0" borderId="17" xfId="56" applyNumberFormat="1" applyFont="1" applyBorder="1" applyAlignment="1">
      <alignment vertical="center" wrapText="1"/>
    </xf>
    <xf numFmtId="237" fontId="113" fillId="0" borderId="15" xfId="53" applyNumberFormat="1" applyFont="1" applyBorder="1" applyAlignment="1">
      <alignment vertical="center"/>
    </xf>
    <xf numFmtId="191" fontId="114" fillId="0" borderId="16" xfId="54" applyNumberFormat="1" applyFont="1" applyFill="1" applyBorder="1" applyAlignment="1">
      <alignment horizontal="right" vertical="center" indent="1"/>
    </xf>
    <xf numFmtId="191" fontId="60" fillId="0" borderId="11" xfId="54" applyNumberFormat="1" applyFont="1" applyFill="1" applyBorder="1" applyAlignment="1">
      <alignment horizontal="right" vertical="center" indent="1"/>
    </xf>
    <xf numFmtId="191" fontId="60" fillId="0" borderId="15" xfId="54" applyNumberFormat="1" applyFont="1" applyFill="1" applyBorder="1" applyAlignment="1">
      <alignment horizontal="right" vertical="center" indent="1"/>
    </xf>
    <xf numFmtId="191" fontId="114" fillId="0" borderId="14" xfId="53" applyNumberFormat="1" applyFont="1" applyBorder="1" applyAlignment="1">
      <alignment horizontal="right" vertical="center" indent="1"/>
    </xf>
    <xf numFmtId="191" fontId="60" fillId="0" borderId="14" xfId="53" applyNumberFormat="1" applyFont="1" applyBorder="1" applyAlignment="1">
      <alignment horizontal="right" vertical="center" indent="1"/>
    </xf>
    <xf numFmtId="191" fontId="11" fillId="0" borderId="14" xfId="53" applyNumberFormat="1" applyFont="1" applyBorder="1" applyAlignment="1">
      <alignment horizontal="right" vertical="center" indent="1"/>
    </xf>
    <xf numFmtId="49" fontId="18" fillId="0" borderId="17" xfId="55" applyNumberFormat="1" applyFont="1" applyBorder="1" applyAlignment="1">
      <alignment horizontal="right" vertical="center" wrapText="1" indent="1"/>
    </xf>
    <xf numFmtId="1" fontId="11" fillId="0" borderId="17" xfId="56" applyNumberFormat="1" applyFont="1" applyBorder="1" applyAlignment="1">
      <alignment vertical="center" wrapText="1"/>
    </xf>
    <xf numFmtId="191" fontId="11" fillId="0" borderId="15" xfId="53" applyNumberFormat="1" applyFont="1" applyBorder="1" applyAlignment="1">
      <alignment horizontal="right" vertical="center" indent="1"/>
    </xf>
    <xf numFmtId="191" fontId="11" fillId="0" borderId="17" xfId="53" applyNumberFormat="1" applyFont="1" applyBorder="1" applyAlignment="1">
      <alignment horizontal="right" vertical="center" indent="1"/>
    </xf>
    <xf numFmtId="191" fontId="11" fillId="0" borderId="16" xfId="53" applyNumberFormat="1" applyFont="1" applyBorder="1" applyAlignment="1">
      <alignment horizontal="right" vertical="center" indent="1"/>
    </xf>
    <xf numFmtId="49" fontId="11" fillId="0" borderId="43" xfId="55" applyNumberFormat="1" applyFont="1" applyBorder="1" applyAlignment="1">
      <alignment horizontal="right" vertical="center" wrapText="1" indent="1"/>
    </xf>
    <xf numFmtId="1" fontId="11" fillId="0" borderId="43" xfId="56" applyNumberFormat="1" applyFont="1" applyBorder="1" applyAlignment="1">
      <alignment vertical="center" wrapText="1"/>
    </xf>
    <xf numFmtId="237" fontId="37" fillId="0" borderId="32" xfId="53" applyNumberFormat="1" applyFont="1" applyBorder="1" applyAlignment="1">
      <alignment vertical="center"/>
    </xf>
    <xf numFmtId="191" fontId="11" fillId="0" borderId="43" xfId="54" applyNumberFormat="1" applyFont="1" applyFill="1" applyBorder="1" applyAlignment="1">
      <alignment horizontal="right" vertical="center" indent="1"/>
    </xf>
    <xf numFmtId="191" fontId="18" fillId="0" borderId="33" xfId="53" applyNumberFormat="1" applyFont="1" applyBorder="1" applyAlignment="1">
      <alignment horizontal="right" vertical="center" indent="1"/>
    </xf>
    <xf numFmtId="191" fontId="18" fillId="0" borderId="59" xfId="53" applyNumberFormat="1" applyFont="1" applyBorder="1" applyAlignment="1">
      <alignment horizontal="right" vertical="center" indent="1"/>
    </xf>
    <xf numFmtId="191" fontId="11" fillId="0" borderId="29" xfId="54" applyNumberFormat="1" applyFont="1" applyFill="1" applyBorder="1" applyAlignment="1">
      <alignment horizontal="right" vertical="center" indent="1"/>
    </xf>
    <xf numFmtId="191" fontId="11" fillId="0" borderId="32" xfId="53" applyNumberFormat="1" applyFont="1" applyBorder="1" applyAlignment="1">
      <alignment horizontal="right" vertical="center" indent="1"/>
    </xf>
    <xf numFmtId="191" fontId="11" fillId="0" borderId="43" xfId="53" applyNumberFormat="1" applyFont="1" applyBorder="1" applyAlignment="1">
      <alignment horizontal="right" vertical="center" indent="1"/>
    </xf>
    <xf numFmtId="191" fontId="11" fillId="0" borderId="33" xfId="53" applyNumberFormat="1" applyFont="1" applyBorder="1" applyAlignment="1">
      <alignment horizontal="right" vertical="center" indent="1"/>
    </xf>
    <xf numFmtId="49" fontId="11" fillId="0" borderId="0" xfId="55" applyNumberFormat="1" applyFont="1" applyAlignment="1">
      <alignment horizontal="right" vertical="center" wrapText="1" indent="1"/>
    </xf>
    <xf numFmtId="1" fontId="11" fillId="0" borderId="0" xfId="56" applyNumberFormat="1" applyFont="1" applyAlignment="1">
      <alignment vertical="center" wrapText="1"/>
    </xf>
    <xf numFmtId="165" fontId="29" fillId="0" borderId="0" xfId="53" applyNumberFormat="1" applyFont="1" applyAlignment="1">
      <alignment horizontal="right" vertical="center"/>
    </xf>
    <xf numFmtId="198" fontId="11" fillId="0" borderId="0" xfId="54" applyNumberFormat="1" applyFont="1" applyFill="1" applyBorder="1" applyAlignment="1">
      <alignment horizontal="right" vertical="center" indent="1"/>
    </xf>
    <xf numFmtId="238" fontId="29" fillId="0" borderId="0" xfId="55" applyNumberFormat="1" applyFont="1">
      <alignment horizontal="center" vertical="center"/>
    </xf>
    <xf numFmtId="0" fontId="29" fillId="0" borderId="0" xfId="55" applyFont="1">
      <alignment horizontal="center" vertical="center"/>
    </xf>
    <xf numFmtId="0" fontId="24" fillId="0" borderId="0" xfId="57" quotePrefix="1" applyFont="1" applyAlignment="1">
      <alignment horizontal="left"/>
    </xf>
    <xf numFmtId="0" fontId="24" fillId="0" borderId="0" xfId="58" applyFont="1"/>
    <xf numFmtId="0" fontId="23" fillId="0" borderId="0" xfId="58" applyFont="1"/>
    <xf numFmtId="0" fontId="11" fillId="0" borderId="0" xfId="58" applyFont="1"/>
    <xf numFmtId="0" fontId="93" fillId="0" borderId="0" xfId="58" applyFont="1"/>
    <xf numFmtId="0" fontId="23" fillId="0" borderId="0" xfId="59" applyFont="1" applyAlignment="1">
      <alignment horizontal="right"/>
    </xf>
    <xf numFmtId="0" fontId="11" fillId="0" borderId="0" xfId="60" quotePrefix="1" applyFont="1" applyAlignment="1">
      <alignment horizontal="right"/>
    </xf>
    <xf numFmtId="0" fontId="115" fillId="0" borderId="0" xfId="58" applyFont="1" applyAlignment="1">
      <alignment horizontal="left"/>
    </xf>
    <xf numFmtId="178" fontId="23" fillId="0" borderId="0" xfId="58" applyNumberFormat="1" applyFont="1"/>
    <xf numFmtId="0" fontId="23" fillId="0" borderId="7" xfId="58" applyFont="1" applyBorder="1" applyAlignment="1">
      <alignment horizontal="center" vertical="center"/>
    </xf>
    <xf numFmtId="0" fontId="23" fillId="0" borderId="53" xfId="58" applyFont="1" applyBorder="1" applyAlignment="1">
      <alignment horizontal="center" vertical="center"/>
    </xf>
    <xf numFmtId="0" fontId="23" fillId="0" borderId="55" xfId="58" applyFont="1" applyBorder="1" applyAlignment="1">
      <alignment horizontal="center" vertical="center"/>
    </xf>
    <xf numFmtId="0" fontId="93" fillId="0" borderId="11" xfId="58" applyFont="1" applyBorder="1"/>
    <xf numFmtId="0" fontId="93" fillId="0" borderId="0" xfId="58" applyFont="1" applyAlignment="1">
      <alignment horizontal="center" vertical="center"/>
    </xf>
    <xf numFmtId="165" fontId="118" fillId="0" borderId="64" xfId="59" applyNumberFormat="1" applyFont="1" applyBorder="1" applyAlignment="1">
      <alignment vertical="center"/>
    </xf>
    <xf numFmtId="165" fontId="118" fillId="0" borderId="17" xfId="59" applyNumberFormat="1" applyFont="1" applyBorder="1" applyAlignment="1">
      <alignment vertical="center"/>
    </xf>
    <xf numFmtId="165" fontId="118" fillId="0" borderId="13" xfId="59" applyNumberFormat="1" applyFont="1" applyBorder="1" applyAlignment="1">
      <alignment vertical="center"/>
    </xf>
    <xf numFmtId="165" fontId="118" fillId="0" borderId="13" xfId="58" applyNumberFormat="1" applyFont="1" applyBorder="1" applyAlignment="1">
      <alignment vertical="center"/>
    </xf>
    <xf numFmtId="165" fontId="118" fillId="0" borderId="14" xfId="58" applyNumberFormat="1" applyFont="1" applyBorder="1" applyAlignment="1">
      <alignment vertical="center"/>
    </xf>
    <xf numFmtId="178" fontId="16" fillId="0" borderId="0" xfId="58" applyNumberFormat="1" applyFont="1" applyAlignment="1">
      <alignment vertical="center"/>
    </xf>
    <xf numFmtId="165" fontId="18" fillId="0" borderId="0" xfId="58" applyNumberFormat="1" applyFont="1"/>
    <xf numFmtId="0" fontId="18" fillId="0" borderId="0" xfId="58" applyFont="1"/>
    <xf numFmtId="0" fontId="117" fillId="0" borderId="0" xfId="58" applyFont="1"/>
    <xf numFmtId="165" fontId="14" fillId="0" borderId="64" xfId="59" applyNumberFormat="1" applyFont="1" applyBorder="1" applyAlignment="1">
      <alignment vertical="center"/>
    </xf>
    <xf numFmtId="165" fontId="14" fillId="0" borderId="17" xfId="59" applyNumberFormat="1" applyFont="1" applyBorder="1" applyAlignment="1">
      <alignment vertical="center"/>
    </xf>
    <xf numFmtId="165" fontId="14" fillId="0" borderId="13" xfId="59" applyNumberFormat="1" applyFont="1" applyBorder="1" applyAlignment="1">
      <alignment vertical="center"/>
    </xf>
    <xf numFmtId="165" fontId="93" fillId="0" borderId="17" xfId="58" applyNumberFormat="1" applyFont="1" applyBorder="1" applyAlignment="1">
      <alignment vertical="center"/>
    </xf>
    <xf numFmtId="165" fontId="93" fillId="0" borderId="13" xfId="58" applyNumberFormat="1" applyFont="1" applyBorder="1" applyAlignment="1">
      <alignment vertical="center"/>
    </xf>
    <xf numFmtId="165" fontId="14" fillId="0" borderId="13" xfId="58" applyNumberFormat="1" applyFont="1" applyBorder="1" applyAlignment="1">
      <alignment vertical="center"/>
    </xf>
    <xf numFmtId="165" fontId="14" fillId="0" borderId="17" xfId="58" applyNumberFormat="1" applyFont="1" applyBorder="1" applyAlignment="1">
      <alignment vertical="center"/>
    </xf>
    <xf numFmtId="165" fontId="14" fillId="0" borderId="16" xfId="58" applyNumberFormat="1" applyFont="1" applyBorder="1" applyAlignment="1">
      <alignment vertical="center"/>
    </xf>
    <xf numFmtId="0" fontId="117" fillId="0" borderId="11" xfId="58" applyFont="1" applyBorder="1"/>
    <xf numFmtId="165" fontId="14" fillId="0" borderId="64" xfId="59" applyNumberFormat="1" applyFont="1" applyBorder="1"/>
    <xf numFmtId="165" fontId="14" fillId="0" borderId="17" xfId="59" applyNumberFormat="1" applyFont="1" applyBorder="1"/>
    <xf numFmtId="165" fontId="14" fillId="0" borderId="13" xfId="59" applyNumberFormat="1" applyFont="1" applyBorder="1"/>
    <xf numFmtId="165" fontId="23" fillId="0" borderId="13" xfId="58" applyNumberFormat="1" applyFont="1" applyBorder="1" applyAlignment="1">
      <alignment vertical="center"/>
    </xf>
    <xf numFmtId="165" fontId="23" fillId="0" borderId="14" xfId="58" applyNumberFormat="1" applyFont="1" applyBorder="1" applyAlignment="1">
      <alignment vertical="center"/>
    </xf>
    <xf numFmtId="0" fontId="117" fillId="0" borderId="0" xfId="58" applyFont="1" applyAlignment="1">
      <alignment horizontal="left" indent="1"/>
    </xf>
    <xf numFmtId="165" fontId="23" fillId="0" borderId="64" xfId="59" applyNumberFormat="1" applyFont="1" applyBorder="1"/>
    <xf numFmtId="165" fontId="23" fillId="0" borderId="17" xfId="59" applyNumberFormat="1" applyFont="1" applyBorder="1"/>
    <xf numFmtId="165" fontId="23" fillId="0" borderId="13" xfId="59" applyNumberFormat="1" applyFont="1" applyBorder="1"/>
    <xf numFmtId="165" fontId="23" fillId="0" borderId="17" xfId="58" applyNumberFormat="1" applyFont="1" applyBorder="1" applyAlignment="1">
      <alignment vertical="center"/>
    </xf>
    <xf numFmtId="165" fontId="117" fillId="0" borderId="14" xfId="58" applyNumberFormat="1" applyFont="1" applyBorder="1" applyAlignment="1">
      <alignment vertical="center"/>
    </xf>
    <xf numFmtId="165" fontId="23" fillId="0" borderId="17" xfId="58" applyNumberFormat="1" applyFont="1" applyBorder="1"/>
    <xf numFmtId="165" fontId="23" fillId="0" borderId="13" xfId="58" applyNumberFormat="1" applyFont="1" applyBorder="1"/>
    <xf numFmtId="165" fontId="117" fillId="0" borderId="14" xfId="58" applyNumberFormat="1" applyFont="1" applyBorder="1"/>
    <xf numFmtId="0" fontId="93" fillId="0" borderId="11" xfId="58" applyFont="1" applyBorder="1" applyAlignment="1">
      <alignment horizontal="left"/>
    </xf>
    <xf numFmtId="165" fontId="14" fillId="0" borderId="17" xfId="58" applyNumberFormat="1" applyFont="1" applyBorder="1"/>
    <xf numFmtId="165" fontId="14" fillId="0" borderId="13" xfId="58" applyNumberFormat="1" applyFont="1" applyBorder="1"/>
    <xf numFmtId="165" fontId="14" fillId="0" borderId="14" xfId="58" applyNumberFormat="1" applyFont="1" applyBorder="1"/>
    <xf numFmtId="0" fontId="11" fillId="0" borderId="0" xfId="58" applyFont="1" applyAlignment="1">
      <alignment vertical="top" wrapText="1"/>
    </xf>
    <xf numFmtId="0" fontId="117" fillId="0" borderId="0" xfId="59" applyFont="1"/>
    <xf numFmtId="165" fontId="23" fillId="0" borderId="14" xfId="58" applyNumberFormat="1" applyFont="1" applyBorder="1"/>
    <xf numFmtId="165" fontId="93" fillId="0" borderId="17" xfId="58" applyNumberFormat="1" applyFont="1" applyBorder="1"/>
    <xf numFmtId="165" fontId="93" fillId="0" borderId="13" xfId="58" applyNumberFormat="1" applyFont="1" applyBorder="1"/>
    <xf numFmtId="165" fontId="14" fillId="0" borderId="16" xfId="58" applyNumberFormat="1" applyFont="1" applyBorder="1"/>
    <xf numFmtId="165" fontId="23" fillId="0" borderId="16" xfId="58" applyNumberFormat="1" applyFont="1" applyBorder="1"/>
    <xf numFmtId="165" fontId="117" fillId="0" borderId="17" xfId="58" applyNumberFormat="1" applyFont="1" applyBorder="1"/>
    <xf numFmtId="165" fontId="117" fillId="0" borderId="13" xfId="58" applyNumberFormat="1" applyFont="1" applyBorder="1"/>
    <xf numFmtId="0" fontId="117" fillId="0" borderId="11" xfId="58" applyFont="1" applyBorder="1" applyAlignment="1">
      <alignment vertical="top" wrapText="1"/>
    </xf>
    <xf numFmtId="0" fontId="117" fillId="0" borderId="0" xfId="59" applyFont="1" applyAlignment="1">
      <alignment horizontal="left" indent="1"/>
    </xf>
    <xf numFmtId="239" fontId="23" fillId="0" borderId="64" xfId="59" applyNumberFormat="1" applyFont="1" applyBorder="1"/>
    <xf numFmtId="239" fontId="23" fillId="0" borderId="17" xfId="59" applyNumberFormat="1" applyFont="1" applyBorder="1"/>
    <xf numFmtId="239" fontId="23" fillId="0" borderId="13" xfId="59" applyNumberFormat="1" applyFont="1" applyBorder="1"/>
    <xf numFmtId="0" fontId="22" fillId="0" borderId="11" xfId="58" applyFont="1" applyBorder="1"/>
    <xf numFmtId="239" fontId="23" fillId="0" borderId="64" xfId="59" quotePrefix="1" applyNumberFormat="1" applyFont="1" applyBorder="1" applyAlignment="1">
      <alignment horizontal="right"/>
    </xf>
    <xf numFmtId="0" fontId="93" fillId="0" borderId="18" xfId="58" applyFont="1" applyBorder="1"/>
    <xf numFmtId="0" fontId="93" fillId="0" borderId="19" xfId="58" applyFont="1" applyBorder="1"/>
    <xf numFmtId="165" fontId="14" fillId="0" borderId="66" xfId="59" applyNumberFormat="1" applyFont="1" applyBorder="1"/>
    <xf numFmtId="165" fontId="14" fillId="0" borderId="47" xfId="59" applyNumberFormat="1" applyFont="1" applyBorder="1" applyAlignment="1">
      <alignment vertical="center"/>
    </xf>
    <xf numFmtId="165" fontId="14" fillId="0" borderId="21" xfId="58" applyNumberFormat="1" applyFont="1" applyBorder="1" applyAlignment="1">
      <alignment vertical="center"/>
    </xf>
    <xf numFmtId="165" fontId="14" fillId="0" borderId="47" xfId="58" applyNumberFormat="1" applyFont="1" applyBorder="1" applyAlignment="1">
      <alignment vertical="center"/>
    </xf>
    <xf numFmtId="165" fontId="14" fillId="0" borderId="21" xfId="59" applyNumberFormat="1" applyFont="1" applyBorder="1"/>
    <xf numFmtId="165" fontId="93" fillId="0" borderId="47" xfId="58" applyNumberFormat="1" applyFont="1" applyBorder="1"/>
    <xf numFmtId="165" fontId="93" fillId="0" borderId="21" xfId="58" applyNumberFormat="1" applyFont="1" applyBorder="1"/>
    <xf numFmtId="165" fontId="14" fillId="0" borderId="21" xfId="58" applyNumberFormat="1" applyFont="1" applyBorder="1"/>
    <xf numFmtId="165" fontId="14" fillId="0" borderId="47" xfId="58" applyNumberFormat="1" applyFont="1" applyBorder="1"/>
    <xf numFmtId="165" fontId="14" fillId="0" borderId="23" xfId="58" applyNumberFormat="1" applyFont="1" applyBorder="1"/>
    <xf numFmtId="170" fontId="117" fillId="0" borderId="0" xfId="58" applyNumberFormat="1" applyFont="1"/>
    <xf numFmtId="0" fontId="23" fillId="0" borderId="0" xfId="59" applyFont="1"/>
    <xf numFmtId="170" fontId="23" fillId="0" borderId="0" xfId="58" applyNumberFormat="1" applyFont="1"/>
    <xf numFmtId="170" fontId="11" fillId="0" borderId="0" xfId="58" applyNumberFormat="1" applyFont="1"/>
    <xf numFmtId="0" fontId="14" fillId="0" borderId="0" xfId="61" quotePrefix="1" applyFont="1" applyAlignment="1">
      <alignment horizontal="left" vertical="center"/>
    </xf>
    <xf numFmtId="0" fontId="40" fillId="0" borderId="0" xfId="61" applyFont="1" applyAlignment="1">
      <alignment vertical="center"/>
    </xf>
    <xf numFmtId="0" fontId="42" fillId="0" borderId="0" xfId="61" applyFont="1" applyAlignment="1">
      <alignment vertical="center"/>
    </xf>
    <xf numFmtId="0" fontId="12" fillId="0" borderId="0" xfId="61" applyFont="1"/>
    <xf numFmtId="0" fontId="12" fillId="0" borderId="0" xfId="61" quotePrefix="1" applyFont="1" applyAlignment="1">
      <alignment horizontal="left"/>
    </xf>
    <xf numFmtId="0" fontId="23" fillId="0" borderId="24" xfId="61" applyFont="1" applyBorder="1"/>
    <xf numFmtId="0" fontId="23" fillId="0" borderId="18" xfId="61" applyFont="1" applyBorder="1"/>
    <xf numFmtId="0" fontId="23" fillId="0" borderId="7" xfId="57" applyFont="1" applyBorder="1" applyAlignment="1">
      <alignment horizontal="center" vertical="center"/>
    </xf>
    <xf numFmtId="0" fontId="23" fillId="0" borderId="67" xfId="57" applyFont="1" applyBorder="1" applyAlignment="1">
      <alignment horizontal="center" vertical="center"/>
    </xf>
    <xf numFmtId="0" fontId="23" fillId="0" borderId="55" xfId="57" applyFont="1" applyBorder="1" applyAlignment="1">
      <alignment horizontal="center" vertical="center"/>
    </xf>
    <xf numFmtId="0" fontId="11" fillId="0" borderId="11" xfId="61" applyFont="1" applyBorder="1"/>
    <xf numFmtId="0" fontId="18" fillId="0" borderId="0" xfId="61" applyFont="1"/>
    <xf numFmtId="0" fontId="11" fillId="0" borderId="0" xfId="61" applyFont="1"/>
    <xf numFmtId="3" fontId="16" fillId="0" borderId="24" xfId="61" applyNumberFormat="1" applyFont="1" applyBorder="1" applyAlignment="1">
      <alignment horizontal="right" indent="2"/>
    </xf>
    <xf numFmtId="3" fontId="16" fillId="0" borderId="63" xfId="61" applyNumberFormat="1" applyFont="1" applyBorder="1" applyAlignment="1">
      <alignment horizontal="right" indent="2"/>
    </xf>
    <xf numFmtId="3" fontId="16" fillId="0" borderId="40" xfId="61" applyNumberFormat="1" applyFont="1" applyBorder="1" applyAlignment="1">
      <alignment horizontal="right" indent="2"/>
    </xf>
    <xf numFmtId="3" fontId="16" fillId="0" borderId="28" xfId="61" applyNumberFormat="1" applyFont="1" applyBorder="1" applyAlignment="1">
      <alignment horizontal="right" indent="2"/>
    </xf>
    <xf numFmtId="3" fontId="12" fillId="0" borderId="0" xfId="61" applyNumberFormat="1" applyFont="1"/>
    <xf numFmtId="0" fontId="18" fillId="0" borderId="11" xfId="61" applyFont="1" applyBorder="1"/>
    <xf numFmtId="3" fontId="18" fillId="0" borderId="11" xfId="61" applyNumberFormat="1" applyFont="1" applyBorder="1" applyAlignment="1">
      <alignment horizontal="right" indent="2"/>
    </xf>
    <xf numFmtId="3" fontId="18" fillId="0" borderId="64" xfId="61" applyNumberFormat="1" applyFont="1" applyBorder="1" applyAlignment="1">
      <alignment horizontal="right" indent="2"/>
    </xf>
    <xf numFmtId="3" fontId="18" fillId="0" borderId="17" xfId="61" applyNumberFormat="1" applyFont="1" applyBorder="1" applyAlignment="1">
      <alignment horizontal="right" indent="2"/>
    </xf>
    <xf numFmtId="3" fontId="18" fillId="0" borderId="14" xfId="61" applyNumberFormat="1" applyFont="1" applyBorder="1" applyAlignment="1">
      <alignment horizontal="right" indent="2"/>
    </xf>
    <xf numFmtId="0" fontId="24" fillId="0" borderId="0" xfId="61" applyFont="1"/>
    <xf numFmtId="240" fontId="11" fillId="0" borderId="0" xfId="61" applyNumberFormat="1" applyFont="1" applyAlignment="1">
      <alignment horizontal="left"/>
    </xf>
    <xf numFmtId="3" fontId="11" fillId="0" borderId="11" xfId="61" applyNumberFormat="1" applyFont="1" applyBorder="1" applyAlignment="1">
      <alignment horizontal="right" indent="2"/>
    </xf>
    <xf numFmtId="3" fontId="11" fillId="0" borderId="64" xfId="61" applyNumberFormat="1" applyFont="1" applyBorder="1" applyAlignment="1">
      <alignment horizontal="right" indent="2"/>
    </xf>
    <xf numFmtId="3" fontId="11" fillId="0" borderId="17" xfId="61" applyNumberFormat="1" applyFont="1" applyBorder="1" applyAlignment="1">
      <alignment horizontal="right" indent="2"/>
    </xf>
    <xf numFmtId="3" fontId="11" fillId="0" borderId="14" xfId="61" applyNumberFormat="1" applyFont="1" applyBorder="1" applyAlignment="1">
      <alignment horizontal="right" indent="2"/>
    </xf>
    <xf numFmtId="0" fontId="11" fillId="0" borderId="0" xfId="61" applyFont="1" applyAlignment="1">
      <alignment horizontal="left"/>
    </xf>
    <xf numFmtId="0" fontId="11" fillId="0" borderId="13" xfId="50" applyFont="1" applyBorder="1"/>
    <xf numFmtId="0" fontId="11" fillId="0" borderId="14" xfId="60" quotePrefix="1" applyFont="1" applyBorder="1"/>
    <xf numFmtId="0" fontId="11" fillId="0" borderId="0" xfId="60" applyFont="1"/>
    <xf numFmtId="241" fontId="11" fillId="0" borderId="64" xfId="50" applyNumberFormat="1" applyFont="1" applyBorder="1"/>
    <xf numFmtId="0" fontId="11" fillId="0" borderId="18" xfId="61" applyFont="1" applyBorder="1"/>
    <xf numFmtId="0" fontId="11" fillId="0" borderId="19" xfId="61" applyFont="1" applyBorder="1"/>
    <xf numFmtId="241" fontId="11" fillId="0" borderId="66" xfId="50" applyNumberFormat="1" applyFont="1" applyBorder="1"/>
    <xf numFmtId="241" fontId="11" fillId="0" borderId="66" xfId="50" applyNumberFormat="1" applyFont="1" applyBorder="1" applyAlignment="1">
      <alignment horizontal="right" vertical="center"/>
    </xf>
    <xf numFmtId="241" fontId="11" fillId="0" borderId="18" xfId="50" applyNumberFormat="1" applyFont="1" applyBorder="1" applyAlignment="1">
      <alignment horizontal="right" vertical="center"/>
    </xf>
    <xf numFmtId="241" fontId="11" fillId="0" borderId="47" xfId="50" applyNumberFormat="1" applyFont="1" applyBorder="1" applyAlignment="1">
      <alignment horizontal="right" vertical="center"/>
    </xf>
    <xf numFmtId="241" fontId="11" fillId="0" borderId="39" xfId="50" applyNumberFormat="1" applyFont="1" applyBorder="1" applyAlignment="1">
      <alignment horizontal="right" vertical="center"/>
    </xf>
    <xf numFmtId="0" fontId="30" fillId="0" borderId="0" xfId="61" quotePrefix="1" applyFont="1" applyAlignment="1">
      <alignment horizontal="right" vertical="center"/>
    </xf>
    <xf numFmtId="3" fontId="53" fillId="0" borderId="0" xfId="61" applyNumberFormat="1" applyFont="1"/>
    <xf numFmtId="0" fontId="52" fillId="0" borderId="0" xfId="61" applyFont="1"/>
    <xf numFmtId="0" fontId="119" fillId="0" borderId="0" xfId="61" quotePrefix="1" applyFont="1" applyAlignment="1">
      <alignment horizontal="right"/>
    </xf>
    <xf numFmtId="3" fontId="52" fillId="0" borderId="0" xfId="61" applyNumberFormat="1" applyFont="1"/>
    <xf numFmtId="3" fontId="20" fillId="0" borderId="0" xfId="61" applyNumberFormat="1" applyFont="1"/>
    <xf numFmtId="0" fontId="20" fillId="0" borderId="0" xfId="62" applyFont="1" applyAlignment="1">
      <alignment wrapText="1"/>
    </xf>
    <xf numFmtId="3" fontId="20" fillId="0" borderId="0" xfId="62" applyNumberFormat="1" applyFont="1" applyAlignment="1">
      <alignment wrapText="1"/>
    </xf>
    <xf numFmtId="0" fontId="49" fillId="0" borderId="0" xfId="61" applyFont="1"/>
    <xf numFmtId="3" fontId="11" fillId="0" borderId="0" xfId="61" applyNumberFormat="1" applyFont="1" applyAlignment="1">
      <alignment horizontal="right" indent="2"/>
    </xf>
    <xf numFmtId="0" fontId="12" fillId="0" borderId="0" xfId="61" applyFont="1" applyAlignment="1">
      <alignment horizontal="right"/>
    </xf>
    <xf numFmtId="240" fontId="12" fillId="0" borderId="0" xfId="61" applyNumberFormat="1" applyFont="1"/>
    <xf numFmtId="3" fontId="49" fillId="0" borderId="0" xfId="61" applyNumberFormat="1" applyFont="1"/>
    <xf numFmtId="0" fontId="14" fillId="0" borderId="0" xfId="63" quotePrefix="1" applyFont="1" applyAlignment="1">
      <alignment horizontal="left"/>
    </xf>
    <xf numFmtId="0" fontId="24" fillId="0" borderId="0" xfId="63" applyFont="1"/>
    <xf numFmtId="0" fontId="12" fillId="0" borderId="0" xfId="63" applyFont="1"/>
    <xf numFmtId="0" fontId="11" fillId="0" borderId="0" xfId="64"/>
    <xf numFmtId="0" fontId="11" fillId="0" borderId="18" xfId="63" applyFont="1" applyBorder="1" applyAlignment="1">
      <alignment vertical="top" wrapText="1"/>
    </xf>
    <xf numFmtId="0" fontId="23" fillId="0" borderId="53" xfId="57" applyFont="1" applyBorder="1" applyAlignment="1">
      <alignment horizontal="center" vertical="center"/>
    </xf>
    <xf numFmtId="0" fontId="18" fillId="0" borderId="24" xfId="63" applyFont="1" applyBorder="1" applyAlignment="1">
      <alignment horizontal="center"/>
    </xf>
    <xf numFmtId="0" fontId="18" fillId="0" borderId="25" xfId="63" applyFont="1" applyBorder="1" applyAlignment="1">
      <alignment horizontal="center"/>
    </xf>
    <xf numFmtId="0" fontId="18" fillId="0" borderId="28" xfId="63" applyFont="1" applyBorder="1" applyAlignment="1">
      <alignment horizontal="center"/>
    </xf>
    <xf numFmtId="0" fontId="62" fillId="0" borderId="25" xfId="63" applyFont="1" applyBorder="1"/>
    <xf numFmtId="3" fontId="62" fillId="0" borderId="63" xfId="63" applyNumberFormat="1" applyFont="1" applyBorder="1" applyAlignment="1">
      <alignment horizontal="center"/>
    </xf>
    <xf numFmtId="3" fontId="11" fillId="0" borderId="0" xfId="64" applyNumberFormat="1"/>
    <xf numFmtId="0" fontId="11" fillId="0" borderId="11" xfId="63" applyFont="1" applyBorder="1"/>
    <xf numFmtId="0" fontId="20" fillId="0" borderId="0" xfId="63" applyFont="1"/>
    <xf numFmtId="3" fontId="20" fillId="0" borderId="11" xfId="63" applyNumberFormat="1" applyFont="1" applyBorder="1" applyAlignment="1">
      <alignment horizontal="center"/>
    </xf>
    <xf numFmtId="3" fontId="20" fillId="0" borderId="64" xfId="63" applyNumberFormat="1" applyFont="1" applyBorder="1" applyAlignment="1">
      <alignment horizontal="center"/>
    </xf>
    <xf numFmtId="3" fontId="31" fillId="0" borderId="11" xfId="65" applyNumberFormat="1" applyFont="1" applyFill="1" applyBorder="1" applyAlignment="1">
      <alignment horizontal="center"/>
    </xf>
    <xf numFmtId="3" fontId="31" fillId="0" borderId="64" xfId="65" applyNumberFormat="1" applyFont="1" applyFill="1" applyBorder="1" applyAlignment="1">
      <alignment horizontal="center"/>
    </xf>
    <xf numFmtId="236" fontId="31" fillId="0" borderId="11" xfId="63" applyNumberFormat="1" applyFont="1" applyBorder="1" applyAlignment="1">
      <alignment horizontal="center"/>
    </xf>
    <xf numFmtId="236" fontId="31" fillId="0" borderId="64" xfId="63" applyNumberFormat="1" applyFont="1" applyBorder="1" applyAlignment="1">
      <alignment horizontal="center"/>
    </xf>
    <xf numFmtId="0" fontId="20" fillId="0" borderId="11" xfId="63" applyFont="1" applyBorder="1" applyAlignment="1">
      <alignment wrapText="1"/>
    </xf>
    <xf numFmtId="0" fontId="20" fillId="0" borderId="0" xfId="63" applyFont="1" applyAlignment="1">
      <alignment wrapText="1"/>
    </xf>
    <xf numFmtId="0" fontId="11" fillId="0" borderId="18" xfId="63" applyFont="1" applyBorder="1"/>
    <xf numFmtId="0" fontId="11" fillId="0" borderId="19" xfId="63" applyFont="1" applyBorder="1" applyAlignment="1">
      <alignment horizontal="center"/>
    </xf>
    <xf numFmtId="0" fontId="11" fillId="0" borderId="39" xfId="63" applyFont="1" applyBorder="1"/>
    <xf numFmtId="0" fontId="20" fillId="0" borderId="19" xfId="63" applyFont="1" applyBorder="1"/>
    <xf numFmtId="3" fontId="20" fillId="0" borderId="18" xfId="63" applyNumberFormat="1" applyFont="1" applyBorder="1" applyAlignment="1">
      <alignment horizontal="center"/>
    </xf>
    <xf numFmtId="3" fontId="20" fillId="0" borderId="66" xfId="63" applyNumberFormat="1" applyFont="1" applyBorder="1" applyAlignment="1">
      <alignment horizontal="center"/>
    </xf>
    <xf numFmtId="0" fontId="11" fillId="0" borderId="0" xfId="63" applyFont="1"/>
    <xf numFmtId="168" fontId="53" fillId="0" borderId="0" xfId="63" quotePrefix="1" applyNumberFormat="1" applyFont="1" applyAlignment="1">
      <alignment horizontal="right"/>
    </xf>
    <xf numFmtId="3" fontId="20" fillId="0" borderId="0" xfId="63" applyNumberFormat="1" applyFont="1"/>
    <xf numFmtId="0" fontId="24" fillId="0" borderId="0" xfId="50" applyFont="1" applyAlignment="1">
      <alignment horizontal="centerContinuous" vertical="center"/>
    </xf>
    <xf numFmtId="0" fontId="12" fillId="0" borderId="0" xfId="50" applyFont="1" applyAlignment="1">
      <alignment horizontal="centerContinuous" vertical="center"/>
    </xf>
    <xf numFmtId="0" fontId="41" fillId="0" borderId="0" xfId="50" applyFont="1" applyAlignment="1">
      <alignment horizontal="centerContinuous" vertical="center"/>
    </xf>
    <xf numFmtId="0" fontId="115" fillId="0" borderId="0" xfId="50" applyFont="1" applyAlignment="1">
      <alignment horizontal="centerContinuous" vertical="center"/>
    </xf>
    <xf numFmtId="0" fontId="24" fillId="0" borderId="0" xfId="50" quotePrefix="1" applyFont="1" applyAlignment="1">
      <alignment horizontal="left" vertical="center"/>
    </xf>
    <xf numFmtId="0" fontId="42" fillId="0" borderId="0" xfId="50" applyFont="1" applyAlignment="1">
      <alignment vertical="center"/>
    </xf>
    <xf numFmtId="0" fontId="24" fillId="0" borderId="0" xfId="50" applyFont="1" applyAlignment="1">
      <alignment vertical="center"/>
    </xf>
    <xf numFmtId="0" fontId="12" fillId="0" borderId="0" xfId="50" applyFont="1" applyAlignment="1">
      <alignment vertical="center"/>
    </xf>
    <xf numFmtId="0" fontId="23" fillId="0" borderId="57" xfId="50" applyFont="1" applyBorder="1" applyAlignment="1">
      <alignment vertical="center"/>
    </xf>
    <xf numFmtId="0" fontId="23" fillId="0" borderId="35" xfId="50" applyFont="1" applyBorder="1" applyAlignment="1">
      <alignment vertical="center"/>
    </xf>
    <xf numFmtId="0" fontId="23" fillId="0" borderId="15" xfId="50" applyFont="1" applyBorder="1" applyAlignment="1">
      <alignment vertical="center"/>
    </xf>
    <xf numFmtId="0" fontId="23" fillId="0" borderId="0" xfId="50" applyFont="1" applyAlignment="1">
      <alignment vertical="center"/>
    </xf>
    <xf numFmtId="0" fontId="23" fillId="0" borderId="36" xfId="57" applyFont="1" applyBorder="1" applyAlignment="1">
      <alignment horizontal="center" vertical="center"/>
    </xf>
    <xf numFmtId="0" fontId="23" fillId="0" borderId="56" xfId="57" applyFont="1" applyBorder="1" applyAlignment="1">
      <alignment horizontal="center" vertical="center"/>
    </xf>
    <xf numFmtId="240" fontId="23" fillId="0" borderId="15" xfId="50" applyNumberFormat="1" applyFont="1" applyBorder="1" applyAlignment="1">
      <alignment vertical="center"/>
    </xf>
    <xf numFmtId="170" fontId="23" fillId="0" borderId="64" xfId="50" applyNumberFormat="1" applyFont="1" applyBorder="1" applyAlignment="1">
      <alignment vertical="center"/>
    </xf>
    <xf numFmtId="170" fontId="23" fillId="0" borderId="131" xfId="50" applyNumberFormat="1" applyFont="1" applyBorder="1" applyAlignment="1">
      <alignment vertical="center"/>
    </xf>
    <xf numFmtId="170" fontId="23" fillId="0" borderId="36" xfId="50" applyNumberFormat="1" applyFont="1" applyBorder="1" applyAlignment="1">
      <alignment vertical="center"/>
    </xf>
    <xf numFmtId="170" fontId="23" fillId="0" borderId="56" xfId="50" applyNumberFormat="1" applyFont="1" applyBorder="1" applyAlignment="1">
      <alignment vertical="center"/>
    </xf>
    <xf numFmtId="170" fontId="23" fillId="0" borderId="0" xfId="50" applyNumberFormat="1" applyFont="1" applyAlignment="1">
      <alignment vertical="center"/>
    </xf>
    <xf numFmtId="170" fontId="23" fillId="0" borderId="17" xfId="50" applyNumberFormat="1" applyFont="1" applyBorder="1" applyAlignment="1">
      <alignment vertical="center"/>
    </xf>
    <xf numFmtId="170" fontId="23" fillId="0" borderId="13" xfId="50" applyNumberFormat="1" applyFont="1" applyBorder="1" applyAlignment="1">
      <alignment vertical="center"/>
    </xf>
    <xf numFmtId="170" fontId="23" fillId="0" borderId="43" xfId="50" applyNumberFormat="1" applyFont="1" applyBorder="1" applyAlignment="1">
      <alignment vertical="center"/>
    </xf>
    <xf numFmtId="0" fontId="14" fillId="0" borderId="57" xfId="50" applyFont="1" applyBorder="1" applyAlignment="1">
      <alignment vertical="center"/>
    </xf>
    <xf numFmtId="0" fontId="14" fillId="0" borderId="35" xfId="50" applyFont="1" applyBorder="1" applyAlignment="1">
      <alignment vertical="center"/>
    </xf>
    <xf numFmtId="170" fontId="14" fillId="0" borderId="131" xfId="50" applyNumberFormat="1" applyFont="1" applyBorder="1" applyAlignment="1">
      <alignment vertical="center"/>
    </xf>
    <xf numFmtId="170" fontId="14" fillId="0" borderId="36" xfId="50" applyNumberFormat="1" applyFont="1" applyBorder="1" applyAlignment="1">
      <alignment vertical="center"/>
    </xf>
    <xf numFmtId="170" fontId="14" fillId="0" borderId="56" xfId="50" applyNumberFormat="1" applyFont="1" applyBorder="1" applyAlignment="1">
      <alignment vertical="center"/>
    </xf>
    <xf numFmtId="0" fontId="14" fillId="0" borderId="15" xfId="50" applyFont="1" applyBorder="1" applyAlignment="1">
      <alignment vertical="center"/>
    </xf>
    <xf numFmtId="0" fontId="14" fillId="0" borderId="0" xfId="50" applyFont="1" applyAlignment="1">
      <alignment vertical="center"/>
    </xf>
    <xf numFmtId="0" fontId="14" fillId="0" borderId="0" xfId="50" quotePrefix="1" applyFont="1" applyAlignment="1">
      <alignment horizontal="left" vertical="center"/>
    </xf>
    <xf numFmtId="170" fontId="14" fillId="0" borderId="64" xfId="50" applyNumberFormat="1" applyFont="1" applyBorder="1" applyAlignment="1">
      <alignment horizontal="right" vertical="center"/>
    </xf>
    <xf numFmtId="170" fontId="18" fillId="0" borderId="64" xfId="50" applyNumberFormat="1" applyFont="1" applyBorder="1" applyAlignment="1">
      <alignment horizontal="right" vertical="center"/>
    </xf>
    <xf numFmtId="170" fontId="14" fillId="0" borderId="13" xfId="50" applyNumberFormat="1" applyFont="1" applyBorder="1" applyAlignment="1">
      <alignment horizontal="right" vertical="center"/>
    </xf>
    <xf numFmtId="170" fontId="14" fillId="0" borderId="17" xfId="50" applyNumberFormat="1" applyFont="1" applyBorder="1" applyAlignment="1">
      <alignment horizontal="right" vertical="center"/>
    </xf>
    <xf numFmtId="0" fontId="14" fillId="0" borderId="44" xfId="50" applyFont="1" applyBorder="1" applyAlignment="1">
      <alignment vertical="center"/>
    </xf>
    <xf numFmtId="0" fontId="14" fillId="0" borderId="65" xfId="50" applyFont="1" applyBorder="1" applyAlignment="1">
      <alignment vertical="center"/>
    </xf>
    <xf numFmtId="170" fontId="14" fillId="0" borderId="133" xfId="50" applyNumberFormat="1" applyFont="1" applyBorder="1" applyAlignment="1">
      <alignment vertical="center"/>
    </xf>
    <xf numFmtId="170" fontId="14" fillId="0" borderId="45" xfId="50" applyNumberFormat="1" applyFont="1" applyBorder="1" applyAlignment="1">
      <alignment vertical="center"/>
    </xf>
    <xf numFmtId="170" fontId="14" fillId="0" borderId="42" xfId="50" applyNumberFormat="1" applyFont="1" applyBorder="1" applyAlignment="1">
      <alignment vertical="center"/>
    </xf>
    <xf numFmtId="0" fontId="14" fillId="0" borderId="32" xfId="50" applyFont="1" applyBorder="1" applyAlignment="1">
      <alignment vertical="center"/>
    </xf>
    <xf numFmtId="170" fontId="14" fillId="0" borderId="132" xfId="50" applyNumberFormat="1" applyFont="1" applyBorder="1" applyAlignment="1">
      <alignment vertical="center"/>
    </xf>
    <xf numFmtId="170" fontId="14" fillId="0" borderId="31" xfId="50" applyNumberFormat="1" applyFont="1" applyBorder="1" applyAlignment="1">
      <alignment vertical="center"/>
    </xf>
    <xf numFmtId="170" fontId="14" fillId="0" borderId="43" xfId="50" applyNumberFormat="1" applyFont="1" applyBorder="1" applyAlignment="1">
      <alignment vertical="center"/>
    </xf>
    <xf numFmtId="0" fontId="14" fillId="0" borderId="0" xfId="50" applyFont="1" applyAlignment="1">
      <alignment horizontal="left" vertical="center"/>
    </xf>
    <xf numFmtId="170" fontId="14" fillId="0" borderId="0" xfId="50" applyNumberFormat="1" applyFont="1" applyAlignment="1">
      <alignment vertical="center"/>
    </xf>
    <xf numFmtId="0" fontId="20" fillId="0" borderId="0" xfId="50" applyFont="1" applyAlignment="1">
      <alignment vertical="center"/>
    </xf>
    <xf numFmtId="0" fontId="24" fillId="0" borderId="0" xfId="66" quotePrefix="1" applyFont="1" applyAlignment="1">
      <alignment horizontal="left" vertical="center"/>
    </xf>
    <xf numFmtId="0" fontId="24" fillId="0" borderId="0" xfId="66" applyFont="1" applyAlignment="1">
      <alignment horizontal="left" vertical="center"/>
    </xf>
    <xf numFmtId="0" fontId="12" fillId="0" borderId="0" xfId="66" applyFont="1" applyAlignment="1">
      <alignment vertical="center"/>
    </xf>
    <xf numFmtId="0" fontId="12" fillId="0" borderId="0" xfId="66" applyFont="1" applyAlignment="1">
      <alignment horizontal="center" vertical="center"/>
    </xf>
    <xf numFmtId="0" fontId="23" fillId="0" borderId="81" xfId="66" applyFont="1" applyBorder="1" applyAlignment="1">
      <alignment horizontal="center" vertical="center"/>
    </xf>
    <xf numFmtId="0" fontId="14" fillId="0" borderId="34" xfId="50" applyFont="1" applyBorder="1" applyAlignment="1">
      <alignment horizontal="center" vertical="center"/>
    </xf>
    <xf numFmtId="0" fontId="14" fillId="0" borderId="12" xfId="66" applyFont="1" applyBorder="1" applyAlignment="1">
      <alignment horizontal="center" vertical="center"/>
    </xf>
    <xf numFmtId="0" fontId="14" fillId="0" borderId="20" xfId="66" applyFont="1" applyBorder="1" applyAlignment="1">
      <alignment horizontal="center" vertical="center"/>
    </xf>
    <xf numFmtId="0" fontId="12" fillId="0" borderId="7" xfId="0" applyFont="1" applyBorder="1" applyAlignment="1">
      <alignment horizontal="center" vertical="center" wrapText="1"/>
    </xf>
    <xf numFmtId="0" fontId="12" fillId="0" borderId="53" xfId="0" applyFont="1" applyBorder="1" applyAlignment="1">
      <alignment horizontal="center" vertical="center" wrapText="1"/>
    </xf>
    <xf numFmtId="0" fontId="14" fillId="0" borderId="0" xfId="66" applyFont="1" applyAlignment="1">
      <alignment horizontal="center" vertical="center"/>
    </xf>
    <xf numFmtId="0" fontId="14" fillId="0" borderId="14" xfId="66" applyFont="1" applyBorder="1" applyAlignment="1">
      <alignment vertical="center"/>
    </xf>
    <xf numFmtId="170" fontId="118" fillId="0" borderId="63" xfId="66" applyNumberFormat="1" applyFont="1" applyBorder="1" applyAlignment="1">
      <alignment horizontal="center" vertical="center"/>
    </xf>
    <xf numFmtId="170" fontId="118" fillId="0" borderId="24" xfId="66" applyNumberFormat="1" applyFont="1" applyBorder="1" applyAlignment="1">
      <alignment horizontal="center" vertical="center"/>
    </xf>
    <xf numFmtId="242" fontId="26" fillId="0" borderId="17" xfId="0" applyNumberFormat="1" applyFont="1" applyBorder="1" applyAlignment="1">
      <alignment horizontal="center" vertical="center"/>
    </xf>
    <xf numFmtId="0" fontId="24" fillId="0" borderId="0" xfId="66" applyFont="1" applyAlignment="1">
      <alignment vertical="center"/>
    </xf>
    <xf numFmtId="0" fontId="23" fillId="0" borderId="12" xfId="66" applyFont="1" applyBorder="1" applyAlignment="1">
      <alignment horizontal="center" vertical="center"/>
    </xf>
    <xf numFmtId="0" fontId="23" fillId="0" borderId="0" xfId="66" applyFont="1" applyAlignment="1">
      <alignment horizontal="center" vertical="center"/>
    </xf>
    <xf numFmtId="0" fontId="23" fillId="0" borderId="14" xfId="66" applyFont="1" applyBorder="1" applyAlignment="1">
      <alignment vertical="center"/>
    </xf>
    <xf numFmtId="178" fontId="23" fillId="0" borderId="11" xfId="66" applyNumberFormat="1" applyFont="1" applyBorder="1" applyAlignment="1">
      <alignment horizontal="center" vertical="center"/>
    </xf>
    <xf numFmtId="178" fontId="23" fillId="0" borderId="64" xfId="66" applyNumberFormat="1" applyFont="1" applyBorder="1" applyAlignment="1">
      <alignment horizontal="center" vertical="center"/>
    </xf>
    <xf numFmtId="242" fontId="12" fillId="0" borderId="17" xfId="0" applyNumberFormat="1" applyFont="1" applyBorder="1" applyAlignment="1">
      <alignment horizontal="center" vertical="center"/>
    </xf>
    <xf numFmtId="170" fontId="12" fillId="0" borderId="17" xfId="0" applyNumberFormat="1" applyFont="1" applyBorder="1" applyAlignment="1">
      <alignment horizontal="center" vertical="center"/>
    </xf>
    <xf numFmtId="0" fontId="23" fillId="0" borderId="14" xfId="66" applyFont="1" applyBorder="1" applyAlignment="1">
      <alignment horizontal="left" vertical="center"/>
    </xf>
    <xf numFmtId="0" fontId="12" fillId="0" borderId="64" xfId="66" applyFont="1" applyBorder="1" applyAlignment="1">
      <alignment horizontal="center" vertical="center"/>
    </xf>
    <xf numFmtId="0" fontId="12" fillId="0" borderId="11" xfId="66" applyFont="1" applyBorder="1" applyAlignment="1">
      <alignment horizontal="center" vertical="center"/>
    </xf>
    <xf numFmtId="178" fontId="11" fillId="0" borderId="64" xfId="66" applyNumberFormat="1" applyFont="1" applyBorder="1" applyAlignment="1">
      <alignment horizontal="center" vertical="center"/>
    </xf>
    <xf numFmtId="242" fontId="12" fillId="0" borderId="13" xfId="0" applyNumberFormat="1" applyFont="1" applyBorder="1" applyAlignment="1">
      <alignment horizontal="center" vertical="center"/>
    </xf>
    <xf numFmtId="242" fontId="12" fillId="0" borderId="12" xfId="0" applyNumberFormat="1" applyFont="1" applyBorder="1" applyAlignment="1">
      <alignment horizontal="center" vertical="center"/>
    </xf>
    <xf numFmtId="0" fontId="23" fillId="0" borderId="76" xfId="66" applyFont="1" applyBorder="1" applyAlignment="1">
      <alignment horizontal="center" vertical="center"/>
    </xf>
    <xf numFmtId="0" fontId="23" fillId="0" borderId="30" xfId="66" applyFont="1" applyBorder="1" applyAlignment="1">
      <alignment horizontal="center" vertical="center"/>
    </xf>
    <xf numFmtId="0" fontId="23" fillId="0" borderId="33" xfId="66" applyFont="1" applyBorder="1" applyAlignment="1">
      <alignment vertical="center"/>
    </xf>
    <xf numFmtId="0" fontId="23" fillId="0" borderId="132" xfId="66" applyFont="1" applyBorder="1" applyAlignment="1">
      <alignment horizontal="center" vertical="center"/>
    </xf>
    <xf numFmtId="0" fontId="23" fillId="0" borderId="29" xfId="66" applyFont="1" applyBorder="1" applyAlignment="1">
      <alignment horizontal="center" vertical="center"/>
    </xf>
    <xf numFmtId="0" fontId="12" fillId="0" borderId="76" xfId="66" applyFont="1" applyBorder="1" applyAlignment="1">
      <alignment vertical="center"/>
    </xf>
    <xf numFmtId="0" fontId="12" fillId="0" borderId="43" xfId="66" applyFont="1" applyBorder="1" applyAlignment="1">
      <alignment vertical="center"/>
    </xf>
    <xf numFmtId="178" fontId="56" fillId="0" borderId="0" xfId="66" quotePrefix="1" applyNumberFormat="1" applyFont="1" applyAlignment="1">
      <alignment horizontal="right" vertical="center"/>
    </xf>
    <xf numFmtId="0" fontId="23" fillId="0" borderId="0" xfId="66" applyFont="1" applyAlignment="1">
      <alignment vertical="center"/>
    </xf>
    <xf numFmtId="0" fontId="19" fillId="0" borderId="0" xfId="66" applyFont="1" applyAlignment="1">
      <alignment horizontal="left" vertical="center"/>
    </xf>
    <xf numFmtId="0" fontId="20" fillId="0" borderId="0" xfId="66" applyFont="1" applyAlignment="1">
      <alignment horizontal="left" vertical="center"/>
    </xf>
    <xf numFmtId="0" fontId="20" fillId="0" borderId="0" xfId="66" applyFont="1" applyAlignment="1">
      <alignment horizontal="center" vertical="center"/>
    </xf>
    <xf numFmtId="0" fontId="20" fillId="0" borderId="0" xfId="66" applyFont="1" applyAlignment="1">
      <alignment vertical="center"/>
    </xf>
    <xf numFmtId="0" fontId="24" fillId="0" borderId="0" xfId="66" quotePrefix="1" applyFont="1" applyAlignment="1">
      <alignment horizontal="left"/>
    </xf>
    <xf numFmtId="0" fontId="11" fillId="0" borderId="41" xfId="50" applyFont="1" applyBorder="1" applyAlignment="1">
      <alignment horizontal="center" vertical="center" wrapText="1"/>
    </xf>
    <xf numFmtId="0" fontId="11" fillId="0" borderId="44" xfId="50" applyFont="1" applyBorder="1" applyAlignment="1">
      <alignment horizontal="center" vertical="center" wrapText="1"/>
    </xf>
    <xf numFmtId="0" fontId="11" fillId="0" borderId="42" xfId="50" applyFont="1" applyBorder="1" applyAlignment="1">
      <alignment horizontal="center" vertical="center" wrapText="1"/>
    </xf>
    <xf numFmtId="0" fontId="16" fillId="0" borderId="56" xfId="50" applyFont="1" applyBorder="1" applyAlignment="1">
      <alignment horizontal="center" vertical="center"/>
    </xf>
    <xf numFmtId="242" fontId="16" fillId="0" borderId="64" xfId="50" applyNumberFormat="1" applyFont="1" applyBorder="1" applyAlignment="1">
      <alignment horizontal="center" vertical="center"/>
    </xf>
    <xf numFmtId="242" fontId="16" fillId="0" borderId="131" xfId="50" applyNumberFormat="1" applyFont="1" applyBorder="1" applyAlignment="1">
      <alignment horizontal="center" vertical="center"/>
    </xf>
    <xf numFmtId="242" fontId="16" fillId="0" borderId="13" xfId="50" applyNumberFormat="1" applyFont="1" applyBorder="1" applyAlignment="1">
      <alignment horizontal="center" vertical="center"/>
    </xf>
    <xf numFmtId="242" fontId="16" fillId="0" borderId="0" xfId="50" applyNumberFormat="1" applyFont="1" applyAlignment="1">
      <alignment horizontal="center" vertical="center"/>
    </xf>
    <xf numFmtId="242" fontId="16" fillId="0" borderId="17" xfId="50" applyNumberFormat="1" applyFont="1" applyBorder="1" applyAlignment="1">
      <alignment horizontal="center" vertical="center"/>
    </xf>
    <xf numFmtId="0" fontId="11" fillId="0" borderId="17" xfId="50" applyFont="1" applyBorder="1" applyAlignment="1">
      <alignment vertical="center"/>
    </xf>
    <xf numFmtId="242" fontId="18" fillId="0" borderId="64" xfId="50" applyNumberFormat="1" applyFont="1" applyBorder="1" applyAlignment="1">
      <alignment horizontal="center" vertical="center"/>
    </xf>
    <xf numFmtId="3" fontId="18" fillId="0" borderId="13" xfId="50" applyNumberFormat="1" applyFont="1" applyBorder="1" applyAlignment="1">
      <alignment horizontal="center" vertical="center"/>
    </xf>
    <xf numFmtId="3" fontId="18" fillId="0" borderId="15" xfId="50" applyNumberFormat="1" applyFont="1" applyBorder="1" applyAlignment="1">
      <alignment horizontal="center" vertical="center"/>
    </xf>
    <xf numFmtId="3" fontId="18" fillId="0" borderId="17" xfId="50" applyNumberFormat="1" applyFont="1" applyBorder="1" applyAlignment="1">
      <alignment horizontal="center" vertical="center"/>
    </xf>
    <xf numFmtId="242" fontId="11" fillId="0" borderId="64" xfId="50" applyNumberFormat="1" applyFont="1" applyBorder="1" applyAlignment="1">
      <alignment horizontal="center" vertical="center"/>
    </xf>
    <xf numFmtId="3" fontId="11" fillId="0" borderId="13" xfId="50" applyNumberFormat="1" applyFont="1" applyBorder="1" applyAlignment="1">
      <alignment horizontal="center" vertical="center"/>
    </xf>
    <xf numFmtId="3" fontId="11" fillId="0" borderId="15" xfId="50" applyNumberFormat="1" applyFont="1" applyBorder="1" applyAlignment="1">
      <alignment horizontal="center" vertical="center"/>
    </xf>
    <xf numFmtId="3" fontId="11" fillId="0" borderId="17" xfId="50" applyNumberFormat="1" applyFont="1" applyBorder="1" applyAlignment="1">
      <alignment horizontal="center" vertical="center"/>
    </xf>
    <xf numFmtId="0" fontId="60" fillId="0" borderId="17" xfId="50" applyFont="1" applyBorder="1" applyAlignment="1">
      <alignment vertical="center"/>
    </xf>
    <xf numFmtId="242" fontId="60" fillId="0" borderId="64" xfId="50" applyNumberFormat="1" applyFont="1" applyBorder="1" applyAlignment="1">
      <alignment horizontal="center" vertical="center"/>
    </xf>
    <xf numFmtId="3" fontId="60" fillId="0" borderId="13" xfId="50" applyNumberFormat="1" applyFont="1" applyBorder="1" applyAlignment="1">
      <alignment horizontal="center" vertical="center"/>
    </xf>
    <xf numFmtId="3" fontId="60" fillId="0" borderId="15" xfId="50" applyNumberFormat="1" applyFont="1" applyBorder="1" applyAlignment="1">
      <alignment horizontal="center" vertical="center"/>
    </xf>
    <xf numFmtId="3" fontId="60" fillId="0" borderId="17" xfId="50" applyNumberFormat="1" applyFont="1" applyBorder="1" applyAlignment="1">
      <alignment horizontal="center" vertical="center"/>
    </xf>
    <xf numFmtId="0" fontId="11" fillId="0" borderId="17" xfId="50" applyFont="1" applyBorder="1" applyAlignment="1">
      <alignment vertical="center" wrapText="1"/>
    </xf>
    <xf numFmtId="243" fontId="11" fillId="0" borderId="64" xfId="50" applyNumberFormat="1" applyFont="1" applyBorder="1" applyAlignment="1">
      <alignment horizontal="center" vertical="center"/>
    </xf>
    <xf numFmtId="244" fontId="60" fillId="0" borderId="64" xfId="50" applyNumberFormat="1" applyFont="1" applyBorder="1" applyAlignment="1">
      <alignment horizontal="center" vertical="center"/>
    </xf>
    <xf numFmtId="244" fontId="60" fillId="0" borderId="13" xfId="50" applyNumberFormat="1" applyFont="1" applyBorder="1" applyAlignment="1">
      <alignment horizontal="center" vertical="center"/>
    </xf>
    <xf numFmtId="244" fontId="60" fillId="0" borderId="15" xfId="50" applyNumberFormat="1" applyFont="1" applyBorder="1" applyAlignment="1">
      <alignment horizontal="center" vertical="center"/>
    </xf>
    <xf numFmtId="244" fontId="60" fillId="0" borderId="17" xfId="50" applyNumberFormat="1" applyFont="1" applyBorder="1" applyAlignment="1">
      <alignment horizontal="center" vertical="center"/>
    </xf>
    <xf numFmtId="0" fontId="11" fillId="0" borderId="15" xfId="50" applyFont="1" applyBorder="1" applyAlignment="1">
      <alignment vertical="center"/>
    </xf>
    <xf numFmtId="0" fontId="60" fillId="0" borderId="15" xfId="50" applyFont="1" applyBorder="1" applyAlignment="1">
      <alignment vertical="center"/>
    </xf>
    <xf numFmtId="0" fontId="11" fillId="0" borderId="32" xfId="50" applyFont="1" applyBorder="1" applyAlignment="1">
      <alignment horizontal="left" vertical="center" wrapText="1"/>
    </xf>
    <xf numFmtId="242" fontId="18" fillId="0" borderId="132" xfId="50" quotePrefix="1" applyNumberFormat="1" applyFont="1" applyBorder="1" applyAlignment="1">
      <alignment horizontal="center" vertical="center"/>
    </xf>
    <xf numFmtId="243" fontId="11" fillId="0" borderId="132" xfId="50" applyNumberFormat="1" applyFont="1" applyBorder="1" applyAlignment="1">
      <alignment horizontal="center" vertical="center"/>
    </xf>
    <xf numFmtId="242" fontId="18" fillId="0" borderId="132" xfId="50" applyNumberFormat="1" applyFont="1" applyBorder="1" applyAlignment="1">
      <alignment horizontal="center" vertical="center"/>
    </xf>
    <xf numFmtId="3" fontId="18" fillId="0" borderId="76" xfId="50" applyNumberFormat="1" applyFont="1" applyBorder="1" applyAlignment="1">
      <alignment horizontal="center" vertical="center"/>
    </xf>
    <xf numFmtId="3" fontId="18" fillId="0" borderId="43" xfId="50" applyNumberFormat="1" applyFont="1" applyBorder="1" applyAlignment="1">
      <alignment horizontal="center" vertical="center"/>
    </xf>
    <xf numFmtId="242" fontId="18" fillId="0" borderId="31" xfId="50" applyNumberFormat="1" applyFont="1" applyBorder="1" applyAlignment="1">
      <alignment horizontal="center" vertical="center"/>
    </xf>
    <xf numFmtId="242" fontId="18" fillId="0" borderId="43" xfId="50" applyNumberFormat="1" applyFont="1" applyBorder="1" applyAlignment="1">
      <alignment horizontal="center" vertical="center"/>
    </xf>
    <xf numFmtId="242" fontId="11" fillId="0" borderId="0" xfId="50" applyNumberFormat="1" applyFont="1"/>
    <xf numFmtId="0" fontId="14" fillId="0" borderId="0" xfId="60" quotePrefix="1" applyFont="1" applyAlignment="1">
      <alignment horizontal="left"/>
    </xf>
    <xf numFmtId="0" fontId="40" fillId="0" borderId="0" xfId="60" applyFont="1"/>
    <xf numFmtId="0" fontId="42" fillId="0" borderId="0" xfId="60" applyFont="1"/>
    <xf numFmtId="0" fontId="12" fillId="0" borderId="0" xfId="60" applyFont="1"/>
    <xf numFmtId="178" fontId="52" fillId="0" borderId="7" xfId="50" applyNumberFormat="1" applyFont="1" applyBorder="1" applyAlignment="1">
      <alignment horizontal="center"/>
    </xf>
    <xf numFmtId="178" fontId="52" fillId="0" borderId="53" xfId="50" applyNumberFormat="1" applyFont="1" applyBorder="1" applyAlignment="1">
      <alignment horizontal="center"/>
    </xf>
    <xf numFmtId="178" fontId="52" fillId="0" borderId="21" xfId="50" applyNumberFormat="1" applyFont="1" applyBorder="1" applyAlignment="1">
      <alignment horizontal="center"/>
    </xf>
    <xf numFmtId="0" fontId="120" fillId="0" borderId="15" xfId="60" applyFont="1" applyBorder="1"/>
    <xf numFmtId="0" fontId="120" fillId="0" borderId="0" xfId="60" applyFont="1"/>
    <xf numFmtId="0" fontId="121" fillId="0" borderId="0" xfId="60" applyFont="1"/>
    <xf numFmtId="0" fontId="121" fillId="0" borderId="14" xfId="60" applyFont="1" applyBorder="1"/>
    <xf numFmtId="3" fontId="121" fillId="0" borderId="64" xfId="60" applyNumberFormat="1" applyFont="1" applyBorder="1" applyAlignment="1">
      <alignment horizontal="right" indent="2"/>
    </xf>
    <xf numFmtId="3" fontId="121" fillId="0" borderId="63" xfId="60" applyNumberFormat="1" applyFont="1" applyBorder="1" applyAlignment="1">
      <alignment horizontal="center"/>
    </xf>
    <xf numFmtId="3" fontId="121" fillId="0" borderId="60" xfId="60" applyNumberFormat="1" applyFont="1" applyBorder="1" applyAlignment="1">
      <alignment horizontal="center"/>
    </xf>
    <xf numFmtId="3" fontId="121" fillId="0" borderId="40" xfId="60" applyNumberFormat="1" applyFont="1" applyBorder="1" applyAlignment="1">
      <alignment horizontal="center"/>
    </xf>
    <xf numFmtId="3" fontId="121" fillId="0" borderId="26" xfId="60" applyNumberFormat="1" applyFont="1" applyBorder="1" applyAlignment="1">
      <alignment horizontal="center"/>
    </xf>
    <xf numFmtId="0" fontId="16" fillId="0" borderId="0" xfId="60" applyFont="1"/>
    <xf numFmtId="0" fontId="62" fillId="0" borderId="15" xfId="60" applyFont="1" applyBorder="1"/>
    <xf numFmtId="0" fontId="62" fillId="0" borderId="0" xfId="60" applyFont="1"/>
    <xf numFmtId="0" fontId="66" fillId="0" borderId="14" xfId="60" applyFont="1" applyBorder="1"/>
    <xf numFmtId="3" fontId="66" fillId="0" borderId="64" xfId="60" applyNumberFormat="1" applyFont="1" applyBorder="1" applyAlignment="1">
      <alignment horizontal="right" wrapText="1" indent="2"/>
    </xf>
    <xf numFmtId="178" fontId="66" fillId="0" borderId="64" xfId="50" applyNumberFormat="1" applyFont="1" applyBorder="1" applyAlignment="1">
      <alignment horizontal="center"/>
    </xf>
    <xf numFmtId="178" fontId="66" fillId="0" borderId="12" xfId="50" applyNumberFormat="1" applyFont="1" applyBorder="1" applyAlignment="1">
      <alignment horizontal="center"/>
    </xf>
    <xf numFmtId="178" fontId="66" fillId="0" borderId="17" xfId="50" applyNumberFormat="1" applyFont="1" applyBorder="1" applyAlignment="1">
      <alignment horizontal="center"/>
    </xf>
    <xf numFmtId="178" fontId="66" fillId="0" borderId="13" xfId="50" applyNumberFormat="1" applyFont="1" applyBorder="1" applyAlignment="1">
      <alignment horizontal="center"/>
    </xf>
    <xf numFmtId="0" fontId="18" fillId="0" borderId="0" xfId="60" applyFont="1" applyAlignment="1">
      <alignment vertical="top" wrapText="1"/>
    </xf>
    <xf numFmtId="0" fontId="20" fillId="0" borderId="15" xfId="60" applyFont="1" applyBorder="1"/>
    <xf numFmtId="0" fontId="20" fillId="0" borderId="0" xfId="60" applyFont="1"/>
    <xf numFmtId="0" fontId="122" fillId="0" borderId="0" xfId="60" applyFont="1"/>
    <xf numFmtId="0" fontId="52" fillId="0" borderId="14" xfId="60" applyFont="1" applyBorder="1"/>
    <xf numFmtId="3" fontId="52" fillId="0" borderId="64" xfId="60" applyNumberFormat="1" applyFont="1" applyBorder="1" applyAlignment="1">
      <alignment horizontal="right" indent="2"/>
    </xf>
    <xf numFmtId="178" fontId="52" fillId="0" borderId="64" xfId="50" applyNumberFormat="1" applyFont="1" applyBorder="1" applyAlignment="1">
      <alignment horizontal="center"/>
    </xf>
    <xf numFmtId="178" fontId="52" fillId="0" borderId="12" xfId="50" applyNumberFormat="1" applyFont="1" applyBorder="1" applyAlignment="1">
      <alignment horizontal="center"/>
    </xf>
    <xf numFmtId="178" fontId="52" fillId="0" borderId="17" xfId="50" applyNumberFormat="1" applyFont="1" applyBorder="1" applyAlignment="1">
      <alignment horizontal="center"/>
    </xf>
    <xf numFmtId="244" fontId="52" fillId="0" borderId="17" xfId="50" applyNumberFormat="1" applyFont="1" applyBorder="1" applyAlignment="1">
      <alignment horizontal="center"/>
    </xf>
    <xf numFmtId="178" fontId="52" fillId="0" borderId="13" xfId="50" applyNumberFormat="1" applyFont="1" applyBorder="1" applyAlignment="1">
      <alignment horizontal="center"/>
    </xf>
    <xf numFmtId="0" fontId="11" fillId="0" borderId="0" xfId="60" applyFont="1" applyAlignment="1">
      <alignment vertical="top" wrapText="1"/>
    </xf>
    <xf numFmtId="0" fontId="52" fillId="0" borderId="0" xfId="60" applyFont="1"/>
    <xf numFmtId="178" fontId="11" fillId="0" borderId="64" xfId="50" applyNumberFormat="1" applyFont="1" applyBorder="1" applyAlignment="1">
      <alignment horizontal="center"/>
    </xf>
    <xf numFmtId="3" fontId="52" fillId="0" borderId="64" xfId="60" applyNumberFormat="1" applyFont="1" applyBorder="1" applyAlignment="1">
      <alignment horizontal="center"/>
    </xf>
    <xf numFmtId="3" fontId="52" fillId="0" borderId="12" xfId="60" applyNumberFormat="1" applyFont="1" applyBorder="1" applyAlignment="1">
      <alignment horizontal="center"/>
    </xf>
    <xf numFmtId="3" fontId="52" fillId="0" borderId="17" xfId="60" applyNumberFormat="1" applyFont="1" applyBorder="1" applyAlignment="1">
      <alignment horizontal="center"/>
    </xf>
    <xf numFmtId="3" fontId="52" fillId="0" borderId="13" xfId="60" applyNumberFormat="1" applyFont="1" applyBorder="1" applyAlignment="1">
      <alignment horizontal="center"/>
    </xf>
    <xf numFmtId="3" fontId="66" fillId="0" borderId="64" xfId="60" applyNumberFormat="1" applyFont="1" applyBorder="1" applyAlignment="1">
      <alignment horizontal="right" indent="2"/>
    </xf>
    <xf numFmtId="0" fontId="20" fillId="0" borderId="14" xfId="60" quotePrefix="1" applyFont="1" applyBorder="1"/>
    <xf numFmtId="0" fontId="52" fillId="0" borderId="64" xfId="60" applyFont="1" applyBorder="1" applyAlignment="1">
      <alignment horizontal="right" indent="2"/>
    </xf>
    <xf numFmtId="244" fontId="52" fillId="0" borderId="13" xfId="50" applyNumberFormat="1" applyFont="1" applyBorder="1" applyAlignment="1">
      <alignment horizontal="center"/>
    </xf>
    <xf numFmtId="0" fontId="18" fillId="0" borderId="0" xfId="60" applyFont="1"/>
    <xf numFmtId="0" fontId="20" fillId="0" borderId="15" xfId="60" applyFont="1" applyBorder="1" applyAlignment="1">
      <alignment horizontal="right"/>
    </xf>
    <xf numFmtId="0" fontId="20" fillId="0" borderId="0" xfId="60" applyFont="1" applyAlignment="1">
      <alignment horizontal="right"/>
    </xf>
    <xf numFmtId="240" fontId="62" fillId="0" borderId="0" xfId="60" applyNumberFormat="1" applyFont="1"/>
    <xf numFmtId="0" fontId="66" fillId="0" borderId="64" xfId="60" applyFont="1" applyBorder="1" applyAlignment="1">
      <alignment horizontal="right" indent="2"/>
    </xf>
    <xf numFmtId="37" fontId="66" fillId="0" borderId="12" xfId="17" applyNumberFormat="1" applyFont="1" applyFill="1" applyBorder="1" applyAlignment="1">
      <alignment horizontal="center"/>
    </xf>
    <xf numFmtId="37" fontId="52" fillId="0" borderId="12" xfId="17" applyNumberFormat="1" applyFont="1" applyFill="1" applyBorder="1" applyAlignment="1">
      <alignment horizontal="center"/>
    </xf>
    <xf numFmtId="0" fontId="20" fillId="0" borderId="32" xfId="60" applyFont="1" applyBorder="1"/>
    <xf numFmtId="0" fontId="20" fillId="0" borderId="30" xfId="60" applyFont="1" applyBorder="1"/>
    <xf numFmtId="0" fontId="52" fillId="0" borderId="30" xfId="60" applyFont="1" applyBorder="1"/>
    <xf numFmtId="0" fontId="52" fillId="0" borderId="33" xfId="60" applyFont="1" applyBorder="1"/>
    <xf numFmtId="3" fontId="52" fillId="0" borderId="132" xfId="60" applyNumberFormat="1" applyFont="1" applyBorder="1" applyAlignment="1">
      <alignment horizontal="right" indent="2"/>
    </xf>
    <xf numFmtId="3" fontId="52" fillId="0" borderId="132" xfId="60" applyNumberFormat="1" applyFont="1" applyBorder="1" applyAlignment="1">
      <alignment horizontal="center"/>
    </xf>
    <xf numFmtId="3" fontId="52" fillId="0" borderId="76" xfId="60" applyNumberFormat="1" applyFont="1" applyBorder="1" applyAlignment="1">
      <alignment horizontal="center"/>
    </xf>
    <xf numFmtId="244" fontId="52" fillId="0" borderId="43" xfId="50" applyNumberFormat="1" applyFont="1" applyBorder="1" applyAlignment="1">
      <alignment horizontal="center"/>
    </xf>
    <xf numFmtId="3" fontId="120" fillId="0" borderId="0" xfId="60" applyNumberFormat="1" applyFont="1" applyAlignment="1">
      <alignment horizontal="right" indent="2"/>
    </xf>
    <xf numFmtId="0" fontId="53" fillId="0" borderId="0" xfId="60" applyFont="1"/>
    <xf numFmtId="0" fontId="18" fillId="0" borderId="0" xfId="67" quotePrefix="1" applyFont="1" applyAlignment="1">
      <alignment horizontal="left"/>
    </xf>
    <xf numFmtId="0" fontId="18" fillId="0" borderId="0" xfId="67" applyFont="1"/>
    <xf numFmtId="0" fontId="11" fillId="0" borderId="0" xfId="67" applyFont="1"/>
    <xf numFmtId="0" fontId="11" fillId="0" borderId="0" xfId="67" applyFont="1" applyAlignment="1">
      <alignment horizontal="right"/>
    </xf>
    <xf numFmtId="0" fontId="11" fillId="0" borderId="0" xfId="67" applyFont="1" applyAlignment="1">
      <alignment horizontal="center"/>
    </xf>
    <xf numFmtId="0" fontId="18" fillId="0" borderId="131" xfId="67" applyFont="1" applyBorder="1" applyAlignment="1">
      <alignment horizontal="center"/>
    </xf>
    <xf numFmtId="0" fontId="11" fillId="0" borderId="35" xfId="67" applyFont="1" applyBorder="1"/>
    <xf numFmtId="0" fontId="18" fillId="0" borderId="66" xfId="67" applyFont="1" applyBorder="1" applyAlignment="1">
      <alignment horizontal="center"/>
    </xf>
    <xf numFmtId="0" fontId="11" fillId="0" borderId="19" xfId="67" applyFont="1" applyBorder="1" applyAlignment="1">
      <alignment horizontal="left"/>
    </xf>
    <xf numFmtId="0" fontId="11" fillId="0" borderId="7" xfId="57" applyFont="1" applyBorder="1" applyAlignment="1">
      <alignment horizontal="center" vertical="center"/>
    </xf>
    <xf numFmtId="0" fontId="11" fillId="0" borderId="53" xfId="57" applyFont="1" applyBorder="1" applyAlignment="1">
      <alignment horizontal="center" vertical="center"/>
    </xf>
    <xf numFmtId="0" fontId="18" fillId="0" borderId="64" xfId="67" applyFont="1" applyBorder="1" applyAlignment="1">
      <alignment horizontal="center"/>
    </xf>
    <xf numFmtId="0" fontId="16" fillId="0" borderId="0" xfId="67" applyFont="1"/>
    <xf numFmtId="0" fontId="16" fillId="0" borderId="14" xfId="67" applyFont="1" applyBorder="1"/>
    <xf numFmtId="3" fontId="16" fillId="0" borderId="64" xfId="67" applyNumberFormat="1" applyFont="1" applyBorder="1" applyAlignment="1">
      <alignment horizontal="right" indent="1"/>
    </xf>
    <xf numFmtId="3" fontId="16" fillId="0" borderId="12" xfId="67" applyNumberFormat="1" applyFont="1" applyBorder="1" applyAlignment="1">
      <alignment horizontal="right" indent="1"/>
    </xf>
    <xf numFmtId="3" fontId="16" fillId="0" borderId="17" xfId="67" applyNumberFormat="1" applyFont="1" applyBorder="1" applyAlignment="1">
      <alignment horizontal="right" indent="1"/>
    </xf>
    <xf numFmtId="0" fontId="18" fillId="0" borderId="14" xfId="67" applyFont="1" applyBorder="1"/>
    <xf numFmtId="3" fontId="18" fillId="0" borderId="64" xfId="67" applyNumberFormat="1" applyFont="1" applyBorder="1" applyAlignment="1">
      <alignment horizontal="right" indent="1"/>
    </xf>
    <xf numFmtId="3" fontId="18" fillId="0" borderId="12" xfId="67" applyNumberFormat="1" applyFont="1" applyBorder="1" applyAlignment="1">
      <alignment horizontal="right" indent="1"/>
    </xf>
    <xf numFmtId="3" fontId="18" fillId="0" borderId="17" xfId="67" applyNumberFormat="1" applyFont="1" applyBorder="1" applyAlignment="1">
      <alignment horizontal="right" indent="1"/>
    </xf>
    <xf numFmtId="0" fontId="11" fillId="0" borderId="64" xfId="67" applyFont="1" applyBorder="1" applyAlignment="1">
      <alignment horizontal="center"/>
    </xf>
    <xf numFmtId="0" fontId="11" fillId="0" borderId="14" xfId="67" applyFont="1" applyBorder="1"/>
    <xf numFmtId="3" fontId="11" fillId="0" borderId="64" xfId="67" applyNumberFormat="1" applyFont="1" applyBorder="1" applyAlignment="1">
      <alignment horizontal="right" indent="1"/>
    </xf>
    <xf numFmtId="3" fontId="11" fillId="0" borderId="12" xfId="67" applyNumberFormat="1" applyFont="1" applyBorder="1" applyAlignment="1">
      <alignment horizontal="right" indent="1"/>
    </xf>
    <xf numFmtId="3" fontId="11" fillId="0" borderId="17" xfId="67" applyNumberFormat="1" applyFont="1" applyBorder="1" applyAlignment="1">
      <alignment horizontal="right" indent="1"/>
    </xf>
    <xf numFmtId="0" fontId="11" fillId="0" borderId="0" xfId="67" applyFont="1" applyAlignment="1">
      <alignment vertical="top" wrapText="1"/>
    </xf>
    <xf numFmtId="0" fontId="11" fillId="0" borderId="14" xfId="67" applyFont="1" applyBorder="1" applyAlignment="1">
      <alignment vertical="top" wrapText="1"/>
    </xf>
    <xf numFmtId="3" fontId="11" fillId="0" borderId="64" xfId="50" applyNumberFormat="1" applyFont="1" applyBorder="1" applyAlignment="1">
      <alignment horizontal="right" indent="1"/>
    </xf>
    <xf numFmtId="3" fontId="11" fillId="0" borderId="12" xfId="50" applyNumberFormat="1" applyFont="1" applyBorder="1" applyAlignment="1">
      <alignment horizontal="right" indent="1"/>
    </xf>
    <xf numFmtId="3" fontId="11" fillId="0" borderId="17" xfId="50" applyNumberFormat="1" applyFont="1" applyBorder="1" applyAlignment="1">
      <alignment horizontal="right" indent="1"/>
    </xf>
    <xf numFmtId="3" fontId="11" fillId="0" borderId="11" xfId="50" applyNumberFormat="1" applyFont="1" applyBorder="1" applyAlignment="1">
      <alignment horizontal="right" indent="1"/>
    </xf>
    <xf numFmtId="168" fontId="11" fillId="0" borderId="64" xfId="67" applyNumberFormat="1" applyFont="1" applyBorder="1" applyAlignment="1">
      <alignment horizontal="center"/>
    </xf>
    <xf numFmtId="0" fontId="11" fillId="0" borderId="132" xfId="67" applyFont="1" applyBorder="1" applyAlignment="1">
      <alignment horizontal="center"/>
    </xf>
    <xf numFmtId="0" fontId="11" fillId="0" borderId="30" xfId="67" applyFont="1" applyBorder="1"/>
    <xf numFmtId="0" fontId="11" fillId="0" borderId="33" xfId="67" applyFont="1" applyBorder="1"/>
    <xf numFmtId="3" fontId="11" fillId="0" borderId="132" xfId="50" applyNumberFormat="1" applyFont="1" applyBorder="1" applyAlignment="1">
      <alignment horizontal="right" indent="1"/>
    </xf>
    <xf numFmtId="3" fontId="11" fillId="0" borderId="76" xfId="50" applyNumberFormat="1" applyFont="1" applyBorder="1" applyAlignment="1">
      <alignment horizontal="right" indent="1"/>
    </xf>
    <xf numFmtId="3" fontId="11" fillId="0" borderId="43" xfId="50" applyNumberFormat="1" applyFont="1" applyBorder="1" applyAlignment="1">
      <alignment horizontal="right" indent="1"/>
    </xf>
    <xf numFmtId="240" fontId="11" fillId="0" borderId="0" xfId="67" applyNumberFormat="1" applyFont="1" applyAlignment="1">
      <alignment horizontal="center"/>
    </xf>
    <xf numFmtId="0" fontId="17" fillId="0" borderId="0" xfId="67" applyFont="1"/>
    <xf numFmtId="3" fontId="17" fillId="0" borderId="0" xfId="67" applyNumberFormat="1" applyFont="1"/>
    <xf numFmtId="3" fontId="11" fillId="0" borderId="0" xfId="67" applyNumberFormat="1" applyFont="1"/>
    <xf numFmtId="3" fontId="11" fillId="0" borderId="0" xfId="67" quotePrefix="1" applyNumberFormat="1" applyFont="1" applyAlignment="1">
      <alignment horizontal="left"/>
    </xf>
    <xf numFmtId="0" fontId="18" fillId="0" borderId="58" xfId="67" applyFont="1" applyBorder="1" applyAlignment="1">
      <alignment horizontal="center"/>
    </xf>
    <xf numFmtId="0" fontId="18" fillId="0" borderId="23" xfId="67" applyFont="1" applyBorder="1" applyAlignment="1">
      <alignment horizontal="center"/>
    </xf>
    <xf numFmtId="0" fontId="18" fillId="0" borderId="16" xfId="67" applyFont="1" applyBorder="1" applyAlignment="1">
      <alignment horizontal="center"/>
    </xf>
    <xf numFmtId="3" fontId="18" fillId="0" borderId="24" xfId="67" applyNumberFormat="1" applyFont="1" applyBorder="1" applyAlignment="1">
      <alignment horizontal="right" indent="1"/>
    </xf>
    <xf numFmtId="0" fontId="11" fillId="0" borderId="16" xfId="67" applyFont="1" applyBorder="1" applyAlignment="1">
      <alignment horizontal="center"/>
    </xf>
    <xf numFmtId="3" fontId="11" fillId="0" borderId="11" xfId="67" applyNumberFormat="1" applyFont="1" applyBorder="1" applyAlignment="1">
      <alignment horizontal="right" indent="1"/>
    </xf>
    <xf numFmtId="3" fontId="18" fillId="0" borderId="11" xfId="67" applyNumberFormat="1" applyFont="1" applyBorder="1" applyAlignment="1">
      <alignment horizontal="right" indent="1"/>
    </xf>
    <xf numFmtId="0" fontId="11" fillId="0" borderId="14" xfId="50" applyFont="1" applyBorder="1"/>
    <xf numFmtId="242" fontId="18" fillId="0" borderId="64" xfId="50" applyNumberFormat="1" applyFont="1" applyBorder="1" applyAlignment="1">
      <alignment vertical="center"/>
    </xf>
    <xf numFmtId="0" fontId="18" fillId="0" borderId="59" xfId="67" applyFont="1" applyBorder="1" applyAlignment="1">
      <alignment horizontal="center"/>
    </xf>
    <xf numFmtId="0" fontId="18" fillId="0" borderId="29" xfId="67" applyFont="1" applyBorder="1"/>
    <xf numFmtId="0" fontId="18" fillId="0" borderId="30" xfId="67" applyFont="1" applyBorder="1"/>
    <xf numFmtId="0" fontId="18" fillId="0" borderId="33" xfId="67" applyFont="1" applyBorder="1"/>
    <xf numFmtId="3" fontId="18" fillId="0" borderId="29" xfId="67" applyNumberFormat="1" applyFont="1" applyBorder="1" applyAlignment="1">
      <alignment horizontal="right" indent="1"/>
    </xf>
    <xf numFmtId="3" fontId="18" fillId="0" borderId="76" xfId="67" applyNumberFormat="1" applyFont="1" applyBorder="1" applyAlignment="1">
      <alignment horizontal="right" indent="1"/>
    </xf>
    <xf numFmtId="3" fontId="18" fillId="0" borderId="43" xfId="67" applyNumberFormat="1" applyFont="1" applyBorder="1" applyAlignment="1">
      <alignment horizontal="right" indent="1"/>
    </xf>
    <xf numFmtId="168" fontId="22" fillId="0" borderId="0" xfId="67" quotePrefix="1" applyNumberFormat="1" applyFont="1" applyAlignment="1">
      <alignment horizontal="right"/>
    </xf>
    <xf numFmtId="0" fontId="22" fillId="0" borderId="0" xfId="67" applyFont="1"/>
    <xf numFmtId="0" fontId="12" fillId="0" borderId="19" xfId="63" applyFont="1" applyBorder="1"/>
    <xf numFmtId="0" fontId="11" fillId="0" borderId="19" xfId="50" applyFont="1" applyBorder="1" applyAlignment="1">
      <alignment horizontal="right"/>
    </xf>
    <xf numFmtId="0" fontId="12" fillId="0" borderId="24" xfId="63" applyFont="1" applyBorder="1"/>
    <xf numFmtId="0" fontId="18" fillId="0" borderId="18" xfId="63" applyFont="1" applyBorder="1" applyAlignment="1">
      <alignment vertical="center"/>
    </xf>
    <xf numFmtId="0" fontId="23" fillId="0" borderId="20" xfId="57" applyFont="1" applyBorder="1" applyAlignment="1">
      <alignment horizontal="center" vertical="center"/>
    </xf>
    <xf numFmtId="0" fontId="23" fillId="0" borderId="47" xfId="57" applyFont="1" applyBorder="1" applyAlignment="1">
      <alignment horizontal="center" vertical="center"/>
    </xf>
    <xf numFmtId="0" fontId="23" fillId="0" borderId="23" xfId="57" applyFont="1" applyBorder="1" applyAlignment="1">
      <alignment horizontal="center" vertical="center"/>
    </xf>
    <xf numFmtId="0" fontId="11" fillId="0" borderId="24" xfId="63" applyFont="1" applyBorder="1"/>
    <xf numFmtId="0" fontId="11" fillId="0" borderId="25" xfId="63" applyFont="1" applyBorder="1"/>
    <xf numFmtId="3" fontId="11" fillId="0" borderId="63" xfId="63" applyNumberFormat="1" applyFont="1" applyBorder="1" applyAlignment="1">
      <alignment horizontal="right" indent="2"/>
    </xf>
    <xf numFmtId="3" fontId="11" fillId="0" borderId="64" xfId="63" applyNumberFormat="1" applyFont="1" applyBorder="1" applyAlignment="1">
      <alignment horizontal="right" indent="2"/>
    </xf>
    <xf numFmtId="3" fontId="11" fillId="0" borderId="0" xfId="63" applyNumberFormat="1" applyFont="1" applyAlignment="1">
      <alignment horizontal="right" indent="2"/>
    </xf>
    <xf numFmtId="242" fontId="11" fillId="0" borderId="12" xfId="50" applyNumberFormat="1" applyFont="1" applyBorder="1" applyAlignment="1">
      <alignment horizontal="center"/>
    </xf>
    <xf numFmtId="242" fontId="11" fillId="0" borderId="17" xfId="50" applyNumberFormat="1" applyFont="1" applyBorder="1" applyAlignment="1">
      <alignment horizontal="center"/>
    </xf>
    <xf numFmtId="242" fontId="11" fillId="0" borderId="61" xfId="50" applyNumberFormat="1" applyFont="1" applyBorder="1" applyAlignment="1">
      <alignment horizontal="center"/>
    </xf>
    <xf numFmtId="242" fontId="0" fillId="0" borderId="0" xfId="0" applyNumberFormat="1"/>
    <xf numFmtId="242" fontId="11" fillId="0" borderId="16" xfId="50" applyNumberFormat="1" applyFont="1" applyBorder="1" applyAlignment="1">
      <alignment horizontal="center"/>
    </xf>
    <xf numFmtId="242" fontId="11" fillId="0" borderId="11" xfId="50" applyNumberFormat="1" applyFont="1" applyBorder="1" applyAlignment="1">
      <alignment horizontal="center"/>
    </xf>
    <xf numFmtId="0" fontId="11" fillId="0" borderId="0" xfId="63" applyFont="1" applyAlignment="1">
      <alignment wrapText="1"/>
    </xf>
    <xf numFmtId="0" fontId="12" fillId="0" borderId="18" xfId="63" applyFont="1" applyBorder="1"/>
    <xf numFmtId="0" fontId="11" fillId="0" borderId="19" xfId="63" applyFont="1" applyBorder="1"/>
    <xf numFmtId="0" fontId="23" fillId="0" borderId="19" xfId="63" applyFont="1" applyBorder="1"/>
    <xf numFmtId="3" fontId="11" fillId="0" borderId="66" xfId="63" applyNumberFormat="1" applyFont="1" applyBorder="1" applyAlignment="1">
      <alignment horizontal="right" indent="2"/>
    </xf>
    <xf numFmtId="3" fontId="11" fillId="0" borderId="19" xfId="63" applyNumberFormat="1" applyFont="1" applyBorder="1" applyAlignment="1">
      <alignment horizontal="right" indent="2"/>
    </xf>
    <xf numFmtId="242" fontId="11" fillId="0" borderId="20" xfId="50" applyNumberFormat="1" applyFont="1" applyBorder="1" applyAlignment="1">
      <alignment horizontal="center"/>
    </xf>
    <xf numFmtId="242" fontId="11" fillId="0" borderId="47" xfId="50" applyNumberFormat="1" applyFont="1" applyBorder="1" applyAlignment="1">
      <alignment horizontal="center"/>
    </xf>
    <xf numFmtId="242" fontId="11" fillId="0" borderId="23" xfId="50" applyNumberFormat="1" applyFont="1" applyBorder="1" applyAlignment="1">
      <alignment horizontal="center"/>
    </xf>
    <xf numFmtId="0" fontId="14" fillId="0" borderId="0" xfId="68" quotePrefix="1" applyFont="1" applyAlignment="1">
      <alignment horizontal="left"/>
    </xf>
    <xf numFmtId="0" fontId="40" fillId="0" borderId="0" xfId="68" applyFont="1"/>
    <xf numFmtId="0" fontId="14" fillId="0" borderId="0" xfId="68" applyFont="1"/>
    <xf numFmtId="0" fontId="42" fillId="0" borderId="0" xfId="68" applyFont="1"/>
    <xf numFmtId="0" fontId="20" fillId="0" borderId="0" xfId="68" quotePrefix="1" applyFont="1"/>
    <xf numFmtId="0" fontId="20" fillId="0" borderId="0" xfId="68" quotePrefix="1" applyFont="1" applyAlignment="1">
      <alignment horizontal="right"/>
    </xf>
    <xf numFmtId="0" fontId="11" fillId="0" borderId="0" xfId="68" applyFont="1"/>
    <xf numFmtId="0" fontId="23" fillId="0" borderId="0" xfId="68" applyFont="1"/>
    <xf numFmtId="0" fontId="12" fillId="0" borderId="57" xfId="68" applyFont="1" applyBorder="1"/>
    <xf numFmtId="0" fontId="18" fillId="0" borderId="35" xfId="68" applyFont="1" applyBorder="1" applyAlignment="1">
      <alignment vertical="center"/>
    </xf>
    <xf numFmtId="0" fontId="62" fillId="0" borderId="0" xfId="68" quotePrefix="1" applyFont="1" applyAlignment="1">
      <alignment horizontal="center"/>
    </xf>
    <xf numFmtId="0" fontId="12" fillId="0" borderId="0" xfId="68" applyFont="1"/>
    <xf numFmtId="0" fontId="18" fillId="0" borderId="22" xfId="68" applyFont="1" applyBorder="1" applyAlignment="1">
      <alignment horizontal="left" vertical="center"/>
    </xf>
    <xf numFmtId="0" fontId="18" fillId="0" borderId="19" xfId="68" applyFont="1" applyBorder="1" applyAlignment="1">
      <alignment vertical="center"/>
    </xf>
    <xf numFmtId="0" fontId="52" fillId="0" borderId="7" xfId="68" applyFont="1" applyBorder="1" applyAlignment="1">
      <alignment horizontal="center"/>
    </xf>
    <xf numFmtId="0" fontId="52" fillId="0" borderId="53" xfId="68" applyFont="1" applyBorder="1" applyAlignment="1">
      <alignment horizontal="center"/>
    </xf>
    <xf numFmtId="0" fontId="52" fillId="0" borderId="0" xfId="68" applyFont="1" applyAlignment="1">
      <alignment horizontal="center"/>
    </xf>
    <xf numFmtId="0" fontId="14" fillId="0" borderId="15" xfId="68" applyFont="1" applyBorder="1"/>
    <xf numFmtId="0" fontId="62" fillId="0" borderId="0" xfId="68" applyFont="1"/>
    <xf numFmtId="0" fontId="62" fillId="0" borderId="14" xfId="68" applyFont="1" applyBorder="1"/>
    <xf numFmtId="3" fontId="120" fillId="0" borderId="63" xfId="68" applyNumberFormat="1" applyFont="1" applyBorder="1" applyAlignment="1">
      <alignment horizontal="right" indent="2"/>
    </xf>
    <xf numFmtId="3" fontId="120" fillId="0" borderId="64" xfId="68" applyNumberFormat="1" applyFont="1" applyBorder="1" applyAlignment="1">
      <alignment horizontal="right" indent="2"/>
    </xf>
    <xf numFmtId="3" fontId="120" fillId="0" borderId="60" xfId="68" applyNumberFormat="1" applyFont="1" applyBorder="1" applyAlignment="1">
      <alignment horizontal="right" indent="2"/>
    </xf>
    <xf numFmtId="3" fontId="120" fillId="0" borderId="40" xfId="68" applyNumberFormat="1" applyFont="1" applyBorder="1" applyAlignment="1">
      <alignment horizontal="right" indent="2"/>
    </xf>
    <xf numFmtId="3" fontId="120" fillId="0" borderId="0" xfId="68" applyNumberFormat="1" applyFont="1" applyAlignment="1">
      <alignment horizontal="right" indent="2"/>
    </xf>
    <xf numFmtId="3" fontId="14" fillId="0" borderId="0" xfId="68" applyNumberFormat="1" applyFont="1"/>
    <xf numFmtId="0" fontId="18" fillId="0" borderId="15" xfId="68" applyFont="1" applyBorder="1"/>
    <xf numFmtId="0" fontId="18" fillId="0" borderId="0" xfId="68" applyFont="1" applyAlignment="1">
      <alignment horizontal="left"/>
    </xf>
    <xf numFmtId="0" fontId="120" fillId="0" borderId="0" xfId="68" applyFont="1"/>
    <xf numFmtId="0" fontId="120" fillId="0" borderId="14" xfId="68" applyFont="1" applyBorder="1"/>
    <xf numFmtId="3" fontId="120" fillId="0" borderId="12" xfId="68" applyNumberFormat="1" applyFont="1" applyBorder="1" applyAlignment="1">
      <alignment horizontal="right" indent="2"/>
    </xf>
    <xf numFmtId="3" fontId="120" fillId="0" borderId="17" xfId="68" applyNumberFormat="1" applyFont="1" applyBorder="1" applyAlignment="1">
      <alignment horizontal="right" indent="2"/>
    </xf>
    <xf numFmtId="0" fontId="18" fillId="0" borderId="0" xfId="68" applyFont="1"/>
    <xf numFmtId="0" fontId="11" fillId="0" borderId="15" xfId="68" applyFont="1" applyBorder="1"/>
    <xf numFmtId="0" fontId="11" fillId="0" borderId="0" xfId="68" applyFont="1" applyAlignment="1">
      <alignment horizontal="left"/>
    </xf>
    <xf numFmtId="0" fontId="35" fillId="0" borderId="0" xfId="68" applyFont="1"/>
    <xf numFmtId="0" fontId="20" fillId="0" borderId="14" xfId="68" applyFont="1" applyBorder="1"/>
    <xf numFmtId="3" fontId="20" fillId="0" borderId="64" xfId="68" applyNumberFormat="1" applyFont="1" applyBorder="1" applyAlignment="1">
      <alignment horizontal="right" indent="2"/>
    </xf>
    <xf numFmtId="3" fontId="20" fillId="0" borderId="12" xfId="68" applyNumberFormat="1" applyFont="1" applyBorder="1" applyAlignment="1">
      <alignment horizontal="right" indent="2"/>
    </xf>
    <xf numFmtId="3" fontId="20" fillId="0" borderId="17" xfId="68" applyNumberFormat="1" applyFont="1" applyBorder="1" applyAlignment="1">
      <alignment horizontal="right" indent="2"/>
    </xf>
    <xf numFmtId="3" fontId="20" fillId="0" borderId="0" xfId="68" applyNumberFormat="1" applyFont="1" applyAlignment="1">
      <alignment horizontal="right" indent="2"/>
    </xf>
    <xf numFmtId="0" fontId="20" fillId="0" borderId="0" xfId="68" applyFont="1"/>
    <xf numFmtId="3" fontId="11" fillId="0" borderId="64" xfId="68" applyNumberFormat="1" applyFont="1" applyBorder="1" applyAlignment="1">
      <alignment horizontal="right" indent="2"/>
    </xf>
    <xf numFmtId="3" fontId="20" fillId="0" borderId="11" xfId="68" applyNumberFormat="1" applyFont="1" applyBorder="1" applyAlignment="1">
      <alignment horizontal="right" indent="2"/>
    </xf>
    <xf numFmtId="0" fontId="16" fillId="0" borderId="15" xfId="68" applyFont="1" applyBorder="1"/>
    <xf numFmtId="0" fontId="16" fillId="0" borderId="0" xfId="68" applyFont="1"/>
    <xf numFmtId="0" fontId="11" fillId="0" borderId="32" xfId="68" applyFont="1" applyBorder="1"/>
    <xf numFmtId="0" fontId="11" fillId="0" borderId="30" xfId="68" applyFont="1" applyBorder="1"/>
    <xf numFmtId="0" fontId="20" fillId="0" borderId="30" xfId="68" applyFont="1" applyBorder="1"/>
    <xf numFmtId="0" fontId="20" fillId="0" borderId="33" xfId="68" applyFont="1" applyBorder="1"/>
    <xf numFmtId="3" fontId="20" fillId="0" borderId="132" xfId="68" applyNumberFormat="1" applyFont="1" applyBorder="1" applyAlignment="1">
      <alignment horizontal="right" indent="2"/>
    </xf>
    <xf numFmtId="3" fontId="20" fillId="0" borderId="76" xfId="68" applyNumberFormat="1" applyFont="1" applyBorder="1" applyAlignment="1">
      <alignment horizontal="right" indent="2"/>
    </xf>
    <xf numFmtId="3" fontId="20" fillId="0" borderId="43" xfId="68" applyNumberFormat="1" applyFont="1" applyBorder="1" applyAlignment="1">
      <alignment horizontal="right" indent="2"/>
    </xf>
    <xf numFmtId="0" fontId="11" fillId="0" borderId="0" xfId="68" applyFont="1" applyAlignment="1">
      <alignment vertical="top"/>
    </xf>
    <xf numFmtId="168" fontId="25" fillId="0" borderId="0" xfId="68" quotePrefix="1" applyNumberFormat="1" applyFont="1" applyAlignment="1">
      <alignment vertical="top"/>
    </xf>
    <xf numFmtId="168" fontId="30" fillId="0" borderId="0" xfId="68" quotePrefix="1" applyNumberFormat="1" applyFont="1" applyAlignment="1">
      <alignment vertical="top"/>
    </xf>
    <xf numFmtId="0" fontId="11" fillId="0" borderId="0" xfId="63" applyFont="1" applyAlignment="1">
      <alignment horizontal="left"/>
    </xf>
    <xf numFmtId="0" fontId="11" fillId="0" borderId="34" xfId="68" applyFont="1" applyBorder="1"/>
    <xf numFmtId="0" fontId="11" fillId="0" borderId="35" xfId="68" applyFont="1" applyBorder="1"/>
    <xf numFmtId="0" fontId="11" fillId="0" borderId="18" xfId="68" applyFont="1" applyBorder="1"/>
    <xf numFmtId="0" fontId="11" fillId="0" borderId="19" xfId="68" applyFont="1" applyBorder="1"/>
    <xf numFmtId="0" fontId="52" fillId="0" borderId="8" xfId="68" applyFont="1" applyBorder="1" applyAlignment="1">
      <alignment horizontal="center"/>
    </xf>
    <xf numFmtId="0" fontId="11" fillId="0" borderId="11" xfId="68" applyFont="1" applyBorder="1"/>
    <xf numFmtId="0" fontId="52" fillId="0" borderId="14" xfId="68" applyFont="1" applyBorder="1"/>
    <xf numFmtId="3" fontId="20" fillId="0" borderId="60" xfId="68" applyNumberFormat="1" applyFont="1" applyBorder="1" applyAlignment="1">
      <alignment horizontal="right" indent="2"/>
    </xf>
    <xf numFmtId="3" fontId="20" fillId="0" borderId="40" xfId="68" applyNumberFormat="1" applyFont="1" applyBorder="1" applyAlignment="1">
      <alignment horizontal="right" indent="2"/>
    </xf>
    <xf numFmtId="3" fontId="11" fillId="0" borderId="0" xfId="68" applyNumberFormat="1" applyFont="1"/>
    <xf numFmtId="0" fontId="17" fillId="0" borderId="11" xfId="68" applyFont="1" applyBorder="1"/>
    <xf numFmtId="0" fontId="17" fillId="0" borderId="0" xfId="68" applyFont="1"/>
    <xf numFmtId="0" fontId="121" fillId="0" borderId="0" xfId="68" applyFont="1"/>
    <xf numFmtId="0" fontId="121" fillId="0" borderId="14" xfId="68" applyFont="1" applyBorder="1"/>
    <xf numFmtId="3" fontId="62" fillId="0" borderId="11" xfId="68" applyNumberFormat="1" applyFont="1" applyBorder="1" applyAlignment="1">
      <alignment horizontal="right" indent="2"/>
    </xf>
    <xf numFmtId="3" fontId="62" fillId="0" borderId="12" xfId="68" applyNumberFormat="1" applyFont="1" applyBorder="1" applyAlignment="1">
      <alignment horizontal="right" indent="2"/>
    </xf>
    <xf numFmtId="3" fontId="62" fillId="0" borderId="17" xfId="68" applyNumberFormat="1" applyFont="1" applyBorder="1" applyAlignment="1">
      <alignment horizontal="right" indent="2"/>
    </xf>
    <xf numFmtId="1" fontId="20" fillId="0" borderId="12" xfId="68" applyNumberFormat="1" applyFont="1" applyBorder="1" applyAlignment="1">
      <alignment horizontal="right" indent="2"/>
    </xf>
    <xf numFmtId="239" fontId="20" fillId="0" borderId="17" xfId="68" applyNumberFormat="1" applyFont="1" applyBorder="1" applyAlignment="1">
      <alignment horizontal="right" indent="2"/>
    </xf>
    <xf numFmtId="3" fontId="20" fillId="0" borderId="13" xfId="68" applyNumberFormat="1" applyFont="1" applyBorder="1" applyAlignment="1">
      <alignment horizontal="right" indent="2"/>
    </xf>
    <xf numFmtId="1" fontId="20" fillId="0" borderId="11" xfId="68" applyNumberFormat="1" applyFont="1" applyBorder="1" applyAlignment="1">
      <alignment horizontal="right" indent="2"/>
    </xf>
    <xf numFmtId="1" fontId="20" fillId="0" borderId="17" xfId="68" applyNumberFormat="1" applyFont="1" applyBorder="1" applyAlignment="1">
      <alignment horizontal="right" indent="2"/>
    </xf>
    <xf numFmtId="243" fontId="11" fillId="0" borderId="14" xfId="50" applyNumberFormat="1" applyFont="1" applyBorder="1" applyAlignment="1">
      <alignment horizontal="center" vertical="center"/>
    </xf>
    <xf numFmtId="0" fontId="11" fillId="0" borderId="29" xfId="68" applyFont="1" applyBorder="1"/>
    <xf numFmtId="0" fontId="52" fillId="0" borderId="33" xfId="68" applyFont="1" applyBorder="1"/>
    <xf numFmtId="3" fontId="20" fillId="0" borderId="29" xfId="68" applyNumberFormat="1" applyFont="1" applyBorder="1" applyAlignment="1">
      <alignment horizontal="right" indent="2"/>
    </xf>
    <xf numFmtId="3" fontId="20" fillId="0" borderId="31" xfId="68" applyNumberFormat="1" applyFont="1" applyBorder="1" applyAlignment="1">
      <alignment horizontal="right" indent="2"/>
    </xf>
    <xf numFmtId="239" fontId="20" fillId="0" borderId="43" xfId="68" applyNumberFormat="1" applyFont="1" applyBorder="1" applyAlignment="1">
      <alignment horizontal="right" indent="2"/>
    </xf>
    <xf numFmtId="168" fontId="25" fillId="0" borderId="0" xfId="68" quotePrefix="1" applyNumberFormat="1" applyFont="1" applyAlignment="1">
      <alignment horizontal="right" vertical="top"/>
    </xf>
    <xf numFmtId="168" fontId="30" fillId="0" borderId="0" xfId="68" quotePrefix="1" applyNumberFormat="1" applyFont="1" applyAlignment="1">
      <alignment horizontal="right" vertical="top"/>
    </xf>
    <xf numFmtId="0" fontId="24" fillId="0" borderId="0" xfId="69" applyFont="1"/>
    <xf numFmtId="0" fontId="23" fillId="0" borderId="0" xfId="69" applyFont="1"/>
    <xf numFmtId="0" fontId="118" fillId="0" borderId="0" xfId="69" applyFont="1" applyAlignment="1">
      <alignment horizontal="left"/>
    </xf>
    <xf numFmtId="0" fontId="123" fillId="0" borderId="0" xfId="69" applyFont="1"/>
    <xf numFmtId="0" fontId="14" fillId="0" borderId="0" xfId="69" applyFont="1"/>
    <xf numFmtId="49" fontId="14" fillId="0" borderId="0" xfId="69" applyNumberFormat="1" applyFont="1"/>
    <xf numFmtId="0" fontId="11" fillId="0" borderId="0" xfId="69" applyFont="1"/>
    <xf numFmtId="0" fontId="62" fillId="0" borderId="42" xfId="69" applyFont="1" applyBorder="1" applyAlignment="1">
      <alignment horizontal="center" vertical="center" wrapText="1"/>
    </xf>
    <xf numFmtId="0" fontId="14" fillId="0" borderId="17" xfId="69" applyFont="1" applyBorder="1"/>
    <xf numFmtId="0" fontId="11" fillId="0" borderId="17" xfId="69" applyFont="1" applyBorder="1" applyAlignment="1">
      <alignment horizontal="right" vertical="center"/>
    </xf>
    <xf numFmtId="0" fontId="18" fillId="0" borderId="17" xfId="69" applyFont="1" applyBorder="1" applyAlignment="1">
      <alignment horizontal="right" vertical="center"/>
    </xf>
    <xf numFmtId="0" fontId="18" fillId="0" borderId="17" xfId="69" applyFont="1" applyBorder="1"/>
    <xf numFmtId="0" fontId="23" fillId="0" borderId="17" xfId="69" applyFont="1" applyBorder="1"/>
    <xf numFmtId="0" fontId="23" fillId="0" borderId="17" xfId="69" applyFont="1" applyBorder="1" applyAlignment="1">
      <alignment horizontal="center"/>
    </xf>
    <xf numFmtId="173" fontId="11" fillId="0" borderId="17" xfId="69" applyNumberFormat="1" applyFont="1" applyBorder="1" applyAlignment="1">
      <alignment horizontal="center"/>
    </xf>
    <xf numFmtId="173" fontId="11" fillId="0" borderId="17" xfId="69" applyNumberFormat="1" applyFont="1" applyBorder="1" applyAlignment="1">
      <alignment horizontal="center" vertical="center"/>
    </xf>
    <xf numFmtId="0" fontId="11" fillId="0" borderId="17" xfId="69" applyFont="1" applyBorder="1" applyAlignment="1">
      <alignment horizontal="center" vertical="center"/>
    </xf>
    <xf numFmtId="0" fontId="11" fillId="0" borderId="17" xfId="69" applyFont="1" applyBorder="1" applyAlignment="1">
      <alignment horizontal="center"/>
    </xf>
    <xf numFmtId="0" fontId="23" fillId="0" borderId="43" xfId="69" applyFont="1" applyBorder="1" applyAlignment="1">
      <alignment horizontal="center"/>
    </xf>
    <xf numFmtId="173" fontId="11" fillId="0" borderId="43" xfId="69" applyNumberFormat="1" applyFont="1" applyBorder="1" applyAlignment="1">
      <alignment horizontal="center"/>
    </xf>
    <xf numFmtId="49" fontId="23" fillId="0" borderId="0" xfId="69" applyNumberFormat="1" applyFont="1" applyAlignment="1">
      <alignment horizontal="center"/>
    </xf>
    <xf numFmtId="173" fontId="11" fillId="0" borderId="0" xfId="69" applyNumberFormat="1" applyFont="1" applyAlignment="1">
      <alignment horizontal="center"/>
    </xf>
    <xf numFmtId="0" fontId="11" fillId="0" borderId="0" xfId="69" applyFont="1" applyAlignment="1">
      <alignment vertical="center"/>
    </xf>
    <xf numFmtId="0" fontId="22" fillId="0" borderId="0" xfId="69" applyFont="1" applyAlignment="1">
      <alignment horizontal="left" vertical="center" wrapText="1"/>
    </xf>
    <xf numFmtId="0" fontId="34" fillId="0" borderId="0" xfId="69" applyFont="1" applyAlignment="1">
      <alignment horizontal="left" vertical="center" wrapText="1"/>
    </xf>
    <xf numFmtId="0" fontId="22" fillId="0" borderId="0" xfId="69" applyFont="1" applyAlignment="1">
      <alignment vertical="center"/>
    </xf>
    <xf numFmtId="0" fontId="18" fillId="0" borderId="0" xfId="69" applyFont="1" applyAlignment="1">
      <alignment vertical="center" wrapText="1"/>
    </xf>
    <xf numFmtId="0" fontId="18" fillId="0" borderId="0" xfId="70" applyFont="1" applyAlignment="1">
      <alignment vertical="center"/>
    </xf>
    <xf numFmtId="0" fontId="11" fillId="0" borderId="0" xfId="71" applyFont="1" applyAlignment="1">
      <alignment horizontal="left" vertical="center"/>
    </xf>
    <xf numFmtId="0" fontId="11" fillId="0" borderId="0" xfId="71" applyFont="1" applyAlignment="1">
      <alignment vertical="center"/>
    </xf>
    <xf numFmtId="0" fontId="18" fillId="0" borderId="0" xfId="71" applyFont="1" applyAlignment="1">
      <alignment horizontal="left" vertical="center"/>
    </xf>
    <xf numFmtId="0" fontId="11" fillId="0" borderId="30" xfId="71" applyFont="1" applyBorder="1" applyAlignment="1">
      <alignment vertical="center"/>
    </xf>
    <xf numFmtId="0" fontId="11" fillId="0" borderId="57" xfId="71" applyFont="1" applyBorder="1" applyAlignment="1">
      <alignment vertical="center"/>
    </xf>
    <xf numFmtId="0" fontId="11" fillId="0" borderId="36" xfId="71" applyFont="1" applyBorder="1" applyAlignment="1">
      <alignment horizontal="left" vertical="center"/>
    </xf>
    <xf numFmtId="17" fontId="18" fillId="0" borderId="0" xfId="71" applyNumberFormat="1" applyFont="1" applyAlignment="1">
      <alignment vertical="center"/>
    </xf>
    <xf numFmtId="0" fontId="18" fillId="0" borderId="0" xfId="71" applyFont="1" applyAlignment="1">
      <alignment vertical="center"/>
    </xf>
    <xf numFmtId="0" fontId="11" fillId="0" borderId="15" xfId="71" applyFont="1" applyBorder="1" applyAlignment="1">
      <alignment horizontal="centerContinuous" vertical="center"/>
    </xf>
    <xf numFmtId="0" fontId="11" fillId="0" borderId="13" xfId="71" applyFont="1" applyBorder="1" applyAlignment="1">
      <alignment horizontal="centerContinuous" vertical="center"/>
    </xf>
    <xf numFmtId="0" fontId="18" fillId="0" borderId="56" xfId="71" applyFont="1" applyBorder="1" applyAlignment="1">
      <alignment horizontal="center" vertical="center"/>
    </xf>
    <xf numFmtId="0" fontId="11" fillId="0" borderId="32" xfId="71" applyFont="1" applyBorder="1" applyAlignment="1">
      <alignment vertical="center"/>
    </xf>
    <xf numFmtId="0" fontId="11" fillId="0" borderId="31" xfId="71" applyFont="1" applyBorder="1" applyAlignment="1">
      <alignment horizontal="center" vertical="center"/>
    </xf>
    <xf numFmtId="0" fontId="18" fillId="0" borderId="17" xfId="71" applyFont="1" applyBorder="1" applyAlignment="1">
      <alignment horizontal="center" vertical="center"/>
    </xf>
    <xf numFmtId="0" fontId="11" fillId="0" borderId="15" xfId="71" applyFont="1" applyBorder="1" applyAlignment="1">
      <alignment vertical="center"/>
    </xf>
    <xf numFmtId="0" fontId="11" fillId="0" borderId="13" xfId="71" applyFont="1" applyBorder="1" applyAlignment="1">
      <alignment horizontal="left" vertical="center"/>
    </xf>
    <xf numFmtId="178" fontId="11" fillId="0" borderId="56" xfId="3" applyNumberFormat="1" applyFont="1" applyBorder="1"/>
    <xf numFmtId="178" fontId="11" fillId="0" borderId="57" xfId="3" applyNumberFormat="1" applyFont="1" applyBorder="1"/>
    <xf numFmtId="3" fontId="125" fillId="0" borderId="56" xfId="0" applyNumberFormat="1" applyFont="1" applyBorder="1" applyAlignment="1">
      <alignment horizontal="right" vertical="center" wrapText="1"/>
    </xf>
    <xf numFmtId="178" fontId="11" fillId="0" borderId="0" xfId="71" applyNumberFormat="1" applyFont="1" applyAlignment="1">
      <alignment vertical="center"/>
    </xf>
    <xf numFmtId="3" fontId="11" fillId="0" borderId="0" xfId="71" applyNumberFormat="1" applyFont="1" applyAlignment="1">
      <alignment vertical="center"/>
    </xf>
    <xf numFmtId="0" fontId="60" fillId="0" borderId="15" xfId="71" applyFont="1" applyBorder="1" applyAlignment="1">
      <alignment vertical="center"/>
    </xf>
    <xf numFmtId="0" fontId="60" fillId="0" borderId="13" xfId="71" quotePrefix="1" applyFont="1" applyBorder="1" applyAlignment="1">
      <alignment horizontal="left" vertical="center"/>
    </xf>
    <xf numFmtId="178" fontId="60" fillId="0" borderId="17" xfId="3" applyNumberFormat="1" applyFont="1" applyBorder="1"/>
    <xf numFmtId="178" fontId="60" fillId="0" borderId="15" xfId="3" applyNumberFormat="1" applyFont="1" applyBorder="1"/>
    <xf numFmtId="3" fontId="126" fillId="0" borderId="17" xfId="0" applyNumberFormat="1" applyFont="1" applyBorder="1" applyAlignment="1">
      <alignment horizontal="right" vertical="center" wrapText="1"/>
    </xf>
    <xf numFmtId="0" fontId="60" fillId="0" borderId="0" xfId="71" applyFont="1" applyAlignment="1">
      <alignment vertical="center"/>
    </xf>
    <xf numFmtId="0" fontId="11" fillId="0" borderId="13" xfId="71" applyFont="1" applyBorder="1" applyAlignment="1">
      <alignment vertical="center"/>
    </xf>
    <xf numFmtId="178" fontId="11" fillId="0" borderId="17" xfId="3" applyNumberFormat="1" applyFont="1" applyBorder="1"/>
    <xf numFmtId="178" fontId="11" fillId="0" borderId="15" xfId="3" applyNumberFormat="1" applyFont="1" applyBorder="1"/>
    <xf numFmtId="3" fontId="125" fillId="0" borderId="17" xfId="0" applyNumberFormat="1" applyFont="1" applyBorder="1" applyAlignment="1">
      <alignment horizontal="right" vertical="center" wrapText="1"/>
    </xf>
    <xf numFmtId="0" fontId="60" fillId="0" borderId="13" xfId="71" applyFont="1" applyBorder="1" applyAlignment="1">
      <alignment vertical="center"/>
    </xf>
    <xf numFmtId="0" fontId="60" fillId="0" borderId="13" xfId="71" applyFont="1" applyBorder="1" applyAlignment="1">
      <alignment horizontal="left" vertical="center"/>
    </xf>
    <xf numFmtId="0" fontId="11" fillId="0" borderId="13" xfId="71" applyFont="1" applyBorder="1" applyAlignment="1">
      <alignment horizontal="left" vertical="center" wrapText="1"/>
    </xf>
    <xf numFmtId="0" fontId="11" fillId="0" borderId="13" xfId="71" applyFont="1" applyBorder="1" applyAlignment="1">
      <alignment vertical="center" wrapText="1"/>
    </xf>
    <xf numFmtId="3" fontId="126" fillId="0" borderId="17" xfId="0" applyNumberFormat="1" applyFont="1" applyBorder="1" applyAlignment="1">
      <alignment wrapText="1"/>
    </xf>
    <xf numFmtId="3" fontId="125" fillId="0" borderId="17" xfId="0" applyNumberFormat="1" applyFont="1" applyBorder="1" applyAlignment="1">
      <alignment wrapText="1"/>
    </xf>
    <xf numFmtId="0" fontId="18" fillId="0" borderId="44" xfId="71" applyFont="1" applyBorder="1" applyAlignment="1">
      <alignment vertical="center"/>
    </xf>
    <xf numFmtId="0" fontId="18" fillId="0" borderId="45" xfId="71" applyFont="1" applyBorder="1" applyAlignment="1">
      <alignment horizontal="center" vertical="center"/>
    </xf>
    <xf numFmtId="178" fontId="18" fillId="0" borderId="42" xfId="3" applyNumberFormat="1" applyFont="1" applyBorder="1"/>
    <xf numFmtId="178" fontId="18" fillId="0" borderId="44" xfId="3" applyNumberFormat="1" applyFont="1" applyBorder="1"/>
    <xf numFmtId="3" fontId="127" fillId="0" borderId="42" xfId="0" applyNumberFormat="1" applyFont="1" applyBorder="1" applyAlignment="1">
      <alignment wrapText="1"/>
    </xf>
    <xf numFmtId="0" fontId="60" fillId="0" borderId="32" xfId="71" applyFont="1" applyBorder="1" applyAlignment="1">
      <alignment vertical="center"/>
    </xf>
    <xf numFmtId="0" fontId="60" fillId="0" borderId="45" xfId="70" applyFont="1" applyBorder="1" applyAlignment="1">
      <alignment vertical="center"/>
    </xf>
    <xf numFmtId="245" fontId="11" fillId="0" borderId="42" xfId="72" applyNumberFormat="1" applyFont="1" applyBorder="1" applyAlignment="1">
      <alignment horizontal="right"/>
    </xf>
    <xf numFmtId="245" fontId="11" fillId="0" borderId="44" xfId="72" applyNumberFormat="1" applyFont="1" applyBorder="1" applyAlignment="1">
      <alignment horizontal="right"/>
    </xf>
    <xf numFmtId="245" fontId="11" fillId="0" borderId="43" xfId="72" applyNumberFormat="1" applyFont="1" applyBorder="1"/>
    <xf numFmtId="245" fontId="60" fillId="0" borderId="0" xfId="71" applyNumberFormat="1" applyFont="1" applyAlignment="1">
      <alignment vertical="center"/>
    </xf>
    <xf numFmtId="0" fontId="60" fillId="0" borderId="0" xfId="70" applyFont="1" applyAlignment="1">
      <alignment vertical="center"/>
    </xf>
    <xf numFmtId="3" fontId="18" fillId="0" borderId="0" xfId="10" applyNumberFormat="1" applyFont="1" applyAlignment="1">
      <alignment vertical="center"/>
    </xf>
    <xf numFmtId="3" fontId="127" fillId="0" borderId="0" xfId="73" applyNumberFormat="1" applyFont="1" applyAlignment="1">
      <alignment vertical="center"/>
    </xf>
    <xf numFmtId="0" fontId="11" fillId="0" borderId="0" xfId="10" applyFont="1" applyAlignment="1">
      <alignment vertical="center"/>
    </xf>
    <xf numFmtId="0" fontId="11" fillId="0" borderId="0" xfId="10" applyFont="1" applyAlignment="1">
      <alignment vertical="center" wrapText="1"/>
    </xf>
    <xf numFmtId="3" fontId="127" fillId="0" borderId="0" xfId="0" applyNumberFormat="1" applyFont="1" applyAlignment="1">
      <alignment horizontal="right" vertical="center" wrapText="1"/>
    </xf>
    <xf numFmtId="0" fontId="18" fillId="0" borderId="0" xfId="74" quotePrefix="1" applyFont="1" applyAlignment="1">
      <alignment horizontal="left"/>
    </xf>
    <xf numFmtId="0" fontId="23" fillId="0" borderId="0" xfId="74" applyFont="1"/>
    <xf numFmtId="0" fontId="12" fillId="0" borderId="13" xfId="74" applyFont="1" applyBorder="1"/>
    <xf numFmtId="0" fontId="14" fillId="0" borderId="42" xfId="74" applyFont="1" applyBorder="1" applyAlignment="1">
      <alignment horizontal="center"/>
    </xf>
    <xf numFmtId="49" fontId="62" fillId="0" borderId="42" xfId="69" applyNumberFormat="1" applyFont="1" applyBorder="1" applyAlignment="1">
      <alignment horizontal="center" vertical="center"/>
    </xf>
    <xf numFmtId="17" fontId="62" fillId="0" borderId="42" xfId="69" quotePrefix="1" applyNumberFormat="1" applyFont="1" applyBorder="1" applyAlignment="1">
      <alignment horizontal="center"/>
    </xf>
    <xf numFmtId="0" fontId="18" fillId="0" borderId="17" xfId="74" applyFont="1" applyBorder="1" applyAlignment="1">
      <alignment horizontal="left"/>
    </xf>
    <xf numFmtId="3" fontId="62" fillId="0" borderId="42" xfId="69" applyNumberFormat="1" applyFont="1" applyBorder="1" applyAlignment="1">
      <alignment vertical="center"/>
    </xf>
    <xf numFmtId="3" fontId="11" fillId="0" borderId="0" xfId="69" applyNumberFormat="1" applyFont="1"/>
    <xf numFmtId="0" fontId="11" fillId="0" borderId="17" xfId="74" applyFont="1" applyBorder="1" applyAlignment="1">
      <alignment horizontal="left" indent="1"/>
    </xf>
    <xf numFmtId="3" fontId="128" fillId="0" borderId="42" xfId="0" applyNumberFormat="1" applyFont="1" applyBorder="1" applyAlignment="1">
      <alignment vertical="center" wrapText="1"/>
    </xf>
    <xf numFmtId="217" fontId="20" fillId="0" borderId="42" xfId="48" applyNumberFormat="1" applyFont="1" applyFill="1" applyBorder="1"/>
    <xf numFmtId="0" fontId="11" fillId="0" borderId="17" xfId="74" applyFont="1" applyBorder="1" applyAlignment="1">
      <alignment horizontal="left" indent="3"/>
    </xf>
    <xf numFmtId="0" fontId="60" fillId="0" borderId="17" xfId="74" applyFont="1" applyBorder="1" applyAlignment="1">
      <alignment horizontal="left" indent="7"/>
    </xf>
    <xf numFmtId="0" fontId="11" fillId="0" borderId="17" xfId="74" applyFont="1" applyBorder="1" applyAlignment="1">
      <alignment horizontal="left" indent="11"/>
    </xf>
    <xf numFmtId="0" fontId="60" fillId="0" borderId="17" xfId="74" applyFont="1" applyBorder="1" applyAlignment="1">
      <alignment horizontal="left" indent="5"/>
    </xf>
    <xf numFmtId="0" fontId="18" fillId="0" borderId="42" xfId="74" applyFont="1" applyBorder="1" applyAlignment="1">
      <alignment horizontal="left"/>
    </xf>
    <xf numFmtId="3" fontId="62" fillId="0" borderId="42" xfId="69" applyNumberFormat="1" applyFont="1" applyBorder="1"/>
    <xf numFmtId="0" fontId="11" fillId="0" borderId="17" xfId="74" applyFont="1" applyBorder="1"/>
    <xf numFmtId="3" fontId="129" fillId="0" borderId="42" xfId="0" applyNumberFormat="1" applyFont="1" applyBorder="1" applyAlignment="1">
      <alignment vertical="center" wrapText="1"/>
    </xf>
    <xf numFmtId="0" fontId="60" fillId="0" borderId="17" xfId="74" applyFont="1" applyBorder="1" applyAlignment="1">
      <alignment horizontal="left" indent="8"/>
    </xf>
    <xf numFmtId="0" fontId="53" fillId="0" borderId="13" xfId="75" quotePrefix="1" applyFont="1" applyBorder="1" applyAlignment="1">
      <alignment horizontal="right" vertical="center"/>
    </xf>
    <xf numFmtId="0" fontId="60" fillId="0" borderId="43" xfId="74" applyFont="1" applyBorder="1" applyAlignment="1">
      <alignment horizontal="left" indent="8"/>
    </xf>
    <xf numFmtId="0" fontId="20" fillId="0" borderId="42" xfId="69" applyFont="1" applyBorder="1"/>
    <xf numFmtId="0" fontId="52" fillId="0" borderId="0" xfId="69" applyFont="1"/>
    <xf numFmtId="0" fontId="53" fillId="0" borderId="0" xfId="75" quotePrefix="1" applyFont="1" applyAlignment="1">
      <alignment horizontal="right" vertical="center"/>
    </xf>
    <xf numFmtId="0" fontId="60" fillId="0" borderId="0" xfId="74" applyFont="1" applyAlignment="1">
      <alignment horizontal="left" indent="8"/>
    </xf>
    <xf numFmtId="170" fontId="52" fillId="0" borderId="0" xfId="74" applyNumberFormat="1" applyFont="1"/>
    <xf numFmtId="0" fontId="52" fillId="0" borderId="0" xfId="75" applyFont="1"/>
    <xf numFmtId="170" fontId="52" fillId="0" borderId="0" xfId="76" applyNumberFormat="1" applyFont="1"/>
    <xf numFmtId="0" fontId="53" fillId="0" borderId="0" xfId="69" applyFont="1" applyAlignment="1">
      <alignment vertical="center"/>
    </xf>
    <xf numFmtId="0" fontId="53" fillId="0" borderId="0" xfId="75" applyFont="1" applyAlignment="1">
      <alignment horizontal="right" vertical="center"/>
    </xf>
    <xf numFmtId="0" fontId="52" fillId="0" borderId="0" xfId="76" applyFont="1"/>
    <xf numFmtId="0" fontId="18" fillId="0" borderId="0" xfId="10" applyFont="1" applyAlignment="1">
      <alignment horizontal="center"/>
    </xf>
    <xf numFmtId="0" fontId="18" fillId="0" borderId="0" xfId="10" applyFont="1"/>
    <xf numFmtId="0" fontId="18" fillId="0" borderId="42" xfId="10" applyFont="1" applyBorder="1" applyAlignment="1">
      <alignment horizontal="center" vertical="center"/>
    </xf>
    <xf numFmtId="0" fontId="11" fillId="0" borderId="56" xfId="10" applyFont="1" applyBorder="1" applyAlignment="1">
      <alignment horizontal="left"/>
    </xf>
    <xf numFmtId="3" fontId="130" fillId="0" borderId="42" xfId="0" applyNumberFormat="1" applyFont="1" applyBorder="1" applyAlignment="1">
      <alignment horizontal="right" vertical="center" wrapText="1"/>
    </xf>
    <xf numFmtId="3" fontId="11" fillId="0" borderId="42" xfId="77" applyNumberFormat="1" applyFont="1" applyBorder="1" applyAlignment="1">
      <alignment horizontal="right" vertical="center"/>
    </xf>
    <xf numFmtId="3" fontId="23" fillId="0" borderId="0" xfId="3" applyNumberFormat="1" applyFont="1" applyAlignment="1">
      <alignment horizontal="center" vertical="center"/>
    </xf>
    <xf numFmtId="0" fontId="60" fillId="0" borderId="0" xfId="10" applyFont="1"/>
    <xf numFmtId="0" fontId="60" fillId="0" borderId="17" xfId="71" quotePrefix="1" applyFont="1" applyBorder="1" applyAlignment="1">
      <alignment horizontal="left"/>
    </xf>
    <xf numFmtId="3" fontId="60" fillId="0" borderId="42" xfId="77" applyNumberFormat="1" applyFont="1" applyBorder="1" applyAlignment="1">
      <alignment horizontal="right" vertical="center"/>
    </xf>
    <xf numFmtId="3" fontId="44" fillId="0" borderId="0" xfId="3" applyNumberFormat="1" applyFont="1" applyAlignment="1">
      <alignment horizontal="center" vertical="center"/>
    </xf>
    <xf numFmtId="0" fontId="11" fillId="0" borderId="17" xfId="10" applyFont="1" applyBorder="1"/>
    <xf numFmtId="0" fontId="60" fillId="0" borderId="17" xfId="71" applyFont="1" applyBorder="1"/>
    <xf numFmtId="0" fontId="11" fillId="0" borderId="17" xfId="10" applyFont="1" applyBorder="1" applyAlignment="1">
      <alignment vertical="center" wrapText="1"/>
    </xf>
    <xf numFmtId="0" fontId="11" fillId="0" borderId="17" xfId="10" applyFont="1" applyBorder="1" applyAlignment="1">
      <alignment horizontal="left"/>
    </xf>
    <xf numFmtId="0" fontId="18" fillId="0" borderId="42" xfId="10" applyFont="1" applyBorder="1" applyAlignment="1">
      <alignment horizontal="center"/>
    </xf>
    <xf numFmtId="3" fontId="110" fillId="0" borderId="42" xfId="0" applyNumberFormat="1" applyFont="1" applyBorder="1" applyAlignment="1">
      <alignment vertical="center"/>
    </xf>
    <xf numFmtId="3" fontId="18" fillId="0" borderId="42" xfId="77" applyNumberFormat="1" applyFont="1" applyBorder="1" applyAlignment="1">
      <alignment horizontal="right" vertical="center"/>
    </xf>
    <xf numFmtId="3" fontId="14" fillId="0" borderId="0" xfId="3" applyNumberFormat="1" applyFont="1" applyAlignment="1">
      <alignment horizontal="center" vertical="center"/>
    </xf>
    <xf numFmtId="0" fontId="52" fillId="0" borderId="0" xfId="10" applyFont="1"/>
    <xf numFmtId="0" fontId="20" fillId="0" borderId="0" xfId="10" applyFont="1" applyAlignment="1">
      <alignment wrapText="1"/>
    </xf>
    <xf numFmtId="0" fontId="66" fillId="0" borderId="0" xfId="10" applyFont="1"/>
    <xf numFmtId="0" fontId="11" fillId="0" borderId="0" xfId="78" applyFont="1"/>
    <xf numFmtId="0" fontId="117" fillId="0" borderId="15" xfId="78" applyFont="1" applyBorder="1" applyAlignment="1">
      <alignment horizontal="center" vertical="center"/>
    </xf>
    <xf numFmtId="0" fontId="117" fillId="0" borderId="15" xfId="78" applyFont="1" applyBorder="1" applyAlignment="1">
      <alignment horizontal="center" vertical="center" wrapText="1"/>
    </xf>
    <xf numFmtId="0" fontId="117" fillId="0" borderId="42" xfId="78" applyFont="1" applyBorder="1" applyAlignment="1">
      <alignment horizontal="centerContinuous" vertical="center"/>
    </xf>
    <xf numFmtId="0" fontId="117" fillId="0" borderId="42" xfId="78" applyFont="1" applyBorder="1" applyAlignment="1">
      <alignment horizontal="center" vertical="center" wrapText="1"/>
    </xf>
    <xf numFmtId="0" fontId="93" fillId="0" borderId="56" xfId="78" applyFont="1" applyBorder="1" applyAlignment="1">
      <alignment vertical="center"/>
    </xf>
    <xf numFmtId="165" fontId="127" fillId="0" borderId="56" xfId="77" applyNumberFormat="1" applyFont="1" applyBorder="1" applyAlignment="1">
      <alignment horizontal="center" vertical="center"/>
    </xf>
    <xf numFmtId="165" fontId="127" fillId="0" borderId="57" xfId="77" applyNumberFormat="1" applyFont="1" applyBorder="1" applyAlignment="1">
      <alignment horizontal="center" vertical="center"/>
    </xf>
    <xf numFmtId="3" fontId="127" fillId="0" borderId="17" xfId="0" applyNumberFormat="1" applyFont="1" applyBorder="1" applyAlignment="1">
      <alignment horizontal="right" vertical="center" wrapText="1"/>
    </xf>
    <xf numFmtId="3" fontId="18" fillId="0" borderId="0" xfId="78" applyNumberFormat="1" applyFont="1"/>
    <xf numFmtId="0" fontId="18" fillId="0" borderId="0" xfId="78" applyFont="1"/>
    <xf numFmtId="0" fontId="18" fillId="0" borderId="0" xfId="79" applyFont="1"/>
    <xf numFmtId="0" fontId="117" fillId="0" borderId="17" xfId="78" applyFont="1" applyBorder="1" applyAlignment="1">
      <alignment horizontal="left" vertical="center" indent="2"/>
    </xf>
    <xf numFmtId="3" fontId="130" fillId="0" borderId="17" xfId="0" applyNumberFormat="1" applyFont="1" applyBorder="1" applyAlignment="1">
      <alignment horizontal="center" vertical="center" wrapText="1"/>
    </xf>
    <xf numFmtId="3" fontId="130" fillId="0" borderId="15" xfId="0" applyNumberFormat="1" applyFont="1" applyBorder="1" applyAlignment="1">
      <alignment horizontal="center" vertical="center" wrapText="1"/>
    </xf>
    <xf numFmtId="0" fontId="11" fillId="0" borderId="0" xfId="79" applyFont="1"/>
    <xf numFmtId="0" fontId="117" fillId="0" borderId="17" xfId="78" applyFont="1" applyBorder="1" applyAlignment="1">
      <alignment horizontal="left" vertical="center" wrapText="1" indent="2"/>
    </xf>
    <xf numFmtId="0" fontId="93" fillId="0" borderId="17" xfId="78" applyFont="1" applyBorder="1" applyAlignment="1">
      <alignment vertical="center"/>
    </xf>
    <xf numFmtId="3" fontId="131" fillId="0" borderId="17" xfId="0" applyNumberFormat="1" applyFont="1" applyBorder="1" applyAlignment="1">
      <alignment horizontal="center" vertical="center" wrapText="1"/>
    </xf>
    <xf numFmtId="3" fontId="131" fillId="0" borderId="15" xfId="0" applyNumberFormat="1" applyFont="1" applyBorder="1" applyAlignment="1">
      <alignment horizontal="center" vertical="center" wrapText="1"/>
    </xf>
    <xf numFmtId="3" fontId="127" fillId="0" borderId="43" xfId="0" applyNumberFormat="1" applyFont="1" applyBorder="1" applyAlignment="1">
      <alignment horizontal="right" vertical="center" wrapText="1"/>
    </xf>
    <xf numFmtId="0" fontId="93" fillId="0" borderId="42" xfId="78" applyFont="1" applyBorder="1" applyAlignment="1">
      <alignment horizontal="center" vertical="center"/>
    </xf>
    <xf numFmtId="165" fontId="127" fillId="0" borderId="42" xfId="77" applyNumberFormat="1" applyFont="1" applyBorder="1" applyAlignment="1">
      <alignment horizontal="center" vertical="center"/>
    </xf>
    <xf numFmtId="3" fontId="127" fillId="0" borderId="42" xfId="0" applyNumberFormat="1" applyFont="1" applyBorder="1" applyAlignment="1">
      <alignment horizontal="right" vertical="center" wrapText="1"/>
    </xf>
    <xf numFmtId="3" fontId="18" fillId="0" borderId="0" xfId="78" applyNumberFormat="1" applyFont="1" applyAlignment="1">
      <alignment vertical="center"/>
    </xf>
    <xf numFmtId="0" fontId="11" fillId="0" borderId="0" xfId="78" applyFont="1" applyAlignment="1">
      <alignment vertical="center"/>
    </xf>
    <xf numFmtId="0" fontId="132" fillId="0" borderId="42" xfId="78" applyFont="1" applyBorder="1" applyAlignment="1">
      <alignment vertical="center"/>
    </xf>
    <xf numFmtId="165" fontId="60" fillId="0" borderId="43" xfId="16" applyNumberFormat="1" applyFont="1" applyFill="1" applyBorder="1" applyAlignment="1">
      <alignment vertical="center"/>
    </xf>
    <xf numFmtId="165" fontId="60" fillId="0" borderId="43" xfId="16" applyNumberFormat="1" applyFont="1" applyFill="1" applyBorder="1" applyAlignment="1">
      <alignment horizontal="center" vertical="center"/>
    </xf>
    <xf numFmtId="3" fontId="126" fillId="0" borderId="42" xfId="0" applyNumberFormat="1" applyFont="1" applyBorder="1" applyAlignment="1">
      <alignment horizontal="right" vertical="center" wrapText="1"/>
    </xf>
    <xf numFmtId="3" fontId="11" fillId="0" borderId="0" xfId="78" applyNumberFormat="1" applyFont="1" applyAlignment="1">
      <alignment vertical="center"/>
    </xf>
    <xf numFmtId="0" fontId="133" fillId="0" borderId="0" xfId="73" applyFont="1" applyAlignment="1">
      <alignment vertical="center"/>
    </xf>
    <xf numFmtId="3" fontId="11" fillId="0" borderId="0" xfId="78" applyNumberFormat="1" applyFont="1"/>
    <xf numFmtId="0" fontId="93" fillId="0" borderId="0" xfId="73" applyFont="1" applyAlignment="1">
      <alignment vertical="center"/>
    </xf>
    <xf numFmtId="0" fontId="11" fillId="0" borderId="0" xfId="73" applyFont="1"/>
    <xf numFmtId="0" fontId="18" fillId="0" borderId="0" xfId="73" applyFont="1"/>
    <xf numFmtId="0" fontId="18" fillId="0" borderId="0" xfId="73" applyFont="1" applyAlignment="1">
      <alignment horizontal="right"/>
    </xf>
    <xf numFmtId="0" fontId="93" fillId="0" borderId="0" xfId="73" applyFont="1" applyAlignment="1">
      <alignment horizontal="right" vertical="center"/>
    </xf>
    <xf numFmtId="0" fontId="93" fillId="0" borderId="15" xfId="73" applyFont="1" applyBorder="1" applyAlignment="1">
      <alignment vertical="center"/>
    </xf>
    <xf numFmtId="0" fontId="11" fillId="0" borderId="36" xfId="78" applyFont="1" applyBorder="1"/>
    <xf numFmtId="3" fontId="18" fillId="0" borderId="0" xfId="77" applyNumberFormat="1" applyFont="1" applyAlignment="1">
      <alignment horizontal="right" vertical="center"/>
    </xf>
    <xf numFmtId="0" fontId="117" fillId="0" borderId="15" xfId="73" applyFont="1" applyBorder="1" applyAlignment="1">
      <alignment vertical="center"/>
    </xf>
    <xf numFmtId="0" fontId="11" fillId="0" borderId="13" xfId="78" applyFont="1" applyBorder="1"/>
    <xf numFmtId="3" fontId="11" fillId="0" borderId="0" xfId="77" applyNumberFormat="1" applyFont="1" applyAlignment="1">
      <alignment horizontal="right" vertical="center"/>
    </xf>
    <xf numFmtId="3" fontId="130" fillId="0" borderId="0" xfId="0" applyNumberFormat="1" applyFont="1" applyAlignment="1">
      <alignment horizontal="right" vertical="top" wrapText="1"/>
    </xf>
    <xf numFmtId="4" fontId="0" fillId="0" borderId="0" xfId="0" applyNumberFormat="1"/>
    <xf numFmtId="0" fontId="11" fillId="0" borderId="31" xfId="78" applyFont="1" applyBorder="1"/>
    <xf numFmtId="3" fontId="0" fillId="0" borderId="0" xfId="0" applyNumberFormat="1"/>
    <xf numFmtId="0" fontId="117" fillId="0" borderId="0" xfId="73" applyFont="1" applyAlignment="1">
      <alignment vertical="center"/>
    </xf>
    <xf numFmtId="0" fontId="11" fillId="0" borderId="0" xfId="73" applyFont="1" applyAlignment="1">
      <alignment vertical="center"/>
    </xf>
    <xf numFmtId="0" fontId="13" fillId="0" borderId="0" xfId="73"/>
    <xf numFmtId="0" fontId="11" fillId="0" borderId="0" xfId="81" applyFont="1"/>
    <xf numFmtId="0" fontId="11" fillId="0" borderId="0" xfId="81" applyFont="1" applyAlignment="1">
      <alignment horizontal="left"/>
    </xf>
    <xf numFmtId="0" fontId="20" fillId="0" borderId="0" xfId="81" applyFont="1"/>
    <xf numFmtId="0" fontId="18" fillId="0" borderId="0" xfId="81" applyFont="1" applyAlignment="1">
      <alignment horizontal="center" vertical="center"/>
    </xf>
    <xf numFmtId="0" fontId="18" fillId="0" borderId="0" xfId="81" applyFont="1" applyAlignment="1">
      <alignment horizontal="right" vertical="center"/>
    </xf>
    <xf numFmtId="0" fontId="11" fillId="0" borderId="57" xfId="81" applyFont="1" applyBorder="1"/>
    <xf numFmtId="0" fontId="18" fillId="0" borderId="36" xfId="81" applyFont="1" applyBorder="1" applyAlignment="1">
      <alignment horizontal="center" vertical="center"/>
    </xf>
    <xf numFmtId="0" fontId="62" fillId="0" borderId="56" xfId="81" applyFont="1" applyBorder="1" applyAlignment="1">
      <alignment horizontal="center" vertical="center"/>
    </xf>
    <xf numFmtId="246" fontId="18" fillId="0" borderId="42" xfId="81" applyNumberFormat="1" applyFont="1" applyBorder="1" applyAlignment="1">
      <alignment vertical="center"/>
    </xf>
    <xf numFmtId="240" fontId="11" fillId="0" borderId="57" xfId="81" applyNumberFormat="1" applyFont="1" applyBorder="1"/>
    <xf numFmtId="0" fontId="18" fillId="0" borderId="36" xfId="81" applyFont="1" applyBorder="1"/>
    <xf numFmtId="0" fontId="20" fillId="0" borderId="56" xfId="81" applyFont="1" applyBorder="1"/>
    <xf numFmtId="3" fontId="11" fillId="0" borderId="17" xfId="81" applyNumberFormat="1" applyFont="1" applyBorder="1"/>
    <xf numFmtId="0" fontId="11" fillId="0" borderId="15" xfId="81" applyFont="1" applyBorder="1"/>
    <xf numFmtId="0" fontId="11" fillId="0" borderId="13" xfId="81" applyFont="1" applyBorder="1"/>
    <xf numFmtId="0" fontId="11" fillId="0" borderId="17" xfId="81" applyFont="1" applyBorder="1"/>
    <xf numFmtId="202" fontId="135" fillId="0" borderId="17" xfId="81" applyNumberFormat="1" applyFont="1" applyBorder="1"/>
    <xf numFmtId="202" fontId="11" fillId="0" borderId="0" xfId="81" applyNumberFormat="1" applyFont="1"/>
    <xf numFmtId="240" fontId="11" fillId="0" borderId="15" xfId="81" applyNumberFormat="1" applyFont="1" applyBorder="1"/>
    <xf numFmtId="0" fontId="18" fillId="0" borderId="13" xfId="81" applyFont="1" applyBorder="1"/>
    <xf numFmtId="0" fontId="11" fillId="0" borderId="13" xfId="81" quotePrefix="1" applyFont="1" applyBorder="1" applyAlignment="1">
      <alignment horizontal="left"/>
    </xf>
    <xf numFmtId="0" fontId="11" fillId="0" borderId="13" xfId="81" applyFont="1" applyBorder="1" applyAlignment="1">
      <alignment horizontal="left" wrapText="1"/>
    </xf>
    <xf numFmtId="0" fontId="11" fillId="0" borderId="13" xfId="81" applyFont="1" applyBorder="1" applyAlignment="1">
      <alignment horizontal="left"/>
    </xf>
    <xf numFmtId="1" fontId="18" fillId="0" borderId="13" xfId="10" applyNumberFormat="1" applyFont="1" applyBorder="1" applyAlignment="1">
      <alignment vertical="center" wrapText="1"/>
    </xf>
    <xf numFmtId="0" fontId="11" fillId="0" borderId="13" xfId="10" applyFont="1" applyBorder="1" applyAlignment="1">
      <alignment vertical="center"/>
    </xf>
    <xf numFmtId="202" fontId="135" fillId="0" borderId="13" xfId="81" applyNumberFormat="1" applyFont="1" applyBorder="1" applyAlignment="1">
      <alignment vertical="center"/>
    </xf>
    <xf numFmtId="0" fontId="11" fillId="0" borderId="13" xfId="81" applyFont="1" applyBorder="1" applyAlignment="1">
      <alignment vertical="center"/>
    </xf>
    <xf numFmtId="202" fontId="135" fillId="0" borderId="17" xfId="81" applyNumberFormat="1" applyFont="1" applyBorder="1" applyAlignment="1">
      <alignment vertical="center"/>
    </xf>
    <xf numFmtId="0" fontId="18" fillId="0" borderId="13" xfId="81" applyFont="1" applyBorder="1" applyAlignment="1">
      <alignment vertical="center"/>
    </xf>
    <xf numFmtId="1" fontId="18" fillId="0" borderId="0" xfId="82" applyNumberFormat="1" applyFont="1" applyAlignment="1">
      <alignment vertical="center"/>
    </xf>
    <xf numFmtId="0" fontId="136" fillId="0" borderId="17" xfId="82" applyFont="1" applyBorder="1" applyAlignment="1">
      <alignment vertical="center"/>
    </xf>
    <xf numFmtId="1" fontId="11" fillId="0" borderId="13" xfId="82" applyNumberFormat="1" applyFont="1" applyBorder="1" applyAlignment="1">
      <alignment vertical="center"/>
    </xf>
    <xf numFmtId="202" fontId="135" fillId="0" borderId="17" xfId="81" quotePrefix="1" applyNumberFormat="1" applyFont="1" applyBorder="1" applyAlignment="1">
      <alignment vertical="center"/>
    </xf>
    <xf numFmtId="0" fontId="11" fillId="0" borderId="13" xfId="81" applyFont="1" applyBorder="1" applyAlignment="1">
      <alignment horizontal="left" vertical="center"/>
    </xf>
    <xf numFmtId="0" fontId="11" fillId="0" borderId="32" xfId="81" applyFont="1" applyBorder="1"/>
    <xf numFmtId="0" fontId="11" fillId="0" borderId="31" xfId="81" applyFont="1" applyBorder="1" applyAlignment="1">
      <alignment vertical="center"/>
    </xf>
    <xf numFmtId="202" fontId="135" fillId="0" borderId="43" xfId="81" applyNumberFormat="1" applyFont="1" applyBorder="1" applyAlignment="1">
      <alignment vertical="center"/>
    </xf>
    <xf numFmtId="0" fontId="19" fillId="0" borderId="0" xfId="81" quotePrefix="1" applyFont="1" applyAlignment="1">
      <alignment horizontal="left"/>
    </xf>
    <xf numFmtId="0" fontId="11" fillId="0" borderId="0" xfId="81" applyFont="1" applyAlignment="1">
      <alignment horizontal="center"/>
    </xf>
    <xf numFmtId="0" fontId="20" fillId="0" borderId="0" xfId="81" quotePrefix="1" applyFont="1" applyAlignment="1">
      <alignment horizontal="left"/>
    </xf>
    <xf numFmtId="0" fontId="20" fillId="0" borderId="0" xfId="80" applyFont="1"/>
    <xf numFmtId="0" fontId="65" fillId="0" borderId="0" xfId="81" quotePrefix="1" applyFont="1" applyAlignment="1">
      <alignment horizontal="left"/>
    </xf>
    <xf numFmtId="0" fontId="52" fillId="0" borderId="0" xfId="81" applyFont="1" applyAlignment="1">
      <alignment horizontal="center"/>
    </xf>
    <xf numFmtId="0" fontId="52" fillId="0" borderId="0" xfId="81" applyFont="1"/>
    <xf numFmtId="0" fontId="137" fillId="0" borderId="0" xfId="80" applyFont="1"/>
    <xf numFmtId="0" fontId="12" fillId="0" borderId="57" xfId="80" applyFont="1" applyBorder="1" applyAlignment="1">
      <alignment horizontal="left" vertical="center" indent="1"/>
    </xf>
    <xf numFmtId="1" fontId="12" fillId="0" borderId="36" xfId="80" applyNumberFormat="1" applyFont="1" applyBorder="1" applyAlignment="1">
      <alignment horizontal="left" vertical="center"/>
    </xf>
    <xf numFmtId="0" fontId="23" fillId="0" borderId="44" xfId="80" applyFont="1" applyBorder="1" applyAlignment="1">
      <alignment horizontal="center" vertical="center" wrapText="1"/>
    </xf>
    <xf numFmtId="0" fontId="23" fillId="0" borderId="42" xfId="80" applyFont="1" applyBorder="1" applyAlignment="1">
      <alignment horizontal="center" vertical="center" wrapText="1"/>
    </xf>
    <xf numFmtId="0" fontId="12" fillId="0" borderId="0" xfId="80" applyFont="1"/>
    <xf numFmtId="0" fontId="12" fillId="0" borderId="36" xfId="80" applyFont="1" applyBorder="1"/>
    <xf numFmtId="1" fontId="44" fillId="0" borderId="15" xfId="80" applyNumberFormat="1" applyFont="1" applyBorder="1" applyAlignment="1">
      <alignment horizontal="left" vertical="center" indent="1"/>
    </xf>
    <xf numFmtId="0" fontId="23" fillId="0" borderId="13" xfId="80" applyFont="1" applyBorder="1" applyAlignment="1">
      <alignment vertical="center"/>
    </xf>
    <xf numFmtId="217" fontId="23" fillId="0" borderId="17" xfId="48" applyNumberFormat="1" applyFont="1" applyFill="1" applyBorder="1" applyAlignment="1">
      <alignment horizontal="center" vertical="center"/>
    </xf>
    <xf numFmtId="2" fontId="12" fillId="0" borderId="0" xfId="80" applyNumberFormat="1" applyFont="1"/>
    <xf numFmtId="0" fontId="45" fillId="0" borderId="15" xfId="80" applyFont="1" applyBorder="1" applyAlignment="1">
      <alignment horizontal="left" vertical="center" indent="1"/>
    </xf>
    <xf numFmtId="0" fontId="117" fillId="0" borderId="13" xfId="80" applyFont="1" applyBorder="1" applyAlignment="1">
      <alignment vertical="center"/>
    </xf>
    <xf numFmtId="217" fontId="23" fillId="0" borderId="17" xfId="48" applyNumberFormat="1" applyFont="1" applyFill="1" applyBorder="1" applyAlignment="1">
      <alignment horizontal="center" vertical="center" wrapText="1"/>
    </xf>
    <xf numFmtId="0" fontId="44" fillId="0" borderId="15" xfId="80" applyFont="1" applyBorder="1" applyAlignment="1">
      <alignment horizontal="left" vertical="center" indent="1"/>
    </xf>
    <xf numFmtId="0" fontId="12" fillId="0" borderId="15" xfId="80" applyFont="1" applyBorder="1" applyAlignment="1">
      <alignment vertical="center"/>
    </xf>
    <xf numFmtId="0" fontId="23" fillId="0" borderId="13" xfId="80" applyFont="1" applyBorder="1" applyAlignment="1">
      <alignment horizontal="left" vertical="center"/>
    </xf>
    <xf numFmtId="0" fontId="14" fillId="0" borderId="15" xfId="80" applyFont="1" applyBorder="1" applyAlignment="1">
      <alignment vertical="center"/>
    </xf>
    <xf numFmtId="1" fontId="14" fillId="0" borderId="15" xfId="80" applyNumberFormat="1" applyFont="1" applyBorder="1" applyAlignment="1">
      <alignment vertical="center"/>
    </xf>
    <xf numFmtId="1" fontId="23" fillId="0" borderId="13" xfId="80" applyNumberFormat="1" applyFont="1" applyBorder="1" applyAlignment="1">
      <alignment horizontal="left" vertical="center"/>
    </xf>
    <xf numFmtId="49" fontId="44" fillId="0" borderId="15" xfId="83" applyNumberFormat="1" applyFont="1" applyBorder="1" applyAlignment="1" applyProtection="1">
      <alignment horizontal="left" vertical="center" indent="1"/>
      <protection hidden="1"/>
    </xf>
    <xf numFmtId="49" fontId="44" fillId="0" borderId="15" xfId="83" applyNumberFormat="1" applyFont="1" applyBorder="1" applyAlignment="1" applyProtection="1">
      <alignment horizontal="left" vertical="center" wrapText="1" indent="1"/>
      <protection hidden="1"/>
    </xf>
    <xf numFmtId="49" fontId="44" fillId="0" borderId="15" xfId="83" applyNumberFormat="1" applyFont="1" applyBorder="1" applyAlignment="1" applyProtection="1">
      <alignment horizontal="left" vertical="center" wrapText="1"/>
      <protection hidden="1"/>
    </xf>
    <xf numFmtId="0" fontId="23" fillId="0" borderId="13" xfId="84" applyFont="1" applyBorder="1" applyAlignment="1">
      <alignment horizontal="left" vertical="center"/>
    </xf>
    <xf numFmtId="0" fontId="132" fillId="0" borderId="15" xfId="80" applyFont="1" applyBorder="1" applyAlignment="1">
      <alignment horizontal="left" vertical="center" indent="1"/>
    </xf>
    <xf numFmtId="0" fontId="44" fillId="0" borderId="15" xfId="80" applyFont="1" applyBorder="1" applyAlignment="1">
      <alignment horizontal="left" vertical="center" wrapText="1" indent="1"/>
    </xf>
    <xf numFmtId="1" fontId="23" fillId="0" borderId="0" xfId="80" applyNumberFormat="1" applyFont="1" applyAlignment="1">
      <alignment horizontal="left" vertical="center" wrapText="1"/>
    </xf>
    <xf numFmtId="0" fontId="23" fillId="0" borderId="0" xfId="84" applyFont="1" applyAlignment="1">
      <alignment horizontal="left" vertical="center" wrapText="1"/>
    </xf>
    <xf numFmtId="0" fontId="14" fillId="0" borderId="15" xfId="80" applyFont="1" applyBorder="1" applyAlignment="1">
      <alignment horizontal="left" vertical="center"/>
    </xf>
    <xf numFmtId="0" fontId="138" fillId="0" borderId="13" xfId="0" applyFont="1" applyBorder="1" applyAlignment="1">
      <alignment horizontal="left" vertical="center" wrapText="1"/>
    </xf>
    <xf numFmtId="0" fontId="59" fillId="0" borderId="13" xfId="80" applyFont="1" applyBorder="1" applyAlignment="1">
      <alignment horizontal="left" vertical="center"/>
    </xf>
    <xf numFmtId="0" fontId="12" fillId="0" borderId="15" xfId="80" applyFont="1" applyBorder="1" applyAlignment="1">
      <alignment horizontal="left" vertical="center"/>
    </xf>
    <xf numFmtId="0" fontId="23" fillId="0" borderId="13" xfId="84" applyFont="1" applyBorder="1" applyAlignment="1">
      <alignment horizontal="left" vertical="center" wrapText="1"/>
    </xf>
    <xf numFmtId="0" fontId="45" fillId="0" borderId="15" xfId="80" applyFont="1" applyBorder="1" applyAlignment="1">
      <alignment horizontal="left" vertical="center" wrapText="1"/>
    </xf>
    <xf numFmtId="49" fontId="14" fillId="0" borderId="0" xfId="83" applyNumberFormat="1" applyFont="1" applyAlignment="1" applyProtection="1">
      <alignment horizontal="left" vertical="center"/>
      <protection hidden="1"/>
    </xf>
    <xf numFmtId="0" fontId="23" fillId="0" borderId="0" xfId="80" applyFont="1" applyAlignment="1">
      <alignment horizontal="left" vertical="center"/>
    </xf>
    <xf numFmtId="0" fontId="139" fillId="0" borderId="15" xfId="80" applyFont="1" applyBorder="1" applyAlignment="1">
      <alignment horizontal="left" vertical="center" indent="1"/>
    </xf>
    <xf numFmtId="0" fontId="23" fillId="0" borderId="0" xfId="84" applyFont="1" applyAlignment="1">
      <alignment horizontal="left" vertical="center"/>
    </xf>
    <xf numFmtId="0" fontId="140" fillId="0" borderId="15" xfId="80" applyFont="1" applyBorder="1" applyAlignment="1">
      <alignment horizontal="left" vertical="center" indent="1"/>
    </xf>
    <xf numFmtId="0" fontId="93" fillId="0" borderId="15" xfId="80" applyFont="1" applyBorder="1" applyAlignment="1">
      <alignment horizontal="left" vertical="center"/>
    </xf>
    <xf numFmtId="1" fontId="141" fillId="0" borderId="0" xfId="80" applyNumberFormat="1" applyFont="1" applyAlignment="1">
      <alignment horizontal="center" vertical="center"/>
    </xf>
    <xf numFmtId="1" fontId="23" fillId="0" borderId="0" xfId="80" applyNumberFormat="1" applyFont="1" applyAlignment="1">
      <alignment horizontal="left" vertical="center"/>
    </xf>
    <xf numFmtId="0" fontId="23" fillId="0" borderId="13" xfId="80" applyFont="1" applyBorder="1" applyAlignment="1">
      <alignment horizontal="left" vertical="top" wrapText="1"/>
    </xf>
    <xf numFmtId="49" fontId="23" fillId="0" borderId="13" xfId="83" applyNumberFormat="1" applyFont="1" applyBorder="1" applyAlignment="1" applyProtection="1">
      <alignment horizontal="left" vertical="center"/>
      <protection hidden="1"/>
    </xf>
    <xf numFmtId="0" fontId="45" fillId="0" borderId="15" xfId="80" applyFont="1" applyBorder="1" applyAlignment="1">
      <alignment vertical="center"/>
    </xf>
    <xf numFmtId="1" fontId="117" fillId="0" borderId="13" xfId="80" applyNumberFormat="1" applyFont="1" applyBorder="1" applyAlignment="1">
      <alignment vertical="center"/>
    </xf>
    <xf numFmtId="49" fontId="14" fillId="0" borderId="13" xfId="83" applyNumberFormat="1" applyFont="1" applyBorder="1" applyAlignment="1" applyProtection="1">
      <alignment horizontal="left" vertical="center"/>
      <protection hidden="1"/>
    </xf>
    <xf numFmtId="49" fontId="14" fillId="0" borderId="15" xfId="83" applyNumberFormat="1" applyFont="1" applyBorder="1" applyAlignment="1" applyProtection="1">
      <alignment vertical="center"/>
      <protection hidden="1"/>
    </xf>
    <xf numFmtId="0" fontId="14" fillId="0" borderId="13" xfId="80" applyFont="1" applyBorder="1" applyAlignment="1">
      <alignment horizontal="left" vertical="center"/>
    </xf>
    <xf numFmtId="0" fontId="44" fillId="0" borderId="32" xfId="80" applyFont="1" applyBorder="1" applyAlignment="1">
      <alignment horizontal="left" vertical="center" wrapText="1" indent="1"/>
    </xf>
    <xf numFmtId="49" fontId="23" fillId="0" borderId="31" xfId="83" applyNumberFormat="1" applyFont="1" applyBorder="1" applyAlignment="1" applyProtection="1">
      <alignment horizontal="left" vertical="center" wrapText="1"/>
      <protection hidden="1"/>
    </xf>
    <xf numFmtId="217" fontId="23" fillId="0" borderId="43" xfId="48" applyNumberFormat="1" applyFont="1" applyFill="1" applyBorder="1" applyAlignment="1">
      <alignment horizontal="center" vertical="center" wrapText="1"/>
    </xf>
    <xf numFmtId="0" fontId="23" fillId="0" borderId="0" xfId="80" applyFont="1"/>
    <xf numFmtId="2" fontId="137" fillId="0" borderId="0" xfId="80" applyNumberFormat="1" applyFont="1"/>
    <xf numFmtId="0" fontId="141" fillId="0" borderId="0" xfId="80" applyFont="1"/>
    <xf numFmtId="0" fontId="59" fillId="0" borderId="0" xfId="85" applyFont="1" applyAlignment="1">
      <alignment horizontal="center"/>
    </xf>
    <xf numFmtId="0" fontId="59" fillId="0" borderId="0" xfId="85" applyFont="1"/>
    <xf numFmtId="0" fontId="37" fillId="0" borderId="0" xfId="85" applyFont="1" applyAlignment="1">
      <alignment horizontal="center"/>
    </xf>
    <xf numFmtId="0" fontId="89" fillId="0" borderId="0" xfId="85" applyFont="1" applyAlignment="1">
      <alignment horizontal="right"/>
    </xf>
    <xf numFmtId="0" fontId="58" fillId="0" borderId="42" xfId="85" applyFont="1" applyBorder="1" applyAlignment="1">
      <alignment horizontal="center" vertical="center"/>
    </xf>
    <xf numFmtId="0" fontId="58" fillId="0" borderId="56" xfId="85" applyFont="1" applyBorder="1" applyAlignment="1">
      <alignment horizontal="left" vertical="center" indent="1"/>
    </xf>
    <xf numFmtId="0" fontId="59" fillId="0" borderId="56" xfId="85" applyFont="1" applyBorder="1" applyAlignment="1">
      <alignment vertical="center"/>
    </xf>
    <xf numFmtId="0" fontId="59" fillId="0" borderId="17" xfId="85" applyFont="1" applyBorder="1" applyAlignment="1">
      <alignment horizontal="left" vertical="center" indent="2"/>
    </xf>
    <xf numFmtId="3" fontId="59" fillId="0" borderId="17" xfId="85" applyNumberFormat="1" applyFont="1" applyBorder="1" applyAlignment="1">
      <alignment horizontal="center" vertical="center"/>
    </xf>
    <xf numFmtId="0" fontId="58" fillId="0" borderId="17" xfId="85" applyFont="1" applyBorder="1" applyAlignment="1">
      <alignment horizontal="left" vertical="center" indent="1"/>
    </xf>
    <xf numFmtId="0" fontId="59" fillId="0" borderId="17" xfId="85" applyFont="1" applyBorder="1" applyAlignment="1">
      <alignment horizontal="center" vertical="center"/>
    </xf>
    <xf numFmtId="0" fontId="11" fillId="0" borderId="0" xfId="85" applyFont="1"/>
    <xf numFmtId="0" fontId="59" fillId="0" borderId="43" xfId="85" applyFont="1" applyBorder="1" applyAlignment="1">
      <alignment horizontal="left" vertical="center" indent="2"/>
    </xf>
    <xf numFmtId="3" fontId="59" fillId="0" borderId="43" xfId="85" applyNumberFormat="1" applyFont="1" applyBorder="1" applyAlignment="1">
      <alignment horizontal="center" vertical="center"/>
    </xf>
    <xf numFmtId="0" fontId="63" fillId="0" borderId="0" xfId="85" applyFont="1"/>
    <xf numFmtId="0" fontId="37" fillId="0" borderId="0" xfId="85" applyFont="1"/>
    <xf numFmtId="0" fontId="24" fillId="0" borderId="0" xfId="0" applyFont="1" applyAlignment="1">
      <alignment horizontal="left" wrapText="1"/>
    </xf>
    <xf numFmtId="0" fontId="14" fillId="0" borderId="44" xfId="0" applyFont="1" applyBorder="1" applyAlignment="1">
      <alignment horizontal="left" vertical="center" indent="2"/>
    </xf>
    <xf numFmtId="0" fontId="58" fillId="0" borderId="42" xfId="0" quotePrefix="1" applyFont="1" applyBorder="1" applyAlignment="1">
      <alignment horizontal="center" vertical="center"/>
    </xf>
    <xf numFmtId="0" fontId="58" fillId="0" borderId="42" xfId="0" applyFont="1" applyBorder="1" applyAlignment="1">
      <alignment horizontal="center" vertical="center"/>
    </xf>
    <xf numFmtId="0" fontId="14" fillId="0" borderId="15" xfId="0" applyFont="1" applyBorder="1" applyAlignment="1">
      <alignment vertical="center"/>
    </xf>
    <xf numFmtId="0" fontId="0" fillId="0" borderId="17" xfId="0" applyBorder="1"/>
    <xf numFmtId="0" fontId="23" fillId="0" borderId="17" xfId="86" applyFont="1" applyBorder="1" applyAlignment="1">
      <alignment horizontal="left" vertical="center" indent="2"/>
    </xf>
    <xf numFmtId="3" fontId="59" fillId="0" borderId="17" xfId="84" applyNumberFormat="1" applyFont="1" applyBorder="1" applyAlignment="1">
      <alignment horizontal="center"/>
    </xf>
    <xf numFmtId="0" fontId="23" fillId="0" borderId="17" xfId="84" applyFont="1" applyBorder="1" applyAlignment="1">
      <alignment horizontal="left" indent="2"/>
    </xf>
    <xf numFmtId="0" fontId="23" fillId="0" borderId="17" xfId="84" applyFont="1" applyBorder="1" applyAlignment="1">
      <alignment horizontal="left" wrapText="1" indent="2"/>
    </xf>
    <xf numFmtId="0" fontId="23" fillId="0" borderId="15" xfId="0" applyFont="1" applyBorder="1" applyAlignment="1">
      <alignment horizontal="left" vertical="center" indent="2"/>
    </xf>
    <xf numFmtId="0" fontId="14" fillId="0" borderId="15" xfId="84" applyFont="1" applyBorder="1" applyAlignment="1">
      <alignment vertical="center"/>
    </xf>
    <xf numFmtId="0" fontId="14" fillId="0" borderId="15" xfId="0" applyFont="1" applyBorder="1"/>
    <xf numFmtId="3" fontId="23" fillId="0" borderId="17" xfId="0" applyNumberFormat="1" applyFont="1" applyBorder="1" applyAlignment="1">
      <alignment horizontal="center" vertical="center"/>
    </xf>
    <xf numFmtId="0" fontId="43" fillId="0" borderId="0" xfId="0" applyFont="1"/>
    <xf numFmtId="3" fontId="59" fillId="0" borderId="17" xfId="86" applyNumberFormat="1" applyFont="1" applyBorder="1" applyAlignment="1">
      <alignment horizontal="center" vertical="center"/>
    </xf>
    <xf numFmtId="0" fontId="23" fillId="0" borderId="43" xfId="86" applyFont="1" applyBorder="1" applyAlignment="1">
      <alignment horizontal="left" vertical="center" indent="2"/>
    </xf>
    <xf numFmtId="3" fontId="59" fillId="0" borderId="43" xfId="86" applyNumberFormat="1" applyFont="1" applyBorder="1" applyAlignment="1">
      <alignment horizontal="center" vertical="center"/>
    </xf>
    <xf numFmtId="3" fontId="59" fillId="0" borderId="0" xfId="86" applyNumberFormat="1" applyFont="1" applyAlignment="1">
      <alignment horizontal="center" vertical="center"/>
    </xf>
    <xf numFmtId="3" fontId="59" fillId="0" borderId="0" xfId="0" applyNumberFormat="1" applyFont="1" applyAlignment="1">
      <alignment horizontal="center" vertical="center"/>
    </xf>
    <xf numFmtId="0" fontId="133" fillId="0" borderId="0" xfId="80" applyFont="1" applyAlignment="1">
      <alignment vertical="center" wrapText="1"/>
    </xf>
    <xf numFmtId="247" fontId="23" fillId="0" borderId="0" xfId="73" applyNumberFormat="1" applyFont="1"/>
    <xf numFmtId="0" fontId="23" fillId="0" borderId="0" xfId="73" applyFont="1"/>
    <xf numFmtId="0" fontId="14" fillId="0" borderId="0" xfId="73" quotePrefix="1" applyFont="1" applyAlignment="1">
      <alignment horizontal="left"/>
    </xf>
    <xf numFmtId="0" fontId="118" fillId="0" borderId="0" xfId="73" applyFont="1"/>
    <xf numFmtId="0" fontId="16" fillId="0" borderId="0" xfId="73" applyFont="1"/>
    <xf numFmtId="0" fontId="18" fillId="0" borderId="0" xfId="73" quotePrefix="1" applyFont="1" applyAlignment="1">
      <alignment horizontal="left"/>
    </xf>
    <xf numFmtId="0" fontId="11" fillId="0" borderId="24" xfId="73" applyFont="1" applyBorder="1"/>
    <xf numFmtId="0" fontId="11" fillId="0" borderId="25" xfId="73" applyFont="1" applyBorder="1"/>
    <xf numFmtId="0" fontId="11" fillId="0" borderId="26" xfId="73" applyFont="1" applyBorder="1"/>
    <xf numFmtId="0" fontId="18" fillId="0" borderId="69" xfId="73" applyFont="1" applyBorder="1" applyAlignment="1">
      <alignment horizontal="center" vertical="center"/>
    </xf>
    <xf numFmtId="247" fontId="18" fillId="0" borderId="11" xfId="73" applyNumberFormat="1" applyFont="1" applyBorder="1"/>
    <xf numFmtId="0" fontId="11" fillId="0" borderId="13" xfId="73" applyFont="1" applyBorder="1"/>
    <xf numFmtId="0" fontId="11" fillId="0" borderId="63" xfId="73" applyFont="1" applyBorder="1"/>
    <xf numFmtId="247" fontId="23" fillId="0" borderId="11" xfId="73" applyNumberFormat="1" applyFont="1" applyBorder="1"/>
    <xf numFmtId="180" fontId="11" fillId="0" borderId="64" xfId="87" applyNumberFormat="1" applyFont="1" applyFill="1" applyBorder="1" applyAlignment="1">
      <alignment horizontal="center" vertical="center"/>
    </xf>
    <xf numFmtId="164" fontId="11" fillId="0" borderId="64" xfId="87" applyFont="1" applyFill="1" applyBorder="1" applyAlignment="1">
      <alignment horizontal="center" vertical="center"/>
    </xf>
    <xf numFmtId="247" fontId="14" fillId="0" borderId="11" xfId="73" applyNumberFormat="1" applyFont="1" applyBorder="1"/>
    <xf numFmtId="3" fontId="11" fillId="0" borderId="64" xfId="73" applyNumberFormat="1" applyFont="1" applyBorder="1" applyAlignment="1">
      <alignment horizontal="center"/>
    </xf>
    <xf numFmtId="170" fontId="11" fillId="0" borderId="64" xfId="73" applyNumberFormat="1" applyFont="1" applyBorder="1" applyAlignment="1">
      <alignment horizontal="right"/>
    </xf>
    <xf numFmtId="164" fontId="11" fillId="0" borderId="64" xfId="87" applyFont="1" applyFill="1" applyBorder="1" applyAlignment="1">
      <alignment horizontal="right"/>
    </xf>
    <xf numFmtId="222" fontId="11" fillId="0" borderId="64" xfId="73" applyNumberFormat="1" applyFont="1" applyBorder="1" applyAlignment="1">
      <alignment horizontal="right"/>
    </xf>
    <xf numFmtId="0" fontId="11" fillId="0" borderId="13" xfId="73" applyFont="1" applyBorder="1" applyAlignment="1">
      <alignment horizontal="left" indent="2"/>
    </xf>
    <xf numFmtId="248" fontId="11" fillId="0" borderId="64" xfId="73" applyNumberFormat="1" applyFont="1" applyBorder="1"/>
    <xf numFmtId="178" fontId="11" fillId="0" borderId="64" xfId="73" applyNumberFormat="1" applyFont="1" applyBorder="1" applyAlignment="1">
      <alignment horizontal="center"/>
    </xf>
    <xf numFmtId="0" fontId="11" fillId="0" borderId="13" xfId="73" quotePrefix="1" applyFont="1" applyBorder="1" applyAlignment="1">
      <alignment horizontal="left"/>
    </xf>
    <xf numFmtId="180" fontId="11" fillId="0" borderId="64" xfId="87" applyNumberFormat="1" applyFont="1" applyFill="1" applyBorder="1" applyAlignment="1">
      <alignment horizontal="right"/>
    </xf>
    <xf numFmtId="247" fontId="18" fillId="0" borderId="0" xfId="73" applyNumberFormat="1" applyFont="1"/>
    <xf numFmtId="0" fontId="14" fillId="0" borderId="11" xfId="73" applyFont="1" applyBorder="1"/>
    <xf numFmtId="247" fontId="23" fillId="0" borderId="18" xfId="73" applyNumberFormat="1" applyFont="1" applyBorder="1"/>
    <xf numFmtId="0" fontId="23" fillId="0" borderId="19" xfId="73" applyFont="1" applyBorder="1"/>
    <xf numFmtId="0" fontId="11" fillId="0" borderId="21" xfId="73" applyFont="1" applyBorder="1"/>
    <xf numFmtId="222" fontId="11" fillId="0" borderId="66" xfId="73" applyNumberFormat="1" applyFont="1" applyBorder="1" applyAlignment="1">
      <alignment horizontal="right"/>
    </xf>
    <xf numFmtId="0" fontId="56" fillId="0" borderId="0" xfId="73" applyFont="1" applyAlignment="1">
      <alignment horizontal="left"/>
    </xf>
    <xf numFmtId="0" fontId="14" fillId="0" borderId="0" xfId="73" quotePrefix="1" applyFont="1" applyAlignment="1">
      <alignment horizontal="left" vertical="center"/>
    </xf>
    <xf numFmtId="0" fontId="118" fillId="0" borderId="0" xfId="73" applyFont="1" applyAlignment="1">
      <alignment vertical="center"/>
    </xf>
    <xf numFmtId="0" fontId="23" fillId="0" borderId="24" xfId="73" applyFont="1" applyBorder="1"/>
    <xf numFmtId="0" fontId="23" fillId="0" borderId="25" xfId="73" applyFont="1" applyBorder="1"/>
    <xf numFmtId="0" fontId="11" fillId="0" borderId="64" xfId="73" applyFont="1" applyBorder="1"/>
    <xf numFmtId="247" fontId="11" fillId="0" borderId="11" xfId="73" applyNumberFormat="1" applyFont="1" applyBorder="1"/>
    <xf numFmtId="164" fontId="11" fillId="0" borderId="64" xfId="87" applyFont="1" applyFill="1" applyBorder="1" applyAlignment="1">
      <alignment horizontal="center"/>
    </xf>
    <xf numFmtId="180" fontId="11" fillId="0" borderId="64" xfId="87" applyNumberFormat="1" applyFont="1" applyFill="1" applyBorder="1" applyAlignment="1">
      <alignment horizontal="center"/>
    </xf>
    <xf numFmtId="0" fontId="11" fillId="0" borderId="14" xfId="73" applyFont="1" applyBorder="1" applyAlignment="1">
      <alignment horizontal="left" indent="2"/>
    </xf>
    <xf numFmtId="248" fontId="11" fillId="0" borderId="64" xfId="73" applyNumberFormat="1" applyFont="1" applyBorder="1" applyAlignment="1">
      <alignment horizontal="right"/>
    </xf>
    <xf numFmtId="164" fontId="11" fillId="0" borderId="64" xfId="73" applyNumberFormat="1" applyFont="1" applyBorder="1" applyAlignment="1">
      <alignment horizontal="right"/>
    </xf>
    <xf numFmtId="0" fontId="11" fillId="0" borderId="0" xfId="73" quotePrefix="1" applyFont="1" applyAlignment="1">
      <alignment horizontal="left"/>
    </xf>
    <xf numFmtId="0" fontId="18" fillId="0" borderId="11" xfId="73" applyFont="1" applyBorder="1"/>
    <xf numFmtId="164" fontId="11" fillId="0" borderId="66" xfId="87" applyFont="1" applyFill="1" applyBorder="1" applyAlignment="1">
      <alignment horizontal="right"/>
    </xf>
    <xf numFmtId="180" fontId="11" fillId="0" borderId="0" xfId="87" applyNumberFormat="1" applyFont="1" applyFill="1"/>
    <xf numFmtId="0" fontId="56" fillId="0" borderId="0" xfId="73" applyFont="1" applyAlignment="1">
      <alignment horizontal="right" vertical="top"/>
    </xf>
    <xf numFmtId="164" fontId="11" fillId="0" borderId="0" xfId="87" applyFont="1" applyFill="1"/>
    <xf numFmtId="0" fontId="56" fillId="0" borderId="0" xfId="73" applyFont="1" applyAlignment="1">
      <alignment horizontal="right"/>
    </xf>
    <xf numFmtId="0" fontId="16" fillId="0" borderId="0" xfId="73" applyFont="1" applyAlignment="1">
      <alignment vertical="center"/>
    </xf>
    <xf numFmtId="0" fontId="11" fillId="0" borderId="24" xfId="73" quotePrefix="1" applyFont="1" applyBorder="1"/>
    <xf numFmtId="0" fontId="18" fillId="0" borderId="69" xfId="73" applyFont="1" applyBorder="1" applyAlignment="1">
      <alignment horizontal="center"/>
    </xf>
    <xf numFmtId="178" fontId="11" fillId="0" borderId="16" xfId="73" applyNumberFormat="1" applyFont="1" applyBorder="1" applyAlignment="1">
      <alignment horizontal="right" vertical="center"/>
    </xf>
    <xf numFmtId="0" fontId="11" fillId="0" borderId="64" xfId="73" applyFont="1" applyBorder="1" applyAlignment="1">
      <alignment horizontal="center"/>
    </xf>
    <xf numFmtId="248" fontId="11" fillId="0" borderId="64" xfId="73" quotePrefix="1" applyNumberFormat="1" applyFont="1" applyBorder="1" applyAlignment="1">
      <alignment horizontal="right"/>
    </xf>
    <xf numFmtId="190" fontId="11" fillId="0" borderId="64" xfId="73" applyNumberFormat="1" applyFont="1" applyBorder="1" applyAlignment="1">
      <alignment horizontal="center"/>
    </xf>
    <xf numFmtId="219" fontId="11" fillId="0" borderId="64" xfId="73" applyNumberFormat="1" applyFont="1" applyBorder="1" applyAlignment="1">
      <alignment horizontal="center"/>
    </xf>
    <xf numFmtId="247" fontId="11" fillId="0" borderId="18" xfId="73" applyNumberFormat="1" applyFont="1" applyBorder="1"/>
    <xf numFmtId="0" fontId="11" fillId="0" borderId="19" xfId="73" applyFont="1" applyBorder="1"/>
    <xf numFmtId="0" fontId="11" fillId="0" borderId="19" xfId="73" applyFont="1" applyBorder="1" applyAlignment="1">
      <alignment vertical="center"/>
    </xf>
    <xf numFmtId="222" fontId="11" fillId="0" borderId="66" xfId="73" applyNumberFormat="1" applyFont="1" applyBorder="1" applyAlignment="1">
      <alignment horizontal="right" vertical="center"/>
    </xf>
    <xf numFmtId="0" fontId="22" fillId="0" borderId="0" xfId="73" applyFont="1" applyAlignment="1">
      <alignment vertical="top"/>
    </xf>
    <xf numFmtId="0" fontId="11" fillId="0" borderId="0" xfId="73" applyFont="1" applyAlignment="1">
      <alignment horizontal="left"/>
    </xf>
    <xf numFmtId="0" fontId="11" fillId="0" borderId="0" xfId="73" applyFont="1" applyAlignment="1">
      <alignment horizontal="justify"/>
    </xf>
    <xf numFmtId="0" fontId="22" fillId="0" borderId="0" xfId="73" applyFont="1" applyAlignment="1">
      <alignment horizontal="right" vertical="top"/>
    </xf>
    <xf numFmtId="0" fontId="22" fillId="0" borderId="0" xfId="73" applyFont="1" applyAlignment="1">
      <alignment horizontal="right" vertical="justify"/>
    </xf>
    <xf numFmtId="0" fontId="11" fillId="0" borderId="0" xfId="73" applyFont="1" applyAlignment="1">
      <alignment vertical="center" wrapText="1"/>
    </xf>
    <xf numFmtId="0" fontId="11" fillId="0" borderId="0" xfId="73" applyFont="1" applyAlignment="1">
      <alignment wrapText="1"/>
    </xf>
    <xf numFmtId="247" fontId="11" fillId="0" borderId="0" xfId="73" applyNumberFormat="1" applyFont="1"/>
    <xf numFmtId="0" fontId="18" fillId="0" borderId="0" xfId="88" applyFont="1"/>
    <xf numFmtId="0" fontId="60" fillId="0" borderId="0" xfId="88" applyFont="1" applyAlignment="1">
      <alignment vertical="center"/>
    </xf>
    <xf numFmtId="0" fontId="18" fillId="0" borderId="69" xfId="73" applyFont="1" applyBorder="1" applyAlignment="1">
      <alignment horizontal="center" vertical="center" shrinkToFit="1"/>
    </xf>
    <xf numFmtId="0" fontId="11" fillId="0" borderId="11" xfId="73" applyFont="1" applyBorder="1" applyAlignment="1">
      <alignment horizontal="left"/>
    </xf>
    <xf numFmtId="170" fontId="11" fillId="0" borderId="131" xfId="73" applyNumberFormat="1" applyFont="1" applyBorder="1"/>
    <xf numFmtId="3" fontId="11" fillId="0" borderId="0" xfId="73" applyNumberFormat="1" applyFont="1"/>
    <xf numFmtId="170" fontId="11" fillId="0" borderId="0" xfId="73" applyNumberFormat="1" applyFont="1"/>
    <xf numFmtId="0" fontId="11" fillId="0" borderId="11" xfId="73" applyFont="1" applyBorder="1" applyAlignment="1">
      <alignment shrinkToFit="1"/>
    </xf>
    <xf numFmtId="170" fontId="11" fillId="0" borderId="64" xfId="73" applyNumberFormat="1" applyFont="1" applyBorder="1"/>
    <xf numFmtId="221" fontId="11" fillId="0" borderId="64" xfId="73" applyNumberFormat="1" applyFont="1" applyBorder="1" applyAlignment="1">
      <alignment horizontal="right"/>
    </xf>
    <xf numFmtId="0" fontId="11" fillId="0" borderId="11" xfId="73" applyFont="1" applyBorder="1"/>
    <xf numFmtId="182" fontId="11" fillId="0" borderId="64" xfId="73" applyNumberFormat="1" applyFont="1" applyBorder="1" applyAlignment="1">
      <alignment horizontal="center"/>
    </xf>
    <xf numFmtId="0" fontId="11" fillId="0" borderId="18" xfId="88" applyFont="1" applyBorder="1" applyAlignment="1">
      <alignment vertical="center"/>
    </xf>
    <xf numFmtId="0" fontId="12" fillId="0" borderId="0" xfId="2" applyFont="1" applyAlignment="1">
      <alignment vertical="center"/>
    </xf>
    <xf numFmtId="0" fontId="23" fillId="0" borderId="0" xfId="26" applyFont="1" applyAlignment="1">
      <alignment vertical="center"/>
    </xf>
    <xf numFmtId="0" fontId="24" fillId="0" borderId="0" xfId="26" applyFont="1" applyAlignment="1">
      <alignment horizontal="center" vertical="center"/>
    </xf>
    <xf numFmtId="0" fontId="14" fillId="0" borderId="0" xfId="26" quotePrefix="1" applyFont="1" applyAlignment="1">
      <alignment horizontal="left" vertical="center"/>
    </xf>
    <xf numFmtId="0" fontId="14" fillId="0" borderId="0" xfId="26" applyFont="1" applyAlignment="1">
      <alignment horizontal="left" vertical="center"/>
    </xf>
    <xf numFmtId="0" fontId="11" fillId="0" borderId="0" xfId="26" applyAlignment="1">
      <alignment vertical="center"/>
    </xf>
    <xf numFmtId="0" fontId="14" fillId="0" borderId="30" xfId="26" applyFont="1" applyBorder="1" applyAlignment="1">
      <alignment horizontal="center" vertical="center"/>
    </xf>
    <xf numFmtId="0" fontId="14" fillId="0" borderId="42" xfId="26" applyFont="1" applyBorder="1" applyAlignment="1">
      <alignment horizontal="center" vertical="center"/>
    </xf>
    <xf numFmtId="0" fontId="14" fillId="0" borderId="30" xfId="26" applyFont="1" applyBorder="1" applyAlignment="1">
      <alignment horizontal="center" vertical="center" wrapText="1"/>
    </xf>
    <xf numFmtId="0" fontId="14" fillId="0" borderId="15" xfId="26" applyFont="1" applyBorder="1" applyAlignment="1">
      <alignment vertical="center"/>
    </xf>
    <xf numFmtId="0" fontId="14" fillId="0" borderId="0" xfId="26" applyFont="1" applyAlignment="1">
      <alignment vertical="center"/>
    </xf>
    <xf numFmtId="165" fontId="23" fillId="0" borderId="17" xfId="26" applyNumberFormat="1" applyFont="1" applyBorder="1" applyAlignment="1">
      <alignment vertical="center"/>
    </xf>
    <xf numFmtId="165" fontId="23" fillId="0" borderId="0" xfId="26" applyNumberFormat="1" applyFont="1" applyAlignment="1">
      <alignment vertical="center"/>
    </xf>
    <xf numFmtId="249" fontId="23" fillId="0" borderId="13" xfId="26" applyNumberFormat="1" applyFont="1" applyBorder="1" applyAlignment="1">
      <alignment horizontal="right" vertical="center"/>
    </xf>
    <xf numFmtId="249" fontId="11" fillId="0" borderId="13" xfId="26" applyNumberFormat="1" applyBorder="1" applyAlignment="1">
      <alignment horizontal="right" vertical="center"/>
    </xf>
    <xf numFmtId="165" fontId="23" fillId="0" borderId="43" xfId="26" applyNumberFormat="1" applyFont="1" applyBorder="1" applyAlignment="1">
      <alignment vertical="center"/>
    </xf>
    <xf numFmtId="165" fontId="23" fillId="0" borderId="30" xfId="26" applyNumberFormat="1" applyFont="1" applyBorder="1" applyAlignment="1">
      <alignment vertical="center"/>
    </xf>
    <xf numFmtId="0" fontId="14" fillId="0" borderId="57" xfId="26" applyFont="1" applyBorder="1" applyAlignment="1">
      <alignment vertical="center"/>
    </xf>
    <xf numFmtId="0" fontId="14" fillId="0" borderId="35" xfId="26" applyFont="1" applyBorder="1" applyAlignment="1">
      <alignment vertical="center"/>
    </xf>
    <xf numFmtId="165" fontId="14" fillId="0" borderId="17" xfId="26" applyNumberFormat="1" applyFont="1" applyBorder="1" applyAlignment="1">
      <alignment vertical="center"/>
    </xf>
    <xf numFmtId="165" fontId="14" fillId="0" borderId="56" xfId="26" applyNumberFormat="1" applyFont="1" applyBorder="1" applyAlignment="1">
      <alignment vertical="center"/>
    </xf>
    <xf numFmtId="165" fontId="14" fillId="0" borderId="43" xfId="26" applyNumberFormat="1" applyFont="1" applyBorder="1" applyAlignment="1">
      <alignment vertical="center"/>
    </xf>
    <xf numFmtId="165" fontId="14" fillId="0" borderId="30" xfId="26" applyNumberFormat="1" applyFont="1" applyBorder="1" applyAlignment="1">
      <alignment vertical="center"/>
    </xf>
    <xf numFmtId="0" fontId="14" fillId="0" borderId="44" xfId="26" applyFont="1" applyBorder="1" applyAlignment="1">
      <alignment vertical="center"/>
    </xf>
    <xf numFmtId="0" fontId="14" fillId="0" borderId="65" xfId="26" applyFont="1" applyBorder="1" applyAlignment="1">
      <alignment vertical="center"/>
    </xf>
    <xf numFmtId="178" fontId="23" fillId="0" borderId="56" xfId="26" applyNumberFormat="1" applyFont="1" applyBorder="1" applyAlignment="1">
      <alignment horizontal="right" vertical="center"/>
    </xf>
    <xf numFmtId="178" fontId="23" fillId="0" borderId="17" xfId="26" applyNumberFormat="1" applyFont="1" applyBorder="1" applyAlignment="1">
      <alignment horizontal="right" vertical="center"/>
    </xf>
    <xf numFmtId="178" fontId="23" fillId="0" borderId="0" xfId="26" applyNumberFormat="1" applyFont="1" applyAlignment="1">
      <alignment horizontal="right" vertical="center"/>
    </xf>
    <xf numFmtId="178" fontId="23" fillId="0" borderId="43" xfId="26" applyNumberFormat="1" applyFont="1" applyBorder="1" applyAlignment="1">
      <alignment horizontal="right" vertical="center"/>
    </xf>
    <xf numFmtId="178" fontId="23" fillId="0" borderId="30" xfId="26" applyNumberFormat="1" applyFont="1" applyBorder="1" applyAlignment="1">
      <alignment horizontal="right" vertical="center"/>
    </xf>
    <xf numFmtId="178" fontId="14" fillId="0" borderId="17" xfId="26" applyNumberFormat="1" applyFont="1" applyBorder="1" applyAlignment="1">
      <alignment horizontal="right" vertical="center"/>
    </xf>
    <xf numFmtId="178" fontId="14" fillId="0" borderId="43" xfId="26" applyNumberFormat="1" applyFont="1" applyBorder="1" applyAlignment="1">
      <alignment horizontal="right" vertical="center"/>
    </xf>
    <xf numFmtId="178" fontId="14" fillId="0" borderId="42" xfId="26" applyNumberFormat="1" applyFont="1" applyBorder="1" applyAlignment="1">
      <alignment horizontal="right" vertical="center"/>
    </xf>
    <xf numFmtId="0" fontId="20" fillId="0" borderId="0" xfId="26" applyFont="1" applyAlignment="1">
      <alignment vertical="center"/>
    </xf>
    <xf numFmtId="0" fontId="12" fillId="0" borderId="0" xfId="26" applyFont="1" applyAlignment="1">
      <alignment vertical="center"/>
    </xf>
    <xf numFmtId="0" fontId="24" fillId="0" borderId="0" xfId="26" applyFont="1" applyAlignment="1">
      <alignment vertical="center"/>
    </xf>
    <xf numFmtId="0" fontId="14" fillId="0" borderId="42" xfId="26" applyFont="1" applyBorder="1" applyAlignment="1">
      <alignment horizontal="centerContinuous" vertical="center"/>
    </xf>
    <xf numFmtId="0" fontId="14" fillId="0" borderId="56" xfId="26" applyFont="1" applyBorder="1" applyAlignment="1">
      <alignment horizontal="center" vertical="center"/>
    </xf>
    <xf numFmtId="0" fontId="14" fillId="0" borderId="43" xfId="26" applyFont="1" applyBorder="1" applyAlignment="1">
      <alignment horizontal="center" vertical="center"/>
    </xf>
    <xf numFmtId="0" fontId="14" fillId="0" borderId="56" xfId="26" applyFont="1" applyBorder="1" applyAlignment="1">
      <alignment vertical="center"/>
    </xf>
    <xf numFmtId="193" fontId="23" fillId="0" borderId="56" xfId="26" applyNumberFormat="1" applyFont="1" applyBorder="1" applyAlignment="1">
      <alignment vertical="center"/>
    </xf>
    <xf numFmtId="0" fontId="14" fillId="0" borderId="17" xfId="26" applyFont="1" applyBorder="1" applyAlignment="1">
      <alignment vertical="center"/>
    </xf>
    <xf numFmtId="193" fontId="23" fillId="0" borderId="17" xfId="26" applyNumberFormat="1" applyFont="1" applyBorder="1" applyAlignment="1">
      <alignment vertical="center"/>
    </xf>
    <xf numFmtId="193" fontId="14" fillId="0" borderId="56" xfId="26" applyNumberFormat="1" applyFont="1" applyBorder="1" applyAlignment="1">
      <alignment vertical="center"/>
    </xf>
    <xf numFmtId="0" fontId="14" fillId="0" borderId="43" xfId="26" applyFont="1" applyBorder="1" applyAlignment="1">
      <alignment vertical="center"/>
    </xf>
    <xf numFmtId="193" fontId="14" fillId="0" borderId="43" xfId="26" applyNumberFormat="1" applyFont="1" applyBorder="1" applyAlignment="1">
      <alignment vertical="center"/>
    </xf>
    <xf numFmtId="0" fontId="14" fillId="0" borderId="44" xfId="26" applyFont="1" applyBorder="1" applyAlignment="1">
      <alignment horizontal="centerContinuous" vertical="center"/>
    </xf>
    <xf numFmtId="0" fontId="14" fillId="0" borderId="65" xfId="26" applyFont="1" applyBorder="1" applyAlignment="1">
      <alignment horizontal="centerContinuous" vertical="center"/>
    </xf>
    <xf numFmtId="0" fontId="14" fillId="0" borderId="45" xfId="26" applyFont="1" applyBorder="1" applyAlignment="1">
      <alignment horizontal="centerContinuous" vertical="center"/>
    </xf>
    <xf numFmtId="0" fontId="14" fillId="0" borderId="32" xfId="26" applyFont="1" applyBorder="1" applyAlignment="1">
      <alignment horizontal="center" vertical="center"/>
    </xf>
    <xf numFmtId="0" fontId="14" fillId="0" borderId="31" xfId="26" applyFont="1" applyBorder="1" applyAlignment="1">
      <alignment horizontal="center" vertical="center"/>
    </xf>
    <xf numFmtId="0" fontId="14" fillId="0" borderId="17" xfId="26" applyFont="1" applyBorder="1" applyAlignment="1">
      <alignment horizontal="center" vertical="center"/>
    </xf>
    <xf numFmtId="251" fontId="23" fillId="0" borderId="17" xfId="90" applyNumberFormat="1" applyFont="1" applyFill="1" applyBorder="1" applyAlignment="1">
      <alignment horizontal="center" vertical="center"/>
    </xf>
    <xf numFmtId="252" fontId="23" fillId="0" borderId="17" xfId="26" applyNumberFormat="1" applyFont="1" applyBorder="1" applyAlignment="1">
      <alignment horizontal="center" vertical="center"/>
    </xf>
    <xf numFmtId="251" fontId="23" fillId="0" borderId="17" xfId="90" applyNumberFormat="1" applyFont="1" applyFill="1" applyBorder="1" applyAlignment="1">
      <alignment horizontal="right" vertical="center"/>
    </xf>
    <xf numFmtId="252" fontId="23" fillId="0" borderId="17" xfId="26" applyNumberFormat="1" applyFont="1" applyBorder="1" applyAlignment="1">
      <alignment horizontal="right" vertical="center"/>
    </xf>
    <xf numFmtId="3" fontId="23" fillId="0" borderId="0" xfId="90" applyNumberFormat="1" applyFont="1" applyFill="1" applyBorder="1" applyAlignment="1">
      <alignment horizontal="left" vertical="center"/>
    </xf>
    <xf numFmtId="0" fontId="11" fillId="0" borderId="0" xfId="92" applyAlignment="1">
      <alignment vertical="center"/>
    </xf>
    <xf numFmtId="0" fontId="11" fillId="0" borderId="0" xfId="92" quotePrefix="1" applyAlignment="1">
      <alignment horizontal="center" vertical="center" textRotation="180"/>
    </xf>
    <xf numFmtId="0" fontId="24" fillId="0" borderId="0" xfId="92" applyFont="1" applyAlignment="1">
      <alignment vertical="center"/>
    </xf>
    <xf numFmtId="0" fontId="18" fillId="0" borderId="0" xfId="92" applyFont="1" applyAlignment="1">
      <alignment vertical="center"/>
    </xf>
    <xf numFmtId="0" fontId="14" fillId="0" borderId="0" xfId="92" applyFont="1" applyAlignment="1">
      <alignment horizontal="center" vertical="center" textRotation="180"/>
    </xf>
    <xf numFmtId="0" fontId="23" fillId="0" borderId="0" xfId="92" quotePrefix="1" applyFont="1" applyAlignment="1">
      <alignment horizontal="center" vertical="center" textRotation="180"/>
    </xf>
    <xf numFmtId="0" fontId="23" fillId="0" borderId="0" xfId="92" applyFont="1" applyAlignment="1">
      <alignment vertical="center"/>
    </xf>
    <xf numFmtId="0" fontId="18" fillId="0" borderId="0" xfId="92" applyFont="1" applyAlignment="1">
      <alignment horizontal="center" vertical="center" textRotation="180"/>
    </xf>
    <xf numFmtId="0" fontId="14" fillId="0" borderId="44" xfId="92" applyFont="1" applyBorder="1" applyAlignment="1">
      <alignment horizontal="centerContinuous" vertical="center"/>
    </xf>
    <xf numFmtId="0" fontId="14" fillId="0" borderId="65" xfId="92" applyFont="1" applyBorder="1" applyAlignment="1">
      <alignment horizontal="centerContinuous" vertical="center"/>
    </xf>
    <xf numFmtId="0" fontId="14" fillId="0" borderId="45" xfId="92" applyFont="1" applyBorder="1" applyAlignment="1">
      <alignment horizontal="centerContinuous" vertical="center"/>
    </xf>
    <xf numFmtId="0" fontId="14" fillId="0" borderId="36" xfId="92" applyFont="1" applyBorder="1" applyAlignment="1">
      <alignment horizontal="centerContinuous" vertical="center"/>
    </xf>
    <xf numFmtId="0" fontId="14" fillId="0" borderId="56" xfId="92" applyFont="1" applyBorder="1" applyAlignment="1">
      <alignment horizontal="center" vertical="center"/>
    </xf>
    <xf numFmtId="0" fontId="23" fillId="0" borderId="0" xfId="92" applyFont="1" applyAlignment="1">
      <alignment horizontal="center" vertical="center" textRotation="180"/>
    </xf>
    <xf numFmtId="0" fontId="18" fillId="0" borderId="42" xfId="92" applyFont="1" applyBorder="1" applyAlignment="1">
      <alignment horizontal="center" vertical="center"/>
    </xf>
    <xf numFmtId="0" fontId="18" fillId="0" borderId="42" xfId="92" applyFont="1" applyBorder="1" applyAlignment="1">
      <alignment horizontal="center" vertical="center" wrapText="1"/>
    </xf>
    <xf numFmtId="0" fontId="18" fillId="0" borderId="45" xfId="92" applyFont="1" applyBorder="1" applyAlignment="1">
      <alignment horizontal="center" vertical="center" wrapText="1"/>
    </xf>
    <xf numFmtId="0" fontId="14" fillId="0" borderId="17" xfId="92" applyFont="1" applyBorder="1" applyAlignment="1">
      <alignment horizontal="center" vertical="center"/>
    </xf>
    <xf numFmtId="0" fontId="24" fillId="0" borderId="57" xfId="92" applyFont="1" applyBorder="1" applyAlignment="1">
      <alignment vertical="center"/>
    </xf>
    <xf numFmtId="170" fontId="12" fillId="0" borderId="56" xfId="93" applyNumberFormat="1" applyFont="1" applyBorder="1" applyAlignment="1">
      <alignment horizontal="right" vertical="center" shrinkToFit="1"/>
    </xf>
    <xf numFmtId="170" fontId="12" fillId="0" borderId="17" xfId="93" applyNumberFormat="1" applyFont="1" applyBorder="1" applyAlignment="1">
      <alignment horizontal="right" vertical="center" shrinkToFit="1"/>
    </xf>
    <xf numFmtId="170" fontId="12" fillId="0" borderId="35" xfId="93" applyNumberFormat="1" applyFont="1" applyBorder="1" applyAlignment="1">
      <alignment horizontal="right" vertical="center" shrinkToFit="1"/>
    </xf>
    <xf numFmtId="170" fontId="12" fillId="0" borderId="57" xfId="93" applyNumberFormat="1" applyFont="1" applyBorder="1" applyAlignment="1">
      <alignment horizontal="right" vertical="center" shrinkToFit="1"/>
    </xf>
    <xf numFmtId="170" fontId="12" fillId="0" borderId="56" xfId="92" applyNumberFormat="1" applyFont="1" applyBorder="1" applyAlignment="1">
      <alignment horizontal="right" vertical="center" shrinkToFit="1"/>
    </xf>
    <xf numFmtId="0" fontId="24" fillId="0" borderId="15" xfId="92" applyFont="1" applyBorder="1" applyAlignment="1">
      <alignment vertical="center"/>
    </xf>
    <xf numFmtId="170" fontId="12" fillId="0" borderId="0" xfId="93" applyNumberFormat="1" applyFont="1" applyAlignment="1">
      <alignment horizontal="right" vertical="center" shrinkToFit="1"/>
    </xf>
    <xf numFmtId="170" fontId="12" fillId="0" borderId="15" xfId="93" applyNumberFormat="1" applyFont="1" applyBorder="1" applyAlignment="1">
      <alignment horizontal="right" vertical="center" shrinkToFit="1"/>
    </xf>
    <xf numFmtId="170" fontId="12" fillId="0" borderId="17" xfId="92" applyNumberFormat="1" applyFont="1" applyBorder="1" applyAlignment="1">
      <alignment horizontal="right" vertical="center" shrinkToFit="1"/>
    </xf>
    <xf numFmtId="170" fontId="12" fillId="0" borderId="43" xfId="93" applyNumberFormat="1" applyFont="1" applyBorder="1" applyAlignment="1">
      <alignment horizontal="right" vertical="center" shrinkToFit="1"/>
    </xf>
    <xf numFmtId="170" fontId="14" fillId="0" borderId="56" xfId="92" applyNumberFormat="1" applyFont="1" applyBorder="1" applyAlignment="1">
      <alignment horizontal="right" vertical="center" shrinkToFit="1"/>
    </xf>
    <xf numFmtId="170" fontId="24" fillId="0" borderId="56" xfId="92" applyNumberFormat="1" applyFont="1" applyBorder="1" applyAlignment="1">
      <alignment horizontal="right" vertical="center" shrinkToFit="1"/>
    </xf>
    <xf numFmtId="0" fontId="14" fillId="0" borderId="0" xfId="92" applyFont="1" applyAlignment="1">
      <alignment vertical="center"/>
    </xf>
    <xf numFmtId="0" fontId="24" fillId="0" borderId="32" xfId="92" applyFont="1" applyBorder="1" applyAlignment="1">
      <alignment vertical="center"/>
    </xf>
    <xf numFmtId="170" fontId="14" fillId="0" borderId="17" xfId="92" applyNumberFormat="1" applyFont="1" applyBorder="1" applyAlignment="1">
      <alignment horizontal="right" vertical="center" shrinkToFit="1"/>
    </xf>
    <xf numFmtId="170" fontId="14" fillId="0" borderId="43" xfId="92" applyNumberFormat="1" applyFont="1" applyBorder="1" applyAlignment="1">
      <alignment horizontal="right" vertical="center" shrinkToFit="1"/>
    </xf>
    <xf numFmtId="170" fontId="14" fillId="0" borderId="0" xfId="92" applyNumberFormat="1" applyFont="1" applyAlignment="1">
      <alignment horizontal="right" vertical="center" shrinkToFit="1"/>
    </xf>
    <xf numFmtId="170" fontId="14" fillId="0" borderId="32" xfId="92" applyNumberFormat="1" applyFont="1" applyBorder="1" applyAlignment="1">
      <alignment horizontal="right" vertical="center" shrinkToFit="1"/>
    </xf>
    <xf numFmtId="170" fontId="24" fillId="0" borderId="43" xfId="92" applyNumberFormat="1" applyFont="1" applyBorder="1" applyAlignment="1">
      <alignment horizontal="right" vertical="center" shrinkToFit="1"/>
    </xf>
    <xf numFmtId="0" fontId="24" fillId="0" borderId="44" xfId="92" applyFont="1" applyBorder="1" applyAlignment="1">
      <alignment vertical="center"/>
    </xf>
    <xf numFmtId="170" fontId="14" fillId="0" borderId="42" xfId="92" applyNumberFormat="1" applyFont="1" applyBorder="1" applyAlignment="1">
      <alignment vertical="center" shrinkToFit="1"/>
    </xf>
    <xf numFmtId="170" fontId="14" fillId="0" borderId="45" xfId="92" applyNumberFormat="1" applyFont="1" applyBorder="1" applyAlignment="1">
      <alignment vertical="center" shrinkToFit="1"/>
    </xf>
    <xf numFmtId="170" fontId="24" fillId="0" borderId="43" xfId="92" applyNumberFormat="1" applyFont="1" applyBorder="1" applyAlignment="1">
      <alignment vertical="center" shrinkToFit="1"/>
    </xf>
    <xf numFmtId="0" fontId="11" fillId="0" borderId="0" xfId="92" applyAlignment="1">
      <alignment horizontal="center" vertical="center" textRotation="180"/>
    </xf>
    <xf numFmtId="0" fontId="24" fillId="0" borderId="0" xfId="92" applyFont="1" applyAlignment="1">
      <alignment horizontal="center" vertical="center" textRotation="180"/>
    </xf>
    <xf numFmtId="0" fontId="12" fillId="0" borderId="0" xfId="92" quotePrefix="1" applyFont="1" applyAlignment="1">
      <alignment horizontal="center" vertical="center" textRotation="180"/>
    </xf>
    <xf numFmtId="0" fontId="12" fillId="0" borderId="0" xfId="92" applyFont="1" applyAlignment="1">
      <alignment vertical="center"/>
    </xf>
    <xf numFmtId="0" fontId="14" fillId="0" borderId="36" xfId="92" applyFont="1" applyBorder="1" applyAlignment="1">
      <alignment horizontal="center" vertical="center"/>
    </xf>
    <xf numFmtId="0" fontId="18" fillId="0" borderId="65" xfId="92" applyFont="1" applyBorder="1" applyAlignment="1">
      <alignment horizontal="center" vertical="center"/>
    </xf>
    <xf numFmtId="0" fontId="14" fillId="0" borderId="31" xfId="92" applyFont="1" applyBorder="1" applyAlignment="1">
      <alignment horizontal="centerContinuous" vertical="center"/>
    </xf>
    <xf numFmtId="0" fontId="24" fillId="0" borderId="17" xfId="92" applyFont="1" applyBorder="1" applyAlignment="1">
      <alignment vertical="center"/>
    </xf>
    <xf numFmtId="170" fontId="12" fillId="0" borderId="35" xfId="94" applyNumberFormat="1" applyFont="1" applyBorder="1" applyAlignment="1">
      <alignment horizontal="right" vertical="center" shrinkToFit="1"/>
    </xf>
    <xf numFmtId="170" fontId="12" fillId="0" borderId="56" xfId="94" applyNumberFormat="1" applyFont="1" applyBorder="1" applyAlignment="1">
      <alignment horizontal="right" vertical="center" shrinkToFit="1"/>
    </xf>
    <xf numFmtId="170" fontId="12" fillId="0" borderId="17" xfId="94" applyNumberFormat="1" applyFont="1" applyBorder="1" applyAlignment="1">
      <alignment horizontal="right" vertical="center" shrinkToFit="1"/>
    </xf>
    <xf numFmtId="170" fontId="12" fillId="0" borderId="36" xfId="94" applyNumberFormat="1" applyFont="1" applyBorder="1" applyAlignment="1">
      <alignment horizontal="right" vertical="center" shrinkToFit="1"/>
    </xf>
    <xf numFmtId="170" fontId="12" fillId="0" borderId="36" xfId="92" applyNumberFormat="1" applyFont="1" applyBorder="1" applyAlignment="1">
      <alignment horizontal="right" vertical="center" shrinkToFit="1"/>
    </xf>
    <xf numFmtId="0" fontId="24" fillId="0" borderId="17" xfId="92" applyFont="1" applyBorder="1" applyAlignment="1">
      <alignment vertical="center" wrapText="1"/>
    </xf>
    <xf numFmtId="170" fontId="12" fillId="0" borderId="0" xfId="94" applyNumberFormat="1" applyFont="1" applyAlignment="1">
      <alignment horizontal="right" vertical="center" shrinkToFit="1"/>
    </xf>
    <xf numFmtId="170" fontId="12" fillId="0" borderId="15" xfId="94" applyNumberFormat="1" applyFont="1" applyBorder="1" applyAlignment="1">
      <alignment horizontal="right" vertical="center" shrinkToFit="1"/>
    </xf>
    <xf numFmtId="170" fontId="12" fillId="0" borderId="30" xfId="94" applyNumberFormat="1" applyFont="1" applyBorder="1" applyAlignment="1">
      <alignment horizontal="right" vertical="center" shrinkToFit="1"/>
    </xf>
    <xf numFmtId="170" fontId="12" fillId="0" borderId="43" xfId="94" applyNumberFormat="1" applyFont="1" applyBorder="1" applyAlignment="1">
      <alignment horizontal="right" vertical="center" shrinkToFit="1"/>
    </xf>
    <xf numFmtId="170" fontId="12" fillId="0" borderId="13" xfId="94" applyNumberFormat="1" applyFont="1" applyBorder="1" applyAlignment="1">
      <alignment horizontal="right" vertical="center" shrinkToFit="1"/>
    </xf>
    <xf numFmtId="170" fontId="12" fillId="0" borderId="13" xfId="92" applyNumberFormat="1" applyFont="1" applyBorder="1" applyAlignment="1">
      <alignment horizontal="right" vertical="center" shrinkToFit="1"/>
    </xf>
    <xf numFmtId="0" fontId="24" fillId="0" borderId="56" xfId="92" applyFont="1" applyBorder="1" applyAlignment="1">
      <alignment vertical="center"/>
    </xf>
    <xf numFmtId="170" fontId="14" fillId="0" borderId="36" xfId="92" applyNumberFormat="1" applyFont="1" applyBorder="1" applyAlignment="1">
      <alignment horizontal="right" vertical="center" shrinkToFit="1"/>
    </xf>
    <xf numFmtId="0" fontId="24" fillId="0" borderId="43" xfId="92" applyFont="1" applyBorder="1" applyAlignment="1">
      <alignment vertical="center"/>
    </xf>
    <xf numFmtId="170" fontId="24" fillId="0" borderId="30" xfId="94" applyNumberFormat="1" applyFont="1" applyBorder="1" applyAlignment="1">
      <alignment horizontal="right" vertical="center" shrinkToFit="1"/>
    </xf>
    <xf numFmtId="170" fontId="24" fillId="0" borderId="17" xfId="92" applyNumberFormat="1" applyFont="1" applyBorder="1" applyAlignment="1">
      <alignment horizontal="right" vertical="center" shrinkToFit="1"/>
    </xf>
    <xf numFmtId="0" fontId="24" fillId="0" borderId="42" xfId="92" applyFont="1" applyBorder="1" applyAlignment="1">
      <alignment horizontal="left" vertical="center"/>
    </xf>
    <xf numFmtId="170" fontId="24" fillId="0" borderId="45" xfId="95" applyNumberFormat="1" applyFont="1" applyFill="1" applyBorder="1" applyAlignment="1">
      <alignment horizontal="right" vertical="center" shrinkToFit="1"/>
    </xf>
    <xf numFmtId="170" fontId="24" fillId="0" borderId="42" xfId="95" applyNumberFormat="1" applyFont="1" applyFill="1" applyBorder="1" applyAlignment="1">
      <alignment horizontal="right" vertical="center" shrinkToFit="1"/>
    </xf>
    <xf numFmtId="0" fontId="22" fillId="0" borderId="0" xfId="92" applyFont="1" applyAlignment="1">
      <alignment vertical="center"/>
    </xf>
    <xf numFmtId="0" fontId="24" fillId="0" borderId="0" xfId="96" applyFont="1" applyAlignment="1">
      <alignment vertical="center"/>
    </xf>
    <xf numFmtId="0" fontId="18" fillId="0" borderId="0" xfId="26" applyFont="1" applyAlignment="1">
      <alignment vertical="center"/>
    </xf>
    <xf numFmtId="0" fontId="24" fillId="0" borderId="30" xfId="26" applyFont="1" applyBorder="1" applyAlignment="1">
      <alignment horizontal="center" vertical="center"/>
    </xf>
    <xf numFmtId="0" fontId="24" fillId="0" borderId="43" xfId="26" applyFont="1" applyBorder="1" applyAlignment="1">
      <alignment horizontal="center" vertical="center"/>
    </xf>
    <xf numFmtId="0" fontId="24" fillId="0" borderId="31" xfId="26" applyFont="1" applyBorder="1" applyAlignment="1">
      <alignment horizontal="center" vertical="center"/>
    </xf>
    <xf numFmtId="0" fontId="24" fillId="0" borderId="32" xfId="26" applyFont="1" applyBorder="1" applyAlignment="1">
      <alignment horizontal="center" vertical="center"/>
    </xf>
    <xf numFmtId="0" fontId="24" fillId="0" borderId="15" xfId="26" applyFont="1" applyBorder="1" applyAlignment="1">
      <alignment horizontal="center" vertical="center"/>
    </xf>
    <xf numFmtId="3" fontId="12" fillId="0" borderId="15" xfId="26" applyNumberFormat="1" applyFont="1" applyBorder="1" applyAlignment="1">
      <alignment horizontal="center" vertical="center"/>
    </xf>
    <xf numFmtId="3" fontId="12" fillId="0" borderId="17" xfId="26" applyNumberFormat="1" applyFont="1" applyBorder="1" applyAlignment="1">
      <alignment horizontal="center" vertical="center"/>
    </xf>
    <xf numFmtId="3" fontId="12" fillId="0" borderId="0" xfId="26" applyNumberFormat="1" applyFont="1" applyAlignment="1">
      <alignment horizontal="center" vertical="center"/>
    </xf>
    <xf numFmtId="173" fontId="12" fillId="0" borderId="15" xfId="26" applyNumberFormat="1" applyFont="1" applyBorder="1" applyAlignment="1">
      <alignment horizontal="center" vertical="center"/>
    </xf>
    <xf numFmtId="173" fontId="12" fillId="0" borderId="17" xfId="26" applyNumberFormat="1" applyFont="1" applyBorder="1" applyAlignment="1">
      <alignment horizontal="center" vertical="center"/>
    </xf>
    <xf numFmtId="0" fontId="24" fillId="0" borderId="17" xfId="26" applyFont="1" applyBorder="1" applyAlignment="1">
      <alignment horizontal="center" vertical="center"/>
    </xf>
    <xf numFmtId="173" fontId="11" fillId="0" borderId="0" xfId="26" applyNumberFormat="1" applyAlignment="1">
      <alignment vertical="center"/>
    </xf>
    <xf numFmtId="173" fontId="11" fillId="0" borderId="0" xfId="26" applyNumberFormat="1"/>
    <xf numFmtId="173" fontId="11" fillId="0" borderId="0" xfId="26" applyNumberFormat="1" applyAlignment="1">
      <alignment horizontal="right" vertical="center"/>
    </xf>
    <xf numFmtId="0" fontId="12" fillId="0" borderId="0" xfId="100" applyFont="1" applyAlignment="1">
      <alignment horizontal="center"/>
    </xf>
    <xf numFmtId="0" fontId="11" fillId="0" borderId="0" xfId="97" applyFont="1"/>
    <xf numFmtId="0" fontId="12" fillId="0" borderId="0" xfId="98" applyFont="1"/>
    <xf numFmtId="0" fontId="43" fillId="0" borderId="0" xfId="98" applyFont="1"/>
    <xf numFmtId="0" fontId="23" fillId="0" borderId="0" xfId="98" applyFont="1"/>
    <xf numFmtId="0" fontId="55" fillId="0" borderId="0" xfId="98" applyFont="1"/>
    <xf numFmtId="0" fontId="23" fillId="0" borderId="141" xfId="98" applyFont="1" applyBorder="1" applyAlignment="1">
      <alignment horizontal="center"/>
    </xf>
    <xf numFmtId="0" fontId="23" fillId="0" borderId="134" xfId="98" applyFont="1" applyBorder="1" applyAlignment="1">
      <alignment horizontal="center"/>
    </xf>
    <xf numFmtId="0" fontId="23" fillId="0" borderId="45" xfId="98" applyFont="1" applyBorder="1" applyAlignment="1">
      <alignment horizontal="center"/>
    </xf>
    <xf numFmtId="0" fontId="18" fillId="0" borderId="44" xfId="98" applyFont="1" applyBorder="1" applyAlignment="1">
      <alignment horizontal="left"/>
    </xf>
    <xf numFmtId="0" fontId="18" fillId="0" borderId="65" xfId="98" applyFont="1" applyBorder="1" applyAlignment="1">
      <alignment horizontal="left"/>
    </xf>
    <xf numFmtId="0" fontId="18" fillId="0" borderId="65" xfId="98" applyFont="1" applyBorder="1" applyAlignment="1">
      <alignment horizontal="left" wrapText="1"/>
    </xf>
    <xf numFmtId="0" fontId="18" fillId="0" borderId="45" xfId="98" applyFont="1" applyBorder="1" applyAlignment="1">
      <alignment horizontal="left" wrapText="1"/>
    </xf>
    <xf numFmtId="0" fontId="11" fillId="0" borderId="15" xfId="98" applyFont="1" applyBorder="1"/>
    <xf numFmtId="220" fontId="11" fillId="0" borderId="140" xfId="98" applyNumberFormat="1" applyFont="1" applyBorder="1" applyAlignment="1">
      <alignment horizontal="right"/>
    </xf>
    <xf numFmtId="220" fontId="11" fillId="0" borderId="139" xfId="98" applyNumberFormat="1" applyFont="1" applyBorder="1" applyAlignment="1">
      <alignment horizontal="right"/>
    </xf>
    <xf numFmtId="220" fontId="11" fillId="0" borderId="13" xfId="98" applyNumberFormat="1" applyFont="1" applyBorder="1" applyAlignment="1">
      <alignment horizontal="right"/>
    </xf>
    <xf numFmtId="220" fontId="11" fillId="0" borderId="136" xfId="98" applyNumberFormat="1" applyFont="1" applyBorder="1" applyAlignment="1">
      <alignment horizontal="right"/>
    </xf>
    <xf numFmtId="220" fontId="11" fillId="0" borderId="146" xfId="98" applyNumberFormat="1" applyFont="1" applyBorder="1" applyAlignment="1">
      <alignment horizontal="right"/>
    </xf>
    <xf numFmtId="220" fontId="11" fillId="0" borderId="147" xfId="98" applyNumberFormat="1" applyFont="1" applyBorder="1" applyAlignment="1">
      <alignment horizontal="right"/>
    </xf>
    <xf numFmtId="220" fontId="11" fillId="0" borderId="137" xfId="98" applyNumberFormat="1" applyFont="1" applyBorder="1" applyAlignment="1">
      <alignment horizontal="right"/>
    </xf>
    <xf numFmtId="220" fontId="11" fillId="0" borderId="138" xfId="98" applyNumberFormat="1" applyFont="1" applyBorder="1" applyAlignment="1">
      <alignment horizontal="right"/>
    </xf>
    <xf numFmtId="220" fontId="11" fillId="0" borderId="0" xfId="98" applyNumberFormat="1" applyFont="1" applyAlignment="1">
      <alignment horizontal="right"/>
    </xf>
    <xf numFmtId="220" fontId="11" fillId="0" borderId="15" xfId="98" applyNumberFormat="1" applyFont="1" applyBorder="1" applyAlignment="1">
      <alignment horizontal="right"/>
    </xf>
    <xf numFmtId="0" fontId="11" fillId="0" borderId="44" xfId="98" applyFont="1" applyBorder="1" applyAlignment="1">
      <alignment horizontal="center"/>
    </xf>
    <xf numFmtId="220" fontId="11" fillId="0" borderId="44" xfId="98" applyNumberFormat="1" applyFont="1" applyBorder="1" applyAlignment="1">
      <alignment horizontal="right"/>
    </xf>
    <xf numFmtId="220" fontId="11" fillId="0" borderId="134" xfId="98" applyNumberFormat="1" applyFont="1" applyBorder="1" applyAlignment="1">
      <alignment horizontal="right"/>
    </xf>
    <xf numFmtId="220" fontId="11" fillId="0" borderId="45" xfId="98" applyNumberFormat="1" applyFont="1" applyBorder="1" applyAlignment="1">
      <alignment horizontal="right"/>
    </xf>
    <xf numFmtId="220" fontId="11" fillId="0" borderId="65" xfId="98" applyNumberFormat="1" applyFont="1" applyBorder="1" applyAlignment="1">
      <alignment horizontal="right"/>
    </xf>
    <xf numFmtId="220" fontId="55" fillId="0" borderId="0" xfId="98" applyNumberFormat="1" applyFont="1"/>
    <xf numFmtId="0" fontId="11" fillId="0" borderId="17" xfId="98" applyFont="1" applyBorder="1"/>
    <xf numFmtId="220" fontId="11" fillId="0" borderId="0" xfId="98" applyNumberFormat="1" applyFont="1" applyAlignment="1">
      <alignment horizontal="center"/>
    </xf>
    <xf numFmtId="220" fontId="11" fillId="0" borderId="148" xfId="98" applyNumberFormat="1" applyFont="1" applyBorder="1" applyAlignment="1">
      <alignment horizontal="right"/>
    </xf>
    <xf numFmtId="0" fontId="11" fillId="0" borderId="42" xfId="98" applyFont="1" applyBorder="1" applyAlignment="1">
      <alignment horizontal="center"/>
    </xf>
    <xf numFmtId="220" fontId="11" fillId="0" borderId="145" xfId="98" applyNumberFormat="1" applyFont="1" applyBorder="1" applyAlignment="1">
      <alignment horizontal="center"/>
    </xf>
    <xf numFmtId="220" fontId="11" fillId="0" borderId="145" xfId="98" applyNumberFormat="1" applyFont="1" applyBorder="1" applyAlignment="1">
      <alignment horizontal="right"/>
    </xf>
    <xf numFmtId="220" fontId="11" fillId="0" borderId="141" xfId="98" applyNumberFormat="1" applyFont="1" applyBorder="1" applyAlignment="1">
      <alignment horizontal="right"/>
    </xf>
    <xf numFmtId="220" fontId="11" fillId="0" borderId="142" xfId="98" applyNumberFormat="1" applyFont="1" applyBorder="1" applyAlignment="1">
      <alignment horizontal="right"/>
    </xf>
    <xf numFmtId="220" fontId="11" fillId="0" borderId="15" xfId="98" applyNumberFormat="1" applyFont="1" applyBorder="1" applyAlignment="1">
      <alignment horizontal="center"/>
    </xf>
    <xf numFmtId="220" fontId="11" fillId="0" borderId="141" xfId="98" applyNumberFormat="1" applyFont="1" applyBorder="1" applyAlignment="1">
      <alignment horizontal="center"/>
    </xf>
    <xf numFmtId="220" fontId="11" fillId="3" borderId="145" xfId="98" applyNumberFormat="1" applyFont="1" applyFill="1" applyBorder="1" applyAlignment="1">
      <alignment horizontal="right"/>
    </xf>
    <xf numFmtId="220" fontId="11" fillId="3" borderId="134" xfId="98" applyNumberFormat="1" applyFont="1" applyFill="1" applyBorder="1" applyAlignment="1">
      <alignment horizontal="right"/>
    </xf>
    <xf numFmtId="220" fontId="11" fillId="3" borderId="142" xfId="98" applyNumberFormat="1" applyFont="1" applyFill="1" applyBorder="1" applyAlignment="1">
      <alignment horizontal="right"/>
    </xf>
    <xf numFmtId="0" fontId="14" fillId="0" borderId="0" xfId="98" applyFont="1"/>
    <xf numFmtId="220" fontId="11" fillId="0" borderId="140" xfId="98" applyNumberFormat="1" applyFont="1" applyBorder="1" applyAlignment="1">
      <alignment horizontal="center"/>
    </xf>
    <xf numFmtId="220" fontId="11" fillId="0" borderId="44" xfId="98" applyNumberFormat="1" applyFont="1" applyBorder="1" applyAlignment="1">
      <alignment horizontal="center"/>
    </xf>
    <xf numFmtId="220" fontId="11" fillId="0" borderId="134" xfId="98" applyNumberFormat="1" applyFont="1" applyBorder="1" applyAlignment="1">
      <alignment horizontal="center"/>
    </xf>
    <xf numFmtId="220" fontId="11" fillId="0" borderId="65" xfId="98" applyNumberFormat="1" applyFont="1" applyBorder="1" applyAlignment="1">
      <alignment horizontal="center"/>
    </xf>
    <xf numFmtId="220" fontId="11" fillId="0" borderId="136" xfId="98" applyNumberFormat="1" applyFont="1" applyBorder="1"/>
    <xf numFmtId="220" fontId="11" fillId="0" borderId="146" xfId="98" applyNumberFormat="1" applyFont="1" applyBorder="1"/>
    <xf numFmtId="220" fontId="11" fillId="0" borderId="147" xfId="98" applyNumberFormat="1" applyFont="1" applyBorder="1"/>
    <xf numFmtId="220" fontId="11" fillId="0" borderId="36" xfId="98" applyNumberFormat="1" applyFont="1" applyBorder="1"/>
    <xf numFmtId="220" fontId="11" fillId="0" borderId="140" xfId="98" applyNumberFormat="1" applyFont="1" applyBorder="1"/>
    <xf numFmtId="220" fontId="11" fillId="0" borderId="137" xfId="98" applyNumberFormat="1" applyFont="1" applyBorder="1"/>
    <xf numFmtId="220" fontId="11" fillId="0" borderId="138" xfId="98" applyNumberFormat="1" applyFont="1" applyBorder="1"/>
    <xf numFmtId="220" fontId="11" fillId="0" borderId="13" xfId="98" applyNumberFormat="1" applyFont="1" applyBorder="1"/>
    <xf numFmtId="220" fontId="11" fillId="0" borderId="149" xfId="98" applyNumberFormat="1" applyFont="1" applyBorder="1"/>
    <xf numFmtId="0" fontId="11" fillId="0" borderId="0" xfId="98" applyFont="1" applyAlignment="1">
      <alignment horizontal="left"/>
    </xf>
    <xf numFmtId="0" fontId="11" fillId="0" borderId="0" xfId="98" applyFont="1" applyAlignment="1">
      <alignment horizontal="center"/>
    </xf>
    <xf numFmtId="0" fontId="11" fillId="0" borderId="0" xfId="98" applyFont="1"/>
    <xf numFmtId="0" fontId="13" fillId="0" borderId="0" xfId="98"/>
    <xf numFmtId="0" fontId="23" fillId="3" borderId="44" xfId="98" applyFont="1" applyFill="1" applyBorder="1" applyAlignment="1">
      <alignment horizontal="center"/>
    </xf>
    <xf numFmtId="0" fontId="23" fillId="3" borderId="65" xfId="98" applyFont="1" applyFill="1" applyBorder="1" applyAlignment="1">
      <alignment horizontal="center"/>
    </xf>
    <xf numFmtId="0" fontId="23" fillId="3" borderId="45" xfId="98" applyFont="1" applyFill="1" applyBorder="1" applyAlignment="1">
      <alignment horizontal="center"/>
    </xf>
    <xf numFmtId="0" fontId="23" fillId="3" borderId="134" xfId="98" applyFont="1" applyFill="1" applyBorder="1" applyAlignment="1">
      <alignment horizontal="center"/>
    </xf>
    <xf numFmtId="170" fontId="11" fillId="0" borderId="44" xfId="98" applyNumberFormat="1" applyFont="1" applyBorder="1" applyAlignment="1">
      <alignment horizontal="right"/>
    </xf>
    <xf numFmtId="170" fontId="11" fillId="0" borderId="134" xfId="98" applyNumberFormat="1" applyFont="1" applyBorder="1" applyAlignment="1">
      <alignment horizontal="right"/>
    </xf>
    <xf numFmtId="170" fontId="11" fillId="0" borderId="45" xfId="98" applyNumberFormat="1" applyFont="1" applyBorder="1" applyAlignment="1">
      <alignment horizontal="right"/>
    </xf>
    <xf numFmtId="170" fontId="11" fillId="0" borderId="44" xfId="98" applyNumberFormat="1" applyFont="1" applyBorder="1"/>
    <xf numFmtId="170" fontId="11" fillId="0" borderId="134" xfId="98" applyNumberFormat="1" applyFont="1" applyBorder="1"/>
    <xf numFmtId="170" fontId="11" fillId="0" borderId="45" xfId="98" applyNumberFormat="1" applyFont="1" applyBorder="1"/>
    <xf numFmtId="170" fontId="11" fillId="0" borderId="0" xfId="98" applyNumberFormat="1" applyFont="1"/>
    <xf numFmtId="170" fontId="11" fillId="3" borderId="44" xfId="98" applyNumberFormat="1" applyFont="1" applyFill="1" applyBorder="1"/>
    <xf numFmtId="170" fontId="11" fillId="3" borderId="134" xfId="98" applyNumberFormat="1" applyFont="1" applyFill="1" applyBorder="1"/>
    <xf numFmtId="170" fontId="11" fillId="3" borderId="45" xfId="98" applyNumberFormat="1" applyFont="1" applyFill="1" applyBorder="1"/>
    <xf numFmtId="220" fontId="11" fillId="0" borderId="134" xfId="98" applyNumberFormat="1" applyFont="1" applyBorder="1"/>
    <xf numFmtId="0" fontId="12" fillId="0" borderId="0" xfId="104" applyFont="1"/>
    <xf numFmtId="0" fontId="24" fillId="0" borderId="0" xfId="104" applyFont="1"/>
    <xf numFmtId="0" fontId="42" fillId="0" borderId="15" xfId="104" applyFont="1" applyBorder="1"/>
    <xf numFmtId="0" fontId="12" fillId="0" borderId="0" xfId="104" applyFont="1" applyAlignment="1">
      <alignment horizontal="center"/>
    </xf>
    <xf numFmtId="0" fontId="12" fillId="0" borderId="156" xfId="10" applyFont="1" applyBorder="1" applyAlignment="1">
      <alignment horizontal="center"/>
    </xf>
    <xf numFmtId="0" fontId="12" fillId="0" borderId="157" xfId="10" applyFont="1" applyBorder="1" applyAlignment="1">
      <alignment horizontal="center"/>
    </xf>
    <xf numFmtId="0" fontId="12" fillId="0" borderId="158" xfId="10" applyFont="1" applyBorder="1" applyAlignment="1">
      <alignment horizontal="center"/>
    </xf>
    <xf numFmtId="0" fontId="24" fillId="0" borderId="159" xfId="80" applyFont="1" applyBorder="1" applyAlignment="1">
      <alignment wrapText="1"/>
    </xf>
    <xf numFmtId="220" fontId="24" fillId="0" borderId="160" xfId="10" quotePrefix="1" applyNumberFormat="1" applyFont="1" applyBorder="1" applyAlignment="1">
      <alignment horizontal="right"/>
    </xf>
    <xf numFmtId="220" fontId="24" fillId="0" borderId="161" xfId="10" quotePrefix="1" applyNumberFormat="1" applyFont="1" applyBorder="1" applyAlignment="1">
      <alignment horizontal="right"/>
    </xf>
    <xf numFmtId="220" fontId="24" fillId="0" borderId="162" xfId="10" applyNumberFormat="1" applyFont="1" applyBorder="1" applyAlignment="1">
      <alignment horizontal="right"/>
    </xf>
    <xf numFmtId="220" fontId="24" fillId="0" borderId="94" xfId="10" quotePrefix="1" applyNumberFormat="1" applyFont="1" applyBorder="1" applyAlignment="1">
      <alignment horizontal="right"/>
    </xf>
    <xf numFmtId="0" fontId="12" fillId="0" borderId="159" xfId="80" applyFont="1" applyBorder="1" applyAlignment="1">
      <alignment wrapText="1"/>
    </xf>
    <xf numFmtId="220" fontId="12" fillId="0" borderId="160" xfId="10" quotePrefix="1" applyNumberFormat="1" applyFont="1" applyBorder="1" applyAlignment="1">
      <alignment horizontal="right"/>
    </xf>
    <xf numFmtId="220" fontId="12" fillId="0" borderId="161" xfId="10" quotePrefix="1" applyNumberFormat="1" applyFont="1" applyBorder="1" applyAlignment="1">
      <alignment horizontal="right"/>
    </xf>
    <xf numFmtId="220" fontId="12" fillId="0" borderId="162" xfId="10" applyNumberFormat="1" applyFont="1" applyBorder="1" applyAlignment="1">
      <alignment horizontal="right"/>
    </xf>
    <xf numFmtId="220" fontId="12" fillId="0" borderId="161" xfId="10" applyNumberFormat="1" applyFont="1" applyBorder="1" applyAlignment="1">
      <alignment horizontal="center"/>
    </xf>
    <xf numFmtId="220" fontId="12" fillId="0" borderId="94" xfId="10" quotePrefix="1" applyNumberFormat="1" applyFont="1" applyBorder="1" applyAlignment="1">
      <alignment horizontal="right"/>
    </xf>
    <xf numFmtId="0" fontId="24" fillId="0" borderId="159" xfId="10" applyFont="1" applyBorder="1" applyAlignment="1">
      <alignment wrapText="1"/>
    </xf>
    <xf numFmtId="0" fontId="12" fillId="0" borderId="16" xfId="104" applyFont="1" applyBorder="1" applyAlignment="1">
      <alignment horizontal="left" wrapText="1"/>
    </xf>
    <xf numFmtId="0" fontId="24" fillId="0" borderId="6" xfId="104" applyFont="1" applyBorder="1" applyAlignment="1">
      <alignment horizontal="center"/>
    </xf>
    <xf numFmtId="220" fontId="24" fillId="0" borderId="163" xfId="10" quotePrefix="1" applyNumberFormat="1" applyFont="1" applyBorder="1" applyAlignment="1">
      <alignment horizontal="right"/>
    </xf>
    <xf numFmtId="220" fontId="24" fillId="0" borderId="164" xfId="10" quotePrefix="1" applyNumberFormat="1" applyFont="1" applyBorder="1" applyAlignment="1">
      <alignment horizontal="right"/>
    </xf>
    <xf numFmtId="220" fontId="24" fillId="0" borderId="165" xfId="10" applyNumberFormat="1" applyFont="1" applyBorder="1" applyAlignment="1">
      <alignment horizontal="right"/>
    </xf>
    <xf numFmtId="165" fontId="12" fillId="0" borderId="0" xfId="104" applyNumberFormat="1" applyFont="1" applyAlignment="1">
      <alignment horizontal="center"/>
    </xf>
    <xf numFmtId="0" fontId="12" fillId="0" borderId="0" xfId="37" applyFont="1"/>
    <xf numFmtId="0" fontId="59" fillId="0" borderId="0" xfId="106" applyFont="1"/>
    <xf numFmtId="0" fontId="11" fillId="0" borderId="0" xfId="37" applyFont="1"/>
    <xf numFmtId="0" fontId="59" fillId="0" borderId="0" xfId="106" applyFont="1" applyAlignment="1">
      <alignment wrapText="1"/>
    </xf>
    <xf numFmtId="0" fontId="58" fillId="0" borderId="42" xfId="106" applyFont="1" applyBorder="1" applyAlignment="1">
      <alignment horizontal="center" wrapText="1"/>
    </xf>
    <xf numFmtId="0" fontId="58" fillId="0" borderId="17" xfId="0" applyFont="1" applyBorder="1"/>
    <xf numFmtId="220" fontId="58" fillId="0" borderId="56" xfId="106" applyNumberFormat="1" applyFont="1" applyBorder="1" applyAlignment="1">
      <alignment horizontal="right"/>
    </xf>
    <xf numFmtId="0" fontId="14" fillId="0" borderId="0" xfId="37" applyFont="1"/>
    <xf numFmtId="0" fontId="58" fillId="0" borderId="0" xfId="106" applyFont="1"/>
    <xf numFmtId="0" fontId="59" fillId="0" borderId="17" xfId="0" applyFont="1" applyBorder="1" applyAlignment="1">
      <alignment horizontal="left" indent="1"/>
    </xf>
    <xf numFmtId="220" fontId="59" fillId="2" borderId="17" xfId="106" applyNumberFormat="1" applyFont="1" applyFill="1" applyBorder="1" applyAlignment="1">
      <alignment horizontal="right"/>
    </xf>
    <xf numFmtId="0" fontId="23" fillId="0" borderId="0" xfId="37" applyFont="1"/>
    <xf numFmtId="0" fontId="59" fillId="0" borderId="17" xfId="0" applyFont="1" applyBorder="1" applyAlignment="1">
      <alignment horizontal="left" wrapText="1" indent="1"/>
    </xf>
    <xf numFmtId="220" fontId="58" fillId="0" borderId="17" xfId="106" applyNumberFormat="1" applyFont="1" applyBorder="1" applyAlignment="1">
      <alignment horizontal="right"/>
    </xf>
    <xf numFmtId="220" fontId="59" fillId="0" borderId="17" xfId="106" applyNumberFormat="1" applyFont="1" applyBorder="1" applyAlignment="1">
      <alignment horizontal="right"/>
    </xf>
    <xf numFmtId="220" fontId="58" fillId="0" borderId="17" xfId="0" applyNumberFormat="1" applyFont="1" applyBorder="1" applyAlignment="1">
      <alignment horizontal="right"/>
    </xf>
    <xf numFmtId="220" fontId="59" fillId="0" borderId="17" xfId="0" applyNumberFormat="1" applyFont="1" applyBorder="1" applyAlignment="1">
      <alignment horizontal="right"/>
    </xf>
    <xf numFmtId="0" fontId="23" fillId="0" borderId="17" xfId="0" applyFont="1" applyBorder="1" applyAlignment="1">
      <alignment horizontal="right"/>
    </xf>
    <xf numFmtId="0" fontId="59" fillId="0" borderId="43" xfId="80" applyFont="1" applyBorder="1" applyAlignment="1">
      <alignment horizontal="left" indent="1"/>
    </xf>
    <xf numFmtId="220" fontId="23" fillId="0" borderId="17" xfId="0" applyNumberFormat="1" applyFont="1" applyBorder="1" applyAlignment="1">
      <alignment horizontal="right"/>
    </xf>
    <xf numFmtId="0" fontId="23" fillId="0" borderId="0" xfId="106" applyFont="1"/>
    <xf numFmtId="0" fontId="58" fillId="0" borderId="42" xfId="106" applyFont="1" applyBorder="1" applyAlignment="1">
      <alignment horizontal="center"/>
    </xf>
    <xf numFmtId="220" fontId="58" fillId="0" borderId="42" xfId="106" applyNumberFormat="1" applyFont="1" applyBorder="1" applyAlignment="1">
      <alignment horizontal="right"/>
    </xf>
    <xf numFmtId="0" fontId="58" fillId="0" borderId="0" xfId="106" applyFont="1" applyAlignment="1">
      <alignment horizontal="center" vertical="center"/>
    </xf>
    <xf numFmtId="0" fontId="58" fillId="0" borderId="0" xfId="106" applyFont="1" applyAlignment="1">
      <alignment horizontal="center" vertical="center" wrapText="1"/>
    </xf>
    <xf numFmtId="0" fontId="58" fillId="0" borderId="45" xfId="106" applyFont="1" applyBorder="1" applyAlignment="1">
      <alignment horizontal="center" vertical="center" wrapText="1"/>
    </xf>
    <xf numFmtId="0" fontId="58" fillId="0" borderId="42" xfId="106" applyFont="1" applyBorder="1" applyAlignment="1">
      <alignment horizontal="center" vertical="center" wrapText="1"/>
    </xf>
    <xf numFmtId="0" fontId="58" fillId="0" borderId="0" xfId="106" applyFont="1" applyAlignment="1">
      <alignment horizontal="center" wrapText="1"/>
    </xf>
    <xf numFmtId="0" fontId="89" fillId="0" borderId="42" xfId="106" applyFont="1" applyBorder="1"/>
    <xf numFmtId="220" fontId="89" fillId="0" borderId="0" xfId="106" applyNumberFormat="1" applyFont="1"/>
    <xf numFmtId="0" fontId="37" fillId="0" borderId="42" xfId="106" applyFont="1" applyBorder="1" applyAlignment="1">
      <alignment horizontal="left" wrapText="1" indent="1"/>
    </xf>
    <xf numFmtId="220" fontId="59" fillId="0" borderId="42" xfId="106" applyNumberFormat="1" applyFont="1" applyBorder="1" applyAlignment="1">
      <alignment horizontal="center"/>
    </xf>
    <xf numFmtId="220" fontId="37" fillId="0" borderId="0" xfId="106" applyNumberFormat="1" applyFont="1"/>
    <xf numFmtId="220" fontId="58" fillId="0" borderId="56" xfId="106" applyNumberFormat="1" applyFont="1" applyBorder="1" applyAlignment="1">
      <alignment horizontal="center"/>
    </xf>
    <xf numFmtId="220" fontId="59" fillId="0" borderId="56" xfId="106" applyNumberFormat="1" applyFont="1" applyBorder="1" applyAlignment="1">
      <alignment horizontal="center"/>
    </xf>
    <xf numFmtId="220" fontId="59" fillId="0" borderId="42" xfId="106" applyNumberFormat="1" applyFont="1" applyBorder="1" applyAlignment="1">
      <alignment horizontal="right"/>
    </xf>
    <xf numFmtId="220" fontId="59" fillId="0" borderId="56" xfId="106" applyNumberFormat="1" applyFont="1" applyBorder="1" applyAlignment="1">
      <alignment horizontal="right"/>
    </xf>
    <xf numFmtId="0" fontId="59" fillId="0" borderId="42" xfId="106" applyFont="1" applyBorder="1" applyAlignment="1">
      <alignment horizontal="left" wrapText="1" indent="1"/>
    </xf>
    <xf numFmtId="0" fontId="89" fillId="0" borderId="42" xfId="106" applyFont="1" applyBorder="1" applyAlignment="1">
      <alignment horizontal="center"/>
    </xf>
    <xf numFmtId="0" fontId="37" fillId="0" borderId="0" xfId="106" applyFont="1"/>
    <xf numFmtId="0" fontId="12" fillId="0" borderId="0" xfId="37" applyFont="1" applyAlignment="1">
      <alignment horizontal="center"/>
    </xf>
    <xf numFmtId="220" fontId="12" fillId="0" borderId="0" xfId="37" applyNumberFormat="1" applyFont="1" applyAlignment="1">
      <alignment horizontal="center"/>
    </xf>
    <xf numFmtId="0" fontId="145" fillId="0" borderId="0" xfId="10" applyFont="1" applyAlignment="1">
      <alignment vertical="center"/>
    </xf>
    <xf numFmtId="0" fontId="23" fillId="0" borderId="44" xfId="10" applyFont="1" applyBorder="1" applyAlignment="1">
      <alignment horizontal="center" vertical="center"/>
    </xf>
    <xf numFmtId="0" fontId="23" fillId="0" borderId="134" xfId="10" applyFont="1" applyBorder="1" applyAlignment="1">
      <alignment horizontal="center" vertical="center"/>
    </xf>
    <xf numFmtId="0" fontId="23" fillId="0" borderId="142" xfId="10" applyFont="1" applyBorder="1" applyAlignment="1">
      <alignment horizontal="center" vertical="center"/>
    </xf>
    <xf numFmtId="0" fontId="14" fillId="0" borderId="15" xfId="10" applyFont="1" applyBorder="1" applyAlignment="1">
      <alignment horizontal="left" vertical="center"/>
    </xf>
    <xf numFmtId="0" fontId="14" fillId="0" borderId="35" xfId="10" applyFont="1" applyBorder="1" applyAlignment="1">
      <alignment horizontal="left" vertical="center"/>
    </xf>
    <xf numFmtId="258" fontId="14" fillId="0" borderId="136" xfId="10" applyNumberFormat="1" applyFont="1" applyBorder="1" applyAlignment="1">
      <alignment vertical="center"/>
    </xf>
    <xf numFmtId="0" fontId="146" fillId="0" borderId="0" xfId="10" applyFont="1" applyAlignment="1">
      <alignment vertical="center"/>
    </xf>
    <xf numFmtId="0" fontId="14" fillId="0" borderId="0" xfId="10" applyFont="1" applyAlignment="1">
      <alignment horizontal="left" vertical="center"/>
    </xf>
    <xf numFmtId="0" fontId="23" fillId="0" borderId="13" xfId="10" applyFont="1" applyBorder="1" applyAlignment="1">
      <alignment vertical="center"/>
    </xf>
    <xf numFmtId="258" fontId="23" fillId="0" borderId="15" xfId="10" applyNumberFormat="1" applyFont="1" applyBorder="1" applyAlignment="1">
      <alignment vertical="center"/>
    </xf>
    <xf numFmtId="258" fontId="23" fillId="0" borderId="139" xfId="10" applyNumberFormat="1" applyFont="1" applyBorder="1" applyAlignment="1">
      <alignment vertical="center"/>
    </xf>
    <xf numFmtId="258" fontId="23" fillId="0" borderId="138" xfId="10" applyNumberFormat="1" applyFont="1" applyBorder="1" applyAlignment="1">
      <alignment vertical="center"/>
    </xf>
    <xf numFmtId="0" fontId="23" fillId="0" borderId="0" xfId="10" applyFont="1" applyAlignment="1">
      <alignment horizontal="left" vertical="center"/>
    </xf>
    <xf numFmtId="0" fontId="23" fillId="0" borderId="13" xfId="10" applyFont="1" applyBorder="1" applyAlignment="1">
      <alignment horizontal="left" vertical="center"/>
    </xf>
    <xf numFmtId="258" fontId="23" fillId="0" borderId="13" xfId="10" applyNumberFormat="1" applyFont="1" applyBorder="1" applyAlignment="1">
      <alignment vertical="center"/>
    </xf>
    <xf numFmtId="0" fontId="23" fillId="0" borderId="0" xfId="10" applyFont="1" applyAlignment="1">
      <alignment horizontal="center"/>
    </xf>
    <xf numFmtId="258" fontId="14" fillId="0" borderId="15" xfId="10" applyNumberFormat="1" applyFont="1" applyBorder="1" applyAlignment="1">
      <alignment vertical="center"/>
    </xf>
    <xf numFmtId="258" fontId="14" fillId="0" borderId="139" xfId="10" applyNumberFormat="1" applyFont="1" applyBorder="1" applyAlignment="1">
      <alignment vertical="center"/>
    </xf>
    <xf numFmtId="258" fontId="14" fillId="0" borderId="13" xfId="10" applyNumberFormat="1" applyFont="1" applyBorder="1" applyAlignment="1">
      <alignment vertical="center"/>
    </xf>
    <xf numFmtId="0" fontId="23" fillId="0" borderId="0" xfId="10" applyFont="1" applyAlignment="1">
      <alignment horizontal="left"/>
    </xf>
    <xf numFmtId="258" fontId="23" fillId="0" borderId="15" xfId="10" applyNumberFormat="1" applyFont="1" applyBorder="1"/>
    <xf numFmtId="258" fontId="23" fillId="0" borderId="139" xfId="98" applyNumberFormat="1" applyFont="1" applyBorder="1"/>
    <xf numFmtId="0" fontId="23" fillId="0" borderId="15" xfId="10" applyFont="1" applyBorder="1" applyAlignment="1">
      <alignment horizontal="centerContinuous"/>
    </xf>
    <xf numFmtId="0" fontId="23" fillId="0" borderId="0" xfId="10" applyFont="1" applyAlignment="1">
      <alignment horizontal="centerContinuous"/>
    </xf>
    <xf numFmtId="0" fontId="145" fillId="0" borderId="0" xfId="10" applyFont="1"/>
    <xf numFmtId="258" fontId="14" fillId="0" borderId="15" xfId="10" applyNumberFormat="1" applyFont="1" applyBorder="1"/>
    <xf numFmtId="258" fontId="14" fillId="0" borderId="139" xfId="98" applyNumberFormat="1" applyFont="1" applyBorder="1"/>
    <xf numFmtId="258" fontId="14" fillId="0" borderId="138" xfId="10" applyNumberFormat="1" applyFont="1" applyBorder="1" applyAlignment="1">
      <alignment vertical="center"/>
    </xf>
    <xf numFmtId="258" fontId="23" fillId="0" borderId="139" xfId="98" applyNumberFormat="1" applyFont="1" applyBorder="1" applyAlignment="1">
      <alignment vertical="center"/>
    </xf>
    <xf numFmtId="0" fontId="23" fillId="0" borderId="15" xfId="10" applyFont="1" applyBorder="1" applyAlignment="1">
      <alignment horizontal="center"/>
    </xf>
    <xf numFmtId="0" fontId="146" fillId="0" borderId="44" xfId="10" applyFont="1" applyBorder="1" applyAlignment="1">
      <alignment vertical="center"/>
    </xf>
    <xf numFmtId="0" fontId="14" fillId="0" borderId="65" xfId="10" applyFont="1" applyBorder="1" applyAlignment="1">
      <alignment vertical="center"/>
    </xf>
    <xf numFmtId="0" fontId="23" fillId="0" borderId="65" xfId="10" applyFont="1" applyBorder="1"/>
    <xf numFmtId="258" fontId="14" fillId="0" borderId="44" xfId="10" applyNumberFormat="1" applyFont="1" applyBorder="1" applyAlignment="1">
      <alignment vertical="center"/>
    </xf>
    <xf numFmtId="258" fontId="14" fillId="0" borderId="134" xfId="10" applyNumberFormat="1" applyFont="1" applyBorder="1" applyAlignment="1">
      <alignment vertical="center"/>
    </xf>
    <xf numFmtId="258" fontId="14" fillId="0" borderId="45" xfId="10" applyNumberFormat="1" applyFont="1" applyBorder="1" applyAlignment="1">
      <alignment vertical="center"/>
    </xf>
    <xf numFmtId="0" fontId="20" fillId="0" borderId="0" xfId="10" applyFont="1" applyAlignment="1">
      <alignment horizontal="center"/>
    </xf>
    <xf numFmtId="178" fontId="20" fillId="0" borderId="0" xfId="10" applyNumberFormat="1" applyFont="1" applyAlignment="1">
      <alignment horizontal="center"/>
    </xf>
    <xf numFmtId="0" fontId="32" fillId="0" borderId="0" xfId="10"/>
    <xf numFmtId="0" fontId="37" fillId="3" borderId="175" xfId="35" applyFont="1" applyFill="1" applyBorder="1" applyAlignment="1">
      <alignment horizontal="centerContinuous"/>
    </xf>
    <xf numFmtId="0" fontId="37" fillId="3" borderId="134" xfId="35" applyFont="1" applyFill="1" applyBorder="1" applyAlignment="1">
      <alignment horizontal="centerContinuous"/>
    </xf>
    <xf numFmtId="0" fontId="37" fillId="3" borderId="142" xfId="35" applyFont="1" applyFill="1" applyBorder="1" applyAlignment="1">
      <alignment horizontal="centerContinuous"/>
    </xf>
    <xf numFmtId="0" fontId="37" fillId="3" borderId="141" xfId="35" applyFont="1" applyFill="1" applyBorder="1" applyAlignment="1">
      <alignment horizontal="centerContinuous"/>
    </xf>
    <xf numFmtId="0" fontId="37" fillId="3" borderId="176" xfId="35" applyFont="1" applyFill="1" applyBorder="1" applyAlignment="1">
      <alignment horizontal="centerContinuous"/>
    </xf>
    <xf numFmtId="0" fontId="37" fillId="3" borderId="0" xfId="35" applyFont="1" applyFill="1"/>
    <xf numFmtId="0" fontId="37" fillId="3" borderId="177" xfId="35" applyFont="1" applyFill="1" applyBorder="1" applyAlignment="1">
      <alignment horizontal="centerContinuous"/>
    </xf>
    <xf numFmtId="0" fontId="37" fillId="3" borderId="145" xfId="35" applyFont="1" applyFill="1" applyBorder="1" applyAlignment="1">
      <alignment horizontal="centerContinuous"/>
    </xf>
    <xf numFmtId="0" fontId="37" fillId="3" borderId="41" xfId="35" applyFont="1" applyFill="1" applyBorder="1" applyAlignment="1">
      <alignment horizontal="center"/>
    </xf>
    <xf numFmtId="0" fontId="37" fillId="3" borderId="42" xfId="35" applyFont="1" applyFill="1" applyBorder="1" applyAlignment="1">
      <alignment horizontal="center"/>
    </xf>
    <xf numFmtId="0" fontId="37" fillId="3" borderId="44" xfId="35" applyFont="1" applyFill="1" applyBorder="1" applyAlignment="1">
      <alignment horizontal="center"/>
    </xf>
    <xf numFmtId="0" fontId="37" fillId="3" borderId="46" xfId="35" applyFont="1" applyFill="1" applyBorder="1" applyAlignment="1">
      <alignment horizontal="center"/>
    </xf>
    <xf numFmtId="0" fontId="37" fillId="3" borderId="45" xfId="35" applyFont="1" applyFill="1" applyBorder="1" applyAlignment="1">
      <alignment horizontal="center"/>
    </xf>
    <xf numFmtId="0" fontId="37" fillId="3" borderId="15" xfId="35" applyFont="1" applyFill="1" applyBorder="1" applyAlignment="1">
      <alignment horizontal="center" vertical="center" wrapText="1"/>
    </xf>
    <xf numFmtId="220" fontId="18" fillId="0" borderId="178" xfId="37" applyNumberFormat="1" applyFont="1" applyBorder="1"/>
    <xf numFmtId="220" fontId="18" fillId="0" borderId="179" xfId="37" applyNumberFormat="1" applyFont="1" applyBorder="1"/>
    <xf numFmtId="220" fontId="18" fillId="0" borderId="179" xfId="37" applyNumberFormat="1" applyFont="1" applyBorder="1" applyAlignment="1">
      <alignment horizontal="right"/>
    </xf>
    <xf numFmtId="180" fontId="147" fillId="3" borderId="34" xfId="35" applyNumberFormat="1" applyFont="1" applyFill="1" applyBorder="1" applyAlignment="1">
      <alignment horizontal="center"/>
    </xf>
    <xf numFmtId="180" fontId="147" fillId="3" borderId="180" xfId="35" quotePrefix="1" applyNumberFormat="1" applyFont="1" applyFill="1" applyBorder="1" applyAlignment="1">
      <alignment horizontal="right"/>
    </xf>
    <xf numFmtId="180" fontId="147" fillId="0" borderId="35" xfId="35" applyNumberFormat="1" applyFont="1" applyBorder="1" applyAlignment="1">
      <alignment horizontal="center"/>
    </xf>
    <xf numFmtId="180" fontId="147" fillId="0" borderId="180" xfId="35" quotePrefix="1" applyNumberFormat="1" applyFont="1" applyBorder="1" applyAlignment="1">
      <alignment horizontal="right"/>
    </xf>
    <xf numFmtId="220" fontId="18" fillId="0" borderId="180" xfId="37" applyNumberFormat="1" applyFont="1" applyBorder="1"/>
    <xf numFmtId="180" fontId="89" fillId="0" borderId="181" xfId="35" quotePrefix="1" applyNumberFormat="1" applyFont="1" applyBorder="1" applyAlignment="1">
      <alignment horizontal="right"/>
    </xf>
    <xf numFmtId="180" fontId="89" fillId="0" borderId="180" xfId="35" quotePrefix="1" applyNumberFormat="1" applyFont="1" applyBorder="1" applyAlignment="1">
      <alignment horizontal="right"/>
    </xf>
    <xf numFmtId="0" fontId="89" fillId="3" borderId="15" xfId="35" applyFont="1" applyFill="1" applyBorder="1" applyAlignment="1">
      <alignment horizontal="left"/>
    </xf>
    <xf numFmtId="0" fontId="37" fillId="3" borderId="13" xfId="35" applyFont="1" applyFill="1" applyBorder="1" applyAlignment="1">
      <alignment wrapText="1"/>
    </xf>
    <xf numFmtId="0" fontId="37" fillId="3" borderId="15" xfId="35" applyFont="1" applyFill="1" applyBorder="1" applyAlignment="1">
      <alignment horizontal="center"/>
    </xf>
    <xf numFmtId="220" fontId="11" fillId="0" borderId="178" xfId="37" applyNumberFormat="1" applyFont="1" applyBorder="1"/>
    <xf numFmtId="220" fontId="11" fillId="0" borderId="179" xfId="37" applyNumberFormat="1" applyFont="1" applyBorder="1"/>
    <xf numFmtId="220" fontId="11" fillId="0" borderId="180" xfId="37" applyNumberFormat="1" applyFont="1" applyBorder="1"/>
    <xf numFmtId="220" fontId="11" fillId="0" borderId="182" xfId="37" applyNumberFormat="1" applyFont="1" applyBorder="1"/>
    <xf numFmtId="180" fontId="89" fillId="3" borderId="0" xfId="35" applyNumberFormat="1" applyFont="1" applyFill="1"/>
    <xf numFmtId="0" fontId="89" fillId="3" borderId="0" xfId="35" applyFont="1" applyFill="1"/>
    <xf numFmtId="180" fontId="37" fillId="0" borderId="181" xfId="35" quotePrefix="1" applyNumberFormat="1" applyFont="1" applyBorder="1" applyAlignment="1">
      <alignment horizontal="right"/>
    </xf>
    <xf numFmtId="180" fontId="37" fillId="0" borderId="180" xfId="35" quotePrefix="1" applyNumberFormat="1" applyFont="1" applyBorder="1" applyAlignment="1">
      <alignment horizontal="right"/>
    </xf>
    <xf numFmtId="220" fontId="114" fillId="0" borderId="178" xfId="37" applyNumberFormat="1" applyFont="1" applyBorder="1"/>
    <xf numFmtId="220" fontId="114" fillId="0" borderId="179" xfId="37" applyNumberFormat="1" applyFont="1" applyBorder="1"/>
    <xf numFmtId="180" fontId="147" fillId="3" borderId="183" xfId="35" quotePrefix="1" applyNumberFormat="1" applyFont="1" applyFill="1" applyBorder="1" applyAlignment="1">
      <alignment horizontal="right"/>
    </xf>
    <xf numFmtId="180" fontId="147" fillId="3" borderId="181" xfId="35" quotePrefix="1" applyNumberFormat="1" applyFont="1" applyFill="1" applyBorder="1" applyAlignment="1">
      <alignment horizontal="right"/>
    </xf>
    <xf numFmtId="220" fontId="114" fillId="0" borderId="182" xfId="37" applyNumberFormat="1" applyFont="1" applyBorder="1"/>
    <xf numFmtId="220" fontId="114" fillId="0" borderId="180" xfId="37" applyNumberFormat="1" applyFont="1" applyBorder="1"/>
    <xf numFmtId="180" fontId="147" fillId="0" borderId="181" xfId="35" quotePrefix="1" applyNumberFormat="1" applyFont="1" applyBorder="1" applyAlignment="1">
      <alignment horizontal="right"/>
    </xf>
    <xf numFmtId="0" fontId="58" fillId="3" borderId="0" xfId="35" applyFont="1" applyFill="1" applyAlignment="1">
      <alignment horizontal="left"/>
    </xf>
    <xf numFmtId="0" fontId="147" fillId="3" borderId="15" xfId="35" applyFont="1" applyFill="1" applyBorder="1" applyAlignment="1">
      <alignment horizontal="left"/>
    </xf>
    <xf numFmtId="180" fontId="37" fillId="3" borderId="183" xfId="35" quotePrefix="1" applyNumberFormat="1" applyFont="1" applyFill="1" applyBorder="1" applyAlignment="1">
      <alignment horizontal="right"/>
    </xf>
    <xf numFmtId="180" fontId="37" fillId="3" borderId="180" xfId="35" quotePrefix="1" applyNumberFormat="1" applyFont="1" applyFill="1" applyBorder="1" applyAlignment="1">
      <alignment horizontal="right"/>
    </xf>
    <xf numFmtId="0" fontId="148" fillId="3" borderId="0" xfId="35" applyFont="1" applyFill="1" applyAlignment="1">
      <alignment horizontal="left"/>
    </xf>
    <xf numFmtId="180" fontId="148" fillId="3" borderId="0" xfId="35" applyNumberFormat="1" applyFont="1" applyFill="1" applyAlignment="1">
      <alignment horizontal="left"/>
    </xf>
    <xf numFmtId="180" fontId="37" fillId="3" borderId="181" xfId="35" quotePrefix="1" applyNumberFormat="1" applyFont="1" applyFill="1" applyBorder="1" applyAlignment="1">
      <alignment horizontal="right"/>
    </xf>
    <xf numFmtId="0" fontId="113" fillId="3" borderId="15" xfId="35" applyFont="1" applyFill="1" applyBorder="1" applyAlignment="1">
      <alignment horizontal="left"/>
    </xf>
    <xf numFmtId="180" fontId="147" fillId="3" borderId="179" xfId="35" quotePrefix="1" applyNumberFormat="1" applyFont="1" applyFill="1" applyBorder="1" applyAlignment="1">
      <alignment horizontal="right"/>
    </xf>
    <xf numFmtId="180" fontId="147" fillId="3" borderId="183" xfId="35" applyNumberFormat="1" applyFont="1" applyFill="1" applyBorder="1" applyAlignment="1">
      <alignment horizontal="right"/>
    </xf>
    <xf numFmtId="180" fontId="147" fillId="3" borderId="181" xfId="35" applyNumberFormat="1" applyFont="1" applyFill="1" applyBorder="1" applyAlignment="1">
      <alignment horizontal="right"/>
    </xf>
    <xf numFmtId="180" fontId="147" fillId="3" borderId="180" xfId="35" applyNumberFormat="1" applyFont="1" applyFill="1" applyBorder="1" applyAlignment="1">
      <alignment horizontal="right"/>
    </xf>
    <xf numFmtId="180" fontId="147" fillId="0" borderId="184" xfId="35" applyNumberFormat="1" applyFont="1" applyBorder="1" applyAlignment="1">
      <alignment horizontal="right"/>
    </xf>
    <xf numFmtId="180" fontId="147" fillId="0" borderId="181" xfId="35" applyNumberFormat="1" applyFont="1" applyBorder="1" applyAlignment="1">
      <alignment horizontal="right"/>
    </xf>
    <xf numFmtId="180" fontId="147" fillId="0" borderId="180" xfId="35" applyNumberFormat="1" applyFont="1" applyBorder="1" applyAlignment="1">
      <alignment horizontal="right"/>
    </xf>
    <xf numFmtId="180" fontId="37" fillId="3" borderId="179" xfId="35" quotePrefix="1" applyNumberFormat="1" applyFont="1" applyFill="1" applyBorder="1" applyAlignment="1">
      <alignment horizontal="right"/>
    </xf>
    <xf numFmtId="0" fontId="37" fillId="3" borderId="13" xfId="35" applyFont="1" applyFill="1" applyBorder="1"/>
    <xf numFmtId="180" fontId="37" fillId="3" borderId="183" xfId="35" applyNumberFormat="1" applyFont="1" applyFill="1" applyBorder="1" applyAlignment="1">
      <alignment horizontal="right"/>
    </xf>
    <xf numFmtId="180" fontId="37" fillId="3" borderId="181" xfId="35" applyNumberFormat="1" applyFont="1" applyFill="1" applyBorder="1" applyAlignment="1">
      <alignment horizontal="right"/>
    </xf>
    <xf numFmtId="180" fontId="37" fillId="0" borderId="184" xfId="35" applyNumberFormat="1" applyFont="1" applyBorder="1" applyAlignment="1">
      <alignment horizontal="right"/>
    </xf>
    <xf numFmtId="180" fontId="37" fillId="0" borderId="181" xfId="35" applyNumberFormat="1" applyFont="1" applyBorder="1" applyAlignment="1">
      <alignment horizontal="right"/>
    </xf>
    <xf numFmtId="180" fontId="37" fillId="0" borderId="180" xfId="35" applyNumberFormat="1" applyFont="1" applyBorder="1" applyAlignment="1">
      <alignment horizontal="right"/>
    </xf>
    <xf numFmtId="0" fontId="37" fillId="3" borderId="13" xfId="35" applyFont="1" applyFill="1" applyBorder="1" applyAlignment="1">
      <alignment horizontal="left" wrapText="1"/>
    </xf>
    <xf numFmtId="0" fontId="147" fillId="3" borderId="0" xfId="35" applyFont="1" applyFill="1"/>
    <xf numFmtId="0" fontId="89" fillId="3" borderId="13" xfId="35" applyFont="1" applyFill="1" applyBorder="1" applyAlignment="1">
      <alignment horizontal="left"/>
    </xf>
    <xf numFmtId="180" fontId="147" fillId="0" borderId="183" xfId="35" applyNumberFormat="1" applyFont="1" applyBorder="1" applyAlignment="1">
      <alignment horizontal="right"/>
    </xf>
    <xf numFmtId="220" fontId="18" fillId="0" borderId="182" xfId="37" applyNumberFormat="1" applyFont="1" applyBorder="1"/>
    <xf numFmtId="0" fontId="37" fillId="3" borderId="13" xfId="35" applyFont="1" applyFill="1" applyBorder="1" applyAlignment="1">
      <alignment horizontal="left"/>
    </xf>
    <xf numFmtId="180" fontId="147" fillId="0" borderId="178" xfId="35" quotePrefix="1" applyNumberFormat="1" applyFont="1" applyBorder="1" applyAlignment="1">
      <alignment horizontal="right"/>
    </xf>
    <xf numFmtId="220" fontId="18" fillId="0" borderId="185" xfId="37" applyNumberFormat="1" applyFont="1" applyBorder="1"/>
    <xf numFmtId="220" fontId="18" fillId="0" borderId="186" xfId="37" applyNumberFormat="1" applyFont="1" applyBorder="1"/>
    <xf numFmtId="220" fontId="18" fillId="0" borderId="187" xfId="37" applyNumberFormat="1" applyFont="1" applyBorder="1"/>
    <xf numFmtId="220" fontId="11" fillId="0" borderId="188" xfId="37" applyNumberFormat="1" applyFont="1" applyBorder="1"/>
    <xf numFmtId="220" fontId="11" fillId="0" borderId="189" xfId="37" applyNumberFormat="1" applyFont="1" applyBorder="1"/>
    <xf numFmtId="220" fontId="11" fillId="0" borderId="190" xfId="37" applyNumberFormat="1" applyFont="1" applyBorder="1"/>
    <xf numFmtId="180" fontId="89" fillId="3" borderId="41" xfId="35" applyNumberFormat="1" applyFont="1" applyFill="1" applyBorder="1" applyAlignment="1">
      <alignment horizontal="right"/>
    </xf>
    <xf numFmtId="180" fontId="89" fillId="3" borderId="42" xfId="35" applyNumberFormat="1" applyFont="1" applyFill="1" applyBorder="1" applyAlignment="1">
      <alignment horizontal="right"/>
    </xf>
    <xf numFmtId="180" fontId="89" fillId="3" borderId="44" xfId="35" applyNumberFormat="1" applyFont="1" applyFill="1" applyBorder="1" applyAlignment="1">
      <alignment horizontal="right"/>
    </xf>
    <xf numFmtId="180" fontId="89" fillId="0" borderId="41" xfId="35" applyNumberFormat="1" applyFont="1" applyBorder="1" applyAlignment="1">
      <alignment horizontal="right"/>
    </xf>
    <xf numFmtId="180" fontId="89" fillId="0" borderId="42" xfId="35" applyNumberFormat="1" applyFont="1" applyBorder="1" applyAlignment="1">
      <alignment horizontal="right"/>
    </xf>
    <xf numFmtId="180" fontId="89" fillId="0" borderId="46" xfId="35" applyNumberFormat="1" applyFont="1" applyBorder="1" applyAlignment="1">
      <alignment horizontal="right"/>
    </xf>
    <xf numFmtId="180" fontId="89" fillId="0" borderId="45" xfId="35" applyNumberFormat="1" applyFont="1" applyBorder="1" applyAlignment="1">
      <alignment horizontal="right"/>
    </xf>
    <xf numFmtId="220" fontId="11" fillId="0" borderId="41" xfId="37" applyNumberFormat="1" applyFont="1" applyBorder="1"/>
    <xf numFmtId="220" fontId="11" fillId="0" borderId="42" xfId="37" applyNumberFormat="1" applyFont="1" applyBorder="1"/>
    <xf numFmtId="220" fontId="11" fillId="0" borderId="46" xfId="37" applyNumberFormat="1" applyFont="1" applyBorder="1"/>
    <xf numFmtId="0" fontId="149" fillId="3" borderId="0" xfId="35" applyFont="1" applyFill="1"/>
    <xf numFmtId="0" fontId="150" fillId="3" borderId="0" xfId="35" applyFont="1" applyFill="1" applyAlignment="1">
      <alignment wrapText="1"/>
    </xf>
    <xf numFmtId="0" fontId="150" fillId="0" borderId="0" xfId="35" applyFont="1"/>
    <xf numFmtId="0" fontId="150" fillId="3" borderId="0" xfId="35" applyFont="1" applyFill="1"/>
    <xf numFmtId="0" fontId="150" fillId="0" borderId="0" xfId="0" applyFont="1"/>
    <xf numFmtId="0" fontId="150" fillId="3" borderId="0" xfId="35" applyFont="1" applyFill="1" applyAlignment="1">
      <alignment horizontal="center"/>
    </xf>
    <xf numFmtId="0" fontId="37" fillId="3" borderId="0" xfId="35" applyFont="1" applyFill="1" applyAlignment="1">
      <alignment wrapText="1"/>
    </xf>
    <xf numFmtId="0" fontId="59" fillId="3" borderId="0" xfId="35" applyFont="1" applyFill="1" applyAlignment="1">
      <alignment horizontal="center"/>
    </xf>
    <xf numFmtId="220" fontId="37" fillId="3" borderId="0" xfId="35" applyNumberFormat="1" applyFont="1" applyFill="1"/>
    <xf numFmtId="0" fontId="23" fillId="0" borderId="0" xfId="102" applyFont="1" applyAlignment="1">
      <alignment vertical="center"/>
    </xf>
    <xf numFmtId="0" fontId="11" fillId="0" borderId="0" xfId="107" applyFont="1"/>
    <xf numFmtId="0" fontId="22" fillId="0" borderId="0" xfId="107" applyFont="1"/>
    <xf numFmtId="0" fontId="11" fillId="0" borderId="0" xfId="107" quotePrefix="1" applyFont="1" applyAlignment="1">
      <alignment horizontal="left"/>
    </xf>
    <xf numFmtId="259" fontId="11" fillId="0" borderId="0" xfId="107" applyNumberFormat="1" applyFont="1" applyAlignment="1">
      <alignment horizontal="center" vertical="center" textRotation="180"/>
    </xf>
    <xf numFmtId="259" fontId="12" fillId="0" borderId="0" xfId="107" applyNumberFormat="1" applyFont="1" applyAlignment="1">
      <alignment horizontal="center" vertical="center" textRotation="180"/>
    </xf>
    <xf numFmtId="0" fontId="23" fillId="0" borderId="141" xfId="10" applyFont="1" applyBorder="1" applyAlignment="1">
      <alignment horizontal="center" vertical="center" wrapText="1"/>
    </xf>
    <xf numFmtId="0" fontId="23" fillId="0" borderId="134" xfId="10" applyFont="1" applyBorder="1" applyAlignment="1">
      <alignment horizontal="center" vertical="center" wrapText="1"/>
    </xf>
    <xf numFmtId="0" fontId="23" fillId="0" borderId="142" xfId="10" applyFont="1" applyBorder="1" applyAlignment="1">
      <alignment horizontal="center" vertical="center" wrapText="1"/>
    </xf>
    <xf numFmtId="220" fontId="14" fillId="0" borderId="136" xfId="107" applyNumberFormat="1" applyFont="1" applyBorder="1" applyAlignment="1">
      <alignment horizontal="center"/>
    </xf>
    <xf numFmtId="220" fontId="14" fillId="0" borderId="148" xfId="107" applyNumberFormat="1" applyFont="1" applyBorder="1" applyAlignment="1">
      <alignment horizontal="center"/>
    </xf>
    <xf numFmtId="220" fontId="14" fillId="0" borderId="147" xfId="10" applyNumberFormat="1" applyFont="1" applyBorder="1" applyAlignment="1">
      <alignment horizontal="center" wrapText="1"/>
    </xf>
    <xf numFmtId="0" fontId="18" fillId="0" borderId="0" xfId="107" applyFont="1"/>
    <xf numFmtId="220" fontId="23" fillId="0" borderId="140" xfId="10" quotePrefix="1" applyNumberFormat="1" applyFont="1" applyBorder="1" applyAlignment="1">
      <alignment horizontal="center" wrapText="1"/>
    </xf>
    <xf numFmtId="220" fontId="23" fillId="0" borderId="139" xfId="10" quotePrefix="1" applyNumberFormat="1" applyFont="1" applyBorder="1" applyAlignment="1">
      <alignment horizontal="center" wrapText="1"/>
    </xf>
    <xf numFmtId="220" fontId="23" fillId="0" borderId="138" xfId="10" quotePrefix="1" applyNumberFormat="1" applyFont="1" applyBorder="1" applyAlignment="1">
      <alignment horizontal="center" wrapText="1"/>
    </xf>
    <xf numFmtId="220" fontId="23" fillId="0" borderId="140" xfId="107" applyNumberFormat="1" applyFont="1" applyBorder="1" applyAlignment="1">
      <alignment horizontal="center"/>
    </xf>
    <xf numFmtId="220" fontId="23" fillId="0" borderId="139" xfId="107" applyNumberFormat="1" applyFont="1" applyBorder="1" applyAlignment="1">
      <alignment horizontal="center"/>
    </xf>
    <xf numFmtId="220" fontId="23" fillId="0" borderId="138" xfId="10" applyNumberFormat="1" applyFont="1" applyBorder="1" applyAlignment="1">
      <alignment horizontal="center" wrapText="1"/>
    </xf>
    <xf numFmtId="178" fontId="11" fillId="0" borderId="0" xfId="107" applyNumberFormat="1" applyFont="1" applyAlignment="1">
      <alignment horizontal="right"/>
    </xf>
    <xf numFmtId="220" fontId="23" fillId="0" borderId="138" xfId="80" applyNumberFormat="1" applyFont="1" applyBorder="1" applyAlignment="1">
      <alignment horizontal="center" wrapText="1"/>
    </xf>
    <xf numFmtId="220" fontId="23" fillId="0" borderId="137" xfId="107" applyNumberFormat="1" applyFont="1" applyBorder="1" applyAlignment="1">
      <alignment horizontal="center"/>
    </xf>
    <xf numFmtId="220" fontId="23" fillId="0" borderId="146" xfId="107" applyNumberFormat="1" applyFont="1" applyBorder="1" applyAlignment="1">
      <alignment horizontal="center"/>
    </xf>
    <xf numFmtId="220" fontId="14" fillId="0" borderId="146" xfId="107" applyNumberFormat="1" applyFont="1" applyBorder="1" applyAlignment="1">
      <alignment horizontal="center"/>
    </xf>
    <xf numFmtId="220" fontId="14" fillId="0" borderId="141" xfId="10" applyNumberFormat="1" applyFont="1" applyBorder="1" applyAlignment="1">
      <alignment horizontal="center" wrapText="1"/>
    </xf>
    <xf numFmtId="220" fontId="14" fillId="0" borderId="134" xfId="10" applyNumberFormat="1" applyFont="1" applyBorder="1" applyAlignment="1">
      <alignment horizontal="center" wrapText="1"/>
    </xf>
    <xf numFmtId="220" fontId="14" fillId="0" borderId="142" xfId="10" applyNumberFormat="1" applyFont="1" applyBorder="1" applyAlignment="1">
      <alignment horizontal="center" wrapText="1"/>
    </xf>
    <xf numFmtId="220" fontId="14" fillId="0" borderId="141" xfId="10" applyNumberFormat="1" applyFont="1" applyBorder="1" applyAlignment="1">
      <alignment horizontal="center"/>
    </xf>
    <xf numFmtId="220" fontId="14" fillId="0" borderId="134" xfId="10" applyNumberFormat="1" applyFont="1" applyBorder="1" applyAlignment="1">
      <alignment horizontal="center"/>
    </xf>
    <xf numFmtId="0" fontId="11" fillId="0" borderId="0" xfId="107" applyFont="1" applyAlignment="1">
      <alignment horizontal="left"/>
    </xf>
    <xf numFmtId="0" fontId="12" fillId="0" borderId="0" xfId="102" applyFont="1" applyAlignment="1">
      <alignment vertical="center"/>
    </xf>
    <xf numFmtId="0" fontId="24" fillId="0" borderId="0" xfId="80" applyFont="1"/>
    <xf numFmtId="0" fontId="11" fillId="0" borderId="0" xfId="80" applyFont="1" applyAlignment="1">
      <alignment vertical="center"/>
    </xf>
    <xf numFmtId="0" fontId="23" fillId="0" borderId="44" xfId="80" applyFont="1" applyBorder="1" applyAlignment="1">
      <alignment horizontal="center"/>
    </xf>
    <xf numFmtId="0" fontId="23" fillId="0" borderId="134" xfId="80" applyFont="1" applyBorder="1" applyAlignment="1">
      <alignment horizontal="center"/>
    </xf>
    <xf numFmtId="0" fontId="23" fillId="0" borderId="45" xfId="80" applyFont="1" applyBorder="1" applyAlignment="1">
      <alignment horizontal="center"/>
    </xf>
    <xf numFmtId="0" fontId="23" fillId="0" borderId="141" xfId="80" applyFont="1" applyBorder="1" applyAlignment="1">
      <alignment horizontal="center"/>
    </xf>
    <xf numFmtId="0" fontId="14" fillId="0" borderId="57" xfId="80" applyFont="1" applyBorder="1"/>
    <xf numFmtId="0" fontId="14" fillId="0" borderId="36" xfId="80" applyFont="1" applyBorder="1"/>
    <xf numFmtId="178" fontId="18" fillId="0" borderId="15" xfId="80" applyNumberFormat="1" applyFont="1" applyBorder="1" applyAlignment="1">
      <alignment horizontal="right"/>
    </xf>
    <xf numFmtId="178" fontId="18" fillId="0" borderId="148" xfId="80" applyNumberFormat="1" applyFont="1" applyBorder="1" applyAlignment="1">
      <alignment horizontal="right"/>
    </xf>
    <xf numFmtId="178" fontId="18" fillId="0" borderId="0" xfId="80" applyNumberFormat="1" applyFont="1" applyAlignment="1">
      <alignment horizontal="right"/>
    </xf>
    <xf numFmtId="178" fontId="18" fillId="0" borderId="36" xfId="80" applyNumberFormat="1" applyFont="1" applyBorder="1" applyAlignment="1">
      <alignment horizontal="right"/>
    </xf>
    <xf numFmtId="178" fontId="11" fillId="0" borderId="15" xfId="80" applyNumberFormat="1" applyFont="1" applyBorder="1" applyAlignment="1">
      <alignment horizontal="right"/>
    </xf>
    <xf numFmtId="178" fontId="11" fillId="0" borderId="139" xfId="108" applyNumberFormat="1" applyFont="1" applyBorder="1" applyAlignment="1">
      <alignment horizontal="right"/>
    </xf>
    <xf numFmtId="178" fontId="11" fillId="0" borderId="13" xfId="108" applyNumberFormat="1" applyFont="1" applyBorder="1" applyAlignment="1">
      <alignment horizontal="right"/>
    </xf>
    <xf numFmtId="178" fontId="11" fillId="0" borderId="0" xfId="108" applyNumberFormat="1" applyFont="1" applyBorder="1" applyAlignment="1">
      <alignment horizontal="right"/>
    </xf>
    <xf numFmtId="178" fontId="11" fillId="0" borderId="15" xfId="108" applyNumberFormat="1" applyFont="1" applyBorder="1" applyAlignment="1">
      <alignment horizontal="right"/>
    </xf>
    <xf numFmtId="0" fontId="23" fillId="0" borderId="15" xfId="80" applyFont="1" applyBorder="1"/>
    <xf numFmtId="0" fontId="23" fillId="0" borderId="13" xfId="80" applyFont="1" applyBorder="1"/>
    <xf numFmtId="178" fontId="11" fillId="0" borderId="13" xfId="108" applyNumberFormat="1" applyFont="1" applyFill="1" applyBorder="1" applyAlignment="1">
      <alignment horizontal="right"/>
    </xf>
    <xf numFmtId="0" fontId="23" fillId="0" borderId="13" xfId="80" applyFont="1" applyBorder="1" applyAlignment="1">
      <alignment horizontal="left" wrapText="1"/>
    </xf>
    <xf numFmtId="178" fontId="11" fillId="0" borderId="15" xfId="108" applyNumberFormat="1" applyFont="1" applyFill="1" applyBorder="1" applyAlignment="1">
      <alignment horizontal="right"/>
    </xf>
    <xf numFmtId="178" fontId="11" fillId="0" borderId="139" xfId="108" applyNumberFormat="1" applyFont="1" applyFill="1" applyBorder="1" applyAlignment="1">
      <alignment horizontal="right"/>
    </xf>
    <xf numFmtId="178" fontId="11" fillId="0" borderId="0" xfId="108" applyNumberFormat="1" applyFont="1" applyFill="1" applyBorder="1" applyAlignment="1">
      <alignment horizontal="right"/>
    </xf>
    <xf numFmtId="220" fontId="18" fillId="0" borderId="15" xfId="108" quotePrefix="1" applyNumberFormat="1" applyFont="1" applyFill="1" applyBorder="1" applyAlignment="1">
      <alignment horizontal="right"/>
    </xf>
    <xf numFmtId="220" fontId="18" fillId="0" borderId="139" xfId="108" quotePrefix="1" applyNumberFormat="1" applyFont="1" applyFill="1" applyBorder="1" applyAlignment="1">
      <alignment horizontal="right"/>
    </xf>
    <xf numFmtId="220" fontId="18" fillId="0" borderId="143" xfId="108" quotePrefix="1" applyNumberFormat="1" applyFont="1" applyFill="1" applyBorder="1" applyAlignment="1">
      <alignment horizontal="right"/>
    </xf>
    <xf numFmtId="178" fontId="11" fillId="0" borderId="140" xfId="108" applyNumberFormat="1" applyFont="1" applyFill="1" applyBorder="1" applyAlignment="1">
      <alignment horizontal="right"/>
    </xf>
    <xf numFmtId="178" fontId="18" fillId="0" borderId="15" xfId="108" applyNumberFormat="1" applyFont="1" applyBorder="1" applyAlignment="1">
      <alignment horizontal="right"/>
    </xf>
    <xf numFmtId="178" fontId="18" fillId="0" borderId="139" xfId="108" applyNumberFormat="1" applyFont="1" applyBorder="1" applyAlignment="1">
      <alignment horizontal="right"/>
    </xf>
    <xf numFmtId="178" fontId="18" fillId="0" borderId="0" xfId="108" applyNumberFormat="1" applyFont="1" applyBorder="1" applyAlignment="1">
      <alignment horizontal="right"/>
    </xf>
    <xf numFmtId="220" fontId="18" fillId="0" borderId="140" xfId="108" applyNumberFormat="1" applyFont="1" applyBorder="1" applyAlignment="1">
      <alignment horizontal="right"/>
    </xf>
    <xf numFmtId="220" fontId="18" fillId="0" borderId="139" xfId="108" applyNumberFormat="1" applyFont="1" applyBorder="1" applyAlignment="1">
      <alignment horizontal="right"/>
    </xf>
    <xf numFmtId="220" fontId="18" fillId="0" borderId="138" xfId="108" applyNumberFormat="1" applyFont="1" applyBorder="1" applyAlignment="1">
      <alignment horizontal="right"/>
    </xf>
    <xf numFmtId="178" fontId="18" fillId="0" borderId="138" xfId="108" applyNumberFormat="1" applyFont="1" applyBorder="1" applyAlignment="1">
      <alignment horizontal="right"/>
    </xf>
    <xf numFmtId="178" fontId="18" fillId="0" borderId="13" xfId="108" applyNumberFormat="1" applyFont="1" applyBorder="1" applyAlignment="1">
      <alignment horizontal="right"/>
    </xf>
    <xf numFmtId="0" fontId="23" fillId="0" borderId="15" xfId="80" applyFont="1" applyBorder="1" applyAlignment="1">
      <alignment vertical="top" wrapText="1"/>
    </xf>
    <xf numFmtId="0" fontId="23" fillId="0" borderId="13" xfId="80" applyFont="1" applyBorder="1" applyAlignment="1">
      <alignment vertical="top" wrapText="1"/>
    </xf>
    <xf numFmtId="178" fontId="11" fillId="0" borderId="138" xfId="108" applyNumberFormat="1" applyFont="1" applyBorder="1" applyAlignment="1">
      <alignment horizontal="right"/>
    </xf>
    <xf numFmtId="0" fontId="23" fillId="0" borderId="13" xfId="80" applyFont="1" applyBorder="1" applyAlignment="1">
      <alignment wrapText="1"/>
    </xf>
    <xf numFmtId="0" fontId="14" fillId="0" borderId="15" xfId="80" applyFont="1" applyBorder="1"/>
    <xf numFmtId="0" fontId="14" fillId="0" borderId="13" xfId="80" applyFont="1" applyBorder="1"/>
    <xf numFmtId="178" fontId="89" fillId="0" borderId="15" xfId="108" applyNumberFormat="1" applyFont="1" applyBorder="1" applyAlignment="1">
      <alignment horizontal="right"/>
    </xf>
    <xf numFmtId="178" fontId="89" fillId="0" borderId="139" xfId="108" applyNumberFormat="1" applyFont="1" applyBorder="1" applyAlignment="1">
      <alignment horizontal="right"/>
    </xf>
    <xf numFmtId="178" fontId="89" fillId="0" borderId="0" xfId="108" applyNumberFormat="1" applyFont="1" applyBorder="1" applyAlignment="1">
      <alignment horizontal="right"/>
    </xf>
    <xf numFmtId="178" fontId="89" fillId="0" borderId="13" xfId="108" applyNumberFormat="1" applyFont="1" applyBorder="1" applyAlignment="1">
      <alignment horizontal="right"/>
    </xf>
    <xf numFmtId="178" fontId="18" fillId="0" borderId="15" xfId="108" applyNumberFormat="1" applyFont="1" applyFill="1" applyBorder="1" applyAlignment="1">
      <alignment horizontal="right"/>
    </xf>
    <xf numFmtId="178" fontId="18" fillId="0" borderId="139" xfId="108" applyNumberFormat="1" applyFont="1" applyFill="1" applyBorder="1" applyAlignment="1">
      <alignment horizontal="right"/>
    </xf>
    <xf numFmtId="178" fontId="18" fillId="0" borderId="138" xfId="108" applyNumberFormat="1" applyFont="1" applyFill="1" applyBorder="1" applyAlignment="1">
      <alignment horizontal="right"/>
    </xf>
    <xf numFmtId="178" fontId="18" fillId="0" borderId="0" xfId="108" applyNumberFormat="1" applyFont="1" applyFill="1" applyBorder="1" applyAlignment="1">
      <alignment horizontal="right"/>
    </xf>
    <xf numFmtId="178" fontId="18" fillId="0" borderId="44" xfId="108" applyNumberFormat="1" applyFont="1" applyBorder="1" applyAlignment="1">
      <alignment horizontal="right"/>
    </xf>
    <xf numFmtId="178" fontId="18" fillId="0" borderId="134" xfId="108" applyNumberFormat="1" applyFont="1" applyBorder="1" applyAlignment="1">
      <alignment horizontal="right"/>
    </xf>
    <xf numFmtId="178" fontId="18" fillId="0" borderId="65" xfId="108" applyNumberFormat="1" applyFont="1" applyBorder="1" applyAlignment="1">
      <alignment horizontal="right"/>
    </xf>
    <xf numFmtId="220" fontId="18" fillId="0" borderId="44" xfId="108" quotePrefix="1" applyNumberFormat="1" applyFont="1" applyFill="1" applyBorder="1" applyAlignment="1">
      <alignment horizontal="right"/>
    </xf>
    <xf numFmtId="220" fontId="18" fillId="0" borderId="134" xfId="108" quotePrefix="1" applyNumberFormat="1" applyFont="1" applyFill="1" applyBorder="1" applyAlignment="1">
      <alignment horizontal="right"/>
    </xf>
    <xf numFmtId="220" fontId="18" fillId="0" borderId="177" xfId="108" quotePrefix="1" applyNumberFormat="1" applyFont="1" applyFill="1" applyBorder="1" applyAlignment="1">
      <alignment horizontal="right"/>
    </xf>
    <xf numFmtId="178" fontId="18" fillId="0" borderId="45" xfId="108" applyNumberFormat="1" applyFont="1" applyBorder="1" applyAlignment="1">
      <alignment horizontal="right"/>
    </xf>
    <xf numFmtId="0" fontId="11" fillId="0" borderId="0" xfId="80" applyFont="1"/>
    <xf numFmtId="0" fontId="11" fillId="0" borderId="0" xfId="80" applyFont="1" applyAlignment="1">
      <alignment horizontal="left"/>
    </xf>
    <xf numFmtId="220" fontId="11" fillId="0" borderId="0" xfId="80" applyNumberFormat="1" applyFont="1"/>
    <xf numFmtId="0" fontId="24" fillId="0" borderId="0" xfId="110" applyFont="1" applyAlignment="1">
      <alignment horizontal="centerContinuous" vertical="center"/>
    </xf>
    <xf numFmtId="0" fontId="41" fillId="0" borderId="0" xfId="110" applyFont="1" applyAlignment="1">
      <alignment horizontal="centerContinuous" vertical="center"/>
    </xf>
    <xf numFmtId="0" fontId="41" fillId="0" borderId="0" xfId="110" applyFont="1" applyAlignment="1">
      <alignment vertical="center"/>
    </xf>
    <xf numFmtId="0" fontId="24" fillId="0" borderId="0" xfId="110" applyFont="1" applyAlignment="1">
      <alignment vertical="center"/>
    </xf>
    <xf numFmtId="0" fontId="12" fillId="0" borderId="0" xfId="110" applyFont="1" applyAlignment="1">
      <alignment vertical="center"/>
    </xf>
    <xf numFmtId="0" fontId="40" fillId="0" borderId="0" xfId="110" applyFont="1" applyAlignment="1">
      <alignment vertical="center"/>
    </xf>
    <xf numFmtId="0" fontId="12" fillId="0" borderId="0" xfId="110" applyFont="1" applyAlignment="1">
      <alignment horizontal="right" vertical="center"/>
    </xf>
    <xf numFmtId="0" fontId="12" fillId="0" borderId="24" xfId="110" applyFont="1" applyBorder="1" applyAlignment="1">
      <alignment vertical="center"/>
    </xf>
    <xf numFmtId="0" fontId="12" fillId="0" borderId="11" xfId="110" applyFont="1" applyBorder="1" applyAlignment="1">
      <alignment vertical="center"/>
    </xf>
    <xf numFmtId="0" fontId="14" fillId="0" borderId="45" xfId="110" applyFont="1" applyBorder="1" applyAlignment="1">
      <alignment horizontal="center" vertical="center"/>
    </xf>
    <xf numFmtId="0" fontId="14" fillId="0" borderId="43" xfId="110" applyFont="1" applyBorder="1" applyAlignment="1">
      <alignment horizontal="center" vertical="center"/>
    </xf>
    <xf numFmtId="0" fontId="14" fillId="0" borderId="49" xfId="110" applyFont="1" applyBorder="1" applyAlignment="1">
      <alignment horizontal="center" vertical="center"/>
    </xf>
    <xf numFmtId="0" fontId="12" fillId="0" borderId="34" xfId="110" applyFont="1" applyBorder="1" applyAlignment="1">
      <alignment vertical="center"/>
    </xf>
    <xf numFmtId="0" fontId="14" fillId="0" borderId="13" xfId="110" quotePrefix="1" applyFont="1" applyBorder="1" applyAlignment="1">
      <alignment horizontal="left" vertical="center"/>
    </xf>
    <xf numFmtId="178" fontId="23" fillId="0" borderId="56" xfId="110" applyNumberFormat="1" applyFont="1" applyBorder="1" applyAlignment="1">
      <alignment vertical="center"/>
    </xf>
    <xf numFmtId="178" fontId="23" fillId="0" borderId="35" xfId="110" applyNumberFormat="1" applyFont="1" applyBorder="1" applyAlignment="1">
      <alignment vertical="center"/>
    </xf>
    <xf numFmtId="178" fontId="12" fillId="0" borderId="17" xfId="110" applyNumberFormat="1" applyFont="1" applyBorder="1" applyAlignment="1">
      <alignment vertical="center"/>
    </xf>
    <xf numFmtId="178" fontId="23" fillId="0" borderId="17" xfId="110" applyNumberFormat="1" applyFont="1" applyBorder="1" applyAlignment="1">
      <alignment vertical="center"/>
    </xf>
    <xf numFmtId="178" fontId="23" fillId="0" borderId="0" xfId="110" applyNumberFormat="1" applyFont="1" applyAlignment="1">
      <alignment vertical="center"/>
    </xf>
    <xf numFmtId="0" fontId="12" fillId="0" borderId="17" xfId="110" applyFont="1" applyBorder="1" applyAlignment="1">
      <alignment vertical="center"/>
    </xf>
    <xf numFmtId="0" fontId="23" fillId="0" borderId="13" xfId="110" applyFont="1" applyBorder="1" applyAlignment="1">
      <alignment vertical="center"/>
    </xf>
    <xf numFmtId="37" fontId="12" fillId="0" borderId="0" xfId="84" applyNumberFormat="1" applyFont="1"/>
    <xf numFmtId="209" fontId="23" fillId="0" borderId="17" xfId="110" applyNumberFormat="1" applyFont="1" applyBorder="1" applyAlignment="1">
      <alignment vertical="center"/>
    </xf>
    <xf numFmtId="209" fontId="23" fillId="0" borderId="0" xfId="110" applyNumberFormat="1" applyFont="1" applyAlignment="1">
      <alignment vertical="center"/>
    </xf>
    <xf numFmtId="209" fontId="23" fillId="0" borderId="17" xfId="110" applyNumberFormat="1" applyFont="1" applyBorder="1" applyAlignment="1">
      <alignment horizontal="right" vertical="center"/>
    </xf>
    <xf numFmtId="209" fontId="12" fillId="0" borderId="17" xfId="110" applyNumberFormat="1" applyFont="1" applyBorder="1" applyAlignment="1">
      <alignment horizontal="right" vertical="center"/>
    </xf>
    <xf numFmtId="209" fontId="12" fillId="0" borderId="17" xfId="110" applyNumberFormat="1" applyFont="1" applyBorder="1" applyAlignment="1">
      <alignment vertical="center"/>
    </xf>
    <xf numFmtId="0" fontId="23" fillId="0" borderId="13" xfId="110" quotePrefix="1" applyFont="1" applyBorder="1" applyAlignment="1">
      <alignment horizontal="left" vertical="center"/>
    </xf>
    <xf numFmtId="37" fontId="12" fillId="0" borderId="13" xfId="84" applyNumberFormat="1" applyFont="1" applyBorder="1"/>
    <xf numFmtId="178" fontId="11" fillId="0" borderId="17" xfId="110" applyNumberFormat="1" applyFont="1" applyBorder="1" applyAlignment="1">
      <alignment vertical="center"/>
    </xf>
    <xf numFmtId="178" fontId="92" fillId="0" borderId="47" xfId="110" applyNumberFormat="1" applyFont="1" applyBorder="1" applyAlignment="1">
      <alignment vertical="center"/>
    </xf>
    <xf numFmtId="0" fontId="12" fillId="0" borderId="1" xfId="110" applyFont="1" applyBorder="1" applyAlignment="1">
      <alignment vertical="center"/>
    </xf>
    <xf numFmtId="0" fontId="14" fillId="0" borderId="83" xfId="110" applyFont="1" applyBorder="1" applyAlignment="1">
      <alignment vertical="center"/>
    </xf>
    <xf numFmtId="178" fontId="14" fillId="0" borderId="67" xfId="110" applyNumberFormat="1" applyFont="1" applyBorder="1" applyAlignment="1">
      <alignment vertical="center"/>
    </xf>
    <xf numFmtId="37" fontId="24" fillId="0" borderId="67" xfId="111" applyNumberFormat="1" applyFont="1" applyBorder="1" applyAlignment="1">
      <alignment vertical="center"/>
    </xf>
    <xf numFmtId="178" fontId="24" fillId="0" borderId="67" xfId="110" applyNumberFormat="1" applyFont="1" applyBorder="1" applyAlignment="1">
      <alignment vertical="center"/>
    </xf>
    <xf numFmtId="178" fontId="12" fillId="0" borderId="0" xfId="110" applyNumberFormat="1" applyFont="1" applyAlignment="1">
      <alignment vertical="center"/>
    </xf>
    <xf numFmtId="0" fontId="19" fillId="0" borderId="0" xfId="110" quotePrefix="1" applyFont="1" applyAlignment="1">
      <alignment vertical="center"/>
    </xf>
    <xf numFmtId="0" fontId="24" fillId="0" borderId="0" xfId="112" quotePrefix="1" applyFont="1" applyAlignment="1">
      <alignment horizontal="left"/>
    </xf>
    <xf numFmtId="0" fontId="12" fillId="0" borderId="0" xfId="112" applyFont="1"/>
    <xf numFmtId="0" fontId="23" fillId="0" borderId="0" xfId="113" applyFont="1"/>
    <xf numFmtId="0" fontId="12" fillId="0" borderId="0" xfId="112" applyFont="1" applyAlignment="1">
      <alignment horizontal="right"/>
    </xf>
    <xf numFmtId="0" fontId="24" fillId="0" borderId="60" xfId="112" applyFont="1" applyBorder="1"/>
    <xf numFmtId="0" fontId="24" fillId="0" borderId="26" xfId="112" applyFont="1" applyBorder="1"/>
    <xf numFmtId="0" fontId="24" fillId="0" borderId="25" xfId="112" applyFont="1" applyBorder="1"/>
    <xf numFmtId="0" fontId="24" fillId="0" borderId="40" xfId="112" applyFont="1" applyBorder="1"/>
    <xf numFmtId="0" fontId="24" fillId="0" borderId="11" xfId="112" applyFont="1" applyBorder="1" applyAlignment="1">
      <alignment horizontal="center"/>
    </xf>
    <xf numFmtId="0" fontId="24" fillId="0" borderId="17" xfId="112" applyFont="1" applyBorder="1" applyAlignment="1">
      <alignment horizontal="center"/>
    </xf>
    <xf numFmtId="0" fontId="24" fillId="0" borderId="15" xfId="112" applyFont="1" applyBorder="1" applyAlignment="1">
      <alignment horizontal="center"/>
    </xf>
    <xf numFmtId="0" fontId="12" fillId="0" borderId="29" xfId="112" applyFont="1" applyBorder="1"/>
    <xf numFmtId="0" fontId="12" fillId="0" borderId="43" xfId="112" applyFont="1" applyBorder="1"/>
    <xf numFmtId="0" fontId="12" fillId="0" borderId="32" xfId="112" applyFont="1" applyBorder="1"/>
    <xf numFmtId="0" fontId="24" fillId="0" borderId="43" xfId="112" applyFont="1" applyBorder="1" applyAlignment="1">
      <alignment horizontal="center"/>
    </xf>
    <xf numFmtId="0" fontId="24" fillId="0" borderId="59" xfId="112" applyFont="1" applyBorder="1" applyAlignment="1">
      <alignment horizontal="center"/>
    </xf>
    <xf numFmtId="0" fontId="12" fillId="0" borderId="11" xfId="112" quotePrefix="1" applyFont="1" applyBorder="1" applyAlignment="1">
      <alignment horizontal="left"/>
    </xf>
    <xf numFmtId="3" fontId="12" fillId="0" borderId="17" xfId="112" applyNumberFormat="1" applyFont="1" applyBorder="1"/>
    <xf numFmtId="3" fontId="12" fillId="0" borderId="16" xfId="112" applyNumberFormat="1" applyFont="1" applyBorder="1"/>
    <xf numFmtId="0" fontId="12" fillId="0" borderId="11" xfId="112" applyFont="1" applyBorder="1"/>
    <xf numFmtId="170" fontId="12" fillId="0" borderId="17" xfId="114" applyNumberFormat="1" applyBorder="1"/>
    <xf numFmtId="170" fontId="69" fillId="0" borderId="17" xfId="114" applyNumberFormat="1" applyFont="1" applyBorder="1"/>
    <xf numFmtId="170" fontId="12" fillId="0" borderId="17" xfId="112" applyNumberFormat="1" applyFont="1" applyBorder="1"/>
    <xf numFmtId="170" fontId="12" fillId="0" borderId="16" xfId="112" applyNumberFormat="1" applyFont="1" applyBorder="1"/>
    <xf numFmtId="170" fontId="12" fillId="0" borderId="43" xfId="112" applyNumberFormat="1" applyFont="1" applyBorder="1"/>
    <xf numFmtId="0" fontId="24" fillId="0" borderId="38" xfId="112" applyFont="1" applyBorder="1" applyAlignment="1">
      <alignment vertical="center"/>
    </xf>
    <xf numFmtId="170" fontId="24" fillId="0" borderId="53" xfId="112" applyNumberFormat="1" applyFont="1" applyBorder="1" applyAlignment="1">
      <alignment vertical="center"/>
    </xf>
    <xf numFmtId="0" fontId="22" fillId="0" borderId="0" xfId="112" quotePrefix="1" applyFont="1"/>
    <xf numFmtId="0" fontId="11" fillId="0" borderId="0" xfId="112" applyFont="1"/>
    <xf numFmtId="0" fontId="22" fillId="0" borderId="0" xfId="112" quotePrefix="1" applyFont="1" applyAlignment="1">
      <alignment horizontal="left"/>
    </xf>
    <xf numFmtId="0" fontId="22" fillId="0" borderId="0" xfId="110" quotePrefix="1" applyFont="1"/>
    <xf numFmtId="0" fontId="12" fillId="0" borderId="43" xfId="112" applyFont="1" applyBorder="1" applyAlignment="1">
      <alignment horizontal="center"/>
    </xf>
    <xf numFmtId="0" fontId="12" fillId="0" borderId="59" xfId="112" applyFont="1" applyBorder="1" applyAlignment="1">
      <alignment horizontal="center"/>
    </xf>
    <xf numFmtId="183" fontId="12" fillId="0" borderId="17" xfId="114" applyNumberFormat="1" applyBorder="1"/>
    <xf numFmtId="178" fontId="12" fillId="0" borderId="17" xfId="112" applyNumberFormat="1" applyFont="1" applyBorder="1"/>
    <xf numFmtId="178" fontId="12" fillId="0" borderId="16" xfId="112" applyNumberFormat="1" applyFont="1" applyBorder="1"/>
    <xf numFmtId="178" fontId="12" fillId="0" borderId="43" xfId="112" applyNumberFormat="1" applyFont="1" applyBorder="1"/>
    <xf numFmtId="178" fontId="24" fillId="0" borderId="53" xfId="112" applyNumberFormat="1" applyFont="1" applyBorder="1" applyAlignment="1">
      <alignment vertical="center"/>
    </xf>
    <xf numFmtId="170" fontId="23" fillId="0" borderId="0" xfId="113" applyNumberFormat="1" applyFont="1"/>
    <xf numFmtId="0" fontId="30" fillId="0" borderId="0" xfId="112" applyFont="1" applyAlignment="1">
      <alignment horizontal="left" vertical="center"/>
    </xf>
    <xf numFmtId="0" fontId="14" fillId="0" borderId="0" xfId="115" quotePrefix="1" applyFont="1" applyAlignment="1">
      <alignment horizontal="left" vertical="center"/>
    </xf>
    <xf numFmtId="0" fontId="12" fillId="0" borderId="0" xfId="115" applyFont="1" applyAlignment="1">
      <alignment vertical="center"/>
    </xf>
    <xf numFmtId="0" fontId="12" fillId="0" borderId="0" xfId="115" applyFont="1" applyAlignment="1">
      <alignment horizontal="center" vertical="center"/>
    </xf>
    <xf numFmtId="0" fontId="23" fillId="0" borderId="60" xfId="115" applyFont="1" applyBorder="1" applyAlignment="1">
      <alignment vertical="center"/>
    </xf>
    <xf numFmtId="0" fontId="23" fillId="0" borderId="26" xfId="115" applyFont="1" applyBorder="1" applyAlignment="1">
      <alignment vertical="center"/>
    </xf>
    <xf numFmtId="0" fontId="23" fillId="0" borderId="25" xfId="115" applyFont="1" applyBorder="1" applyAlignment="1">
      <alignment vertical="center"/>
    </xf>
    <xf numFmtId="0" fontId="14" fillId="0" borderId="11" xfId="115" applyFont="1" applyBorder="1" applyAlignment="1">
      <alignment horizontal="center" vertical="center"/>
    </xf>
    <xf numFmtId="0" fontId="14" fillId="0" borderId="17" xfId="115" applyFont="1" applyBorder="1" applyAlignment="1">
      <alignment horizontal="center" vertical="center"/>
    </xf>
    <xf numFmtId="0" fontId="14" fillId="0" borderId="15" xfId="115" applyFont="1" applyBorder="1" applyAlignment="1">
      <alignment horizontal="center" vertical="center"/>
    </xf>
    <xf numFmtId="0" fontId="24" fillId="0" borderId="0" xfId="115" applyFont="1" applyAlignment="1">
      <alignment vertical="center"/>
    </xf>
    <xf numFmtId="0" fontId="23" fillId="0" borderId="29" xfId="115" applyFont="1" applyBorder="1" applyAlignment="1">
      <alignment vertical="center"/>
    </xf>
    <xf numFmtId="0" fontId="23" fillId="0" borderId="43" xfId="115" applyFont="1" applyBorder="1" applyAlignment="1">
      <alignment vertical="center"/>
    </xf>
    <xf numFmtId="0" fontId="23" fillId="0" borderId="32" xfId="115" applyFont="1" applyBorder="1" applyAlignment="1">
      <alignment vertical="center"/>
    </xf>
    <xf numFmtId="0" fontId="14" fillId="0" borderId="43" xfId="115" applyFont="1" applyBorder="1" applyAlignment="1">
      <alignment horizontal="center" vertical="center"/>
    </xf>
    <xf numFmtId="0" fontId="14" fillId="0" borderId="59" xfId="115" applyFont="1" applyBorder="1" applyAlignment="1">
      <alignment horizontal="center" vertical="center"/>
    </xf>
    <xf numFmtId="0" fontId="23" fillId="0" borderId="11" xfId="115" quotePrefix="1" applyFont="1" applyBorder="1" applyAlignment="1">
      <alignment horizontal="left" vertical="center"/>
    </xf>
    <xf numFmtId="3" fontId="23" fillId="0" borderId="17" xfId="115" applyNumberFormat="1" applyFont="1" applyBorder="1" applyAlignment="1">
      <alignment vertical="center"/>
    </xf>
    <xf numFmtId="3" fontId="23" fillId="0" borderId="16" xfId="115" applyNumberFormat="1" applyFont="1" applyBorder="1" applyAlignment="1">
      <alignment vertical="center"/>
    </xf>
    <xf numFmtId="0" fontId="23" fillId="0" borderId="11" xfId="115" applyFont="1" applyBorder="1" applyAlignment="1">
      <alignment vertical="center"/>
    </xf>
    <xf numFmtId="165" fontId="23" fillId="0" borderId="17" xfId="115" applyNumberFormat="1" applyFont="1" applyBorder="1" applyAlignment="1">
      <alignment horizontal="center" vertical="center"/>
    </xf>
    <xf numFmtId="193" fontId="23" fillId="0" borderId="17" xfId="115" applyNumberFormat="1" applyFont="1" applyBorder="1" applyAlignment="1">
      <alignment horizontal="center" vertical="center"/>
    </xf>
    <xf numFmtId="193" fontId="23" fillId="0" borderId="16" xfId="115" applyNumberFormat="1" applyFont="1" applyBorder="1" applyAlignment="1">
      <alignment horizontal="center" vertical="center"/>
    </xf>
    <xf numFmtId="193" fontId="92" fillId="0" borderId="16" xfId="115" applyNumberFormat="1" applyFont="1" applyBorder="1" applyAlignment="1">
      <alignment horizontal="center" vertical="center"/>
    </xf>
    <xf numFmtId="0" fontId="23" fillId="0" borderId="11" xfId="112" quotePrefix="1" applyFont="1" applyBorder="1" applyAlignment="1">
      <alignment horizontal="left" vertical="center"/>
    </xf>
    <xf numFmtId="0" fontId="14" fillId="0" borderId="38" xfId="115" applyFont="1" applyBorder="1" applyAlignment="1">
      <alignment vertical="center"/>
    </xf>
    <xf numFmtId="165" fontId="14" fillId="0" borderId="53" xfId="115" applyNumberFormat="1" applyFont="1" applyBorder="1" applyAlignment="1">
      <alignment horizontal="center" vertical="center"/>
    </xf>
    <xf numFmtId="0" fontId="23" fillId="0" borderId="0" xfId="115" applyFont="1" applyAlignment="1">
      <alignment vertical="center"/>
    </xf>
    <xf numFmtId="0" fontId="12" fillId="0" borderId="0" xfId="115" quotePrefix="1" applyFont="1" applyAlignment="1">
      <alignment horizontal="left" vertical="center"/>
    </xf>
    <xf numFmtId="0" fontId="22" fillId="0" borderId="0" xfId="115" quotePrefix="1" applyFont="1" applyAlignment="1">
      <alignment horizontal="left" vertical="center"/>
    </xf>
    <xf numFmtId="0" fontId="20" fillId="0" borderId="0" xfId="115" applyFont="1" applyAlignment="1">
      <alignment vertical="center"/>
    </xf>
    <xf numFmtId="0" fontId="19" fillId="0" borderId="0" xfId="115" quotePrefix="1" applyFont="1" applyAlignment="1">
      <alignment horizontal="left" vertical="center"/>
    </xf>
    <xf numFmtId="165" fontId="12" fillId="0" borderId="0" xfId="115" applyNumberFormat="1" applyFont="1" applyAlignment="1">
      <alignment vertical="center"/>
    </xf>
    <xf numFmtId="0" fontId="14" fillId="0" borderId="0" xfId="116" quotePrefix="1" applyFont="1" applyAlignment="1">
      <alignment horizontal="left" vertical="center"/>
    </xf>
    <xf numFmtId="0" fontId="42" fillId="0" borderId="0" xfId="116" applyFont="1" applyAlignment="1">
      <alignment vertical="center"/>
    </xf>
    <xf numFmtId="0" fontId="11" fillId="0" borderId="0" xfId="116" applyFont="1" applyAlignment="1">
      <alignment vertical="center"/>
    </xf>
    <xf numFmtId="0" fontId="23" fillId="0" borderId="1" xfId="116" applyFont="1" applyBorder="1" applyAlignment="1">
      <alignment vertical="center"/>
    </xf>
    <xf numFmtId="0" fontId="23" fillId="0" borderId="2" xfId="116" applyFont="1" applyBorder="1" applyAlignment="1">
      <alignment vertical="center"/>
    </xf>
    <xf numFmtId="0" fontId="23" fillId="0" borderId="83" xfId="116" applyFont="1" applyBorder="1" applyAlignment="1">
      <alignment vertical="center"/>
    </xf>
    <xf numFmtId="261" fontId="18" fillId="0" borderId="67" xfId="116" applyNumberFormat="1" applyFont="1" applyBorder="1" applyAlignment="1">
      <alignment horizontal="center" vertical="center"/>
    </xf>
    <xf numFmtId="0" fontId="23" fillId="0" borderId="0" xfId="116" applyFont="1" applyAlignment="1">
      <alignment vertical="center"/>
    </xf>
    <xf numFmtId="0" fontId="11" fillId="0" borderId="11" xfId="116" applyFont="1" applyBorder="1" applyAlignment="1">
      <alignment vertical="center"/>
    </xf>
    <xf numFmtId="0" fontId="11" fillId="0" borderId="13" xfId="116" applyFont="1" applyBorder="1" applyAlignment="1">
      <alignment vertical="center"/>
    </xf>
    <xf numFmtId="170" fontId="11" fillId="0" borderId="17" xfId="116" applyNumberFormat="1" applyFont="1" applyBorder="1" applyAlignment="1">
      <alignment horizontal="center" vertical="center"/>
    </xf>
    <xf numFmtId="3" fontId="11" fillId="0" borderId="14" xfId="116" applyNumberFormat="1" applyFont="1" applyBorder="1" applyAlignment="1">
      <alignment horizontal="center" vertical="center"/>
    </xf>
    <xf numFmtId="262" fontId="11" fillId="0" borderId="17" xfId="116" applyNumberFormat="1" applyFont="1" applyBorder="1" applyAlignment="1">
      <alignment horizontal="center" vertical="center"/>
    </xf>
    <xf numFmtId="198" fontId="11" fillId="0" borderId="14" xfId="116" applyNumberFormat="1" applyFont="1" applyBorder="1" applyAlignment="1">
      <alignment horizontal="center" vertical="center"/>
    </xf>
    <xf numFmtId="1" fontId="11" fillId="0" borderId="0" xfId="116" applyNumberFormat="1" applyFont="1" applyAlignment="1">
      <alignment vertical="center"/>
    </xf>
    <xf numFmtId="262" fontId="20" fillId="0" borderId="17" xfId="116" applyNumberFormat="1" applyFont="1" applyBorder="1" applyAlignment="1">
      <alignment horizontal="center" vertical="center"/>
    </xf>
    <xf numFmtId="0" fontId="11" fillId="0" borderId="18" xfId="116" applyFont="1" applyBorder="1" applyAlignment="1">
      <alignment vertical="center"/>
    </xf>
    <xf numFmtId="0" fontId="11" fillId="0" borderId="19" xfId="116" applyFont="1" applyBorder="1" applyAlignment="1">
      <alignment vertical="center"/>
    </xf>
    <xf numFmtId="0" fontId="11" fillId="0" borderId="21" xfId="116" applyFont="1" applyBorder="1" applyAlignment="1">
      <alignment vertical="center"/>
    </xf>
    <xf numFmtId="170" fontId="20" fillId="0" borderId="47" xfId="116" applyNumberFormat="1" applyFont="1" applyBorder="1" applyAlignment="1">
      <alignment horizontal="center" vertical="center"/>
    </xf>
    <xf numFmtId="3" fontId="11" fillId="0" borderId="39" xfId="116" applyNumberFormat="1" applyFont="1" applyBorder="1" applyAlignment="1">
      <alignment horizontal="center" vertical="center"/>
    </xf>
    <xf numFmtId="0" fontId="5" fillId="0" borderId="0" xfId="113"/>
    <xf numFmtId="0" fontId="30" fillId="0" borderId="0" xfId="116" applyFont="1" applyAlignment="1">
      <alignment vertical="center"/>
    </xf>
    <xf numFmtId="0" fontId="20" fillId="0" borderId="0" xfId="116" applyFont="1" applyAlignment="1">
      <alignment vertical="center"/>
    </xf>
    <xf numFmtId="0" fontId="14" fillId="0" borderId="0" xfId="116" applyFont="1" applyAlignment="1">
      <alignment vertical="center"/>
    </xf>
    <xf numFmtId="0" fontId="40" fillId="0" borderId="0" xfId="116" applyFont="1" applyAlignment="1">
      <alignment vertical="center"/>
    </xf>
    <xf numFmtId="0" fontId="24" fillId="0" borderId="0" xfId="116" applyFont="1" applyAlignment="1">
      <alignment vertical="center"/>
    </xf>
    <xf numFmtId="0" fontId="11" fillId="0" borderId="24" xfId="116" applyFont="1" applyBorder="1" applyAlignment="1">
      <alignment vertical="center"/>
    </xf>
    <xf numFmtId="0" fontId="11" fillId="0" borderId="25" xfId="116" applyFont="1" applyBorder="1" applyAlignment="1">
      <alignment vertical="center"/>
    </xf>
    <xf numFmtId="0" fontId="11" fillId="0" borderId="26" xfId="116" applyFont="1" applyBorder="1" applyAlignment="1">
      <alignment vertical="center"/>
    </xf>
    <xf numFmtId="263" fontId="18" fillId="0" borderId="83" xfId="116" applyNumberFormat="1" applyFont="1" applyBorder="1" applyAlignment="1">
      <alignment horizontal="center" vertical="center"/>
    </xf>
    <xf numFmtId="263" fontId="18" fillId="0" borderId="67" xfId="116" applyNumberFormat="1" applyFont="1" applyBorder="1" applyAlignment="1">
      <alignment horizontal="center" vertical="center"/>
    </xf>
    <xf numFmtId="263" fontId="18" fillId="0" borderId="70" xfId="116" applyNumberFormat="1" applyFont="1" applyBorder="1" applyAlignment="1">
      <alignment horizontal="center" vertical="center"/>
    </xf>
    <xf numFmtId="0" fontId="18" fillId="0" borderId="0" xfId="116" applyFont="1" applyAlignment="1">
      <alignment vertical="center"/>
    </xf>
    <xf numFmtId="0" fontId="11" fillId="0" borderId="17" xfId="116" applyFont="1" applyBorder="1" applyAlignment="1">
      <alignment vertical="center"/>
    </xf>
    <xf numFmtId="0" fontId="11" fillId="0" borderId="40" xfId="116" applyFont="1" applyBorder="1" applyAlignment="1">
      <alignment vertical="center"/>
    </xf>
    <xf numFmtId="0" fontId="62" fillId="0" borderId="11" xfId="116" applyFont="1" applyBorder="1" applyAlignment="1">
      <alignment vertical="center"/>
    </xf>
    <xf numFmtId="178" fontId="11" fillId="0" borderId="13" xfId="116" applyNumberFormat="1" applyFont="1" applyBorder="1" applyAlignment="1">
      <alignment horizontal="center" vertical="center"/>
    </xf>
    <xf numFmtId="178" fontId="11" fillId="0" borderId="17" xfId="116" applyNumberFormat="1" applyFont="1" applyBorder="1" applyAlignment="1">
      <alignment horizontal="center" vertical="center"/>
    </xf>
    <xf numFmtId="178" fontId="11" fillId="0" borderId="0" xfId="116" applyNumberFormat="1" applyFont="1" applyAlignment="1">
      <alignment horizontal="center" vertical="center"/>
    </xf>
    <xf numFmtId="178" fontId="11" fillId="3" borderId="17" xfId="116" applyNumberFormat="1" applyFont="1" applyFill="1" applyBorder="1" applyAlignment="1">
      <alignment horizontal="center" vertical="center"/>
    </xf>
    <xf numFmtId="0" fontId="62" fillId="0" borderId="0" xfId="116" applyFont="1" applyAlignment="1">
      <alignment vertical="center"/>
    </xf>
    <xf numFmtId="0" fontId="18" fillId="0" borderId="13" xfId="116" applyFont="1" applyBorder="1" applyAlignment="1">
      <alignment vertical="center"/>
    </xf>
    <xf numFmtId="178" fontId="18" fillId="0" borderId="13" xfId="116" applyNumberFormat="1" applyFont="1" applyBorder="1" applyAlignment="1">
      <alignment horizontal="center" vertical="center"/>
    </xf>
    <xf numFmtId="178" fontId="18" fillId="0" borderId="17" xfId="116" applyNumberFormat="1" applyFont="1" applyBorder="1" applyAlignment="1">
      <alignment horizontal="center" vertical="center"/>
    </xf>
    <xf numFmtId="178" fontId="18" fillId="0" borderId="0" xfId="116" applyNumberFormat="1" applyFont="1" applyAlignment="1">
      <alignment horizontal="center" vertical="center"/>
    </xf>
    <xf numFmtId="178" fontId="18" fillId="3" borderId="17" xfId="116" applyNumberFormat="1" applyFont="1" applyFill="1" applyBorder="1" applyAlignment="1">
      <alignment horizontal="center" vertical="center"/>
    </xf>
    <xf numFmtId="0" fontId="11" fillId="0" borderId="13" xfId="116" quotePrefix="1" applyFont="1" applyBorder="1" applyAlignment="1">
      <alignment horizontal="left" vertical="center"/>
    </xf>
    <xf numFmtId="178" fontId="11" fillId="0" borderId="21" xfId="116" applyNumberFormat="1" applyFont="1" applyBorder="1" applyAlignment="1">
      <alignment horizontal="center" vertical="center"/>
    </xf>
    <xf numFmtId="178" fontId="11" fillId="0" borderId="47" xfId="116" applyNumberFormat="1" applyFont="1" applyBorder="1" applyAlignment="1">
      <alignment horizontal="center" vertical="center"/>
    </xf>
    <xf numFmtId="178" fontId="11" fillId="0" borderId="19" xfId="116" applyNumberFormat="1" applyFont="1" applyBorder="1" applyAlignment="1">
      <alignment horizontal="center" vertical="center"/>
    </xf>
    <xf numFmtId="178" fontId="11" fillId="3" borderId="47" xfId="116" applyNumberFormat="1" applyFont="1" applyFill="1" applyBorder="1" applyAlignment="1">
      <alignment horizontal="center" vertical="center"/>
    </xf>
    <xf numFmtId="0" fontId="53" fillId="0" borderId="0" xfId="116" applyFont="1" applyAlignment="1">
      <alignment vertical="center"/>
    </xf>
    <xf numFmtId="0" fontId="52" fillId="0" borderId="0" xfId="116" applyFont="1" applyAlignment="1">
      <alignment vertical="center"/>
    </xf>
    <xf numFmtId="178" fontId="11" fillId="0" borderId="0" xfId="116" applyNumberFormat="1" applyFont="1" applyAlignment="1">
      <alignment vertical="center"/>
    </xf>
    <xf numFmtId="0" fontId="5" fillId="0" borderId="0" xfId="113" applyAlignment="1">
      <alignment wrapText="1"/>
    </xf>
    <xf numFmtId="0" fontId="14" fillId="0" borderId="0" xfId="114" applyFont="1" applyAlignment="1">
      <alignment vertical="center"/>
    </xf>
    <xf numFmtId="0" fontId="23" fillId="0" borderId="0" xfId="114" applyFont="1" applyAlignment="1">
      <alignment vertical="center"/>
    </xf>
    <xf numFmtId="0" fontId="23" fillId="0" borderId="17" xfId="114" applyFont="1" applyBorder="1" applyAlignment="1">
      <alignment horizontal="center" vertical="center"/>
    </xf>
    <xf numFmtId="0" fontId="23" fillId="0" borderId="43" xfId="114" applyFont="1" applyBorder="1" applyAlignment="1">
      <alignment horizontal="center" vertical="center"/>
    </xf>
    <xf numFmtId="0" fontId="11" fillId="0" borderId="0" xfId="114" applyFont="1" applyAlignment="1">
      <alignment vertical="center"/>
    </xf>
    <xf numFmtId="193" fontId="23" fillId="0" borderId="0" xfId="114" applyNumberFormat="1" applyFont="1" applyAlignment="1">
      <alignment vertical="center"/>
    </xf>
    <xf numFmtId="0" fontId="19" fillId="0" borderId="0" xfId="114" applyFont="1" applyAlignment="1">
      <alignment vertical="center"/>
    </xf>
    <xf numFmtId="0" fontId="20" fillId="0" borderId="0" xfId="114" applyFont="1" applyAlignment="1">
      <alignment vertical="center"/>
    </xf>
    <xf numFmtId="0" fontId="14" fillId="0" borderId="0" xfId="114" applyFont="1" applyAlignment="1">
      <alignment horizontal="left" vertical="center"/>
    </xf>
    <xf numFmtId="0" fontId="23" fillId="0" borderId="42" xfId="114" applyFont="1" applyBorder="1" applyAlignment="1">
      <alignment horizontal="center" vertical="center" wrapText="1"/>
    </xf>
    <xf numFmtId="0" fontId="23" fillId="0" borderId="0" xfId="114" applyFont="1" applyAlignment="1">
      <alignment horizontal="center" vertical="center"/>
    </xf>
    <xf numFmtId="183" fontId="23" fillId="0" borderId="15" xfId="117" applyNumberFormat="1" applyFont="1" applyFill="1" applyBorder="1" applyAlignment="1">
      <alignment vertical="center"/>
    </xf>
    <xf numFmtId="183" fontId="23" fillId="0" borderId="17" xfId="117" applyNumberFormat="1" applyFont="1" applyFill="1" applyBorder="1" applyAlignment="1">
      <alignment vertical="center"/>
    </xf>
    <xf numFmtId="183" fontId="23" fillId="0" borderId="17" xfId="114" applyNumberFormat="1" applyFont="1" applyBorder="1" applyAlignment="1">
      <alignment vertical="center"/>
    </xf>
    <xf numFmtId="183" fontId="44" fillId="0" borderId="17" xfId="114" applyNumberFormat="1" applyFont="1" applyBorder="1" applyAlignment="1">
      <alignment horizontal="right" vertical="center"/>
    </xf>
    <xf numFmtId="0" fontId="20" fillId="0" borderId="0" xfId="114" applyFont="1" applyAlignment="1">
      <alignment horizontal="left" vertical="center" wrapText="1"/>
    </xf>
    <xf numFmtId="0" fontId="20" fillId="0" borderId="0" xfId="114" applyFont="1" applyAlignment="1">
      <alignment horizontal="left" vertical="center"/>
    </xf>
    <xf numFmtId="183" fontId="44" fillId="0" borderId="43" xfId="114" applyNumberFormat="1" applyFont="1" applyBorder="1" applyAlignment="1">
      <alignment horizontal="right" vertical="center"/>
    </xf>
    <xf numFmtId="0" fontId="23" fillId="0" borderId="0" xfId="114" applyFont="1" applyAlignment="1">
      <alignment horizontal="right" vertical="center"/>
    </xf>
    <xf numFmtId="3" fontId="23" fillId="0" borderId="0" xfId="114" applyNumberFormat="1" applyFont="1" applyAlignment="1">
      <alignment horizontal="center" vertical="center"/>
    </xf>
    <xf numFmtId="0" fontId="14" fillId="0" borderId="0" xfId="118" applyFont="1"/>
    <xf numFmtId="0" fontId="42" fillId="0" borderId="0" xfId="118" applyFont="1"/>
    <xf numFmtId="3" fontId="153" fillId="0" borderId="0" xfId="2" applyNumberFormat="1" applyFont="1"/>
    <xf numFmtId="0" fontId="12" fillId="0" borderId="0" xfId="118" applyFont="1"/>
    <xf numFmtId="0" fontId="40" fillId="0" borderId="24" xfId="118" applyFont="1" applyBorder="1"/>
    <xf numFmtId="0" fontId="40" fillId="0" borderId="25" xfId="118" applyFont="1" applyBorder="1"/>
    <xf numFmtId="0" fontId="40" fillId="0" borderId="26" xfId="118" applyFont="1" applyBorder="1"/>
    <xf numFmtId="0" fontId="18" fillId="0" borderId="51" xfId="118" applyFont="1" applyBorder="1" applyAlignment="1">
      <alignment horizontal="center" vertical="center"/>
    </xf>
    <xf numFmtId="0" fontId="18" fillId="0" borderId="49" xfId="118" applyFont="1" applyBorder="1" applyAlignment="1">
      <alignment horizontal="center" vertical="center"/>
    </xf>
    <xf numFmtId="0" fontId="18" fillId="0" borderId="4" xfId="118" applyFont="1" applyBorder="1" applyAlignment="1">
      <alignment horizontal="center" vertical="center"/>
    </xf>
    <xf numFmtId="0" fontId="18" fillId="0" borderId="52" xfId="118" applyFont="1" applyBorder="1" applyAlignment="1">
      <alignment horizontal="center" vertical="center"/>
    </xf>
    <xf numFmtId="0" fontId="18" fillId="0" borderId="5" xfId="118" applyFont="1" applyBorder="1" applyAlignment="1">
      <alignment horizontal="center" vertical="center"/>
    </xf>
    <xf numFmtId="0" fontId="40" fillId="0" borderId="0" xfId="118" applyFont="1"/>
    <xf numFmtId="0" fontId="12" fillId="0" borderId="11" xfId="118" applyFont="1" applyBorder="1"/>
    <xf numFmtId="0" fontId="11" fillId="0" borderId="0" xfId="118" applyFont="1"/>
    <xf numFmtId="0" fontId="11" fillId="0" borderId="13" xfId="118" applyFont="1" applyBorder="1"/>
    <xf numFmtId="0" fontId="11" fillId="0" borderId="13" xfId="118" applyFont="1" applyBorder="1" applyAlignment="1">
      <alignment horizontal="center"/>
    </xf>
    <xf numFmtId="182" fontId="11" fillId="0" borderId="17" xfId="118" applyNumberFormat="1" applyFont="1" applyBorder="1"/>
    <xf numFmtId="182" fontId="11" fillId="0" borderId="0" xfId="118" applyNumberFormat="1" applyFont="1"/>
    <xf numFmtId="182" fontId="11" fillId="0" borderId="15" xfId="118" applyNumberFormat="1" applyFont="1" applyBorder="1"/>
    <xf numFmtId="182" fontId="11" fillId="0" borderId="14" xfId="118" applyNumberFormat="1" applyFont="1" applyBorder="1"/>
    <xf numFmtId="0" fontId="11" fillId="0" borderId="13" xfId="118" quotePrefix="1" applyFont="1" applyBorder="1" applyAlignment="1">
      <alignment horizontal="center"/>
    </xf>
    <xf numFmtId="0" fontId="11" fillId="0" borderId="13" xfId="118" quotePrefix="1" applyFont="1" applyBorder="1" applyAlignment="1">
      <alignment horizontal="center" wrapText="1"/>
    </xf>
    <xf numFmtId="0" fontId="12" fillId="0" borderId="22" xfId="118" applyFont="1" applyBorder="1"/>
    <xf numFmtId="0" fontId="11" fillId="0" borderId="19" xfId="118" applyFont="1" applyBorder="1"/>
    <xf numFmtId="0" fontId="12" fillId="0" borderId="19" xfId="118" applyFont="1" applyBorder="1"/>
    <xf numFmtId="0" fontId="12" fillId="0" borderId="21" xfId="118" applyFont="1" applyBorder="1"/>
    <xf numFmtId="3" fontId="23" fillId="0" borderId="47" xfId="118" applyNumberFormat="1" applyFont="1" applyBorder="1"/>
    <xf numFmtId="0" fontId="12" fillId="0" borderId="47" xfId="118" applyFont="1" applyBorder="1"/>
    <xf numFmtId="0" fontId="12" fillId="0" borderId="39" xfId="118" applyFont="1" applyBorder="1"/>
    <xf numFmtId="0" fontId="20" fillId="0" borderId="0" xfId="118" applyFont="1"/>
    <xf numFmtId="0" fontId="19" fillId="0" borderId="0" xfId="118" applyFont="1"/>
    <xf numFmtId="0" fontId="20" fillId="0" borderId="0" xfId="118" applyFont="1" applyAlignment="1">
      <alignment horizontal="left"/>
    </xf>
    <xf numFmtId="0" fontId="42" fillId="0" borderId="24" xfId="118" applyFont="1" applyBorder="1"/>
    <xf numFmtId="0" fontId="42" fillId="0" borderId="25" xfId="118" applyFont="1" applyBorder="1"/>
    <xf numFmtId="0" fontId="42" fillId="0" borderId="26" xfId="118" applyFont="1" applyBorder="1"/>
    <xf numFmtId="0" fontId="11" fillId="0" borderId="51" xfId="118" applyFont="1" applyBorder="1" applyAlignment="1">
      <alignment horizontal="center" vertical="center"/>
    </xf>
    <xf numFmtId="0" fontId="23" fillId="0" borderId="11" xfId="118" applyFont="1" applyBorder="1"/>
    <xf numFmtId="0" fontId="18" fillId="0" borderId="13" xfId="118" applyFont="1" applyBorder="1"/>
    <xf numFmtId="0" fontId="23" fillId="0" borderId="0" xfId="118" applyFont="1"/>
    <xf numFmtId="0" fontId="23" fillId="0" borderId="56" xfId="118" applyFont="1" applyBorder="1" applyAlignment="1">
      <alignment vertical="center"/>
    </xf>
    <xf numFmtId="0" fontId="23" fillId="0" borderId="37" xfId="118" applyFont="1" applyBorder="1" applyAlignment="1">
      <alignment vertical="center"/>
    </xf>
    <xf numFmtId="240" fontId="23" fillId="0" borderId="11" xfId="118" applyNumberFormat="1" applyFont="1" applyBorder="1"/>
    <xf numFmtId="0" fontId="11" fillId="0" borderId="0" xfId="118" applyFont="1" applyAlignment="1">
      <alignment horizontal="left"/>
    </xf>
    <xf numFmtId="0" fontId="11" fillId="0" borderId="13" xfId="118" applyFont="1" applyBorder="1" applyAlignment="1">
      <alignment horizontal="left"/>
    </xf>
    <xf numFmtId="0" fontId="11" fillId="0" borderId="0" xfId="118" applyFont="1" applyAlignment="1">
      <alignment horizontal="center"/>
    </xf>
    <xf numFmtId="0" fontId="11" fillId="0" borderId="17" xfId="118" applyFont="1" applyBorder="1" applyAlignment="1">
      <alignment horizontal="center"/>
    </xf>
    <xf numFmtId="0" fontId="11" fillId="0" borderId="14" xfId="118" applyFont="1" applyBorder="1" applyAlignment="1">
      <alignment horizontal="center"/>
    </xf>
    <xf numFmtId="3" fontId="11" fillId="0" borderId="0" xfId="118" applyNumberFormat="1" applyFont="1" applyAlignment="1">
      <alignment horizontal="center"/>
    </xf>
    <xf numFmtId="3" fontId="11" fillId="0" borderId="17" xfId="118" applyNumberFormat="1" applyFont="1" applyBorder="1" applyAlignment="1">
      <alignment horizontal="center"/>
    </xf>
    <xf numFmtId="3" fontId="11" fillId="0" borderId="14" xfId="118" applyNumberFormat="1" applyFont="1" applyBorder="1" applyAlignment="1">
      <alignment horizontal="center"/>
    </xf>
    <xf numFmtId="0" fontId="32" fillId="0" borderId="13" xfId="118" applyBorder="1" applyAlignment="1">
      <alignment horizontal="center"/>
    </xf>
    <xf numFmtId="0" fontId="23" fillId="0" borderId="17" xfId="118" applyFont="1" applyBorder="1" applyAlignment="1">
      <alignment vertical="center"/>
    </xf>
    <xf numFmtId="0" fontId="23" fillId="0" borderId="14" xfId="118" applyFont="1" applyBorder="1" applyAlignment="1">
      <alignment vertical="center"/>
    </xf>
    <xf numFmtId="2" fontId="11" fillId="0" borderId="15" xfId="118" quotePrefix="1" applyNumberFormat="1" applyFont="1" applyBorder="1" applyAlignment="1">
      <alignment horizontal="center"/>
    </xf>
    <xf numFmtId="2" fontId="11" fillId="0" borderId="16" xfId="118" quotePrefix="1" applyNumberFormat="1" applyFont="1" applyBorder="1" applyAlignment="1">
      <alignment horizontal="center"/>
    </xf>
    <xf numFmtId="0" fontId="32" fillId="0" borderId="0" xfId="118"/>
    <xf numFmtId="0" fontId="11" fillId="0" borderId="16" xfId="118" applyFont="1" applyBorder="1" applyAlignment="1">
      <alignment horizontal="center"/>
    </xf>
    <xf numFmtId="0" fontId="11" fillId="0" borderId="17" xfId="118" applyFont="1" applyBorder="1" applyAlignment="1">
      <alignment horizontal="center" vertical="center"/>
    </xf>
    <xf numFmtId="0" fontId="11" fillId="0" borderId="16" xfId="118" applyFont="1" applyBorder="1" applyAlignment="1">
      <alignment horizontal="center" vertical="center"/>
    </xf>
    <xf numFmtId="3" fontId="11" fillId="0" borderId="16" xfId="118" applyNumberFormat="1" applyFont="1" applyBorder="1" applyAlignment="1">
      <alignment horizontal="center"/>
    </xf>
    <xf numFmtId="0" fontId="23" fillId="0" borderId="17" xfId="118" applyFont="1" applyBorder="1"/>
    <xf numFmtId="0" fontId="23" fillId="0" borderId="16" xfId="118" applyFont="1" applyBorder="1"/>
    <xf numFmtId="0" fontId="23" fillId="0" borderId="18" xfId="118" applyFont="1" applyBorder="1"/>
    <xf numFmtId="0" fontId="11" fillId="0" borderId="21" xfId="118" applyFont="1" applyBorder="1" applyAlignment="1">
      <alignment horizontal="center"/>
    </xf>
    <xf numFmtId="3" fontId="11" fillId="0" borderId="19" xfId="118" applyNumberFormat="1" applyFont="1" applyBorder="1" applyAlignment="1">
      <alignment horizontal="center"/>
    </xf>
    <xf numFmtId="3" fontId="11" fillId="0" borderId="47" xfId="118" applyNumberFormat="1" applyFont="1" applyBorder="1" applyAlignment="1">
      <alignment horizontal="center"/>
    </xf>
    <xf numFmtId="3" fontId="11" fillId="0" borderId="23" xfId="118" applyNumberFormat="1" applyFont="1" applyBorder="1" applyAlignment="1">
      <alignment horizontal="center"/>
    </xf>
    <xf numFmtId="0" fontId="52" fillId="0" borderId="0" xfId="118" applyFont="1"/>
    <xf numFmtId="180" fontId="154" fillId="0" borderId="0" xfId="90" applyNumberFormat="1" applyFont="1" applyFill="1" applyBorder="1"/>
    <xf numFmtId="180" fontId="155" fillId="0" borderId="0" xfId="90" applyNumberFormat="1" applyFont="1" applyFill="1" applyBorder="1"/>
    <xf numFmtId="0" fontId="41" fillId="0" borderId="0" xfId="69" applyFont="1" applyAlignment="1">
      <alignment vertical="center"/>
    </xf>
    <xf numFmtId="0" fontId="24" fillId="0" borderId="0" xfId="69" applyFont="1" applyAlignment="1">
      <alignment vertical="center"/>
    </xf>
    <xf numFmtId="0" fontId="18" fillId="0" borderId="0" xfId="69" applyFont="1" applyAlignment="1">
      <alignment vertical="center"/>
    </xf>
    <xf numFmtId="0" fontId="18" fillId="0" borderId="0" xfId="69" applyFont="1" applyAlignment="1">
      <alignment horizontal="left" vertical="center" wrapText="1"/>
    </xf>
    <xf numFmtId="180" fontId="14" fillId="0" borderId="0" xfId="120" applyNumberFormat="1" applyFont="1" applyFill="1"/>
    <xf numFmtId="0" fontId="44" fillId="0" borderId="0" xfId="69" applyFont="1"/>
    <xf numFmtId="180" fontId="44" fillId="0" borderId="0" xfId="120" applyNumberFormat="1" applyFont="1" applyFill="1"/>
    <xf numFmtId="180" fontId="23" fillId="0" borderId="0" xfId="120" applyNumberFormat="1" applyFont="1" applyFill="1"/>
    <xf numFmtId="0" fontId="23" fillId="0" borderId="0" xfId="119" applyFont="1" applyAlignment="1">
      <alignment vertical="center"/>
    </xf>
    <xf numFmtId="180" fontId="11" fillId="0" borderId="17" xfId="120" applyNumberFormat="1" applyFont="1" applyFill="1" applyBorder="1" applyAlignment="1">
      <alignment horizontal="center" vertical="center"/>
    </xf>
    <xf numFmtId="180" fontId="18" fillId="0" borderId="13" xfId="120" applyNumberFormat="1" applyFont="1" applyFill="1" applyBorder="1" applyAlignment="1">
      <alignment horizontal="center" vertical="center"/>
    </xf>
    <xf numFmtId="180" fontId="11" fillId="0" borderId="13" xfId="120" applyNumberFormat="1" applyFont="1" applyFill="1" applyBorder="1" applyAlignment="1">
      <alignment horizontal="center" vertical="center"/>
    </xf>
    <xf numFmtId="180" fontId="11" fillId="0" borderId="17" xfId="120" applyNumberFormat="1" applyFont="1" applyFill="1" applyBorder="1" applyAlignment="1">
      <alignment horizontal="right" vertical="center"/>
    </xf>
    <xf numFmtId="180" fontId="11" fillId="0" borderId="43" xfId="120" applyNumberFormat="1" applyFont="1" applyFill="1" applyBorder="1" applyAlignment="1">
      <alignment horizontal="center" vertical="center"/>
    </xf>
    <xf numFmtId="180" fontId="23" fillId="0" borderId="36" xfId="120" applyNumberFormat="1" applyFont="1" applyFill="1" applyBorder="1" applyAlignment="1">
      <alignment horizontal="right" vertical="center"/>
    </xf>
    <xf numFmtId="180" fontId="11" fillId="0" borderId="56" xfId="120" applyNumberFormat="1" applyFont="1" applyFill="1" applyBorder="1" applyAlignment="1">
      <alignment horizontal="center" vertical="center"/>
    </xf>
    <xf numFmtId="180" fontId="23" fillId="0" borderId="13" xfId="120" applyNumberFormat="1" applyFont="1" applyFill="1" applyBorder="1" applyAlignment="1">
      <alignment horizontal="right" vertical="center"/>
    </xf>
    <xf numFmtId="180" fontId="23" fillId="0" borderId="45" xfId="120" applyNumberFormat="1" applyFont="1" applyFill="1" applyBorder="1" applyAlignment="1">
      <alignment horizontal="right" vertical="center"/>
    </xf>
    <xf numFmtId="180" fontId="18" fillId="0" borderId="42" xfId="120" applyNumberFormat="1" applyFont="1" applyFill="1" applyBorder="1" applyAlignment="1">
      <alignment horizontal="center" vertical="center"/>
    </xf>
    <xf numFmtId="180" fontId="20" fillId="0" borderId="0" xfId="120" applyNumberFormat="1" applyFont="1" applyFill="1" applyBorder="1" applyAlignment="1">
      <alignment horizontal="right" vertical="center"/>
    </xf>
    <xf numFmtId="180" fontId="20" fillId="0" borderId="0" xfId="120" applyNumberFormat="1" applyFont="1" applyFill="1" applyBorder="1" applyAlignment="1">
      <alignment vertical="center"/>
    </xf>
    <xf numFmtId="180" fontId="62" fillId="0" borderId="0" xfId="120" applyNumberFormat="1" applyFont="1" applyFill="1" applyBorder="1" applyAlignment="1">
      <alignment horizontal="center" vertical="center"/>
    </xf>
    <xf numFmtId="0" fontId="11" fillId="0" borderId="0" xfId="52" applyAlignment="1">
      <alignment vertical="center"/>
    </xf>
    <xf numFmtId="0" fontId="11" fillId="0" borderId="0" xfId="119" applyFont="1"/>
    <xf numFmtId="173" fontId="11" fillId="0" borderId="17" xfId="121" applyNumberFormat="1" applyFont="1" applyFill="1" applyBorder="1" applyAlignment="1">
      <alignment horizontal="center" vertical="center" wrapText="1" shrinkToFit="1"/>
    </xf>
    <xf numFmtId="0" fontId="24" fillId="0" borderId="0" xfId="122" applyFont="1" applyAlignment="1">
      <alignment vertical="center"/>
    </xf>
    <xf numFmtId="0" fontId="11" fillId="0" borderId="0" xfId="122" applyFont="1"/>
    <xf numFmtId="0" fontId="18" fillId="0" borderId="68" xfId="122" applyFont="1" applyBorder="1" applyAlignment="1">
      <alignment horizontal="center" vertical="center"/>
    </xf>
    <xf numFmtId="0" fontId="18" fillId="0" borderId="67" xfId="122" applyFont="1" applyBorder="1" applyAlignment="1">
      <alignment horizontal="center" vertical="center"/>
    </xf>
    <xf numFmtId="0" fontId="18" fillId="0" borderId="2" xfId="122" applyFont="1" applyBorder="1" applyAlignment="1">
      <alignment horizontal="center" vertical="center"/>
    </xf>
    <xf numFmtId="0" fontId="18" fillId="0" borderId="62" xfId="122" applyFont="1" applyBorder="1" applyAlignment="1">
      <alignment horizontal="center" vertical="center"/>
    </xf>
    <xf numFmtId="0" fontId="18" fillId="0" borderId="0" xfId="122" applyFont="1" applyAlignment="1">
      <alignment horizontal="center"/>
    </xf>
    <xf numFmtId="0" fontId="18" fillId="0" borderId="12" xfId="122" applyFont="1" applyBorder="1" applyAlignment="1">
      <alignment horizontal="left" vertical="center"/>
    </xf>
    <xf numFmtId="0" fontId="18" fillId="0" borderId="17" xfId="122" applyFont="1" applyBorder="1" applyAlignment="1">
      <alignment horizontal="center"/>
    </xf>
    <xf numFmtId="0" fontId="18" fillId="0" borderId="25" xfId="122" applyFont="1" applyBorder="1" applyAlignment="1">
      <alignment horizontal="center"/>
    </xf>
    <xf numFmtId="0" fontId="18" fillId="0" borderId="28" xfId="122" applyFont="1" applyBorder="1" applyAlignment="1">
      <alignment horizontal="center"/>
    </xf>
    <xf numFmtId="0" fontId="11" fillId="0" borderId="11" xfId="122" applyFont="1" applyBorder="1" applyAlignment="1">
      <alignment horizontal="left" vertical="center" wrapText="1"/>
    </xf>
    <xf numFmtId="0" fontId="11" fillId="0" borderId="17" xfId="122" applyFont="1" applyBorder="1" applyAlignment="1">
      <alignment horizontal="center" vertical="center"/>
    </xf>
    <xf numFmtId="180" fontId="11" fillId="0" borderId="0" xfId="123" applyNumberFormat="1" applyFont="1" applyAlignment="1">
      <alignment vertical="center"/>
    </xf>
    <xf numFmtId="180" fontId="11" fillId="0" borderId="14" xfId="123" applyNumberFormat="1" applyFont="1" applyBorder="1" applyAlignment="1">
      <alignment vertical="center"/>
    </xf>
    <xf numFmtId="0" fontId="60" fillId="0" borderId="12" xfId="123" applyFont="1" applyBorder="1" applyAlignment="1">
      <alignment vertical="top" wrapText="1"/>
    </xf>
    <xf numFmtId="0" fontId="11" fillId="0" borderId="17" xfId="122" applyFont="1" applyBorder="1" applyAlignment="1">
      <alignment horizontal="center" vertical="top"/>
    </xf>
    <xf numFmtId="207" fontId="31" fillId="0" borderId="0" xfId="124" applyNumberFormat="1" applyFont="1" applyFill="1" applyBorder="1" applyAlignment="1">
      <alignment vertical="top"/>
    </xf>
    <xf numFmtId="207" fontId="31" fillId="0" borderId="14" xfId="124" applyNumberFormat="1" applyFont="1" applyFill="1" applyBorder="1" applyAlignment="1">
      <alignment vertical="top"/>
    </xf>
    <xf numFmtId="0" fontId="11" fillId="0" borderId="11" xfId="122" applyFont="1" applyBorder="1" applyAlignment="1">
      <alignment vertical="center" wrapText="1"/>
    </xf>
    <xf numFmtId="265" fontId="11" fillId="0" borderId="0" xfId="124" applyNumberFormat="1" applyFont="1" applyFill="1" applyBorder="1" applyAlignment="1">
      <alignment vertical="center"/>
    </xf>
    <xf numFmtId="49" fontId="11" fillId="0" borderId="0" xfId="124" applyNumberFormat="1" applyFont="1" applyFill="1" applyBorder="1" applyAlignment="1">
      <alignment horizontal="right" vertical="center"/>
    </xf>
    <xf numFmtId="265" fontId="11" fillId="0" borderId="0" xfId="125" applyNumberFormat="1" applyFont="1" applyFill="1" applyBorder="1" applyAlignment="1">
      <alignment horizontal="right" vertical="center"/>
    </xf>
    <xf numFmtId="0" fontId="11" fillId="0" borderId="0" xfId="125" applyNumberFormat="1" applyFont="1" applyFill="1" applyBorder="1" applyAlignment="1">
      <alignment horizontal="right" vertical="center"/>
    </xf>
    <xf numFmtId="265" fontId="11" fillId="0" borderId="14" xfId="124" applyNumberFormat="1" applyFont="1" applyFill="1" applyBorder="1" applyAlignment="1">
      <alignment vertical="center"/>
    </xf>
    <xf numFmtId="207" fontId="11" fillId="0" borderId="0" xfId="124" applyNumberFormat="1" applyFont="1" applyFill="1" applyBorder="1" applyAlignment="1">
      <alignment vertical="center"/>
    </xf>
    <xf numFmtId="207" fontId="11" fillId="0" borderId="14" xfId="124" applyNumberFormat="1" applyFont="1" applyFill="1" applyBorder="1" applyAlignment="1">
      <alignment vertical="center"/>
    </xf>
    <xf numFmtId="207" fontId="12" fillId="0" borderId="0" xfId="123" applyNumberFormat="1" applyFont="1" applyAlignment="1">
      <alignment vertical="center"/>
    </xf>
    <xf numFmtId="0" fontId="11" fillId="0" borderId="12" xfId="122" applyFont="1" applyBorder="1" applyAlignment="1">
      <alignment vertical="center"/>
    </xf>
    <xf numFmtId="0" fontId="156" fillId="0" borderId="17" xfId="122" applyFont="1" applyBorder="1" applyAlignment="1">
      <alignment horizontal="center" vertical="center" wrapText="1"/>
    </xf>
    <xf numFmtId="164" fontId="11" fillId="0" borderId="0" xfId="124" applyNumberFormat="1" applyFont="1" applyFill="1" applyBorder="1" applyAlignment="1">
      <alignment vertical="center"/>
    </xf>
    <xf numFmtId="164" fontId="11" fillId="0" borderId="14" xfId="124" applyNumberFormat="1" applyFont="1" applyFill="1" applyBorder="1" applyAlignment="1">
      <alignment vertical="center"/>
    </xf>
    <xf numFmtId="0" fontId="11" fillId="0" borderId="12" xfId="122" applyFont="1" applyBorder="1" applyAlignment="1">
      <alignment horizontal="left" vertical="center" wrapText="1"/>
    </xf>
    <xf numFmtId="164" fontId="11" fillId="0" borderId="0" xfId="126" applyFont="1" applyFill="1" applyBorder="1" applyAlignment="1">
      <alignment vertical="center"/>
    </xf>
    <xf numFmtId="164" fontId="11" fillId="0" borderId="14" xfId="126" applyFont="1" applyFill="1" applyBorder="1" applyAlignment="1">
      <alignment vertical="center"/>
    </xf>
    <xf numFmtId="180" fontId="11" fillId="0" borderId="0" xfId="126" applyNumberFormat="1" applyFont="1" applyFill="1" applyBorder="1" applyAlignment="1">
      <alignment vertical="center"/>
    </xf>
    <xf numFmtId="180" fontId="11" fillId="0" borderId="14" xfId="126" applyNumberFormat="1" applyFont="1" applyFill="1" applyBorder="1" applyAlignment="1">
      <alignment vertical="center"/>
    </xf>
    <xf numFmtId="207" fontId="60" fillId="0" borderId="0" xfId="126" applyNumberFormat="1" applyFont="1" applyFill="1" applyBorder="1" applyAlignment="1">
      <alignment vertical="top"/>
    </xf>
    <xf numFmtId="207" fontId="60" fillId="0" borderId="14" xfId="126" applyNumberFormat="1" applyFont="1" applyFill="1" applyBorder="1" applyAlignment="1">
      <alignment vertical="top"/>
    </xf>
    <xf numFmtId="0" fontId="23" fillId="0" borderId="17" xfId="123" applyFont="1" applyBorder="1" applyAlignment="1">
      <alignment horizontal="center" vertical="top"/>
    </xf>
    <xf numFmtId="173" fontId="60" fillId="0" borderId="0" xfId="123" applyNumberFormat="1" applyFont="1" applyAlignment="1">
      <alignment vertical="top"/>
    </xf>
    <xf numFmtId="173" fontId="60" fillId="0" borderId="14" xfId="123" applyNumberFormat="1" applyFont="1" applyBorder="1" applyAlignment="1">
      <alignment vertical="top"/>
    </xf>
    <xf numFmtId="207" fontId="11" fillId="0" borderId="0" xfId="126" applyNumberFormat="1" applyFont="1" applyFill="1" applyBorder="1" applyAlignment="1">
      <alignment vertical="center"/>
    </xf>
    <xf numFmtId="207" fontId="11" fillId="0" borderId="14" xfId="126" applyNumberFormat="1" applyFont="1" applyFill="1" applyBorder="1" applyAlignment="1">
      <alignment vertical="center"/>
    </xf>
    <xf numFmtId="207" fontId="11" fillId="0" borderId="193" xfId="126" applyNumberFormat="1" applyFont="1" applyFill="1" applyBorder="1" applyAlignment="1">
      <alignment vertical="center"/>
    </xf>
    <xf numFmtId="207" fontId="11" fillId="0" borderId="194" xfId="126" applyNumberFormat="1" applyFont="1" applyFill="1" applyBorder="1" applyAlignment="1">
      <alignment vertical="center"/>
    </xf>
    <xf numFmtId="0" fontId="18" fillId="0" borderId="195" xfId="122" applyFont="1" applyBorder="1" applyAlignment="1">
      <alignment horizontal="left" vertical="center" wrapText="1"/>
    </xf>
    <xf numFmtId="0" fontId="11" fillId="0" borderId="196" xfId="122" applyFont="1" applyBorder="1" applyAlignment="1">
      <alignment horizontal="center" vertical="center"/>
    </xf>
    <xf numFmtId="180" fontId="11" fillId="0" borderId="197" xfId="126" applyNumberFormat="1" applyFont="1" applyFill="1" applyBorder="1" applyAlignment="1">
      <alignment vertical="center"/>
    </xf>
    <xf numFmtId="266" fontId="11" fillId="0" borderId="17" xfId="127" applyFont="1" applyBorder="1" applyAlignment="1">
      <alignment horizontal="center" vertical="center"/>
    </xf>
    <xf numFmtId="180" fontId="11" fillId="0" borderId="0" xfId="122" applyNumberFormat="1" applyFont="1"/>
    <xf numFmtId="43" fontId="11" fillId="0" borderId="0" xfId="122" applyNumberFormat="1" applyFont="1"/>
    <xf numFmtId="0" fontId="11" fillId="0" borderId="20" xfId="122" applyFont="1" applyBorder="1" applyAlignment="1">
      <alignment horizontal="left" vertical="center" wrapText="1"/>
    </xf>
    <xf numFmtId="266" fontId="11" fillId="0" borderId="47" xfId="127" applyFont="1" applyBorder="1" applyAlignment="1">
      <alignment horizontal="center" vertical="center"/>
    </xf>
    <xf numFmtId="180" fontId="11" fillId="0" borderId="19" xfId="126" applyNumberFormat="1" applyFont="1" applyFill="1" applyBorder="1" applyAlignment="1">
      <alignment vertical="center"/>
    </xf>
    <xf numFmtId="180" fontId="11" fillId="0" borderId="39" xfId="126" applyNumberFormat="1" applyFont="1" applyFill="1" applyBorder="1" applyAlignment="1">
      <alignment vertical="center"/>
    </xf>
    <xf numFmtId="0" fontId="60" fillId="0" borderId="0" xfId="122" applyFont="1" applyAlignment="1">
      <alignment horizontal="left" vertical="center" wrapText="1"/>
    </xf>
    <xf numFmtId="266" fontId="11" fillId="0" borderId="0" xfId="127" applyFont="1" applyAlignment="1">
      <alignment horizontal="center" vertical="center"/>
    </xf>
    <xf numFmtId="0" fontId="157" fillId="0" borderId="0" xfId="122" applyFont="1" applyAlignment="1">
      <alignment horizontal="left" vertical="center"/>
    </xf>
    <xf numFmtId="1" fontId="11" fillId="0" borderId="0" xfId="122" applyNumberFormat="1" applyFont="1"/>
    <xf numFmtId="1" fontId="11" fillId="0" borderId="0" xfId="123" applyNumberFormat="1" applyFont="1"/>
    <xf numFmtId="0" fontId="11" fillId="0" borderId="0" xfId="123" applyFont="1"/>
    <xf numFmtId="0" fontId="14" fillId="0" borderId="0" xfId="128" applyFont="1" applyAlignment="1">
      <alignment vertical="center"/>
    </xf>
    <xf numFmtId="0" fontId="12" fillId="0" borderId="0" xfId="128" applyFont="1"/>
    <xf numFmtId="0" fontId="158" fillId="0" borderId="0" xfId="128" applyFont="1"/>
    <xf numFmtId="0" fontId="159" fillId="0" borderId="0" xfId="128" applyFont="1" applyAlignment="1">
      <alignment horizontal="right"/>
    </xf>
    <xf numFmtId="0" fontId="24" fillId="0" borderId="0" xfId="128" applyFont="1" applyAlignment="1">
      <alignment horizontal="center"/>
    </xf>
    <xf numFmtId="0" fontId="159" fillId="0" borderId="210" xfId="128" applyFont="1" applyBorder="1" applyAlignment="1">
      <alignment horizontal="center"/>
    </xf>
    <xf numFmtId="0" fontId="159" fillId="0" borderId="0" xfId="128" applyFont="1" applyAlignment="1">
      <alignment horizontal="center"/>
    </xf>
    <xf numFmtId="0" fontId="159" fillId="0" borderId="207" xfId="128" applyFont="1" applyBorder="1" applyAlignment="1">
      <alignment horizontal="center" vertical="center"/>
    </xf>
    <xf numFmtId="0" fontId="159" fillId="0" borderId="30" xfId="128" applyFont="1" applyBorder="1" applyAlignment="1">
      <alignment horizontal="center" vertical="center"/>
    </xf>
    <xf numFmtId="0" fontId="158" fillId="0" borderId="30" xfId="129" applyFont="1" applyBorder="1"/>
    <xf numFmtId="0" fontId="159" fillId="0" borderId="12" xfId="128" applyFont="1" applyBorder="1" applyAlignment="1">
      <alignment horizontal="center" vertical="center"/>
    </xf>
    <xf numFmtId="0" fontId="159" fillId="0" borderId="15" xfId="128" applyFont="1" applyBorder="1" applyAlignment="1">
      <alignment horizontal="center" vertical="center"/>
    </xf>
    <xf numFmtId="0" fontId="159" fillId="0" borderId="214" xfId="128" applyFont="1" applyBorder="1" applyAlignment="1">
      <alignment horizontal="center" vertical="center"/>
    </xf>
    <xf numFmtId="0" fontId="159" fillId="0" borderId="35" xfId="128" applyFont="1" applyBorder="1" applyAlignment="1">
      <alignment horizontal="center" vertical="center"/>
    </xf>
    <xf numFmtId="0" fontId="159" fillId="0" borderId="215" xfId="128" applyFont="1" applyBorder="1" applyAlignment="1">
      <alignment horizontal="center" vertical="center"/>
    </xf>
    <xf numFmtId="0" fontId="159" fillId="0" borderId="0" xfId="128" applyFont="1" applyAlignment="1">
      <alignment horizontal="center" vertical="center"/>
    </xf>
    <xf numFmtId="0" fontId="159" fillId="0" borderId="170" xfId="128" applyFont="1" applyBorder="1" applyAlignment="1">
      <alignment horizontal="center" vertical="center"/>
    </xf>
    <xf numFmtId="0" fontId="159" fillId="0" borderId="14" xfId="128" applyFont="1" applyBorder="1" applyAlignment="1">
      <alignment horizontal="center" vertical="center"/>
    </xf>
    <xf numFmtId="0" fontId="158" fillId="0" borderId="12" xfId="128" applyFont="1" applyBorder="1" applyAlignment="1">
      <alignment vertical="center"/>
    </xf>
    <xf numFmtId="180" fontId="158" fillId="0" borderId="0" xfId="130" applyNumberFormat="1" applyFont="1" applyFill="1" applyBorder="1" applyAlignment="1">
      <alignment vertical="center"/>
    </xf>
    <xf numFmtId="180" fontId="158" fillId="0" borderId="210" xfId="130" applyNumberFormat="1" applyFont="1" applyFill="1" applyBorder="1" applyAlignment="1">
      <alignment vertical="center"/>
    </xf>
    <xf numFmtId="180" fontId="158" fillId="0" borderId="211" xfId="130" applyNumberFormat="1" applyFont="1" applyFill="1" applyBorder="1" applyAlignment="1">
      <alignment vertical="center"/>
    </xf>
    <xf numFmtId="180" fontId="161" fillId="0" borderId="0" xfId="130" applyNumberFormat="1" applyFont="1" applyFill="1" applyBorder="1" applyAlignment="1">
      <alignment vertical="center"/>
    </xf>
    <xf numFmtId="180" fontId="158" fillId="0" borderId="170" xfId="130" applyNumberFormat="1" applyFont="1" applyFill="1" applyBorder="1" applyAlignment="1">
      <alignment vertical="center"/>
    </xf>
    <xf numFmtId="180" fontId="159" fillId="0" borderId="14" xfId="130" applyNumberFormat="1" applyFont="1" applyFill="1" applyBorder="1" applyAlignment="1">
      <alignment vertical="center"/>
    </xf>
    <xf numFmtId="180" fontId="12" fillId="0" borderId="0" xfId="128" applyNumberFormat="1" applyFont="1"/>
    <xf numFmtId="180" fontId="161" fillId="0" borderId="210" xfId="130" applyNumberFormat="1" applyFont="1" applyFill="1" applyBorder="1" applyAlignment="1">
      <alignment vertical="center"/>
    </xf>
    <xf numFmtId="0" fontId="158" fillId="0" borderId="76" xfId="128" applyFont="1" applyBorder="1" applyAlignment="1">
      <alignment vertical="center"/>
    </xf>
    <xf numFmtId="0" fontId="159" fillId="0" borderId="41" xfId="128" applyFont="1" applyBorder="1" applyAlignment="1">
      <alignment vertical="center" wrapText="1"/>
    </xf>
    <xf numFmtId="180" fontId="159" fillId="0" borderId="65" xfId="130" applyNumberFormat="1" applyFont="1" applyFill="1" applyBorder="1" applyAlignment="1">
      <alignment vertical="center"/>
    </xf>
    <xf numFmtId="180" fontId="159" fillId="0" borderId="205" xfId="130" applyNumberFormat="1" applyFont="1" applyFill="1" applyBorder="1" applyAlignment="1">
      <alignment vertical="center"/>
    </xf>
    <xf numFmtId="180" fontId="159" fillId="0" borderId="206" xfId="130" applyNumberFormat="1" applyFont="1" applyFill="1" applyBorder="1" applyAlignment="1">
      <alignment vertical="center"/>
    </xf>
    <xf numFmtId="180" fontId="159" fillId="0" borderId="216" xfId="130" applyNumberFormat="1" applyFont="1" applyFill="1" applyBorder="1" applyAlignment="1">
      <alignment vertical="center"/>
    </xf>
    <xf numFmtId="180" fontId="159" fillId="0" borderId="130" xfId="130" applyNumberFormat="1" applyFont="1" applyFill="1" applyBorder="1" applyAlignment="1">
      <alignment vertical="center"/>
    </xf>
    <xf numFmtId="0" fontId="24" fillId="0" borderId="0" xfId="128" applyFont="1"/>
    <xf numFmtId="0" fontId="158" fillId="0" borderId="12" xfId="128" applyFont="1" applyBorder="1" applyAlignment="1">
      <alignment vertical="center" wrapText="1"/>
    </xf>
    <xf numFmtId="0" fontId="159" fillId="0" borderId="41" xfId="128" applyFont="1" applyBorder="1" applyAlignment="1">
      <alignment vertical="center"/>
    </xf>
    <xf numFmtId="0" fontId="158" fillId="0" borderId="20" xfId="128" applyFont="1" applyBorder="1" applyAlignment="1">
      <alignment vertical="center"/>
    </xf>
    <xf numFmtId="180" fontId="158" fillId="0" borderId="19" xfId="130" applyNumberFormat="1" applyFont="1" applyFill="1" applyBorder="1" applyAlignment="1">
      <alignment vertical="center"/>
    </xf>
    <xf numFmtId="180" fontId="158" fillId="0" borderId="217" xfId="130" applyNumberFormat="1" applyFont="1" applyFill="1" applyBorder="1" applyAlignment="1">
      <alignment vertical="center"/>
    </xf>
    <xf numFmtId="267" fontId="161" fillId="0" borderId="19" xfId="130" applyNumberFormat="1" applyFont="1" applyFill="1" applyBorder="1" applyAlignment="1">
      <alignment vertical="center"/>
    </xf>
    <xf numFmtId="180" fontId="161" fillId="0" borderId="19" xfId="130" applyNumberFormat="1" applyFont="1" applyFill="1" applyBorder="1" applyAlignment="1">
      <alignment vertical="center"/>
    </xf>
    <xf numFmtId="180" fontId="158" fillId="0" borderId="218" xfId="130" applyNumberFormat="1" applyFont="1" applyFill="1" applyBorder="1" applyAlignment="1">
      <alignment vertical="center"/>
    </xf>
    <xf numFmtId="180" fontId="158" fillId="0" borderId="219" xfId="130" applyNumberFormat="1" applyFont="1" applyFill="1" applyBorder="1" applyAlignment="1">
      <alignment vertical="center"/>
    </xf>
    <xf numFmtId="180" fontId="159" fillId="0" borderId="39" xfId="130" applyNumberFormat="1" applyFont="1" applyFill="1" applyBorder="1" applyAlignment="1">
      <alignment vertical="center"/>
    </xf>
    <xf numFmtId="0" fontId="161" fillId="0" borderId="0" xfId="128" applyFont="1"/>
    <xf numFmtId="180" fontId="52" fillId="0" borderId="0" xfId="128" applyNumberFormat="1" applyFont="1"/>
    <xf numFmtId="0" fontId="14" fillId="0" borderId="0" xfId="123" applyFont="1"/>
    <xf numFmtId="268" fontId="11" fillId="0" borderId="0" xfId="123" applyNumberFormat="1" applyFont="1"/>
    <xf numFmtId="0" fontId="40" fillId="0" borderId="0" xfId="123" applyFont="1"/>
    <xf numFmtId="269" fontId="11" fillId="0" borderId="0" xfId="123" applyNumberFormat="1" applyFont="1"/>
    <xf numFmtId="0" fontId="11" fillId="0" borderId="24" xfId="123" applyFont="1" applyBorder="1"/>
    <xf numFmtId="0" fontId="11" fillId="0" borderId="25" xfId="123" applyFont="1" applyBorder="1"/>
    <xf numFmtId="0" fontId="18" fillId="0" borderId="26" xfId="123" applyFont="1" applyBorder="1" applyAlignment="1">
      <alignment horizontal="center" vertical="center"/>
    </xf>
    <xf numFmtId="0" fontId="18" fillId="0" borderId="51" xfId="123" applyFont="1" applyBorder="1" applyAlignment="1">
      <alignment horizontal="center" vertical="center"/>
    </xf>
    <xf numFmtId="0" fontId="18" fillId="0" borderId="49" xfId="122" applyFont="1" applyBorder="1" applyAlignment="1">
      <alignment horizontal="center" vertical="center"/>
    </xf>
    <xf numFmtId="0" fontId="18" fillId="0" borderId="4" xfId="122" applyFont="1" applyBorder="1" applyAlignment="1">
      <alignment horizontal="center" vertical="center"/>
    </xf>
    <xf numFmtId="0" fontId="18" fillId="0" borderId="40" xfId="122" applyFont="1" applyBorder="1" applyAlignment="1">
      <alignment horizontal="center" vertical="center"/>
    </xf>
    <xf numFmtId="0" fontId="18" fillId="0" borderId="28" xfId="122" applyFont="1" applyBorder="1" applyAlignment="1">
      <alignment horizontal="center" vertical="center"/>
    </xf>
    <xf numFmtId="0" fontId="14" fillId="0" borderId="11" xfId="123" applyFont="1" applyBorder="1" applyAlignment="1">
      <alignment horizontal="left"/>
    </xf>
    <xf numFmtId="0" fontId="14" fillId="0" borderId="0" xfId="123" applyFont="1" applyAlignment="1">
      <alignment horizontal="left"/>
    </xf>
    <xf numFmtId="0" fontId="18" fillId="0" borderId="0" xfId="123" applyFont="1" applyAlignment="1">
      <alignment horizontal="left"/>
    </xf>
    <xf numFmtId="0" fontId="18" fillId="0" borderId="0" xfId="123" applyFont="1" applyAlignment="1">
      <alignment horizontal="center"/>
    </xf>
    <xf numFmtId="269" fontId="18" fillId="0" borderId="0" xfId="123" applyNumberFormat="1" applyFont="1" applyAlignment="1">
      <alignment horizontal="center"/>
    </xf>
    <xf numFmtId="0" fontId="18" fillId="0" borderId="13" xfId="123" applyFont="1" applyBorder="1" applyAlignment="1">
      <alignment horizontal="center"/>
    </xf>
    <xf numFmtId="0" fontId="11" fillId="0" borderId="13" xfId="123" applyFont="1" applyBorder="1" applyAlignment="1">
      <alignment horizontal="center"/>
    </xf>
    <xf numFmtId="173" fontId="18" fillId="0" borderId="17" xfId="123" applyNumberFormat="1" applyFont="1" applyBorder="1" applyAlignment="1">
      <alignment horizontal="center"/>
    </xf>
    <xf numFmtId="173" fontId="18" fillId="0" borderId="0" xfId="123" applyNumberFormat="1" applyFont="1" applyAlignment="1">
      <alignment horizontal="center"/>
    </xf>
    <xf numFmtId="173" fontId="18" fillId="0" borderId="56" xfId="123" applyNumberFormat="1" applyFont="1" applyBorder="1" applyAlignment="1">
      <alignment horizontal="center"/>
    </xf>
    <xf numFmtId="173" fontId="18" fillId="0" borderId="37" xfId="123" applyNumberFormat="1" applyFont="1" applyBorder="1" applyAlignment="1">
      <alignment horizontal="center"/>
    </xf>
    <xf numFmtId="0" fontId="11" fillId="0" borderId="11" xfId="123" applyFont="1" applyBorder="1"/>
    <xf numFmtId="0" fontId="23" fillId="0" borderId="0" xfId="123" applyFont="1" applyAlignment="1">
      <alignment horizontal="left"/>
    </xf>
    <xf numFmtId="0" fontId="11" fillId="0" borderId="0" xfId="123" applyFont="1" applyAlignment="1">
      <alignment horizontal="left"/>
    </xf>
    <xf numFmtId="0" fontId="11" fillId="0" borderId="0" xfId="123" applyFont="1" applyAlignment="1">
      <alignment horizontal="center"/>
    </xf>
    <xf numFmtId="269" fontId="11" fillId="0" borderId="17" xfId="123" applyNumberFormat="1" applyFont="1" applyBorder="1"/>
    <xf numFmtId="269" fontId="11" fillId="0" borderId="14" xfId="123" applyNumberFormat="1" applyFont="1" applyBorder="1"/>
    <xf numFmtId="4" fontId="11" fillId="0" borderId="0" xfId="123" applyNumberFormat="1" applyFont="1"/>
    <xf numFmtId="0" fontId="11" fillId="0" borderId="17" xfId="123" applyFont="1" applyBorder="1" applyAlignment="1">
      <alignment horizontal="center"/>
    </xf>
    <xf numFmtId="0" fontId="14" fillId="0" borderId="11" xfId="123" applyFont="1" applyBorder="1" applyAlignment="1">
      <alignment horizontal="left" vertical="center"/>
    </xf>
    <xf numFmtId="0" fontId="14" fillId="0" borderId="0" xfId="123" applyFont="1" applyAlignment="1">
      <alignment horizontal="left" vertical="center"/>
    </xf>
    <xf numFmtId="0" fontId="18" fillId="0" borderId="0" xfId="123" applyFont="1" applyAlignment="1">
      <alignment horizontal="left" vertical="center"/>
    </xf>
    <xf numFmtId="0" fontId="18" fillId="0" borderId="0" xfId="123" applyFont="1" applyAlignment="1">
      <alignment horizontal="center" vertical="center"/>
    </xf>
    <xf numFmtId="0" fontId="18" fillId="0" borderId="13" xfId="123" applyFont="1" applyBorder="1" applyAlignment="1">
      <alignment horizontal="center" vertical="center"/>
    </xf>
    <xf numFmtId="0" fontId="11" fillId="0" borderId="13" xfId="123" applyFont="1" applyBorder="1" applyAlignment="1">
      <alignment horizontal="center" vertical="center"/>
    </xf>
    <xf numFmtId="204" fontId="18" fillId="0" borderId="17" xfId="123" applyNumberFormat="1" applyFont="1" applyBorder="1" applyAlignment="1">
      <alignment vertical="center"/>
    </xf>
    <xf numFmtId="204" fontId="18" fillId="0" borderId="0" xfId="123" applyNumberFormat="1" applyFont="1" applyAlignment="1">
      <alignment vertical="center"/>
    </xf>
    <xf numFmtId="204" fontId="18" fillId="0" borderId="14" xfId="123" applyNumberFormat="1" applyFont="1" applyBorder="1" applyAlignment="1">
      <alignment vertical="center"/>
    </xf>
    <xf numFmtId="204" fontId="11" fillId="0" borderId="17" xfId="123" applyNumberFormat="1" applyFont="1" applyBorder="1"/>
    <xf numFmtId="204" fontId="11" fillId="0" borderId="0" xfId="123" applyNumberFormat="1" applyFont="1"/>
    <xf numFmtId="204" fontId="11" fillId="0" borderId="14" xfId="123" applyNumberFormat="1" applyFont="1" applyBorder="1"/>
    <xf numFmtId="0" fontId="11" fillId="0" borderId="0" xfId="123" applyFont="1" applyAlignment="1">
      <alignment horizontal="left" vertical="top" wrapText="1"/>
    </xf>
    <xf numFmtId="0" fontId="17" fillId="0" borderId="0" xfId="123" applyFont="1" applyAlignment="1">
      <alignment horizontal="left" vertical="top"/>
    </xf>
    <xf numFmtId="0" fontId="97" fillId="0" borderId="0" xfId="123" applyFont="1" applyAlignment="1">
      <alignment horizontal="left"/>
    </xf>
    <xf numFmtId="0" fontId="11" fillId="0" borderId="18" xfId="123" applyFont="1" applyBorder="1"/>
    <xf numFmtId="0" fontId="60" fillId="0" borderId="19" xfId="123" applyFont="1" applyBorder="1" applyAlignment="1">
      <alignment horizontal="left"/>
    </xf>
    <xf numFmtId="0" fontId="60" fillId="0" borderId="19" xfId="123" applyFont="1" applyBorder="1"/>
    <xf numFmtId="0" fontId="60" fillId="0" borderId="19" xfId="123" applyFont="1" applyBorder="1" applyAlignment="1">
      <alignment horizontal="center"/>
    </xf>
    <xf numFmtId="0" fontId="11" fillId="0" borderId="19" xfId="123" applyFont="1" applyBorder="1"/>
    <xf numFmtId="0" fontId="60" fillId="0" borderId="21" xfId="123" applyFont="1" applyBorder="1" applyAlignment="1">
      <alignment horizontal="center"/>
    </xf>
    <xf numFmtId="0" fontId="60" fillId="0" borderId="47" xfId="123" applyFont="1" applyBorder="1" applyAlignment="1">
      <alignment horizontal="center"/>
    </xf>
    <xf numFmtId="204" fontId="60" fillId="0" borderId="47" xfId="123" applyNumberFormat="1" applyFont="1" applyBorder="1"/>
    <xf numFmtId="204" fontId="60" fillId="0" borderId="39" xfId="123" applyNumberFormat="1" applyFont="1" applyBorder="1"/>
    <xf numFmtId="0" fontId="60" fillId="0" borderId="0" xfId="122" applyFont="1" applyAlignment="1">
      <alignment horizontal="left" vertical="center"/>
    </xf>
    <xf numFmtId="0" fontId="60" fillId="0" borderId="0" xfId="123" applyFont="1" applyAlignment="1">
      <alignment horizontal="left"/>
    </xf>
    <xf numFmtId="0" fontId="60" fillId="0" borderId="0" xfId="123" applyFont="1"/>
    <xf numFmtId="0" fontId="60" fillId="0" borderId="0" xfId="123" applyFont="1" applyAlignment="1">
      <alignment horizontal="center"/>
    </xf>
    <xf numFmtId="204" fontId="60" fillId="0" borderId="0" xfId="123" applyNumberFormat="1" applyFont="1"/>
    <xf numFmtId="0" fontId="19" fillId="0" borderId="0" xfId="123" applyFont="1" applyAlignment="1">
      <alignment vertical="center"/>
    </xf>
    <xf numFmtId="0" fontId="19" fillId="0" borderId="0" xfId="123" applyFont="1"/>
    <xf numFmtId="0" fontId="31" fillId="0" borderId="0" xfId="123" applyFont="1"/>
    <xf numFmtId="0" fontId="19" fillId="0" borderId="0" xfId="122" applyFont="1" applyAlignment="1">
      <alignment horizontal="left" vertical="center" wrapText="1"/>
    </xf>
    <xf numFmtId="204" fontId="20" fillId="0" borderId="0" xfId="123" applyNumberFormat="1" applyFont="1"/>
    <xf numFmtId="0" fontId="20" fillId="0" borderId="0" xfId="123" applyFont="1"/>
    <xf numFmtId="0" fontId="12" fillId="0" borderId="0" xfId="123" applyFont="1" applyAlignment="1">
      <alignment horizontal="center"/>
    </xf>
    <xf numFmtId="182" fontId="60" fillId="0" borderId="0" xfId="123" applyNumberFormat="1" applyFont="1"/>
    <xf numFmtId="0" fontId="11" fillId="0" borderId="25" xfId="123" applyFont="1" applyBorder="1" applyAlignment="1">
      <alignment horizontal="centerContinuous"/>
    </xf>
    <xf numFmtId="0" fontId="11" fillId="0" borderId="26" xfId="123" applyFont="1" applyBorder="1" applyAlignment="1">
      <alignment horizontal="centerContinuous"/>
    </xf>
    <xf numFmtId="0" fontId="11" fillId="0" borderId="0" xfId="123" applyFont="1" applyAlignment="1">
      <alignment horizontal="centerContinuous"/>
    </xf>
    <xf numFmtId="0" fontId="11" fillId="0" borderId="30" xfId="123" applyFont="1" applyBorder="1" applyAlignment="1">
      <alignment horizontal="centerContinuous" vertical="top"/>
    </xf>
    <xf numFmtId="0" fontId="11" fillId="0" borderId="31" xfId="123" applyFont="1" applyBorder="1" applyAlignment="1">
      <alignment horizontal="centerContinuous" vertical="top"/>
    </xf>
    <xf numFmtId="0" fontId="11" fillId="0" borderId="0" xfId="123" applyFont="1" applyAlignment="1">
      <alignment horizontal="center" vertical="top"/>
    </xf>
    <xf numFmtId="0" fontId="11" fillId="0" borderId="0" xfId="123" applyFont="1" applyAlignment="1">
      <alignment horizontal="centerContinuous" vertical="top"/>
    </xf>
    <xf numFmtId="0" fontId="11" fillId="0" borderId="31" xfId="123" applyFont="1" applyBorder="1" applyAlignment="1">
      <alignment horizontal="center"/>
    </xf>
    <xf numFmtId="0" fontId="11" fillId="0" borderId="42" xfId="123" applyFont="1" applyBorder="1" applyAlignment="1">
      <alignment horizontal="center"/>
    </xf>
    <xf numFmtId="0" fontId="11" fillId="0" borderId="13" xfId="123" applyFont="1" applyBorder="1"/>
    <xf numFmtId="193" fontId="11" fillId="0" borderId="13" xfId="123" applyNumberFormat="1" applyFont="1" applyBorder="1" applyAlignment="1">
      <alignment horizontal="right"/>
    </xf>
    <xf numFmtId="217" fontId="11" fillId="0" borderId="17" xfId="131" applyNumberFormat="1" applyFont="1" applyFill="1" applyBorder="1" applyAlignment="1"/>
    <xf numFmtId="183" fontId="11" fillId="0" borderId="17" xfId="124" applyNumberFormat="1" applyFont="1" applyFill="1" applyBorder="1" applyAlignment="1"/>
    <xf numFmtId="270" fontId="11" fillId="0" borderId="17" xfId="123" applyNumberFormat="1" applyFont="1" applyBorder="1" applyAlignment="1">
      <alignment horizontal="right"/>
    </xf>
    <xf numFmtId="270" fontId="11" fillId="0" borderId="0" xfId="123" applyNumberFormat="1" applyFont="1" applyAlignment="1">
      <alignment horizontal="right"/>
    </xf>
    <xf numFmtId="183" fontId="11" fillId="0" borderId="17" xfId="124" applyNumberFormat="1" applyFont="1" applyFill="1" applyBorder="1"/>
    <xf numFmtId="0" fontId="60" fillId="0" borderId="12" xfId="123" applyFont="1" applyBorder="1" applyAlignment="1">
      <alignment horizontal="left" indent="1"/>
    </xf>
    <xf numFmtId="193" fontId="60" fillId="0" borderId="13" xfId="123" applyNumberFormat="1" applyFont="1" applyBorder="1" applyAlignment="1">
      <alignment horizontal="right"/>
    </xf>
    <xf numFmtId="217" fontId="60" fillId="0" borderId="17" xfId="131" applyNumberFormat="1" applyFont="1" applyFill="1" applyBorder="1" applyAlignment="1">
      <alignment horizontal="right"/>
    </xf>
    <xf numFmtId="183" fontId="60" fillId="0" borderId="17" xfId="124" applyNumberFormat="1" applyFont="1" applyFill="1" applyBorder="1" applyAlignment="1"/>
    <xf numFmtId="270" fontId="60" fillId="0" borderId="17" xfId="123" applyNumberFormat="1" applyFont="1" applyBorder="1" applyAlignment="1">
      <alignment horizontal="right"/>
    </xf>
    <xf numFmtId="270" fontId="60" fillId="0" borderId="0" xfId="123" applyNumberFormat="1" applyFont="1" applyAlignment="1">
      <alignment horizontal="right"/>
    </xf>
    <xf numFmtId="183" fontId="11" fillId="0" borderId="43" xfId="123" applyNumberFormat="1" applyFont="1" applyBorder="1"/>
    <xf numFmtId="270" fontId="11" fillId="0" borderId="43" xfId="123" applyNumberFormat="1" applyFont="1" applyBorder="1" applyAlignment="1">
      <alignment horizontal="right"/>
    </xf>
    <xf numFmtId="0" fontId="18" fillId="0" borderId="38" xfId="123" applyFont="1" applyBorder="1"/>
    <xf numFmtId="0" fontId="11" fillId="0" borderId="10" xfId="123" applyFont="1" applyBorder="1"/>
    <xf numFmtId="0" fontId="11" fillId="0" borderId="8" xfId="123" applyFont="1" applyBorder="1"/>
    <xf numFmtId="193" fontId="18" fillId="0" borderId="8" xfId="123" applyNumberFormat="1" applyFont="1" applyBorder="1" applyAlignment="1">
      <alignment horizontal="right"/>
    </xf>
    <xf numFmtId="217" fontId="18" fillId="0" borderId="8" xfId="131" applyNumberFormat="1" applyFont="1" applyFill="1" applyBorder="1"/>
    <xf numFmtId="183" fontId="18" fillId="0" borderId="53" xfId="123" applyNumberFormat="1" applyFont="1" applyBorder="1"/>
    <xf numFmtId="270" fontId="18" fillId="0" borderId="53" xfId="123" applyNumberFormat="1" applyFont="1" applyBorder="1"/>
    <xf numFmtId="270" fontId="18" fillId="0" borderId="0" xfId="123" applyNumberFormat="1" applyFont="1"/>
    <xf numFmtId="0" fontId="31" fillId="0" borderId="0" xfId="123" applyFont="1" applyAlignment="1">
      <alignment vertical="center"/>
    </xf>
    <xf numFmtId="193" fontId="20" fillId="0" borderId="0" xfId="123" applyNumberFormat="1" applyFont="1"/>
    <xf numFmtId="198" fontId="11" fillId="0" borderId="0" xfId="123" applyNumberFormat="1" applyFont="1"/>
    <xf numFmtId="164" fontId="11" fillId="0" borderId="0" xfId="123" applyNumberFormat="1" applyFont="1"/>
    <xf numFmtId="193" fontId="52" fillId="0" borderId="0" xfId="123" applyNumberFormat="1" applyFont="1"/>
    <xf numFmtId="194" fontId="52" fillId="0" borderId="0" xfId="123" applyNumberFormat="1" applyFont="1"/>
    <xf numFmtId="271" fontId="52" fillId="0" borderId="0" xfId="123" applyNumberFormat="1" applyFont="1"/>
    <xf numFmtId="207" fontId="11" fillId="0" borderId="0" xfId="123" applyNumberFormat="1" applyFont="1"/>
    <xf numFmtId="0" fontId="14" fillId="0" borderId="0" xfId="132" applyFont="1" applyAlignment="1">
      <alignment vertical="center"/>
    </xf>
    <xf numFmtId="0" fontId="12" fillId="0" borderId="0" xfId="132" applyFont="1"/>
    <xf numFmtId="0" fontId="12" fillId="0" borderId="0" xfId="133"/>
    <xf numFmtId="0" fontId="12" fillId="0" borderId="0" xfId="123" applyFont="1"/>
    <xf numFmtId="0" fontId="11" fillId="0" borderId="0" xfId="132" applyFont="1"/>
    <xf numFmtId="0" fontId="95" fillId="0" borderId="60" xfId="132" applyFont="1" applyBorder="1" applyAlignment="1">
      <alignment horizontal="center" vertical="center"/>
    </xf>
    <xf numFmtId="0" fontId="95" fillId="0" borderId="76" xfId="132" applyFont="1" applyBorder="1" applyAlignment="1">
      <alignment horizontal="center" vertical="center"/>
    </xf>
    <xf numFmtId="0" fontId="158" fillId="0" borderId="220" xfId="132" applyFont="1" applyBorder="1" applyAlignment="1">
      <alignment horizontal="center" vertical="center" wrapText="1"/>
    </xf>
    <xf numFmtId="0" fontId="164" fillId="0" borderId="221" xfId="132" applyFont="1" applyBorder="1" applyAlignment="1">
      <alignment horizontal="center" vertical="center" wrapText="1"/>
    </xf>
    <xf numFmtId="0" fontId="158" fillId="0" borderId="222" xfId="132" applyFont="1" applyBorder="1" applyAlignment="1">
      <alignment horizontal="center" vertical="center" wrapText="1"/>
    </xf>
    <xf numFmtId="0" fontId="166" fillId="0" borderId="220" xfId="132" applyFont="1" applyBorder="1" applyAlignment="1">
      <alignment horizontal="center" vertical="center" wrapText="1"/>
    </xf>
    <xf numFmtId="0" fontId="164" fillId="0" borderId="223" xfId="132" applyFont="1" applyBorder="1" applyAlignment="1">
      <alignment horizontal="center" vertical="center" wrapText="1"/>
    </xf>
    <xf numFmtId="17" fontId="62" fillId="0" borderId="224" xfId="132" quotePrefix="1" applyNumberFormat="1" applyFont="1" applyBorder="1" applyAlignment="1">
      <alignment horizontal="center" vertical="center"/>
    </xf>
    <xf numFmtId="207" fontId="20" fillId="0" borderId="225" xfId="132" applyNumberFormat="1" applyFont="1" applyBorder="1" applyAlignment="1">
      <alignment vertical="center"/>
    </xf>
    <xf numFmtId="207" fontId="20" fillId="0" borderId="226" xfId="132" applyNumberFormat="1" applyFont="1" applyBorder="1" applyAlignment="1">
      <alignment vertical="center"/>
    </xf>
    <xf numFmtId="207" fontId="20" fillId="0" borderId="227" xfId="132" applyNumberFormat="1" applyFont="1" applyBorder="1" applyAlignment="1">
      <alignment vertical="center"/>
    </xf>
    <xf numFmtId="207" fontId="20" fillId="0" borderId="228" xfId="132" applyNumberFormat="1" applyFont="1" applyBorder="1" applyAlignment="1">
      <alignment vertical="center"/>
    </xf>
    <xf numFmtId="207" fontId="20" fillId="0" borderId="229" xfId="132" applyNumberFormat="1" applyFont="1" applyBorder="1" applyAlignment="1">
      <alignment vertical="center"/>
    </xf>
    <xf numFmtId="173" fontId="20" fillId="0" borderId="229" xfId="132" applyNumberFormat="1" applyFont="1" applyBorder="1" applyAlignment="1">
      <alignment vertical="center"/>
    </xf>
    <xf numFmtId="9" fontId="20" fillId="0" borderId="225" xfId="39" applyFont="1" applyFill="1" applyBorder="1" applyAlignment="1">
      <alignment horizontal="center" vertical="center"/>
    </xf>
    <xf numFmtId="9" fontId="20" fillId="0" borderId="230" xfId="39" applyFont="1" applyFill="1" applyBorder="1" applyAlignment="1">
      <alignment horizontal="center" vertical="center"/>
    </xf>
    <xf numFmtId="207" fontId="20" fillId="0" borderId="231" xfId="132" applyNumberFormat="1" applyFont="1" applyBorder="1" applyAlignment="1">
      <alignment vertical="center"/>
    </xf>
    <xf numFmtId="207" fontId="20" fillId="0" borderId="188" xfId="132" applyNumberFormat="1" applyFont="1" applyBorder="1" applyAlignment="1">
      <alignment vertical="center"/>
    </xf>
    <xf numFmtId="0" fontId="62" fillId="0" borderId="224" xfId="132" quotePrefix="1" applyFont="1" applyBorder="1" applyAlignment="1">
      <alignment horizontal="center" vertical="center"/>
    </xf>
    <xf numFmtId="17" fontId="62" fillId="0" borderId="232" xfId="132" quotePrefix="1" applyNumberFormat="1" applyFont="1" applyBorder="1" applyAlignment="1">
      <alignment horizontal="right" vertical="center"/>
    </xf>
    <xf numFmtId="207" fontId="20" fillId="0" borderId="233" xfId="132" applyNumberFormat="1" applyFont="1" applyBorder="1" applyAlignment="1">
      <alignment vertical="center"/>
    </xf>
    <xf numFmtId="207" fontId="20" fillId="0" borderId="234" xfId="132" applyNumberFormat="1" applyFont="1" applyBorder="1" applyAlignment="1">
      <alignment vertical="center"/>
    </xf>
    <xf numFmtId="207" fontId="20" fillId="0" borderId="235" xfId="132" applyNumberFormat="1" applyFont="1" applyBorder="1" applyAlignment="1">
      <alignment vertical="center"/>
    </xf>
    <xf numFmtId="207" fontId="20" fillId="0" borderId="236" xfId="132" applyNumberFormat="1" applyFont="1" applyBorder="1" applyAlignment="1">
      <alignment vertical="center"/>
    </xf>
    <xf numFmtId="207" fontId="20" fillId="0" borderId="237" xfId="132" applyNumberFormat="1" applyFont="1" applyBorder="1" applyAlignment="1">
      <alignment vertical="center"/>
    </xf>
    <xf numFmtId="173" fontId="20" fillId="0" borderId="237" xfId="132" applyNumberFormat="1" applyFont="1" applyBorder="1" applyAlignment="1">
      <alignment vertical="center"/>
    </xf>
    <xf numFmtId="9" fontId="20" fillId="0" borderId="233" xfId="39" applyFont="1" applyFill="1" applyBorder="1" applyAlignment="1">
      <alignment horizontal="center" vertical="center"/>
    </xf>
    <xf numFmtId="9" fontId="20" fillId="0" borderId="238" xfId="39" applyFont="1" applyFill="1" applyBorder="1" applyAlignment="1">
      <alignment horizontal="center" vertical="center"/>
    </xf>
    <xf numFmtId="0" fontId="20" fillId="0" borderId="0" xfId="123" applyFont="1" applyAlignment="1">
      <alignment vertical="center"/>
    </xf>
    <xf numFmtId="0" fontId="14" fillId="0" borderId="0" xfId="134" applyFont="1" applyAlignment="1">
      <alignment horizontal="left" vertical="center"/>
    </xf>
    <xf numFmtId="0" fontId="11" fillId="0" borderId="0" xfId="134" applyFont="1"/>
    <xf numFmtId="0" fontId="12" fillId="0" borderId="0" xfId="134"/>
    <xf numFmtId="266" fontId="11" fillId="0" borderId="0" xfId="127" applyFont="1"/>
    <xf numFmtId="173" fontId="11" fillId="0" borderId="0" xfId="123" applyNumberFormat="1" applyFont="1"/>
    <xf numFmtId="173" fontId="52" fillId="0" borderId="0" xfId="123" applyNumberFormat="1" applyFont="1"/>
    <xf numFmtId="207" fontId="62" fillId="0" borderId="0" xfId="135" applyNumberFormat="1" applyFont="1" applyFill="1" applyBorder="1" applyAlignment="1">
      <alignment vertical="center"/>
    </xf>
    <xf numFmtId="207" fontId="62" fillId="0" borderId="0" xfId="134" applyNumberFormat="1" applyFont="1" applyAlignment="1">
      <alignment vertical="center"/>
    </xf>
    <xf numFmtId="180" fontId="62" fillId="0" borderId="0" xfId="134" applyNumberFormat="1" applyFont="1" applyAlignment="1">
      <alignment vertical="center"/>
    </xf>
    <xf numFmtId="0" fontId="31" fillId="0" borderId="0" xfId="123" applyFont="1" applyAlignment="1">
      <alignment vertical="top"/>
    </xf>
    <xf numFmtId="0" fontId="11" fillId="0" borderId="0" xfId="136" applyFont="1"/>
    <xf numFmtId="272" fontId="14" fillId="0" borderId="42" xfId="137" applyNumberFormat="1" applyFont="1" applyFill="1" applyBorder="1" applyAlignment="1">
      <alignment vertical="center"/>
    </xf>
    <xf numFmtId="272" fontId="14" fillId="0" borderId="44" xfId="137" applyNumberFormat="1" applyFont="1" applyFill="1" applyBorder="1" applyAlignment="1">
      <alignment vertical="center"/>
    </xf>
    <xf numFmtId="0" fontId="12" fillId="0" borderId="0" xfId="138" applyFont="1" applyAlignment="1">
      <alignment vertical="center"/>
    </xf>
    <xf numFmtId="0" fontId="24" fillId="0" borderId="0" xfId="138" applyFont="1" applyAlignment="1">
      <alignment horizontal="left" vertical="center"/>
    </xf>
    <xf numFmtId="0" fontId="14" fillId="0" borderId="42" xfId="138" applyFont="1" applyBorder="1" applyAlignment="1">
      <alignment horizontal="left" vertical="center"/>
    </xf>
    <xf numFmtId="0" fontId="23" fillId="0" borderId="44" xfId="138" applyFont="1" applyBorder="1" applyAlignment="1">
      <alignment vertical="center"/>
    </xf>
    <xf numFmtId="0" fontId="23" fillId="0" borderId="65" xfId="138" applyFont="1" applyBorder="1" applyAlignment="1">
      <alignment vertical="center"/>
    </xf>
    <xf numFmtId="0" fontId="23" fillId="0" borderId="45" xfId="138" applyFont="1" applyBorder="1" applyAlignment="1">
      <alignment vertical="center"/>
    </xf>
    <xf numFmtId="0" fontId="14" fillId="0" borderId="36" xfId="138" applyFont="1" applyBorder="1" applyAlignment="1">
      <alignment horizontal="center" vertical="center"/>
    </xf>
    <xf numFmtId="0" fontId="14" fillId="0" borderId="42" xfId="138" applyFont="1" applyBorder="1" applyAlignment="1">
      <alignment horizontal="center" vertical="center"/>
    </xf>
    <xf numFmtId="0" fontId="14" fillId="0" borderId="57" xfId="138" applyFont="1" applyBorder="1" applyAlignment="1">
      <alignment horizontal="left" vertical="center"/>
    </xf>
    <xf numFmtId="0" fontId="23" fillId="0" borderId="35" xfId="138" applyFont="1" applyBorder="1" applyAlignment="1">
      <alignment horizontal="left" vertical="center"/>
    </xf>
    <xf numFmtId="0" fontId="23" fillId="0" borderId="35" xfId="138" applyFont="1" applyBorder="1" applyAlignment="1">
      <alignment vertical="center"/>
    </xf>
    <xf numFmtId="0" fontId="23" fillId="0" borderId="36" xfId="138" applyFont="1" applyBorder="1" applyAlignment="1">
      <alignment vertical="center"/>
    </xf>
    <xf numFmtId="0" fontId="14" fillId="0" borderId="56" xfId="138" applyFont="1" applyBorder="1" applyAlignment="1">
      <alignment vertical="center"/>
    </xf>
    <xf numFmtId="0" fontId="23" fillId="0" borderId="15" xfId="138" applyFont="1" applyBorder="1" applyAlignment="1">
      <alignment horizontal="left" vertical="center"/>
    </xf>
    <xf numFmtId="0" fontId="23" fillId="0" borderId="0" xfId="138" applyFont="1" applyAlignment="1">
      <alignment horizontal="left" vertical="center"/>
    </xf>
    <xf numFmtId="0" fontId="23" fillId="0" borderId="13" xfId="138" applyFont="1" applyBorder="1" applyAlignment="1">
      <alignment horizontal="left" vertical="center"/>
    </xf>
    <xf numFmtId="0" fontId="23" fillId="0" borderId="17" xfId="138" applyFont="1" applyBorder="1" applyAlignment="1">
      <alignment horizontal="center" vertical="center"/>
    </xf>
    <xf numFmtId="180" fontId="23" fillId="0" borderId="17" xfId="120" applyNumberFormat="1" applyFont="1" applyFill="1" applyBorder="1" applyAlignment="1">
      <alignment horizontal="right" vertical="center"/>
    </xf>
    <xf numFmtId="2" fontId="23" fillId="0" borderId="17" xfId="138" applyNumberFormat="1" applyFont="1" applyBorder="1" applyAlignment="1">
      <alignment horizontal="right"/>
    </xf>
    <xf numFmtId="262" fontId="23" fillId="0" borderId="17" xfId="138" applyNumberFormat="1" applyFont="1" applyBorder="1" applyAlignment="1">
      <alignment horizontal="center" vertical="center" wrapText="1"/>
    </xf>
    <xf numFmtId="207" fontId="23" fillId="0" borderId="17" xfId="120" applyNumberFormat="1" applyFont="1" applyFill="1" applyBorder="1" applyAlignment="1">
      <alignment horizontal="right" vertical="center"/>
    </xf>
    <xf numFmtId="207" fontId="23" fillId="0" borderId="17" xfId="139" applyNumberFormat="1" applyFont="1" applyFill="1" applyBorder="1" applyAlignment="1">
      <alignment horizontal="right"/>
    </xf>
    <xf numFmtId="262" fontId="23" fillId="0" borderId="17" xfId="138" applyNumberFormat="1" applyFont="1" applyBorder="1" applyAlignment="1">
      <alignment horizontal="center" vertical="center"/>
    </xf>
    <xf numFmtId="43" fontId="23" fillId="0" borderId="17" xfId="139" applyFont="1" applyFill="1" applyBorder="1" applyAlignment="1">
      <alignment horizontal="right"/>
    </xf>
    <xf numFmtId="0" fontId="117" fillId="0" borderId="43" xfId="138" applyFont="1" applyBorder="1" applyAlignment="1">
      <alignment horizontal="center" vertical="center" wrapText="1"/>
    </xf>
    <xf numFmtId="0" fontId="11" fillId="0" borderId="35" xfId="138" applyFont="1" applyBorder="1" applyAlignment="1">
      <alignment horizontal="left" vertical="center"/>
    </xf>
    <xf numFmtId="0" fontId="11" fillId="0" borderId="36" xfId="138" applyFont="1" applyBorder="1" applyAlignment="1">
      <alignment horizontal="left" vertical="center"/>
    </xf>
    <xf numFmtId="0" fontId="11" fillId="0" borderId="56" xfId="138" applyFont="1" applyBorder="1" applyAlignment="1">
      <alignment horizontal="center" vertical="center"/>
    </xf>
    <xf numFmtId="273" fontId="11" fillId="0" borderId="56" xfId="138" applyNumberFormat="1" applyFont="1" applyBorder="1" applyAlignment="1">
      <alignment horizontal="right" vertical="center"/>
    </xf>
    <xf numFmtId="274" fontId="23" fillId="0" borderId="17" xfId="123" applyNumberFormat="1" applyFont="1" applyBorder="1" applyAlignment="1">
      <alignment horizontal="left" vertical="center"/>
    </xf>
    <xf numFmtId="0" fontId="23" fillId="0" borderId="15" xfId="123" applyFont="1" applyBorder="1" applyAlignment="1">
      <alignment horizontal="left" vertical="center"/>
    </xf>
    <xf numFmtId="0" fontId="23" fillId="0" borderId="0" xfId="123" applyFont="1" applyAlignment="1">
      <alignment horizontal="left" vertical="center"/>
    </xf>
    <xf numFmtId="0" fontId="23" fillId="0" borderId="13" xfId="123" applyFont="1" applyBorder="1" applyAlignment="1">
      <alignment horizontal="left" vertical="center"/>
    </xf>
    <xf numFmtId="0" fontId="23" fillId="0" borderId="17" xfId="138" applyFont="1" applyBorder="1" applyAlignment="1">
      <alignment horizontal="left" vertical="center"/>
    </xf>
    <xf numFmtId="0" fontId="44" fillId="0" borderId="0" xfId="138" applyFont="1" applyAlignment="1">
      <alignment horizontal="left" vertical="center"/>
    </xf>
    <xf numFmtId="173" fontId="23" fillId="0" borderId="17" xfId="138" applyNumberFormat="1" applyFont="1" applyBorder="1" applyAlignment="1">
      <alignment horizontal="left" vertical="center"/>
    </xf>
    <xf numFmtId="0" fontId="23" fillId="0" borderId="32" xfId="138" applyFont="1" applyBorder="1" applyAlignment="1">
      <alignment horizontal="left" vertical="center"/>
    </xf>
    <xf numFmtId="0" fontId="23" fillId="0" borderId="30" xfId="138" applyFont="1" applyBorder="1" applyAlignment="1">
      <alignment horizontal="left" vertical="center"/>
    </xf>
    <xf numFmtId="0" fontId="23" fillId="0" borderId="31" xfId="138" applyFont="1" applyBorder="1" applyAlignment="1">
      <alignment horizontal="left" vertical="center"/>
    </xf>
    <xf numFmtId="0" fontId="23" fillId="0" borderId="43" xfId="138" applyFont="1" applyBorder="1" applyAlignment="1">
      <alignment horizontal="left" vertical="center"/>
    </xf>
    <xf numFmtId="207" fontId="23" fillId="0" borderId="43" xfId="120" applyNumberFormat="1" applyFont="1" applyFill="1" applyBorder="1" applyAlignment="1">
      <alignment horizontal="right" vertical="center"/>
    </xf>
    <xf numFmtId="0" fontId="11" fillId="0" borderId="0" xfId="138" applyFont="1" applyAlignment="1">
      <alignment vertical="center"/>
    </xf>
    <xf numFmtId="0" fontId="23" fillId="0" borderId="0" xfId="138" applyFont="1" applyAlignment="1">
      <alignment horizontal="center" vertical="center"/>
    </xf>
    <xf numFmtId="275" fontId="23" fillId="0" borderId="0" xfId="138" applyNumberFormat="1" applyFont="1" applyAlignment="1">
      <alignment horizontal="right" vertical="center"/>
    </xf>
    <xf numFmtId="0" fontId="23" fillId="0" borderId="56" xfId="138" applyFont="1" applyBorder="1" applyAlignment="1">
      <alignment horizontal="center" vertical="center"/>
    </xf>
    <xf numFmtId="0" fontId="23" fillId="0" borderId="43" xfId="138" applyFont="1" applyBorder="1" applyAlignment="1">
      <alignment horizontal="center" vertical="center"/>
    </xf>
    <xf numFmtId="0" fontId="20" fillId="0" borderId="0" xfId="138" applyFont="1" applyAlignment="1">
      <alignment vertical="center"/>
    </xf>
    <xf numFmtId="0" fontId="52" fillId="0" borderId="0" xfId="138" applyFont="1" applyAlignment="1">
      <alignment vertical="center"/>
    </xf>
    <xf numFmtId="0" fontId="44" fillId="0" borderId="0" xfId="10" applyFont="1"/>
    <xf numFmtId="0" fontId="61" fillId="0" borderId="0" xfId="10" applyFont="1"/>
    <xf numFmtId="0" fontId="23" fillId="0" borderId="76" xfId="10" applyFont="1" applyBorder="1" applyAlignment="1">
      <alignment horizontal="center" vertical="center" textRotation="90" wrapText="1"/>
    </xf>
    <xf numFmtId="0" fontId="23" fillId="0" borderId="59" xfId="10" applyFont="1" applyBorder="1" applyAlignment="1">
      <alignment horizontal="center" vertical="center" textRotation="90" wrapText="1"/>
    </xf>
    <xf numFmtId="0" fontId="23" fillId="0" borderId="43" xfId="10" applyFont="1" applyBorder="1" applyAlignment="1">
      <alignment horizontal="center" vertical="center" textRotation="90" wrapText="1"/>
    </xf>
    <xf numFmtId="173" fontId="23" fillId="0" borderId="0" xfId="10" applyNumberFormat="1" applyFont="1" applyAlignment="1">
      <alignment vertical="center"/>
    </xf>
    <xf numFmtId="0" fontId="23" fillId="0" borderId="248" xfId="10" applyFont="1" applyBorder="1" applyAlignment="1">
      <alignment horizontal="center" vertical="center"/>
    </xf>
    <xf numFmtId="173" fontId="23" fillId="0" borderId="249" xfId="10" applyNumberFormat="1" applyFont="1" applyBorder="1" applyAlignment="1">
      <alignment horizontal="center" vertical="center"/>
    </xf>
    <xf numFmtId="173" fontId="44" fillId="0" borderId="250" xfId="10" applyNumberFormat="1" applyFont="1" applyBorder="1" applyAlignment="1">
      <alignment horizontal="center" vertical="center"/>
    </xf>
    <xf numFmtId="173" fontId="23" fillId="0" borderId="251" xfId="10" applyNumberFormat="1" applyFont="1" applyBorder="1" applyAlignment="1">
      <alignment horizontal="center" vertical="center"/>
    </xf>
    <xf numFmtId="173" fontId="44" fillId="0" borderId="252" xfId="10" applyNumberFormat="1" applyFont="1" applyBorder="1" applyAlignment="1">
      <alignment horizontal="center" vertical="center"/>
    </xf>
    <xf numFmtId="173" fontId="23" fillId="0" borderId="253" xfId="10" applyNumberFormat="1" applyFont="1" applyBorder="1" applyAlignment="1">
      <alignment horizontal="center" vertical="center"/>
    </xf>
    <xf numFmtId="173" fontId="44" fillId="0" borderId="254" xfId="10" applyNumberFormat="1" applyFont="1" applyBorder="1" applyAlignment="1">
      <alignment horizontal="center" vertical="center"/>
    </xf>
    <xf numFmtId="173" fontId="23" fillId="0" borderId="255" xfId="10" applyNumberFormat="1" applyFont="1" applyBorder="1" applyAlignment="1">
      <alignment horizontal="center" vertical="center"/>
    </xf>
    <xf numFmtId="173" fontId="44" fillId="0" borderId="256" xfId="10" applyNumberFormat="1" applyFont="1" applyBorder="1" applyAlignment="1">
      <alignment horizontal="center" vertical="center"/>
    </xf>
    <xf numFmtId="0" fontId="23" fillId="0" borderId="257" xfId="10" applyFont="1" applyBorder="1" applyAlignment="1">
      <alignment horizontal="center" vertical="center"/>
    </xf>
    <xf numFmtId="0" fontId="170" fillId="0" borderId="59" xfId="10" applyFont="1" applyBorder="1" applyAlignment="1">
      <alignment horizontal="center" vertical="center"/>
    </xf>
    <xf numFmtId="0" fontId="170" fillId="0" borderId="46" xfId="10" applyFont="1" applyBorder="1" applyAlignment="1">
      <alignment vertical="center"/>
    </xf>
    <xf numFmtId="0" fontId="170" fillId="0" borderId="46" xfId="10" applyFont="1" applyBorder="1" applyAlignment="1">
      <alignment horizontal="center" vertical="center"/>
    </xf>
    <xf numFmtId="173" fontId="23" fillId="0" borderId="259" xfId="10" applyNumberFormat="1" applyFont="1" applyBorder="1" applyAlignment="1">
      <alignment horizontal="center" vertical="center"/>
    </xf>
    <xf numFmtId="173" fontId="44" fillId="0" borderId="248" xfId="10" applyNumberFormat="1" applyFont="1" applyBorder="1" applyAlignment="1">
      <alignment horizontal="center" vertical="center"/>
    </xf>
    <xf numFmtId="173" fontId="23" fillId="0" borderId="260" xfId="10" applyNumberFormat="1" applyFont="1" applyBorder="1" applyAlignment="1">
      <alignment horizontal="center" vertical="center"/>
    </xf>
    <xf numFmtId="173" fontId="44" fillId="0" borderId="261" xfId="10" applyNumberFormat="1" applyFont="1" applyBorder="1" applyAlignment="1">
      <alignment horizontal="center" vertical="center"/>
    </xf>
    <xf numFmtId="173" fontId="170" fillId="0" borderId="262" xfId="10" applyNumberFormat="1" applyFont="1" applyBorder="1" applyAlignment="1">
      <alignment horizontal="center" vertical="center"/>
    </xf>
    <xf numFmtId="173" fontId="171" fillId="0" borderId="263" xfId="10" applyNumberFormat="1" applyFont="1" applyBorder="1" applyAlignment="1">
      <alignment horizontal="center" vertical="center"/>
    </xf>
    <xf numFmtId="173" fontId="170" fillId="0" borderId="264" xfId="10" applyNumberFormat="1" applyFont="1" applyBorder="1" applyAlignment="1">
      <alignment horizontal="center" vertical="center"/>
    </xf>
    <xf numFmtId="173" fontId="170" fillId="0" borderId="265" xfId="10" applyNumberFormat="1" applyFont="1" applyBorder="1" applyAlignment="1">
      <alignment horizontal="center" vertical="center"/>
    </xf>
    <xf numFmtId="173" fontId="171" fillId="0" borderId="266" xfId="10" applyNumberFormat="1" applyFont="1" applyBorder="1" applyAlignment="1">
      <alignment horizontal="center" vertical="center"/>
    </xf>
    <xf numFmtId="173" fontId="170" fillId="0" borderId="267" xfId="10" applyNumberFormat="1" applyFont="1" applyBorder="1" applyAlignment="1">
      <alignment horizontal="center" vertical="center"/>
    </xf>
    <xf numFmtId="173" fontId="23" fillId="0" borderId="13" xfId="10" applyNumberFormat="1" applyFont="1" applyBorder="1" applyAlignment="1">
      <alignment horizontal="center" vertical="center"/>
    </xf>
    <xf numFmtId="173" fontId="44" fillId="0" borderId="16" xfId="10" applyNumberFormat="1" applyFont="1" applyBorder="1" applyAlignment="1">
      <alignment horizontal="center" vertical="center"/>
    </xf>
    <xf numFmtId="173" fontId="23" fillId="0" borderId="12" xfId="10" applyNumberFormat="1" applyFont="1" applyBorder="1" applyAlignment="1">
      <alignment horizontal="center" vertical="center"/>
    </xf>
    <xf numFmtId="0" fontId="170" fillId="0" borderId="268" xfId="10" applyFont="1" applyBorder="1" applyAlignment="1">
      <alignment horizontal="center" vertical="center"/>
    </xf>
    <xf numFmtId="0" fontId="170" fillId="0" borderId="269" xfId="10" applyFont="1" applyBorder="1" applyAlignment="1">
      <alignment vertical="center"/>
    </xf>
    <xf numFmtId="173" fontId="170" fillId="0" borderId="8" xfId="10" applyNumberFormat="1" applyFont="1" applyBorder="1" applyAlignment="1">
      <alignment horizontal="center" vertical="center"/>
    </xf>
    <xf numFmtId="173" fontId="171" fillId="0" borderId="55" xfId="10" applyNumberFormat="1" applyFont="1" applyBorder="1" applyAlignment="1">
      <alignment horizontal="center" vertical="center"/>
    </xf>
    <xf numFmtId="173" fontId="170" fillId="0" borderId="7" xfId="10" applyNumberFormat="1" applyFont="1" applyBorder="1" applyAlignment="1">
      <alignment horizontal="center" vertical="center"/>
    </xf>
    <xf numFmtId="173" fontId="23" fillId="0" borderId="262" xfId="10" applyNumberFormat="1" applyFont="1" applyBorder="1" applyAlignment="1">
      <alignment horizontal="center" vertical="center"/>
    </xf>
    <xf numFmtId="173" fontId="44" fillId="0" borderId="263" xfId="10" applyNumberFormat="1" applyFont="1" applyBorder="1" applyAlignment="1">
      <alignment horizontal="center" vertical="center"/>
    </xf>
    <xf numFmtId="173" fontId="23" fillId="0" borderId="264" xfId="10" applyNumberFormat="1" applyFont="1" applyBorder="1" applyAlignment="1">
      <alignment horizontal="center" vertical="center"/>
    </xf>
    <xf numFmtId="0" fontId="170" fillId="0" borderId="270" xfId="10" applyFont="1" applyBorder="1" applyAlignment="1">
      <alignment horizontal="center" vertical="center"/>
    </xf>
    <xf numFmtId="0" fontId="170" fillId="0" borderId="69" xfId="10" applyFont="1" applyBorder="1" applyAlignment="1">
      <alignment vertical="center"/>
    </xf>
    <xf numFmtId="0" fontId="170" fillId="0" borderId="268" xfId="10" applyFont="1" applyBorder="1" applyAlignment="1">
      <alignment vertical="center"/>
    </xf>
    <xf numFmtId="173" fontId="23" fillId="0" borderId="271" xfId="10" applyNumberFormat="1" applyFont="1" applyBorder="1" applyAlignment="1">
      <alignment horizontal="center" vertical="center"/>
    </xf>
    <xf numFmtId="173" fontId="44" fillId="0" borderId="272" xfId="10" applyNumberFormat="1" applyFont="1" applyBorder="1" applyAlignment="1">
      <alignment horizontal="center" vertical="center"/>
    </xf>
    <xf numFmtId="173" fontId="23" fillId="0" borderId="273" xfId="10" applyNumberFormat="1" applyFont="1" applyBorder="1" applyAlignment="1">
      <alignment horizontal="center" vertical="center"/>
    </xf>
    <xf numFmtId="173" fontId="23" fillId="0" borderId="274" xfId="10" applyNumberFormat="1" applyFont="1" applyBorder="1" applyAlignment="1">
      <alignment horizontal="center" vertical="center"/>
    </xf>
    <xf numFmtId="173" fontId="44" fillId="0" borderId="275" xfId="10" applyNumberFormat="1" applyFont="1" applyBorder="1" applyAlignment="1">
      <alignment horizontal="center" vertical="center"/>
    </xf>
    <xf numFmtId="173" fontId="23" fillId="0" borderId="276" xfId="10" applyNumberFormat="1" applyFont="1" applyBorder="1" applyAlignment="1">
      <alignment horizontal="center" vertical="center"/>
    </xf>
    <xf numFmtId="0" fontId="24" fillId="0" borderId="0" xfId="133" applyFont="1"/>
    <xf numFmtId="0" fontId="24" fillId="0" borderId="0" xfId="140" applyFont="1"/>
    <xf numFmtId="0" fontId="12" fillId="0" borderId="0" xfId="140" applyFont="1"/>
    <xf numFmtId="0" fontId="12" fillId="0" borderId="0" xfId="119" applyFont="1"/>
    <xf numFmtId="0" fontId="109" fillId="0" borderId="0" xfId="133" applyFont="1"/>
    <xf numFmtId="1" fontId="24" fillId="0" borderId="0" xfId="140" applyNumberFormat="1" applyFont="1" applyAlignment="1">
      <alignment horizontal="center" vertical="center"/>
    </xf>
    <xf numFmtId="0" fontId="12" fillId="0" borderId="0" xfId="119" applyFont="1" applyAlignment="1">
      <alignment vertical="center"/>
    </xf>
    <xf numFmtId="0" fontId="24" fillId="0" borderId="15" xfId="140" applyFont="1" applyBorder="1" applyAlignment="1">
      <alignment horizontal="center" vertical="center" wrapText="1"/>
    </xf>
    <xf numFmtId="0" fontId="24" fillId="0" borderId="13" xfId="140" applyFont="1" applyBorder="1" applyAlignment="1">
      <alignment horizontal="center" vertical="center" wrapText="1"/>
    </xf>
    <xf numFmtId="0" fontId="24" fillId="0" borderId="44" xfId="140" applyFont="1" applyBorder="1" applyAlignment="1">
      <alignment horizontal="center" vertical="center" wrapText="1"/>
    </xf>
    <xf numFmtId="0" fontId="24" fillId="0" borderId="45" xfId="140" applyFont="1" applyBorder="1" applyAlignment="1">
      <alignment horizontal="center" vertical="center" wrapText="1"/>
    </xf>
    <xf numFmtId="0" fontId="24" fillId="0" borderId="0" xfId="140" applyFont="1" applyAlignment="1">
      <alignment horizontal="center" vertical="center" wrapText="1"/>
    </xf>
    <xf numFmtId="0" fontId="12" fillId="0" borderId="141" xfId="133" applyBorder="1" applyAlignment="1">
      <alignment horizontal="center" vertical="center" wrapText="1"/>
    </xf>
    <xf numFmtId="0" fontId="12" fillId="0" borderId="142" xfId="133" applyBorder="1" applyAlignment="1">
      <alignment horizontal="center" vertical="center" wrapText="1"/>
    </xf>
    <xf numFmtId="0" fontId="12" fillId="0" borderId="277" xfId="133" applyBorder="1" applyAlignment="1">
      <alignment horizontal="center" vertical="center" wrapText="1"/>
    </xf>
    <xf numFmtId="0" fontId="12" fillId="0" borderId="0" xfId="133" applyAlignment="1">
      <alignment horizontal="center" vertical="center" wrapText="1"/>
    </xf>
    <xf numFmtId="17" fontId="24" fillId="0" borderId="15" xfId="140" applyNumberFormat="1" applyFont="1" applyBorder="1" applyAlignment="1">
      <alignment horizontal="left" vertical="center"/>
    </xf>
    <xf numFmtId="180" fontId="167" fillId="0" borderId="278" xfId="140" applyNumberFormat="1" applyFont="1" applyBorder="1" applyAlignment="1">
      <alignment horizontal="right"/>
    </xf>
    <xf numFmtId="180" fontId="66" fillId="0" borderId="278" xfId="140" applyNumberFormat="1" applyFont="1" applyBorder="1" applyAlignment="1">
      <alignment horizontal="center"/>
    </xf>
    <xf numFmtId="180" fontId="52" fillId="0" borderId="279" xfId="140" applyNumberFormat="1" applyFont="1" applyBorder="1" applyAlignment="1">
      <alignment horizontal="center"/>
    </xf>
    <xf numFmtId="3" fontId="12" fillId="0" borderId="0" xfId="140" applyNumberFormat="1" applyFont="1" applyAlignment="1">
      <alignment horizontal="right" vertical="center"/>
    </xf>
    <xf numFmtId="17" fontId="24" fillId="0" borderId="15" xfId="140" quotePrefix="1" applyNumberFormat="1" applyFont="1" applyBorder="1" applyAlignment="1">
      <alignment horizontal="left" vertical="center"/>
    </xf>
    <xf numFmtId="180" fontId="167" fillId="0" borderId="17" xfId="140" applyNumberFormat="1" applyFont="1" applyBorder="1" applyAlignment="1">
      <alignment horizontal="right"/>
    </xf>
    <xf numFmtId="180" fontId="66" fillId="0" borderId="280" xfId="140" applyNumberFormat="1" applyFont="1" applyBorder="1" applyAlignment="1">
      <alignment horizontal="center"/>
    </xf>
    <xf numFmtId="180" fontId="52" fillId="0" borderId="281" xfId="140" applyNumberFormat="1" applyFont="1" applyBorder="1" applyAlignment="1">
      <alignment horizontal="center"/>
    </xf>
    <xf numFmtId="180" fontId="52" fillId="0" borderId="282" xfId="140" applyNumberFormat="1" applyFont="1" applyBorder="1" applyAlignment="1">
      <alignment horizontal="center"/>
    </xf>
    <xf numFmtId="17" fontId="24" fillId="0" borderId="32" xfId="140" applyNumberFormat="1" applyFont="1" applyBorder="1" applyAlignment="1">
      <alignment horizontal="left" vertical="center"/>
    </xf>
    <xf numFmtId="180" fontId="167" fillId="0" borderId="43" xfId="140" applyNumberFormat="1" applyFont="1" applyBorder="1" applyAlignment="1">
      <alignment horizontal="right"/>
    </xf>
    <xf numFmtId="41" fontId="109" fillId="0" borderId="0" xfId="140" applyNumberFormat="1" applyFont="1" applyAlignment="1">
      <alignment vertical="center"/>
    </xf>
    <xf numFmtId="41" fontId="45" fillId="0" borderId="0" xfId="140" applyNumberFormat="1" applyFont="1" applyAlignment="1">
      <alignment vertical="center"/>
    </xf>
    <xf numFmtId="41" fontId="12" fillId="0" borderId="0" xfId="140" applyNumberFormat="1" applyFont="1" applyAlignment="1">
      <alignment vertical="center"/>
    </xf>
    <xf numFmtId="41" fontId="24" fillId="0" borderId="0" xfId="140" applyNumberFormat="1" applyFont="1" applyAlignment="1">
      <alignment vertical="center"/>
    </xf>
    <xf numFmtId="3" fontId="12" fillId="0" borderId="0" xfId="119" applyNumberFormat="1" applyFont="1"/>
    <xf numFmtId="0" fontId="118" fillId="0" borderId="0" xfId="10" applyFont="1"/>
    <xf numFmtId="0" fontId="23" fillId="0" borderId="0" xfId="10" applyFont="1" applyAlignment="1">
      <alignment horizontal="right"/>
    </xf>
    <xf numFmtId="0" fontId="14" fillId="0" borderId="42" xfId="10" applyFont="1" applyBorder="1" applyAlignment="1">
      <alignment horizontal="center" vertical="center"/>
    </xf>
    <xf numFmtId="0" fontId="14" fillId="0" borderId="15" xfId="10" applyFont="1" applyBorder="1" applyAlignment="1">
      <alignment vertical="center"/>
    </xf>
    <xf numFmtId="3" fontId="14" fillId="0" borderId="17" xfId="136" applyNumberFormat="1" applyFont="1" applyBorder="1" applyAlignment="1">
      <alignment horizontal="right" vertical="center"/>
    </xf>
    <xf numFmtId="3" fontId="14" fillId="0" borderId="13" xfId="136" applyNumberFormat="1" applyFont="1" applyBorder="1" applyAlignment="1">
      <alignment horizontal="right" vertical="center"/>
    </xf>
    <xf numFmtId="3" fontId="14" fillId="0" borderId="17" xfId="72" applyNumberFormat="1" applyFont="1" applyBorder="1" applyAlignment="1">
      <alignment horizontal="right" vertical="center"/>
    </xf>
    <xf numFmtId="0" fontId="23" fillId="0" borderId="15" xfId="10" applyFont="1" applyBorder="1" applyAlignment="1">
      <alignment horizontal="left" vertical="center" indent="1"/>
    </xf>
    <xf numFmtId="3" fontId="23" fillId="0" borderId="17" xfId="136" applyNumberFormat="1" applyFont="1" applyBorder="1" applyAlignment="1">
      <alignment horizontal="right" vertical="center"/>
    </xf>
    <xf numFmtId="3" fontId="23" fillId="0" borderId="13" xfId="136" applyNumberFormat="1" applyFont="1" applyBorder="1" applyAlignment="1">
      <alignment horizontal="right" vertical="center"/>
    </xf>
    <xf numFmtId="3" fontId="23" fillId="0" borderId="17" xfId="72" applyNumberFormat="1" applyFont="1" applyBorder="1" applyAlignment="1">
      <alignment horizontal="right" vertical="center"/>
    </xf>
    <xf numFmtId="0" fontId="61" fillId="0" borderId="0" xfId="10" applyFont="1" applyAlignment="1">
      <alignment vertical="center"/>
    </xf>
    <xf numFmtId="3" fontId="44" fillId="0" borderId="17" xfId="136" applyNumberFormat="1" applyFont="1" applyBorder="1" applyAlignment="1">
      <alignment horizontal="right" vertical="center"/>
    </xf>
    <xf numFmtId="3" fontId="44" fillId="0" borderId="13" xfId="136" applyNumberFormat="1" applyFont="1" applyBorder="1" applyAlignment="1">
      <alignment horizontal="right" vertical="center"/>
    </xf>
    <xf numFmtId="3" fontId="44" fillId="0" borderId="17" xfId="72" applyNumberFormat="1" applyFont="1" applyBorder="1" applyAlignment="1">
      <alignment horizontal="right" vertical="center"/>
    </xf>
    <xf numFmtId="0" fontId="44" fillId="0" borderId="15" xfId="10" applyFont="1" applyBorder="1" applyAlignment="1">
      <alignment horizontal="left" vertical="center" indent="3"/>
    </xf>
    <xf numFmtId="0" fontId="44" fillId="0" borderId="0" xfId="10" applyFont="1" applyAlignment="1">
      <alignment vertical="center"/>
    </xf>
    <xf numFmtId="3" fontId="23" fillId="0" borderId="17" xfId="10" applyNumberFormat="1" applyFont="1" applyBorder="1" applyAlignment="1">
      <alignment horizontal="right" vertical="center"/>
    </xf>
    <xf numFmtId="3" fontId="11" fillId="0" borderId="13" xfId="136" applyNumberFormat="1" applyFont="1" applyBorder="1" applyAlignment="1">
      <alignment horizontal="right" vertical="center"/>
    </xf>
    <xf numFmtId="3" fontId="44" fillId="0" borderId="17" xfId="10" applyNumberFormat="1" applyFont="1" applyBorder="1" applyAlignment="1">
      <alignment horizontal="right" vertical="center"/>
    </xf>
    <xf numFmtId="276" fontId="44" fillId="0" borderId="15" xfId="10" applyNumberFormat="1" applyFont="1" applyBorder="1" applyAlignment="1">
      <alignment horizontal="left" vertical="center" indent="2"/>
    </xf>
    <xf numFmtId="276" fontId="61" fillId="0" borderId="0" xfId="10" applyNumberFormat="1" applyFont="1" applyAlignment="1">
      <alignment horizontal="left" vertical="center"/>
    </xf>
    <xf numFmtId="276" fontId="61" fillId="0" borderId="13" xfId="10" applyNumberFormat="1" applyFont="1" applyBorder="1" applyAlignment="1">
      <alignment horizontal="left" vertical="center"/>
    </xf>
    <xf numFmtId="0" fontId="44" fillId="0" borderId="15" xfId="10" applyFont="1" applyBorder="1" applyAlignment="1">
      <alignment horizontal="left" vertical="center" indent="2"/>
    </xf>
    <xf numFmtId="3" fontId="23" fillId="0" borderId="13" xfId="10" applyNumberFormat="1" applyFont="1" applyBorder="1" applyAlignment="1">
      <alignment horizontal="right" vertical="center"/>
    </xf>
    <xf numFmtId="0" fontId="44" fillId="0" borderId="13" xfId="10" applyFont="1" applyBorder="1" applyAlignment="1">
      <alignment vertical="center"/>
    </xf>
    <xf numFmtId="0" fontId="23" fillId="0" borderId="15" xfId="10" applyFont="1" applyBorder="1" applyAlignment="1">
      <alignment vertical="center"/>
    </xf>
    <xf numFmtId="3" fontId="14" fillId="0" borderId="42" xfId="136" applyNumberFormat="1" applyFont="1" applyBorder="1" applyAlignment="1">
      <alignment horizontal="right" vertical="center"/>
    </xf>
    <xf numFmtId="3" fontId="14" fillId="0" borderId="42" xfId="72" applyNumberFormat="1" applyFont="1" applyBorder="1" applyAlignment="1">
      <alignment horizontal="right" vertical="center"/>
    </xf>
    <xf numFmtId="0" fontId="22" fillId="0" borderId="0" xfId="0" applyFont="1" applyAlignment="1">
      <alignment vertical="center"/>
    </xf>
    <xf numFmtId="0" fontId="11" fillId="0" borderId="0" xfId="35" applyFont="1"/>
    <xf numFmtId="0" fontId="11" fillId="0" borderId="0" xfId="35" applyFont="1" applyAlignment="1">
      <alignment horizontal="right"/>
    </xf>
    <xf numFmtId="0" fontId="11" fillId="0" borderId="0" xfId="0" applyFont="1" applyAlignment="1">
      <alignment horizontal="left"/>
    </xf>
    <xf numFmtId="0" fontId="12" fillId="0" borderId="30" xfId="10" applyFont="1" applyBorder="1"/>
    <xf numFmtId="0" fontId="24" fillId="0" borderId="30" xfId="10" applyFont="1" applyBorder="1"/>
    <xf numFmtId="0" fontId="12" fillId="0" borderId="0" xfId="10" applyFont="1" applyAlignment="1">
      <alignment horizontal="right"/>
    </xf>
    <xf numFmtId="0" fontId="24" fillId="0" borderId="31" xfId="10" applyFont="1" applyBorder="1" applyAlignment="1">
      <alignment horizontal="center" vertical="center"/>
    </xf>
    <xf numFmtId="1" fontId="24" fillId="0" borderId="42" xfId="10" applyNumberFormat="1" applyFont="1" applyBorder="1" applyAlignment="1">
      <alignment horizontal="center" vertical="center"/>
    </xf>
    <xf numFmtId="1" fontId="24" fillId="0" borderId="43" xfId="10" applyNumberFormat="1" applyFont="1" applyBorder="1" applyAlignment="1">
      <alignment horizontal="center" vertical="center"/>
    </xf>
    <xf numFmtId="0" fontId="24" fillId="0" borderId="13" xfId="10" applyFont="1" applyBorder="1" applyAlignment="1">
      <alignment horizontal="left" vertical="center" indent="1"/>
    </xf>
    <xf numFmtId="3" fontId="24" fillId="0" borderId="17" xfId="10" applyNumberFormat="1" applyFont="1" applyBorder="1" applyAlignment="1">
      <alignment vertical="center"/>
    </xf>
    <xf numFmtId="3" fontId="24" fillId="0" borderId="56" xfId="10" applyNumberFormat="1" applyFont="1" applyBorder="1" applyAlignment="1">
      <alignment vertical="center"/>
    </xf>
    <xf numFmtId="3" fontId="24" fillId="0" borderId="56" xfId="10" applyNumberFormat="1" applyFont="1" applyBorder="1" applyAlignment="1">
      <alignment horizontal="right" vertical="center" indent="2"/>
    </xf>
    <xf numFmtId="3" fontId="174" fillId="0" borderId="283" xfId="141" applyNumberFormat="1" applyFont="1" applyBorder="1" applyAlignment="1">
      <alignment horizontal="center" vertical="center"/>
    </xf>
    <xf numFmtId="0" fontId="12" fillId="0" borderId="13" xfId="10" applyFont="1" applyBorder="1" applyAlignment="1">
      <alignment horizontal="left" vertical="center" indent="2"/>
    </xf>
    <xf numFmtId="3" fontId="12" fillId="0" borderId="17" xfId="142" applyNumberFormat="1" applyFont="1" applyFill="1" applyBorder="1" applyAlignment="1">
      <alignment vertical="center"/>
    </xf>
    <xf numFmtId="3" fontId="12" fillId="0" borderId="17" xfId="142" applyNumberFormat="1" applyFont="1" applyFill="1" applyBorder="1" applyAlignment="1">
      <alignment horizontal="right" vertical="center" indent="2"/>
    </xf>
    <xf numFmtId="3" fontId="54" fillId="0" borderId="284" xfId="143" applyNumberFormat="1" applyFont="1" applyBorder="1" applyAlignment="1">
      <alignment horizontal="center" vertical="center"/>
    </xf>
    <xf numFmtId="3" fontId="24" fillId="0" borderId="17" xfId="142" applyNumberFormat="1" applyFont="1" applyFill="1" applyBorder="1" applyAlignment="1">
      <alignment vertical="center"/>
    </xf>
    <xf numFmtId="3" fontId="174" fillId="0" borderId="284" xfId="143" applyNumberFormat="1" applyFont="1" applyBorder="1" applyAlignment="1">
      <alignment horizontal="center" vertical="center"/>
    </xf>
    <xf numFmtId="0" fontId="12" fillId="0" borderId="13" xfId="10" applyFont="1" applyBorder="1" applyAlignment="1">
      <alignment horizontal="left" vertical="center" wrapText="1" indent="2"/>
    </xf>
    <xf numFmtId="1" fontId="54" fillId="0" borderId="284" xfId="143" applyNumberFormat="1" applyFont="1" applyBorder="1" applyAlignment="1">
      <alignment horizontal="center" vertical="center"/>
    </xf>
    <xf numFmtId="0" fontId="24" fillId="0" borderId="56" xfId="10" applyFont="1" applyBorder="1" applyAlignment="1">
      <alignment horizontal="center" vertical="center"/>
    </xf>
    <xf numFmtId="3" fontId="24" fillId="0" borderId="56" xfId="142" applyNumberFormat="1" applyFont="1" applyFill="1" applyBorder="1" applyAlignment="1">
      <alignment vertical="center"/>
    </xf>
    <xf numFmtId="3" fontId="24" fillId="0" borderId="56" xfId="142" applyNumberFormat="1" applyFont="1" applyFill="1" applyBorder="1" applyAlignment="1">
      <alignment horizontal="right" vertical="center" indent="2"/>
    </xf>
    <xf numFmtId="3" fontId="174" fillId="0" borderId="283" xfId="143" applyNumberFormat="1" applyFont="1" applyBorder="1" applyAlignment="1">
      <alignment horizontal="center" vertical="center"/>
    </xf>
    <xf numFmtId="0" fontId="12" fillId="0" borderId="13" xfId="10" applyFont="1" applyBorder="1" applyAlignment="1">
      <alignment horizontal="left" vertical="center"/>
    </xf>
    <xf numFmtId="1" fontId="12" fillId="0" borderId="17" xfId="120" applyNumberFormat="1" applyFont="1" applyFill="1" applyBorder="1" applyAlignment="1">
      <alignment horizontal="right" vertical="center"/>
    </xf>
    <xf numFmtId="1" fontId="12" fillId="0" borderId="15" xfId="120" applyNumberFormat="1" applyFont="1" applyFill="1" applyBorder="1" applyAlignment="1">
      <alignment horizontal="right" vertical="center"/>
    </xf>
    <xf numFmtId="0" fontId="11" fillId="0" borderId="0" xfId="10" applyFont="1" applyAlignment="1">
      <alignment horizontal="left" vertical="center"/>
    </xf>
    <xf numFmtId="0" fontId="40" fillId="0" borderId="0" xfId="10" applyFont="1"/>
    <xf numFmtId="276" fontId="42" fillId="0" borderId="0" xfId="10" applyNumberFormat="1" applyFont="1"/>
    <xf numFmtId="0" fontId="42" fillId="0" borderId="0" xfId="10" applyFont="1"/>
    <xf numFmtId="0" fontId="42" fillId="0" borderId="0" xfId="119" applyFont="1"/>
    <xf numFmtId="0" fontId="24" fillId="0" borderId="42" xfId="10" applyFont="1" applyBorder="1" applyAlignment="1">
      <alignment horizontal="center" vertical="center"/>
    </xf>
    <xf numFmtId="0" fontId="115" fillId="0" borderId="42" xfId="145" applyFont="1" applyBorder="1" applyAlignment="1">
      <alignment horizontal="center" vertical="center"/>
    </xf>
    <xf numFmtId="0" fontId="115" fillId="0" borderId="43" xfId="145" applyFont="1" applyBorder="1" applyAlignment="1">
      <alignment horizontal="center" vertical="center"/>
    </xf>
    <xf numFmtId="236" fontId="24" fillId="0" borderId="17" xfId="10" applyNumberFormat="1" applyFont="1" applyBorder="1" applyAlignment="1">
      <alignment horizontal="left" vertical="center" indent="1"/>
    </xf>
    <xf numFmtId="3" fontId="115" fillId="0" borderId="56" xfId="2" applyNumberFormat="1" applyFont="1" applyBorder="1" applyAlignment="1">
      <alignment horizontal="right" vertical="center"/>
    </xf>
    <xf numFmtId="3" fontId="115" fillId="0" borderId="17" xfId="10" applyNumberFormat="1" applyFont="1" applyBorder="1" applyAlignment="1">
      <alignment horizontal="right" vertical="center"/>
    </xf>
    <xf numFmtId="0" fontId="12" fillId="0" borderId="17" xfId="10" applyFont="1" applyBorder="1" applyAlignment="1">
      <alignment horizontal="left" vertical="center" indent="1"/>
    </xf>
    <xf numFmtId="3" fontId="41" fillId="0" borderId="17" xfId="2" applyNumberFormat="1" applyFont="1" applyBorder="1" applyAlignment="1">
      <alignment horizontal="right" vertical="center"/>
    </xf>
    <xf numFmtId="0" fontId="45" fillId="0" borderId="17" xfId="10" applyFont="1" applyBorder="1" applyAlignment="1">
      <alignment horizontal="left" vertical="center" indent="3"/>
    </xf>
    <xf numFmtId="3" fontId="176" fillId="0" borderId="17" xfId="2" applyNumberFormat="1" applyFont="1" applyBorder="1" applyAlignment="1">
      <alignment horizontal="right" vertical="center"/>
    </xf>
    <xf numFmtId="3" fontId="176" fillId="0" borderId="17" xfId="10" applyNumberFormat="1" applyFont="1" applyBorder="1" applyAlignment="1">
      <alignment horizontal="right" vertical="center"/>
    </xf>
    <xf numFmtId="3" fontId="176" fillId="0" borderId="43" xfId="2" applyNumberFormat="1" applyFont="1" applyBorder="1" applyAlignment="1">
      <alignment horizontal="right" vertical="center"/>
    </xf>
    <xf numFmtId="236" fontId="40" fillId="0" borderId="0" xfId="10" applyNumberFormat="1" applyFont="1" applyAlignment="1">
      <alignment horizontal="left" vertical="center" wrapText="1" indent="1"/>
    </xf>
    <xf numFmtId="0" fontId="23" fillId="0" borderId="0" xfId="119" applyFont="1"/>
    <xf numFmtId="0" fontId="24" fillId="0" borderId="0" xfId="119" applyFont="1" applyAlignment="1">
      <alignment vertical="center"/>
    </xf>
    <xf numFmtId="0" fontId="12" fillId="0" borderId="0" xfId="119" applyFont="1" applyAlignment="1">
      <alignment horizontal="center" vertical="center"/>
    </xf>
    <xf numFmtId="0" fontId="12" fillId="0" borderId="30" xfId="119" applyFont="1" applyBorder="1" applyAlignment="1">
      <alignment vertical="center"/>
    </xf>
    <xf numFmtId="0" fontId="24" fillId="0" borderId="44" xfId="119" applyFont="1" applyBorder="1" applyAlignment="1">
      <alignment horizontal="left" vertical="center"/>
    </xf>
    <xf numFmtId="0" fontId="24" fillId="0" borderId="45" xfId="119" applyFont="1" applyBorder="1" applyAlignment="1">
      <alignment horizontal="center" vertical="center"/>
    </xf>
    <xf numFmtId="0" fontId="24" fillId="0" borderId="65" xfId="119" applyFont="1" applyBorder="1" applyAlignment="1">
      <alignment horizontal="center" vertical="center"/>
    </xf>
    <xf numFmtId="0" fontId="24" fillId="0" borderId="42" xfId="119" applyFont="1" applyBorder="1" applyAlignment="1">
      <alignment horizontal="center" vertical="center"/>
    </xf>
    <xf numFmtId="0" fontId="24" fillId="0" borderId="57" xfId="119" applyFont="1" applyBorder="1" applyAlignment="1">
      <alignment horizontal="left" vertical="center"/>
    </xf>
    <xf numFmtId="0" fontId="24" fillId="0" borderId="36" xfId="119" applyFont="1" applyBorder="1" applyAlignment="1">
      <alignment horizontal="left" vertical="center"/>
    </xf>
    <xf numFmtId="0" fontId="24" fillId="0" borderId="35" xfId="119" applyFont="1" applyBorder="1" applyAlignment="1">
      <alignment horizontal="left" vertical="center"/>
    </xf>
    <xf numFmtId="0" fontId="12" fillId="0" borderId="56" xfId="119" applyFont="1" applyBorder="1" applyAlignment="1">
      <alignment vertical="center"/>
    </xf>
    <xf numFmtId="0" fontId="12" fillId="0" borderId="15" xfId="119" applyFont="1" applyBorder="1" applyAlignment="1">
      <alignment horizontal="left" vertical="center"/>
    </xf>
    <xf numFmtId="0" fontId="12" fillId="0" borderId="13" xfId="119" applyFont="1" applyBorder="1" applyAlignment="1">
      <alignment horizontal="left" vertical="center"/>
    </xf>
    <xf numFmtId="0" fontId="12" fillId="0" borderId="0" xfId="119" applyFont="1" applyAlignment="1">
      <alignment horizontal="left" vertical="center"/>
    </xf>
    <xf numFmtId="4" fontId="12" fillId="0" borderId="17" xfId="119" applyNumberFormat="1" applyFont="1" applyBorder="1" applyAlignment="1">
      <alignment horizontal="right" vertical="center" indent="1"/>
    </xf>
    <xf numFmtId="0" fontId="12" fillId="0" borderId="0" xfId="119" applyFont="1" applyAlignment="1">
      <alignment horizontal="left" vertical="center" wrapText="1"/>
    </xf>
    <xf numFmtId="0" fontId="12" fillId="0" borderId="32" xfId="119" applyFont="1" applyBorder="1" applyAlignment="1">
      <alignment horizontal="left" vertical="center"/>
    </xf>
    <xf numFmtId="0" fontId="12" fillId="0" borderId="31" xfId="119" applyFont="1" applyBorder="1" applyAlignment="1">
      <alignment horizontal="left" vertical="center"/>
    </xf>
    <xf numFmtId="0" fontId="12" fillId="0" borderId="43" xfId="119" applyFont="1" applyBorder="1" applyAlignment="1">
      <alignment horizontal="left" vertical="center" wrapText="1"/>
    </xf>
    <xf numFmtId="4" fontId="12" fillId="0" borderId="43" xfId="119" applyNumberFormat="1" applyFont="1" applyBorder="1" applyAlignment="1">
      <alignment horizontal="right" vertical="center" indent="1"/>
    </xf>
    <xf numFmtId="0" fontId="12" fillId="0" borderId="0" xfId="146" applyFont="1" applyAlignment="1">
      <alignment vertical="center"/>
    </xf>
    <xf numFmtId="0" fontId="14" fillId="0" borderId="0" xfId="119" applyFont="1" applyAlignment="1">
      <alignment horizontal="left"/>
    </xf>
    <xf numFmtId="0" fontId="23" fillId="0" borderId="0" xfId="86" applyFont="1"/>
    <xf numFmtId="0" fontId="23" fillId="0" borderId="0" xfId="86" applyFont="1" applyAlignment="1">
      <alignment horizontal="right" vertical="center"/>
    </xf>
    <xf numFmtId="0" fontId="14" fillId="0" borderId="42" xfId="86" applyFont="1" applyBorder="1" applyAlignment="1">
      <alignment horizontal="center" vertical="center"/>
    </xf>
    <xf numFmtId="0" fontId="23" fillId="0" borderId="17" xfId="86" applyFont="1" applyBorder="1" applyAlignment="1">
      <alignment horizontal="left" vertical="center" wrapText="1" indent="1"/>
    </xf>
    <xf numFmtId="3" fontId="23" fillId="0" borderId="17" xfId="147" applyNumberFormat="1" applyFont="1" applyFill="1" applyBorder="1" applyAlignment="1">
      <alignment horizontal="right" vertical="center"/>
    </xf>
    <xf numFmtId="3" fontId="12" fillId="0" borderId="17" xfId="147" applyNumberFormat="1" applyFont="1" applyBorder="1" applyAlignment="1">
      <alignment horizontal="right" vertical="center"/>
    </xf>
    <xf numFmtId="0" fontId="23" fillId="0" borderId="17" xfId="86" applyFont="1" applyBorder="1" applyAlignment="1">
      <alignment horizontal="left" vertical="center" indent="1"/>
    </xf>
    <xf numFmtId="3" fontId="12" fillId="3" borderId="17" xfId="147" applyNumberFormat="1" applyFont="1" applyFill="1" applyBorder="1" applyAlignment="1">
      <alignment horizontal="right" vertical="center"/>
    </xf>
    <xf numFmtId="3" fontId="11" fillId="0" borderId="17" xfId="147" applyNumberFormat="1" applyFont="1" applyFill="1" applyBorder="1" applyAlignment="1">
      <alignment horizontal="right" vertical="center"/>
    </xf>
    <xf numFmtId="180" fontId="14" fillId="0" borderId="42" xfId="17" applyNumberFormat="1" applyFont="1" applyFill="1" applyBorder="1" applyAlignment="1">
      <alignment horizontal="right" vertical="center"/>
    </xf>
    <xf numFmtId="3" fontId="24" fillId="0" borderId="42" xfId="147" applyNumberFormat="1" applyFont="1" applyBorder="1" applyAlignment="1">
      <alignment horizontal="right" vertical="center"/>
    </xf>
    <xf numFmtId="3" fontId="23" fillId="0" borderId="0" xfId="119" applyNumberFormat="1" applyFont="1"/>
    <xf numFmtId="0" fontId="12" fillId="0" borderId="0" xfId="144" applyFont="1"/>
    <xf numFmtId="0" fontId="24" fillId="0" borderId="30" xfId="148" applyFont="1" applyBorder="1" applyAlignment="1">
      <alignment horizontal="left" vertical="top" wrapText="1"/>
    </xf>
    <xf numFmtId="0" fontId="24" fillId="0" borderId="42" xfId="148" applyFont="1" applyBorder="1" applyAlignment="1">
      <alignment horizontal="center" vertical="center" wrapText="1"/>
    </xf>
    <xf numFmtId="0" fontId="24" fillId="0" borderId="42" xfId="148" applyFont="1" applyBorder="1" applyAlignment="1">
      <alignment horizontal="center" vertical="center"/>
    </xf>
    <xf numFmtId="0" fontId="24" fillId="0" borderId="17" xfId="148" applyFont="1" applyBorder="1" applyAlignment="1">
      <alignment horizontal="left" vertical="center" indent="2"/>
    </xf>
    <xf numFmtId="2" fontId="24" fillId="0" borderId="17" xfId="148" applyNumberFormat="1" applyFont="1" applyBorder="1" applyAlignment="1">
      <alignment horizontal="center" vertical="center"/>
    </xf>
    <xf numFmtId="0" fontId="12" fillId="0" borderId="17" xfId="148" applyFont="1" applyBorder="1" applyAlignment="1">
      <alignment horizontal="left" vertical="center" indent="3"/>
    </xf>
    <xf numFmtId="2" fontId="12" fillId="0" borderId="17" xfId="148" quotePrefix="1" applyNumberFormat="1" applyFont="1" applyBorder="1" applyAlignment="1">
      <alignment horizontal="center" vertical="center"/>
    </xf>
    <xf numFmtId="0" fontId="12" fillId="0" borderId="285" xfId="148" applyFont="1" applyBorder="1" applyAlignment="1">
      <alignment horizontal="left" vertical="center" wrapText="1" indent="3"/>
    </xf>
    <xf numFmtId="2" fontId="12" fillId="0" borderId="285" xfId="148" applyNumberFormat="1" applyFont="1" applyBorder="1" applyAlignment="1">
      <alignment horizontal="center" vertical="center"/>
    </xf>
    <xf numFmtId="0" fontId="24" fillId="0" borderId="17" xfId="148" applyFont="1" applyBorder="1" applyAlignment="1">
      <alignment horizontal="left" vertical="center" wrapText="1" indent="1"/>
    </xf>
    <xf numFmtId="0" fontId="12" fillId="0" borderId="17" xfId="148" applyFont="1" applyBorder="1" applyAlignment="1">
      <alignment horizontal="left" vertical="center" wrapText="1" indent="3"/>
    </xf>
    <xf numFmtId="2" fontId="12" fillId="0" borderId="17" xfId="148" applyNumberFormat="1" applyFont="1" applyBorder="1" applyAlignment="1">
      <alignment horizontal="center" vertical="center"/>
    </xf>
    <xf numFmtId="2" fontId="11" fillId="0" borderId="17" xfId="148" applyNumberFormat="1" applyBorder="1" applyAlignment="1">
      <alignment horizontal="center" vertical="center"/>
    </xf>
    <xf numFmtId="0" fontId="12" fillId="0" borderId="43" xfId="148" applyFont="1" applyBorder="1" applyAlignment="1">
      <alignment horizontal="left" vertical="center" wrapText="1" indent="3"/>
    </xf>
    <xf numFmtId="2" fontId="12" fillId="0" borderId="43" xfId="148" applyNumberFormat="1" applyFont="1" applyBorder="1" applyAlignment="1">
      <alignment horizontal="center" vertical="center"/>
    </xf>
    <xf numFmtId="2" fontId="24" fillId="0" borderId="42" xfId="148" applyNumberFormat="1" applyFont="1" applyBorder="1" applyAlignment="1">
      <alignment horizontal="center" vertical="center"/>
    </xf>
    <xf numFmtId="0" fontId="12" fillId="0" borderId="0" xfId="149" applyFont="1"/>
    <xf numFmtId="0" fontId="12" fillId="0" borderId="0" xfId="148" applyFont="1" applyAlignment="1">
      <alignment horizontal="center"/>
    </xf>
    <xf numFmtId="0" fontId="12" fillId="0" borderId="0" xfId="148" applyFont="1"/>
    <xf numFmtId="2" fontId="12" fillId="0" borderId="0" xfId="148" applyNumberFormat="1" applyFont="1"/>
    <xf numFmtId="2" fontId="12" fillId="0" borderId="0" xfId="144" applyNumberFormat="1" applyFont="1"/>
    <xf numFmtId="0" fontId="24" fillId="0" borderId="0" xfId="119" applyFont="1"/>
    <xf numFmtId="0" fontId="12" fillId="0" borderId="30" xfId="119" applyFont="1" applyBorder="1" applyAlignment="1">
      <alignment vertical="top"/>
    </xf>
    <xf numFmtId="0" fontId="93" fillId="0" borderId="42" xfId="10" applyFont="1" applyBorder="1" applyAlignment="1">
      <alignment horizontal="center" vertical="center"/>
    </xf>
    <xf numFmtId="0" fontId="93" fillId="0" borderId="286" xfId="10" applyFont="1" applyBorder="1" applyAlignment="1">
      <alignment horizontal="center" vertical="center"/>
    </xf>
    <xf numFmtId="0" fontId="117" fillId="0" borderId="17" xfId="10" applyFont="1" applyBorder="1" applyAlignment="1">
      <alignment horizontal="left" vertical="center" wrapText="1" indent="1"/>
    </xf>
    <xf numFmtId="4" fontId="117" fillId="0" borderId="15" xfId="10" applyNumberFormat="1" applyFont="1" applyBorder="1" applyAlignment="1">
      <alignment horizontal="center" vertical="center"/>
    </xf>
    <xf numFmtId="4" fontId="117" fillId="0" borderId="42" xfId="10" applyNumberFormat="1" applyFont="1" applyBorder="1" applyAlignment="1">
      <alignment horizontal="center" vertical="center"/>
    </xf>
    <xf numFmtId="4" fontId="117" fillId="0" borderId="42" xfId="2" applyNumberFormat="1" applyFont="1" applyBorder="1" applyAlignment="1">
      <alignment horizontal="center" vertical="center"/>
    </xf>
    <xf numFmtId="4" fontId="93" fillId="0" borderId="44" xfId="10" applyNumberFormat="1" applyFont="1" applyBorder="1" applyAlignment="1">
      <alignment horizontal="center" vertical="center"/>
    </xf>
    <xf numFmtId="4" fontId="93" fillId="0" borderId="42" xfId="10" applyNumberFormat="1" applyFont="1" applyBorder="1" applyAlignment="1">
      <alignment horizontal="center" vertical="center"/>
    </xf>
    <xf numFmtId="0" fontId="11" fillId="0" borderId="35" xfId="119" applyFont="1" applyBorder="1"/>
    <xf numFmtId="0" fontId="10" fillId="0" borderId="0" xfId="1" applyFill="1"/>
    <xf numFmtId="0" fontId="10" fillId="0" borderId="0" xfId="1" applyFill="1" applyAlignment="1">
      <alignment horizontal="left" vertical="center"/>
    </xf>
    <xf numFmtId="0" fontId="12" fillId="0" borderId="0" xfId="150" applyFont="1" applyAlignment="1">
      <alignment vertical="center"/>
    </xf>
    <xf numFmtId="178" fontId="12" fillId="0" borderId="0" xfId="150" applyNumberFormat="1" applyFont="1" applyAlignment="1">
      <alignment vertical="center"/>
    </xf>
    <xf numFmtId="0" fontId="14" fillId="0" borderId="0" xfId="41" quotePrefix="1" applyFont="1" applyAlignment="1">
      <alignment horizontal="left" vertical="center"/>
    </xf>
    <xf numFmtId="0" fontId="62" fillId="0" borderId="56" xfId="41" applyFont="1" applyBorder="1" applyAlignment="1">
      <alignment horizontal="center" vertical="center"/>
    </xf>
    <xf numFmtId="0" fontId="62" fillId="0" borderId="17" xfId="41" applyFont="1" applyBorder="1" applyAlignment="1">
      <alignment horizontal="left" vertical="center"/>
    </xf>
    <xf numFmtId="0" fontId="62" fillId="0" borderId="13" xfId="41" applyFont="1" applyBorder="1" applyAlignment="1">
      <alignment horizontal="center" vertical="center"/>
    </xf>
    <xf numFmtId="0" fontId="62" fillId="0" borderId="56" xfId="150" applyFont="1" applyBorder="1" applyAlignment="1">
      <alignment horizontal="center" vertical="center"/>
    </xf>
    <xf numFmtId="0" fontId="62" fillId="0" borderId="13" xfId="150" applyFont="1" applyBorder="1" applyAlignment="1">
      <alignment horizontal="center" vertical="center"/>
    </xf>
    <xf numFmtId="0" fontId="14" fillId="0" borderId="17" xfId="41" applyFont="1" applyBorder="1" applyAlignment="1">
      <alignment horizontal="center" vertical="center"/>
    </xf>
    <xf numFmtId="0" fontId="62" fillId="0" borderId="17" xfId="41" applyFont="1" applyBorder="1" applyAlignment="1">
      <alignment horizontal="center" vertical="center"/>
    </xf>
    <xf numFmtId="0" fontId="62" fillId="0" borderId="17" xfId="150" applyFont="1" applyBorder="1" applyAlignment="1">
      <alignment horizontal="center" vertical="center"/>
    </xf>
    <xf numFmtId="0" fontId="62" fillId="0" borderId="43" xfId="41" applyFont="1" applyBorder="1" applyAlignment="1">
      <alignment horizontal="left" vertical="center"/>
    </xf>
    <xf numFmtId="0" fontId="62" fillId="0" borderId="43" xfId="41" applyFont="1" applyBorder="1" applyAlignment="1">
      <alignment horizontal="center" vertical="center"/>
    </xf>
    <xf numFmtId="0" fontId="62" fillId="0" borderId="31" xfId="41" applyFont="1" applyBorder="1" applyAlignment="1">
      <alignment horizontal="center" vertical="center"/>
    </xf>
    <xf numFmtId="0" fontId="62" fillId="0" borderId="43" xfId="150" applyFont="1" applyBorder="1" applyAlignment="1">
      <alignment horizontal="center" vertical="center"/>
    </xf>
    <xf numFmtId="0" fontId="62" fillId="0" borderId="31" xfId="150" applyFont="1" applyBorder="1" applyAlignment="1">
      <alignment horizontal="center" vertical="center"/>
    </xf>
    <xf numFmtId="0" fontId="18" fillId="0" borderId="56" xfId="41" quotePrefix="1" applyFont="1" applyBorder="1" applyAlignment="1">
      <alignment horizontal="left" vertical="center"/>
    </xf>
    <xf numFmtId="178" fontId="62" fillId="0" borderId="15" xfId="41" applyNumberFormat="1" applyFont="1" applyBorder="1" applyAlignment="1">
      <alignment vertical="center"/>
    </xf>
    <xf numFmtId="178" fontId="62" fillId="0" borderId="13" xfId="41" applyNumberFormat="1" applyFont="1" applyBorder="1" applyAlignment="1">
      <alignment vertical="center"/>
    </xf>
    <xf numFmtId="178" fontId="62" fillId="0" borderId="15" xfId="41" applyNumberFormat="1" applyFont="1" applyBorder="1" applyAlignment="1">
      <alignment horizontal="right" vertical="center"/>
    </xf>
    <xf numFmtId="178" fontId="62" fillId="0" borderId="13" xfId="41" applyNumberFormat="1" applyFont="1" applyBorder="1" applyAlignment="1">
      <alignment horizontal="right" vertical="center"/>
    </xf>
    <xf numFmtId="178" fontId="11" fillId="0" borderId="0" xfId="41" applyNumberFormat="1" applyFont="1" applyAlignment="1">
      <alignment horizontal="left" vertical="center" wrapText="1"/>
    </xf>
    <xf numFmtId="0" fontId="20" fillId="0" borderId="17" xfId="41" quotePrefix="1" applyFont="1" applyBorder="1" applyAlignment="1">
      <alignment horizontal="left" vertical="center"/>
    </xf>
    <xf numFmtId="178" fontId="20" fillId="0" borderId="15" xfId="41" applyNumberFormat="1" applyFont="1" applyBorder="1" applyAlignment="1">
      <alignment vertical="center"/>
    </xf>
    <xf numFmtId="178" fontId="20" fillId="0" borderId="13" xfId="41" applyNumberFormat="1" applyFont="1" applyBorder="1" applyAlignment="1">
      <alignment vertical="center"/>
    </xf>
    <xf numFmtId="178" fontId="20" fillId="0" borderId="15" xfId="41" applyNumberFormat="1" applyFont="1" applyBorder="1" applyAlignment="1">
      <alignment horizontal="right" vertical="center"/>
    </xf>
    <xf numFmtId="178" fontId="20" fillId="0" borderId="13" xfId="41" applyNumberFormat="1" applyFont="1" applyBorder="1" applyAlignment="1">
      <alignment horizontal="right" vertical="center"/>
    </xf>
    <xf numFmtId="178" fontId="20" fillId="0" borderId="0" xfId="41" applyNumberFormat="1" applyFont="1" applyAlignment="1">
      <alignment horizontal="left" vertical="center" wrapText="1"/>
    </xf>
    <xf numFmtId="0" fontId="20" fillId="0" borderId="17" xfId="41" applyFont="1" applyBorder="1" applyAlignment="1">
      <alignment horizontal="left" vertical="center"/>
    </xf>
    <xf numFmtId="0" fontId="52" fillId="0" borderId="17" xfId="41" applyFont="1" applyBorder="1" applyAlignment="1">
      <alignment horizontal="left" vertical="center"/>
    </xf>
    <xf numFmtId="0" fontId="52" fillId="0" borderId="15" xfId="41" applyFont="1" applyBorder="1" applyAlignment="1">
      <alignment horizontal="left" vertical="center" wrapText="1"/>
    </xf>
    <xf numFmtId="0" fontId="52" fillId="0" borderId="13" xfId="41" applyFont="1" applyBorder="1" applyAlignment="1">
      <alignment horizontal="left" vertical="center" wrapText="1"/>
    </xf>
    <xf numFmtId="0" fontId="52" fillId="0" borderId="15" xfId="41" applyFont="1" applyBorder="1" applyAlignment="1">
      <alignment horizontal="right" vertical="center" wrapText="1"/>
    </xf>
    <xf numFmtId="0" fontId="52" fillId="0" borderId="13" xfId="41" applyFont="1" applyBorder="1" applyAlignment="1">
      <alignment horizontal="right" vertical="center" wrapText="1"/>
    </xf>
    <xf numFmtId="0" fontId="18" fillId="0" borderId="17" xfId="41" quotePrefix="1" applyFont="1" applyBorder="1" applyAlignment="1">
      <alignment horizontal="left" vertical="center"/>
    </xf>
    <xf numFmtId="178" fontId="62" fillId="0" borderId="0" xfId="41" applyNumberFormat="1" applyFont="1" applyAlignment="1">
      <alignment horizontal="right" vertical="center"/>
    </xf>
    <xf numFmtId="3" fontId="167" fillId="0" borderId="17" xfId="41" applyNumberFormat="1" applyFont="1" applyBorder="1" applyAlignment="1">
      <alignment vertical="center"/>
    </xf>
    <xf numFmtId="178" fontId="11" fillId="0" borderId="0" xfId="41" applyNumberFormat="1" applyFont="1" applyAlignment="1">
      <alignment horizontal="right" vertical="center"/>
    </xf>
    <xf numFmtId="178" fontId="11" fillId="0" borderId="13" xfId="41" applyNumberFormat="1" applyFont="1" applyBorder="1" applyAlignment="1">
      <alignment horizontal="right" vertical="center"/>
    </xf>
    <xf numFmtId="278" fontId="11" fillId="0" borderId="0" xfId="41" applyNumberFormat="1" applyFont="1" applyAlignment="1">
      <alignment horizontal="right" vertical="center"/>
    </xf>
    <xf numFmtId="278" fontId="11" fillId="0" borderId="13" xfId="41" applyNumberFormat="1" applyFont="1" applyBorder="1" applyAlignment="1">
      <alignment horizontal="right" vertical="center"/>
    </xf>
    <xf numFmtId="3" fontId="99" fillId="0" borderId="17" xfId="41" applyNumberFormat="1" applyFont="1" applyBorder="1" applyAlignment="1">
      <alignment vertical="center"/>
    </xf>
    <xf numFmtId="3" fontId="167" fillId="0" borderId="17" xfId="41" applyNumberFormat="1" applyFont="1" applyBorder="1" applyAlignment="1">
      <alignment vertical="center" wrapText="1"/>
    </xf>
    <xf numFmtId="178" fontId="11" fillId="0" borderId="15" xfId="41" applyNumberFormat="1" applyFont="1" applyBorder="1" applyAlignment="1">
      <alignment horizontal="right" vertical="center"/>
    </xf>
    <xf numFmtId="0" fontId="52" fillId="0" borderId="17" xfId="41" quotePrefix="1" applyFont="1" applyBorder="1" applyAlignment="1">
      <alignment horizontal="left" vertical="center"/>
    </xf>
    <xf numFmtId="178" fontId="62" fillId="0" borderId="32" xfId="41" applyNumberFormat="1" applyFont="1" applyBorder="1" applyAlignment="1">
      <alignment horizontal="right" vertical="center"/>
    </xf>
    <xf numFmtId="178" fontId="62" fillId="0" borderId="31" xfId="41" applyNumberFormat="1" applyFont="1" applyBorder="1" applyAlignment="1">
      <alignment horizontal="right" vertical="center"/>
    </xf>
    <xf numFmtId="0" fontId="11" fillId="0" borderId="15" xfId="41" applyFont="1" applyBorder="1" applyAlignment="1">
      <alignment horizontal="left" vertical="center" wrapText="1"/>
    </xf>
    <xf numFmtId="0" fontId="11" fillId="0" borderId="13" xfId="41" applyFont="1" applyBorder="1" applyAlignment="1">
      <alignment horizontal="left" vertical="center" wrapText="1"/>
    </xf>
    <xf numFmtId="0" fontId="62" fillId="0" borderId="42" xfId="41" quotePrefix="1" applyFont="1" applyBorder="1" applyAlignment="1">
      <alignment horizontal="left" vertical="center"/>
    </xf>
    <xf numFmtId="178" fontId="62" fillId="0" borderId="65" xfId="41" applyNumberFormat="1" applyFont="1" applyBorder="1" applyAlignment="1">
      <alignment horizontal="right" vertical="center"/>
    </xf>
    <xf numFmtId="178" fontId="62" fillId="0" borderId="45" xfId="41" applyNumberFormat="1" applyFont="1" applyBorder="1" applyAlignment="1">
      <alignment horizontal="right" vertical="center"/>
    </xf>
    <xf numFmtId="178" fontId="62" fillId="0" borderId="44" xfId="41" applyNumberFormat="1" applyFont="1" applyBorder="1" applyAlignment="1">
      <alignment horizontal="right" vertical="center"/>
    </xf>
    <xf numFmtId="0" fontId="62" fillId="0" borderId="35" xfId="41" quotePrefix="1" applyFont="1" applyBorder="1" applyAlignment="1">
      <alignment horizontal="left" vertical="center"/>
    </xf>
    <xf numFmtId="178" fontId="62" fillId="0" borderId="35" xfId="41" applyNumberFormat="1" applyFont="1" applyBorder="1" applyAlignment="1">
      <alignment horizontal="right" vertical="center"/>
    </xf>
    <xf numFmtId="0" fontId="14" fillId="0" borderId="0" xfId="51" quotePrefix="1" applyFont="1" applyAlignment="1">
      <alignment horizontal="left"/>
    </xf>
    <xf numFmtId="0" fontId="23" fillId="0" borderId="0" xfId="51" applyFont="1"/>
    <xf numFmtId="0" fontId="59" fillId="0" borderId="0" xfId="151" applyFont="1"/>
    <xf numFmtId="0" fontId="23" fillId="0" borderId="56" xfId="51" applyFont="1" applyBorder="1"/>
    <xf numFmtId="0" fontId="23" fillId="0" borderId="17" xfId="51" applyFont="1" applyBorder="1" applyAlignment="1">
      <alignment horizontal="center"/>
    </xf>
    <xf numFmtId="0" fontId="52" fillId="0" borderId="17" xfId="51" applyFont="1" applyBorder="1" applyAlignment="1">
      <alignment horizontal="center"/>
    </xf>
    <xf numFmtId="0" fontId="52" fillId="0" borderId="13" xfId="51" applyFont="1" applyBorder="1" applyAlignment="1">
      <alignment horizontal="center"/>
    </xf>
    <xf numFmtId="0" fontId="52" fillId="0" borderId="57" xfId="51" applyFont="1" applyBorder="1" applyAlignment="1">
      <alignment horizontal="center"/>
    </xf>
    <xf numFmtId="0" fontId="52" fillId="0" borderId="36" xfId="51" applyFont="1" applyBorder="1" applyAlignment="1">
      <alignment horizontal="center"/>
    </xf>
    <xf numFmtId="0" fontId="23" fillId="0" borderId="17" xfId="51" applyFont="1" applyBorder="1"/>
    <xf numFmtId="0" fontId="52" fillId="0" borderId="15" xfId="51" applyFont="1" applyBorder="1" applyAlignment="1">
      <alignment horizontal="center"/>
    </xf>
    <xf numFmtId="0" fontId="23" fillId="0" borderId="43" xfId="51" applyFont="1" applyBorder="1"/>
    <xf numFmtId="0" fontId="52" fillId="0" borderId="43" xfId="51" applyFont="1" applyBorder="1" applyAlignment="1">
      <alignment horizontal="center"/>
    </xf>
    <xf numFmtId="0" fontId="52" fillId="0" borderId="31" xfId="51" applyFont="1" applyBorder="1" applyAlignment="1">
      <alignment horizontal="center"/>
    </xf>
    <xf numFmtId="0" fontId="52" fillId="0" borderId="32" xfId="51" applyFont="1" applyBorder="1" applyAlignment="1">
      <alignment horizontal="center"/>
    </xf>
    <xf numFmtId="0" fontId="14" fillId="0" borderId="56" xfId="51" applyFont="1" applyBorder="1" applyAlignment="1">
      <alignment vertical="center"/>
    </xf>
    <xf numFmtId="178" fontId="66" fillId="0" borderId="57" xfId="51" applyNumberFormat="1" applyFont="1" applyBorder="1" applyAlignment="1">
      <alignment horizontal="center"/>
    </xf>
    <xf numFmtId="178" fontId="66" fillId="0" borderId="36" xfId="51" applyNumberFormat="1" applyFont="1" applyBorder="1" applyAlignment="1">
      <alignment horizontal="center"/>
    </xf>
    <xf numFmtId="0" fontId="23" fillId="0" borderId="17" xfId="51" applyFont="1" applyBorder="1" applyAlignment="1">
      <alignment vertical="center"/>
    </xf>
    <xf numFmtId="178" fontId="52" fillId="0" borderId="15" xfId="51" applyNumberFormat="1" applyFont="1" applyBorder="1" applyAlignment="1">
      <alignment horizontal="center"/>
    </xf>
    <xf numFmtId="178" fontId="52" fillId="0" borderId="13" xfId="51" applyNumberFormat="1" applyFont="1" applyBorder="1" applyAlignment="1">
      <alignment horizontal="center"/>
    </xf>
    <xf numFmtId="178" fontId="11" fillId="0" borderId="15" xfId="51" applyNumberFormat="1" applyFont="1" applyBorder="1" applyAlignment="1">
      <alignment horizontal="center"/>
    </xf>
    <xf numFmtId="0" fontId="14" fillId="0" borderId="17" xfId="51" applyFont="1" applyBorder="1" applyAlignment="1">
      <alignment vertical="center"/>
    </xf>
    <xf numFmtId="178" fontId="66" fillId="0" borderId="15" xfId="51" applyNumberFormat="1" applyFont="1" applyBorder="1" applyAlignment="1">
      <alignment horizontal="center"/>
    </xf>
    <xf numFmtId="178" fontId="66" fillId="0" borderId="13" xfId="51" applyNumberFormat="1" applyFont="1" applyBorder="1" applyAlignment="1">
      <alignment horizontal="center"/>
    </xf>
    <xf numFmtId="0" fontId="23" fillId="0" borderId="17" xfId="51" applyFont="1" applyBorder="1" applyAlignment="1">
      <alignment horizontal="left" vertical="center"/>
    </xf>
    <xf numFmtId="178" fontId="52" fillId="0" borderId="32" xfId="51" applyNumberFormat="1" applyFont="1" applyBorder="1" applyAlignment="1">
      <alignment horizontal="center"/>
    </xf>
    <xf numFmtId="178" fontId="52" fillId="0" borderId="31" xfId="51" applyNumberFormat="1" applyFont="1" applyBorder="1" applyAlignment="1">
      <alignment horizontal="center"/>
    </xf>
    <xf numFmtId="0" fontId="14" fillId="0" borderId="42" xfId="51" applyFont="1" applyBorder="1" applyAlignment="1">
      <alignment horizontal="center" vertical="center"/>
    </xf>
    <xf numFmtId="178" fontId="66" fillId="0" borderId="44" xfId="51" applyNumberFormat="1" applyFont="1" applyBorder="1" applyAlignment="1">
      <alignment horizontal="center" vertical="center"/>
    </xf>
    <xf numFmtId="178" fontId="66" fillId="0" borderId="45" xfId="51" applyNumberFormat="1" applyFont="1" applyBorder="1" applyAlignment="1">
      <alignment horizontal="center" vertical="center"/>
    </xf>
    <xf numFmtId="178" fontId="66" fillId="0" borderId="32" xfId="51" applyNumberFormat="1" applyFont="1" applyBorder="1" applyAlignment="1">
      <alignment horizontal="center"/>
    </xf>
    <xf numFmtId="178" fontId="66" fillId="0" borderId="31" xfId="51" applyNumberFormat="1" applyFont="1" applyBorder="1" applyAlignment="1">
      <alignment horizontal="center"/>
    </xf>
    <xf numFmtId="0" fontId="23" fillId="0" borderId="0" xfId="51" quotePrefix="1" applyFont="1" applyAlignment="1">
      <alignment horizontal="left"/>
    </xf>
    <xf numFmtId="0" fontId="59" fillId="0" borderId="0" xfId="151" quotePrefix="1" applyFont="1"/>
    <xf numFmtId="178" fontId="66" fillId="0" borderId="35" xfId="41" applyNumberFormat="1" applyFont="1" applyBorder="1" applyAlignment="1"/>
    <xf numFmtId="178" fontId="66" fillId="0" borderId="36" xfId="41" applyNumberFormat="1" applyFont="1" applyBorder="1" applyAlignment="1"/>
    <xf numFmtId="178" fontId="52" fillId="0" borderId="0" xfId="41" applyNumberFormat="1" applyFont="1" applyAlignment="1"/>
    <xf numFmtId="178" fontId="52" fillId="0" borderId="13" xfId="41" applyNumberFormat="1" applyFont="1" applyBorder="1" applyAlignment="1"/>
    <xf numFmtId="178" fontId="11" fillId="0" borderId="0" xfId="41" applyNumberFormat="1" applyFont="1" applyAlignment="1"/>
    <xf numFmtId="178" fontId="66" fillId="0" borderId="0" xfId="41" applyNumberFormat="1" applyFont="1" applyAlignment="1"/>
    <xf numFmtId="178" fontId="66" fillId="0" borderId="13" xfId="41" applyNumberFormat="1" applyFont="1" applyBorder="1" applyAlignment="1"/>
    <xf numFmtId="178" fontId="180" fillId="0" borderId="0" xfId="0" applyNumberFormat="1" applyFont="1"/>
    <xf numFmtId="178" fontId="180" fillId="0" borderId="13" xfId="0" applyNumberFormat="1" applyFont="1" applyBorder="1"/>
    <xf numFmtId="178" fontId="52" fillId="0" borderId="30" xfId="41" applyNumberFormat="1" applyFont="1" applyBorder="1" applyAlignment="1"/>
    <xf numFmtId="178" fontId="52" fillId="0" borderId="31" xfId="41" applyNumberFormat="1" applyFont="1" applyBorder="1" applyAlignment="1"/>
    <xf numFmtId="178" fontId="66" fillId="0" borderId="30" xfId="41" applyNumberFormat="1" applyFont="1" applyBorder="1" applyAlignment="1"/>
    <xf numFmtId="178" fontId="66" fillId="0" borderId="31" xfId="41" applyNumberFormat="1" applyFont="1" applyBorder="1" applyAlignment="1"/>
    <xf numFmtId="0" fontId="52" fillId="0" borderId="17" xfId="150" applyFont="1" applyBorder="1" applyAlignment="1">
      <alignment horizontal="center"/>
    </xf>
    <xf numFmtId="0" fontId="52" fillId="0" borderId="43" xfId="150" applyFont="1" applyBorder="1" applyAlignment="1">
      <alignment horizontal="center"/>
    </xf>
    <xf numFmtId="178" fontId="66" fillId="0" borderId="57" xfId="150" applyNumberFormat="1" applyFont="1" applyBorder="1"/>
    <xf numFmtId="178" fontId="66" fillId="0" borderId="36" xfId="150" applyNumberFormat="1" applyFont="1" applyBorder="1"/>
    <xf numFmtId="178" fontId="52" fillId="0" borderId="15" xfId="150" applyNumberFormat="1" applyFont="1" applyBorder="1"/>
    <xf numFmtId="178" fontId="52" fillId="0" borderId="13" xfId="150" applyNumberFormat="1" applyFont="1" applyBorder="1"/>
    <xf numFmtId="178" fontId="66" fillId="0" borderId="15" xfId="150" applyNumberFormat="1" applyFont="1" applyBorder="1"/>
    <xf numFmtId="178" fontId="66" fillId="0" borderId="13" xfId="150" applyNumberFormat="1" applyFont="1" applyBorder="1"/>
    <xf numFmtId="178" fontId="66" fillId="0" borderId="44" xfId="150" applyNumberFormat="1" applyFont="1" applyBorder="1"/>
    <xf numFmtId="178" fontId="66" fillId="0" borderId="45" xfId="150" applyNumberFormat="1" applyFont="1" applyBorder="1"/>
    <xf numFmtId="219" fontId="150" fillId="0" borderId="0" xfId="151" applyNumberFormat="1" applyFont="1"/>
    <xf numFmtId="178" fontId="59" fillId="0" borderId="0" xfId="151" applyNumberFormat="1" applyFont="1"/>
    <xf numFmtId="3" fontId="59" fillId="0" borderId="0" xfId="151" applyNumberFormat="1" applyFont="1"/>
    <xf numFmtId="0" fontId="24" fillId="0" borderId="0" xfId="41" quotePrefix="1" applyFont="1" applyAlignment="1">
      <alignment horizontal="left"/>
    </xf>
    <xf numFmtId="0" fontId="23" fillId="0" borderId="0" xfId="41" applyFont="1">
      <alignment horizontal="left" vertical="top" wrapText="1"/>
    </xf>
    <xf numFmtId="0" fontId="11" fillId="0" borderId="0" xfId="150"/>
    <xf numFmtId="0" fontId="52" fillId="0" borderId="45" xfId="41" applyFont="1" applyBorder="1" applyAlignment="1">
      <alignment horizontal="center" vertical="center"/>
    </xf>
    <xf numFmtId="0" fontId="52" fillId="0" borderId="42" xfId="41" applyFont="1" applyBorder="1" applyAlignment="1">
      <alignment horizontal="center" vertical="center"/>
    </xf>
    <xf numFmtId="0" fontId="11" fillId="0" borderId="45" xfId="150" applyBorder="1" applyAlignment="1">
      <alignment horizontal="center" vertical="center"/>
    </xf>
    <xf numFmtId="0" fontId="11" fillId="0" borderId="42" xfId="150" applyBorder="1" applyAlignment="1">
      <alignment horizontal="center" vertical="center"/>
    </xf>
    <xf numFmtId="1" fontId="52" fillId="0" borderId="56" xfId="41" applyNumberFormat="1" applyFont="1" applyBorder="1" applyAlignment="1">
      <alignment horizontal="center" vertical="center"/>
    </xf>
    <xf numFmtId="1" fontId="52" fillId="0" borderId="42" xfId="41" applyNumberFormat="1" applyFont="1" applyBorder="1" applyAlignment="1">
      <alignment horizontal="center" vertical="center"/>
    </xf>
    <xf numFmtId="1" fontId="11" fillId="0" borderId="42" xfId="150" applyNumberFormat="1" applyBorder="1" applyAlignment="1">
      <alignment horizontal="center" vertical="center"/>
    </xf>
    <xf numFmtId="0" fontId="23" fillId="0" borderId="56" xfId="41" applyFont="1" applyBorder="1" applyAlignment="1">
      <alignment horizontal="center" vertical="center"/>
    </xf>
    <xf numFmtId="3" fontId="52" fillId="0" borderId="57" xfId="41" applyNumberFormat="1" applyFont="1" applyBorder="1" applyAlignment="1">
      <alignment vertical="center" wrapText="1"/>
    </xf>
    <xf numFmtId="3" fontId="52" fillId="0" borderId="35" xfId="41" applyNumberFormat="1" applyFont="1" applyBorder="1" applyAlignment="1">
      <alignment vertical="center" wrapText="1"/>
    </xf>
    <xf numFmtId="165" fontId="52" fillId="0" borderId="35" xfId="41" applyNumberFormat="1" applyFont="1" applyBorder="1" applyAlignment="1">
      <alignment vertical="center" wrapText="1"/>
    </xf>
    <xf numFmtId="184" fontId="52" fillId="0" borderId="36" xfId="41" applyNumberFormat="1" applyFont="1" applyBorder="1" applyAlignment="1">
      <alignment vertical="center"/>
    </xf>
    <xf numFmtId="200" fontId="52" fillId="0" borderId="36" xfId="41" applyNumberFormat="1" applyFont="1" applyBorder="1" applyAlignment="1">
      <alignment vertical="center"/>
    </xf>
    <xf numFmtId="0" fontId="52" fillId="0" borderId="0" xfId="41" applyFont="1" applyAlignment="1">
      <alignment vertical="center" wrapText="1"/>
    </xf>
    <xf numFmtId="0" fontId="23" fillId="0" borderId="17" xfId="41" applyFont="1" applyBorder="1" applyAlignment="1">
      <alignment horizontal="center" vertical="center"/>
    </xf>
    <xf numFmtId="3" fontId="52" fillId="0" borderId="15" xfId="41" applyNumberFormat="1" applyFont="1" applyBorder="1" applyAlignment="1">
      <alignment vertical="center" wrapText="1"/>
    </xf>
    <xf numFmtId="3" fontId="52" fillId="0" borderId="0" xfId="41" applyNumberFormat="1" applyFont="1" applyAlignment="1">
      <alignment vertical="center" wrapText="1"/>
    </xf>
    <xf numFmtId="165" fontId="52" fillId="0" borderId="0" xfId="41" applyNumberFormat="1" applyFont="1" applyAlignment="1">
      <alignment vertical="center" wrapText="1"/>
    </xf>
    <xf numFmtId="184" fontId="52" fillId="0" borderId="13" xfId="41" applyNumberFormat="1" applyFont="1" applyBorder="1" applyAlignment="1">
      <alignment vertical="center"/>
    </xf>
    <xf numFmtId="200" fontId="52" fillId="0" borderId="13" xfId="41" applyNumberFormat="1" applyFont="1" applyBorder="1" applyAlignment="1">
      <alignment vertical="center"/>
    </xf>
    <xf numFmtId="0" fontId="14" fillId="0" borderId="42" xfId="41" applyFont="1" applyBorder="1" applyAlignment="1">
      <alignment horizontal="center" vertical="center"/>
    </xf>
    <xf numFmtId="3" fontId="66" fillId="0" borderId="44" xfId="41" applyNumberFormat="1" applyFont="1" applyBorder="1" applyAlignment="1">
      <alignment vertical="center" wrapText="1"/>
    </xf>
    <xf numFmtId="3" fontId="66" fillId="0" borderId="65" xfId="41" applyNumberFormat="1" applyFont="1" applyBorder="1" applyAlignment="1">
      <alignment vertical="center" wrapText="1"/>
    </xf>
    <xf numFmtId="200" fontId="66" fillId="0" borderId="45" xfId="41" applyNumberFormat="1" applyFont="1" applyBorder="1" applyAlignment="1">
      <alignment vertical="center"/>
    </xf>
    <xf numFmtId="0" fontId="20" fillId="0" borderId="0" xfId="151" quotePrefix="1" applyFont="1" applyAlignment="1">
      <alignment horizontal="left"/>
    </xf>
    <xf numFmtId="0" fontId="11" fillId="0" borderId="0" xfId="41" applyFont="1">
      <alignment horizontal="left" vertical="top" wrapText="1"/>
    </xf>
    <xf numFmtId="0" fontId="14" fillId="0" borderId="0" xfId="152" quotePrefix="1" applyFont="1" applyAlignment="1">
      <alignment horizontal="left" vertical="center"/>
    </xf>
    <xf numFmtId="0" fontId="23" fillId="0" borderId="0" xfId="152" applyFont="1" applyAlignment="1">
      <alignment vertical="center"/>
    </xf>
    <xf numFmtId="0" fontId="14" fillId="0" borderId="0" xfId="152" applyFont="1" applyAlignment="1">
      <alignment vertical="center"/>
    </xf>
    <xf numFmtId="0" fontId="23" fillId="0" borderId="56" xfId="152" quotePrefix="1" applyFont="1" applyBorder="1" applyAlignment="1">
      <alignment horizontal="center" vertical="center" wrapText="1"/>
    </xf>
    <xf numFmtId="17" fontId="23" fillId="0" borderId="56" xfId="152" quotePrefix="1" applyNumberFormat="1" applyFont="1" applyBorder="1" applyAlignment="1">
      <alignment horizontal="center" vertical="center" wrapText="1"/>
    </xf>
    <xf numFmtId="0" fontId="14" fillId="0" borderId="15" xfId="152" applyFont="1" applyBorder="1" applyAlignment="1">
      <alignment vertical="center" wrapText="1"/>
    </xf>
    <xf numFmtId="235" fontId="18" fillId="0" borderId="56" xfId="152" applyNumberFormat="1" applyFont="1" applyBorder="1" applyAlignment="1">
      <alignment vertical="center"/>
    </xf>
    <xf numFmtId="235" fontId="18" fillId="0" borderId="57" xfId="152" applyNumberFormat="1" applyFont="1" applyBorder="1" applyAlignment="1">
      <alignment vertical="center"/>
    </xf>
    <xf numFmtId="235" fontId="18" fillId="0" borderId="35" xfId="152" applyNumberFormat="1" applyFont="1" applyBorder="1" applyAlignment="1">
      <alignment vertical="center"/>
    </xf>
    <xf numFmtId="235" fontId="18" fillId="0" borderId="36" xfId="152" applyNumberFormat="1" applyFont="1" applyBorder="1" applyAlignment="1">
      <alignment vertical="center"/>
    </xf>
    <xf numFmtId="235" fontId="18" fillId="0" borderId="17" xfId="152" applyNumberFormat="1" applyFont="1" applyBorder="1" applyAlignment="1">
      <alignment vertical="center"/>
    </xf>
    <xf numFmtId="235" fontId="18" fillId="0" borderId="15" xfId="152" applyNumberFormat="1" applyFont="1" applyBorder="1" applyAlignment="1">
      <alignment vertical="center"/>
    </xf>
    <xf numFmtId="235" fontId="18" fillId="0" borderId="0" xfId="152" applyNumberFormat="1" applyFont="1" applyAlignment="1">
      <alignment vertical="center"/>
    </xf>
    <xf numFmtId="235" fontId="18" fillId="0" borderId="13" xfId="152" applyNumberFormat="1" applyFont="1" applyBorder="1" applyAlignment="1">
      <alignment vertical="center"/>
    </xf>
    <xf numFmtId="2" fontId="23" fillId="0" borderId="17" xfId="152" applyNumberFormat="1" applyFont="1" applyBorder="1" applyAlignment="1">
      <alignment vertical="center"/>
    </xf>
    <xf numFmtId="235" fontId="11" fillId="0" borderId="17" xfId="152" applyNumberFormat="1" applyFont="1" applyBorder="1" applyAlignment="1">
      <alignment vertical="center"/>
    </xf>
    <xf numFmtId="235" fontId="11" fillId="0" borderId="15" xfId="152" applyNumberFormat="1" applyFont="1" applyBorder="1" applyAlignment="1">
      <alignment vertical="center"/>
    </xf>
    <xf numFmtId="235" fontId="11" fillId="0" borderId="0" xfId="152" applyNumberFormat="1" applyFont="1" applyAlignment="1">
      <alignment vertical="center"/>
    </xf>
    <xf numFmtId="235" fontId="11" fillId="0" borderId="13" xfId="152" applyNumberFormat="1" applyFont="1" applyBorder="1" applyAlignment="1">
      <alignment vertical="center"/>
    </xf>
    <xf numFmtId="0" fontId="23" fillId="0" borderId="15" xfId="152" applyFont="1" applyBorder="1" applyAlignment="1">
      <alignment vertical="center" wrapText="1"/>
    </xf>
    <xf numFmtId="235" fontId="18" fillId="0" borderId="32" xfId="152" applyNumberFormat="1" applyFont="1" applyBorder="1" applyAlignment="1">
      <alignment vertical="center"/>
    </xf>
    <xf numFmtId="235" fontId="18" fillId="0" borderId="30" xfId="152" applyNumberFormat="1" applyFont="1" applyBorder="1" applyAlignment="1">
      <alignment vertical="center"/>
    </xf>
    <xf numFmtId="0" fontId="14" fillId="0" borderId="44" xfId="152" applyFont="1" applyBorder="1" applyAlignment="1">
      <alignment horizontal="center" vertical="center"/>
    </xf>
    <xf numFmtId="235" fontId="18" fillId="0" borderId="42" xfId="152" applyNumberFormat="1" applyFont="1" applyBorder="1" applyAlignment="1">
      <alignment vertical="center"/>
    </xf>
    <xf numFmtId="235" fontId="18" fillId="0" borderId="44" xfId="152" applyNumberFormat="1" applyFont="1" applyBorder="1" applyAlignment="1">
      <alignment vertical="center"/>
    </xf>
    <xf numFmtId="235" fontId="18" fillId="0" borderId="65" xfId="152" applyNumberFormat="1" applyFont="1" applyBorder="1" applyAlignment="1">
      <alignment vertical="center"/>
    </xf>
    <xf numFmtId="235" fontId="18" fillId="0" borderId="45" xfId="152" applyNumberFormat="1" applyFont="1" applyBorder="1" applyAlignment="1">
      <alignment vertical="center"/>
    </xf>
    <xf numFmtId="0" fontId="11" fillId="0" borderId="0" xfId="152" applyFont="1" applyAlignment="1">
      <alignment vertical="center"/>
    </xf>
    <xf numFmtId="17" fontId="11" fillId="0" borderId="42" xfId="0" quotePrefix="1" applyNumberFormat="1" applyFont="1" applyBorder="1" applyAlignment="1">
      <alignment horizontal="center" vertical="center" wrapText="1"/>
    </xf>
    <xf numFmtId="235" fontId="11" fillId="0" borderId="57" xfId="0" applyNumberFormat="1" applyFont="1" applyBorder="1"/>
    <xf numFmtId="235" fontId="11" fillId="0" borderId="35" xfId="0" applyNumberFormat="1" applyFont="1" applyBorder="1"/>
    <xf numFmtId="235" fontId="11" fillId="0" borderId="36" xfId="0" applyNumberFormat="1" applyFont="1" applyBorder="1"/>
    <xf numFmtId="2" fontId="44" fillId="0" borderId="17" xfId="152" applyNumberFormat="1" applyFont="1" applyBorder="1" applyAlignment="1">
      <alignment horizontal="left" vertical="center"/>
    </xf>
    <xf numFmtId="235" fontId="60" fillId="0" borderId="13" xfId="152" applyNumberFormat="1" applyFont="1" applyBorder="1" applyAlignment="1">
      <alignment vertical="center"/>
    </xf>
    <xf numFmtId="235" fontId="60" fillId="0" borderId="15" xfId="0" applyNumberFormat="1" applyFont="1" applyBorder="1"/>
    <xf numFmtId="235" fontId="60" fillId="0" borderId="0" xfId="0" applyNumberFormat="1" applyFont="1"/>
    <xf numFmtId="235" fontId="60" fillId="0" borderId="13" xfId="0" applyNumberFormat="1" applyFont="1" applyBorder="1"/>
    <xf numFmtId="0" fontId="60" fillId="0" borderId="0" xfId="152" applyFont="1" applyAlignment="1">
      <alignment vertical="center"/>
    </xf>
    <xf numFmtId="235" fontId="11" fillId="0" borderId="15" xfId="0" applyNumberFormat="1" applyFont="1" applyBorder="1"/>
    <xf numFmtId="235" fontId="11" fillId="0" borderId="0" xfId="0" applyNumberFormat="1" applyFont="1"/>
    <xf numFmtId="235" fontId="11" fillId="0" borderId="13" xfId="0" applyNumberFormat="1" applyFont="1" applyBorder="1"/>
    <xf numFmtId="2" fontId="23" fillId="0" borderId="15" xfId="152" applyNumberFormat="1" applyFont="1" applyBorder="1" applyAlignment="1">
      <alignment vertical="center"/>
    </xf>
    <xf numFmtId="235" fontId="11" fillId="0" borderId="32" xfId="0" applyNumberFormat="1" applyFont="1" applyBorder="1"/>
    <xf numFmtId="235" fontId="11" fillId="0" borderId="30" xfId="0" applyNumberFormat="1" applyFont="1" applyBorder="1"/>
    <xf numFmtId="0" fontId="14" fillId="0" borderId="42" xfId="152" applyFont="1" applyBorder="1" applyAlignment="1">
      <alignment horizontal="center" vertical="center"/>
    </xf>
    <xf numFmtId="235" fontId="18" fillId="0" borderId="44" xfId="0" applyNumberFormat="1" applyFont="1" applyBorder="1" applyAlignment="1">
      <alignment vertical="center"/>
    </xf>
    <xf numFmtId="235" fontId="18" fillId="0" borderId="65" xfId="0" applyNumberFormat="1" applyFont="1" applyBorder="1" applyAlignment="1">
      <alignment vertical="center"/>
    </xf>
    <xf numFmtId="235" fontId="18" fillId="0" borderId="45" xfId="0" applyNumberFormat="1" applyFont="1" applyBorder="1" applyAlignment="1">
      <alignment vertical="center"/>
    </xf>
    <xf numFmtId="0" fontId="182" fillId="0" borderId="30" xfId="42" applyFont="1" applyBorder="1">
      <alignment horizontal="left" vertical="top" wrapText="1"/>
    </xf>
    <xf numFmtId="0" fontId="104" fillId="0" borderId="30" xfId="42" applyFont="1" applyBorder="1">
      <alignment horizontal="left" vertical="top" wrapText="1"/>
    </xf>
    <xf numFmtId="0" fontId="182" fillId="0" borderId="15" xfId="42" applyFont="1" applyBorder="1" applyAlignment="1">
      <alignment horizontal="center"/>
    </xf>
    <xf numFmtId="1" fontId="182" fillId="0" borderId="42" xfId="42" applyNumberFormat="1" applyFont="1" applyBorder="1" applyAlignment="1">
      <alignment horizontal="center"/>
    </xf>
    <xf numFmtId="0" fontId="182" fillId="0" borderId="65" xfId="0" applyFont="1" applyBorder="1" applyAlignment="1">
      <alignment horizontal="right" indent="1"/>
    </xf>
    <xf numFmtId="0" fontId="182" fillId="0" borderId="35" xfId="0" applyFont="1" applyBorder="1" applyAlignment="1">
      <alignment horizontal="right"/>
    </xf>
    <xf numFmtId="0" fontId="104" fillId="0" borderId="15" xfId="42" applyFont="1" applyBorder="1">
      <alignment horizontal="left" vertical="top" wrapText="1"/>
    </xf>
    <xf numFmtId="0" fontId="182" fillId="0" borderId="15" xfId="42" quotePrefix="1" applyFont="1" applyBorder="1" applyAlignment="1">
      <alignment horizontal="left"/>
    </xf>
    <xf numFmtId="3" fontId="182" fillId="0" borderId="17" xfId="42" applyNumberFormat="1" applyFont="1" applyBorder="1" applyAlignment="1">
      <alignment horizontal="center"/>
    </xf>
    <xf numFmtId="178" fontId="182" fillId="0" borderId="57" xfId="0" applyNumberFormat="1" applyFont="1" applyBorder="1" applyAlignment="1">
      <alignment horizontal="center"/>
    </xf>
    <xf numFmtId="178" fontId="182" fillId="0" borderId="35" xfId="0" applyNumberFormat="1" applyFont="1" applyBorder="1" applyAlignment="1">
      <alignment horizontal="center"/>
    </xf>
    <xf numFmtId="3" fontId="182" fillId="0" borderId="0" xfId="42" applyNumberFormat="1" applyFont="1" applyAlignment="1">
      <alignment horizontal="center" wrapText="1"/>
    </xf>
    <xf numFmtId="3" fontId="182" fillId="0" borderId="35" xfId="42" applyNumberFormat="1" applyFont="1" applyBorder="1" applyAlignment="1">
      <alignment horizontal="center" wrapText="1"/>
    </xf>
    <xf numFmtId="217" fontId="182" fillId="0" borderId="36" xfId="48" applyNumberFormat="1" applyFont="1" applyBorder="1" applyAlignment="1">
      <alignment horizontal="center" wrapText="1"/>
    </xf>
    <xf numFmtId="3" fontId="182" fillId="0" borderId="15" xfId="42" quotePrefix="1" applyNumberFormat="1" applyFont="1" applyBorder="1" applyAlignment="1">
      <alignment horizontal="left"/>
    </xf>
    <xf numFmtId="178" fontId="182" fillId="0" borderId="15" xfId="0" applyNumberFormat="1" applyFont="1" applyBorder="1" applyAlignment="1">
      <alignment horizontal="center"/>
    </xf>
    <xf numFmtId="178" fontId="182" fillId="0" borderId="0" xfId="0" applyNumberFormat="1" applyFont="1" applyAlignment="1">
      <alignment horizontal="center"/>
    </xf>
    <xf numFmtId="217" fontId="182" fillId="0" borderId="13" xfId="48" applyNumberFormat="1" applyFont="1" applyBorder="1" applyAlignment="1">
      <alignment horizontal="center" wrapText="1"/>
    </xf>
    <xf numFmtId="0" fontId="182" fillId="0" borderId="15" xfId="42" quotePrefix="1" applyFont="1" applyBorder="1" applyAlignment="1">
      <alignment horizontal="left" wrapText="1"/>
    </xf>
    <xf numFmtId="0" fontId="184" fillId="0" borderId="15" xfId="0" applyFont="1" applyBorder="1" applyAlignment="1">
      <alignment horizontal="center" wrapText="1"/>
    </xf>
    <xf numFmtId="0" fontId="184" fillId="0" borderId="0" xfId="0" applyFont="1" applyAlignment="1">
      <alignment horizontal="center" wrapText="1"/>
    </xf>
    <xf numFmtId="0" fontId="180" fillId="0" borderId="15" xfId="42" applyFont="1" applyBorder="1" applyAlignment="1">
      <alignment horizontal="left"/>
    </xf>
    <xf numFmtId="178" fontId="180" fillId="0" borderId="15" xfId="0" applyNumberFormat="1" applyFont="1" applyBorder="1" applyAlignment="1">
      <alignment horizontal="center"/>
    </xf>
    <xf numFmtId="178" fontId="180" fillId="0" borderId="0" xfId="0" applyNumberFormat="1" applyFont="1" applyAlignment="1">
      <alignment horizontal="center"/>
    </xf>
    <xf numFmtId="3" fontId="180" fillId="0" borderId="0" xfId="42" applyNumberFormat="1" applyFont="1" applyAlignment="1">
      <alignment horizontal="center" wrapText="1"/>
    </xf>
    <xf numFmtId="217" fontId="180" fillId="0" borderId="13" xfId="48" applyNumberFormat="1" applyFont="1" applyBorder="1" applyAlignment="1">
      <alignment horizontal="center" wrapText="1"/>
    </xf>
    <xf numFmtId="3" fontId="180" fillId="0" borderId="15" xfId="42" applyNumberFormat="1" applyFont="1" applyBorder="1" applyAlignment="1">
      <alignment horizontal="left"/>
    </xf>
    <xf numFmtId="3" fontId="182" fillId="0" borderId="0" xfId="42" applyNumberFormat="1" applyFont="1" applyAlignment="1">
      <alignment horizontal="right" wrapText="1"/>
    </xf>
    <xf numFmtId="0" fontId="180" fillId="0" borderId="32" xfId="42" applyFont="1" applyBorder="1" applyAlignment="1">
      <alignment horizontal="left"/>
    </xf>
    <xf numFmtId="3" fontId="182" fillId="0" borderId="43" xfId="42" applyNumberFormat="1" applyFont="1" applyBorder="1" applyAlignment="1">
      <alignment horizontal="center"/>
    </xf>
    <xf numFmtId="178" fontId="180" fillId="0" borderId="32" xfId="0" applyNumberFormat="1" applyFont="1" applyBorder="1" applyAlignment="1">
      <alignment horizontal="center"/>
    </xf>
    <xf numFmtId="178" fontId="180" fillId="0" borderId="30" xfId="0" applyNumberFormat="1" applyFont="1" applyBorder="1" applyAlignment="1">
      <alignment horizontal="center"/>
    </xf>
    <xf numFmtId="3" fontId="180" fillId="0" borderId="30" xfId="42" applyNumberFormat="1" applyFont="1" applyBorder="1" applyAlignment="1">
      <alignment horizontal="center" wrapText="1"/>
    </xf>
    <xf numFmtId="0" fontId="185" fillId="0" borderId="0" xfId="42" applyFont="1">
      <alignment horizontal="left" vertical="top" wrapText="1"/>
    </xf>
    <xf numFmtId="0" fontId="104" fillId="0" borderId="35" xfId="42" applyFont="1" applyBorder="1">
      <alignment horizontal="left" vertical="top" wrapText="1"/>
    </xf>
    <xf numFmtId="0" fontId="182" fillId="0" borderId="0" xfId="42" applyFont="1" applyAlignment="1">
      <alignment horizontal="left"/>
    </xf>
    <xf numFmtId="178" fontId="104" fillId="0" borderId="0" xfId="42" applyNumberFormat="1" applyFont="1">
      <alignment horizontal="left" vertical="top" wrapText="1"/>
    </xf>
    <xf numFmtId="0" fontId="186" fillId="0" borderId="0" xfId="42" applyFont="1" applyAlignment="1">
      <alignment wrapText="1"/>
    </xf>
    <xf numFmtId="0" fontId="182" fillId="0" borderId="56" xfId="42" applyFont="1" applyBorder="1">
      <alignment horizontal="left" vertical="top" wrapText="1"/>
    </xf>
    <xf numFmtId="0" fontId="182" fillId="0" borderId="0" xfId="0" applyFont="1" applyAlignment="1">
      <alignment horizontal="right" indent="1"/>
    </xf>
    <xf numFmtId="0" fontId="182" fillId="0" borderId="36" xfId="0" applyFont="1" applyBorder="1" applyAlignment="1">
      <alignment horizontal="right" indent="1"/>
    </xf>
    <xf numFmtId="0" fontId="182" fillId="0" borderId="17" xfId="42" applyFont="1" applyBorder="1">
      <alignment horizontal="left" vertical="top" wrapText="1"/>
    </xf>
    <xf numFmtId="1" fontId="180" fillId="0" borderId="35" xfId="42" applyNumberFormat="1" applyFont="1" applyBorder="1" applyAlignment="1">
      <alignment horizontal="center" vertical="center"/>
    </xf>
    <xf numFmtId="0" fontId="180" fillId="0" borderId="35" xfId="42" applyFont="1" applyBorder="1" applyAlignment="1">
      <alignment horizontal="center" vertical="top" wrapText="1"/>
    </xf>
    <xf numFmtId="0" fontId="180" fillId="0" borderId="36" xfId="42" applyFont="1" applyBorder="1" applyAlignment="1">
      <alignment horizontal="center" vertical="top" wrapText="1"/>
    </xf>
    <xf numFmtId="0" fontId="182" fillId="0" borderId="17" xfId="42" applyFont="1" applyBorder="1" applyAlignment="1">
      <alignment horizontal="left"/>
    </xf>
    <xf numFmtId="0" fontId="104" fillId="0" borderId="13" xfId="42" applyFont="1" applyBorder="1">
      <alignment horizontal="left" vertical="top" wrapText="1"/>
    </xf>
    <xf numFmtId="0" fontId="180" fillId="0" borderId="17" xfId="42" applyFont="1" applyBorder="1" applyAlignment="1">
      <alignment horizontal="left"/>
    </xf>
    <xf numFmtId="279" fontId="32" fillId="0" borderId="0" xfId="0" applyNumberFormat="1" applyFont="1" applyAlignment="1">
      <alignment horizontal="center"/>
    </xf>
    <xf numFmtId="0" fontId="32" fillId="0" borderId="0" xfId="0" applyFont="1" applyAlignment="1">
      <alignment horizontal="center"/>
    </xf>
    <xf numFmtId="279" fontId="32" fillId="0" borderId="13" xfId="0" applyNumberFormat="1" applyFont="1" applyBorder="1" applyAlignment="1">
      <alignment horizontal="center"/>
    </xf>
    <xf numFmtId="0" fontId="187" fillId="0" borderId="17" xfId="42" applyFont="1" applyBorder="1" applyAlignment="1">
      <alignment horizontal="left"/>
    </xf>
    <xf numFmtId="279" fontId="188" fillId="0" borderId="0" xfId="0" applyNumberFormat="1" applyFont="1" applyAlignment="1">
      <alignment horizontal="center"/>
    </xf>
    <xf numFmtId="0" fontId="188" fillId="0" borderId="0" xfId="0" applyFont="1" applyAlignment="1">
      <alignment horizontal="center"/>
    </xf>
    <xf numFmtId="279" fontId="188" fillId="0" borderId="13" xfId="0" applyNumberFormat="1" applyFont="1" applyBorder="1" applyAlignment="1">
      <alignment horizontal="center"/>
    </xf>
    <xf numFmtId="0" fontId="32" fillId="0" borderId="13" xfId="42" applyFont="1" applyBorder="1" applyAlignment="1">
      <alignment horizontal="center" wrapText="1"/>
    </xf>
    <xf numFmtId="173" fontId="188" fillId="0" borderId="0" xfId="0" applyNumberFormat="1" applyFont="1" applyAlignment="1">
      <alignment horizontal="center"/>
    </xf>
    <xf numFmtId="280" fontId="188" fillId="0" borderId="0" xfId="0" applyNumberFormat="1" applyFont="1" applyAlignment="1">
      <alignment horizontal="center"/>
    </xf>
    <xf numFmtId="280" fontId="188" fillId="0" borderId="13" xfId="0" applyNumberFormat="1" applyFont="1" applyBorder="1" applyAlignment="1">
      <alignment horizontal="center"/>
    </xf>
    <xf numFmtId="0" fontId="189" fillId="0" borderId="0" xfId="42" applyFont="1">
      <alignment horizontal="left" vertical="top" wrapText="1"/>
    </xf>
    <xf numFmtId="173" fontId="32" fillId="0" borderId="0" xfId="0" applyNumberFormat="1" applyFont="1" applyAlignment="1">
      <alignment horizontal="center"/>
    </xf>
    <xf numFmtId="0" fontId="180" fillId="0" borderId="17" xfId="42" quotePrefix="1" applyFont="1" applyBorder="1" applyAlignment="1">
      <alignment horizontal="left"/>
    </xf>
    <xf numFmtId="0" fontId="180" fillId="0" borderId="13" xfId="42" applyFont="1" applyBorder="1" applyAlignment="1">
      <alignment horizontal="center" wrapText="1"/>
    </xf>
    <xf numFmtId="0" fontId="187" fillId="0" borderId="13" xfId="42" applyFont="1" applyBorder="1" applyAlignment="1">
      <alignment horizontal="center" wrapText="1"/>
    </xf>
    <xf numFmtId="173" fontId="190" fillId="0" borderId="0" xfId="0" applyNumberFormat="1" applyFont="1" applyAlignment="1">
      <alignment horizontal="center"/>
    </xf>
    <xf numFmtId="0" fontId="191" fillId="0" borderId="0" xfId="42" applyFont="1">
      <alignment horizontal="left" vertical="top" wrapText="1"/>
    </xf>
    <xf numFmtId="0" fontId="180" fillId="0" borderId="43" xfId="42" applyFont="1" applyBorder="1" applyAlignment="1">
      <alignment horizontal="left"/>
    </xf>
    <xf numFmtId="173" fontId="32" fillId="0" borderId="32" xfId="0" applyNumberFormat="1" applyFont="1" applyBorder="1" applyAlignment="1">
      <alignment horizontal="center"/>
    </xf>
    <xf numFmtId="173" fontId="32" fillId="0" borderId="30" xfId="0" applyNumberFormat="1" applyFont="1" applyBorder="1" applyAlignment="1">
      <alignment horizontal="center"/>
    </xf>
    <xf numFmtId="0" fontId="32" fillId="0" borderId="31" xfId="42" applyFont="1" applyBorder="1" applyAlignment="1">
      <alignment horizontal="center" wrapText="1"/>
    </xf>
    <xf numFmtId="0" fontId="32" fillId="0" borderId="0" xfId="42" applyFont="1" applyAlignment="1">
      <alignment horizontal="center" wrapText="1"/>
    </xf>
    <xf numFmtId="0" fontId="186" fillId="0" borderId="0" xfId="42" applyFont="1" applyAlignment="1">
      <alignment horizontal="left" wrapText="1"/>
    </xf>
    <xf numFmtId="0" fontId="182" fillId="0" borderId="0" xfId="42" applyFont="1">
      <alignment horizontal="left" vertical="top" wrapText="1"/>
    </xf>
    <xf numFmtId="0" fontId="182" fillId="0" borderId="0" xfId="154" quotePrefix="1" applyFont="1" applyAlignment="1">
      <alignment vertical="center"/>
    </xf>
    <xf numFmtId="0" fontId="182" fillId="0" borderId="0" xfId="42" applyFont="1" applyAlignment="1">
      <alignment horizontal="center" vertical="top"/>
    </xf>
    <xf numFmtId="0" fontId="182" fillId="0" borderId="56" xfId="42" applyFont="1" applyBorder="1" applyAlignment="1">
      <alignment horizontal="center"/>
    </xf>
    <xf numFmtId="0" fontId="182" fillId="0" borderId="35" xfId="0" applyFont="1" applyBorder="1" applyAlignment="1">
      <alignment horizontal="center"/>
    </xf>
    <xf numFmtId="0" fontId="182" fillId="0" borderId="45" xfId="0" applyFont="1" applyBorder="1" applyAlignment="1">
      <alignment horizontal="center"/>
    </xf>
    <xf numFmtId="0" fontId="182" fillId="0" borderId="0" xfId="42" applyFont="1" applyAlignment="1">
      <alignment horizontal="right" wrapText="1"/>
    </xf>
    <xf numFmtId="3" fontId="182" fillId="0" borderId="36" xfId="42" applyNumberFormat="1" applyFont="1" applyBorder="1" applyAlignment="1">
      <alignment horizontal="center" wrapText="1"/>
    </xf>
    <xf numFmtId="3" fontId="180" fillId="0" borderId="13" xfId="42" applyNumberFormat="1" applyFont="1" applyBorder="1" applyAlignment="1">
      <alignment horizontal="center" wrapText="1"/>
    </xf>
    <xf numFmtId="3" fontId="180" fillId="0" borderId="0" xfId="42" applyNumberFormat="1" applyFont="1" applyAlignment="1">
      <alignment horizontal="right" wrapText="1"/>
    </xf>
    <xf numFmtId="3" fontId="182" fillId="0" borderId="13" xfId="42" applyNumberFormat="1" applyFont="1" applyBorder="1" applyAlignment="1">
      <alignment horizontal="center" wrapText="1"/>
    </xf>
    <xf numFmtId="0" fontId="182" fillId="0" borderId="17" xfId="42" quotePrefix="1" applyFont="1" applyBorder="1" applyAlignment="1">
      <alignment horizontal="left" wrapText="1"/>
    </xf>
    <xf numFmtId="0" fontId="182" fillId="0" borderId="17" xfId="42" quotePrefix="1" applyFont="1" applyBorder="1" applyAlignment="1">
      <alignment horizontal="left"/>
    </xf>
    <xf numFmtId="0" fontId="180" fillId="0" borderId="17" xfId="42" quotePrefix="1" applyFont="1" applyBorder="1" applyAlignment="1">
      <alignment horizontal="left" wrapText="1"/>
    </xf>
    <xf numFmtId="0" fontId="182" fillId="0" borderId="17" xfId="42" quotePrefix="1" applyFont="1" applyBorder="1" applyAlignment="1">
      <alignment wrapText="1"/>
    </xf>
    <xf numFmtId="0" fontId="182" fillId="0" borderId="17" xfId="42" applyFont="1" applyBorder="1" applyAlignment="1">
      <alignment wrapText="1"/>
    </xf>
    <xf numFmtId="0" fontId="182" fillId="0" borderId="17" xfId="42" quotePrefix="1" applyFont="1" applyBorder="1">
      <alignment horizontal="left" vertical="top" wrapText="1"/>
    </xf>
    <xf numFmtId="0" fontId="182" fillId="0" borderId="17" xfId="42" applyFont="1" applyBorder="1" applyAlignment="1">
      <alignment horizontal="left" wrapText="1"/>
    </xf>
    <xf numFmtId="3" fontId="182" fillId="0" borderId="30" xfId="42" applyNumberFormat="1" applyFont="1" applyBorder="1" applyAlignment="1">
      <alignment horizontal="center" wrapText="1"/>
    </xf>
    <xf numFmtId="0" fontId="182" fillId="0" borderId="42" xfId="42" quotePrefix="1" applyFont="1" applyBorder="1" applyAlignment="1">
      <alignment horizontal="left"/>
    </xf>
    <xf numFmtId="178" fontId="182" fillId="0" borderId="65" xfId="0" applyNumberFormat="1" applyFont="1" applyBorder="1" applyAlignment="1">
      <alignment horizontal="center"/>
    </xf>
    <xf numFmtId="0" fontId="182" fillId="0" borderId="42" xfId="42" applyFont="1" applyBorder="1" applyAlignment="1">
      <alignment horizontal="left"/>
    </xf>
    <xf numFmtId="0" fontId="180" fillId="0" borderId="0" xfId="42" quotePrefix="1" applyFont="1" applyAlignment="1">
      <alignment horizontal="left"/>
    </xf>
    <xf numFmtId="0" fontId="104" fillId="0" borderId="0" xfId="0" applyFont="1" applyAlignment="1">
      <alignment horizontal="center" vertical="top" wrapText="1"/>
    </xf>
    <xf numFmtId="0" fontId="104" fillId="0" borderId="65" xfId="0" applyFont="1" applyBorder="1" applyAlignment="1">
      <alignment horizontal="center" vertical="top" wrapText="1"/>
    </xf>
    <xf numFmtId="3" fontId="180" fillId="0" borderId="35" xfId="42" applyNumberFormat="1" applyFont="1" applyBorder="1" applyAlignment="1">
      <alignment horizontal="center" wrapText="1"/>
    </xf>
    <xf numFmtId="3" fontId="180" fillId="0" borderId="36" xfId="42" applyNumberFormat="1" applyFont="1" applyBorder="1" applyAlignment="1">
      <alignment horizontal="center" wrapText="1"/>
    </xf>
    <xf numFmtId="0" fontId="182" fillId="0" borderId="56" xfId="42" applyFont="1" applyBorder="1" applyAlignment="1">
      <alignment horizontal="left" wrapText="1"/>
    </xf>
    <xf numFmtId="178" fontId="182" fillId="0" borderId="35" xfId="0" applyNumberFormat="1" applyFont="1" applyBorder="1" applyAlignment="1" applyProtection="1">
      <alignment horizontal="center"/>
      <protection locked="0"/>
    </xf>
    <xf numFmtId="178" fontId="182" fillId="0" borderId="0" xfId="0" applyNumberFormat="1" applyFont="1" applyAlignment="1" applyProtection="1">
      <alignment horizontal="center"/>
      <protection locked="0"/>
    </xf>
    <xf numFmtId="0" fontId="182" fillId="0" borderId="43" xfId="42" applyFont="1" applyBorder="1" applyAlignment="1">
      <alignment horizontal="left" wrapText="1"/>
    </xf>
    <xf numFmtId="178" fontId="182" fillId="0" borderId="30" xfId="0" applyNumberFormat="1" applyFont="1" applyBorder="1" applyAlignment="1" applyProtection="1">
      <alignment horizontal="center"/>
      <protection locked="0"/>
    </xf>
    <xf numFmtId="3" fontId="182" fillId="0" borderId="31" xfId="42" applyNumberFormat="1" applyFont="1" applyBorder="1" applyAlignment="1">
      <alignment horizontal="center" wrapText="1"/>
    </xf>
    <xf numFmtId="0" fontId="182" fillId="0" borderId="0" xfId="42" applyFont="1" applyAlignment="1">
      <alignment horizontal="left" wrapText="1"/>
    </xf>
    <xf numFmtId="0" fontId="182" fillId="0" borderId="0" xfId="42" applyFont="1" applyAlignment="1">
      <alignment horizontal="justify" wrapText="1"/>
    </xf>
    <xf numFmtId="0" fontId="180" fillId="0" borderId="0" xfId="42" applyFont="1">
      <alignment horizontal="left" vertical="top" wrapText="1"/>
    </xf>
    <xf numFmtId="0" fontId="62" fillId="0" borderId="0" xfId="42" quotePrefix="1" applyFont="1" applyAlignment="1">
      <alignment horizontal="left"/>
    </xf>
    <xf numFmtId="0" fontId="20" fillId="0" borderId="0" xfId="42" applyFont="1">
      <alignment horizontal="left" vertical="top" wrapText="1"/>
    </xf>
    <xf numFmtId="0" fontId="192" fillId="0" borderId="0" xfId="42" applyFont="1">
      <alignment horizontal="left" vertical="top" wrapText="1"/>
    </xf>
    <xf numFmtId="0" fontId="20" fillId="0" borderId="0" xfId="42" applyFont="1" applyAlignment="1">
      <alignment horizontal="right" wrapText="1"/>
    </xf>
    <xf numFmtId="0" fontId="62" fillId="0" borderId="56" xfId="42" applyFont="1" applyBorder="1" applyAlignment="1">
      <alignment horizontal="center"/>
    </xf>
    <xf numFmtId="0" fontId="193" fillId="0" borderId="35" xfId="0" applyFont="1" applyBorder="1" applyAlignment="1">
      <alignment horizontal="center"/>
    </xf>
    <xf numFmtId="0" fontId="193" fillId="0" borderId="45" xfId="0" applyFont="1" applyBorder="1" applyAlignment="1">
      <alignment horizontal="center"/>
    </xf>
    <xf numFmtId="0" fontId="193" fillId="0" borderId="17" xfId="0" applyFont="1" applyBorder="1" applyAlignment="1">
      <alignment horizontal="left"/>
    </xf>
    <xf numFmtId="0" fontId="193" fillId="0" borderId="57" xfId="42" applyFont="1" applyBorder="1" applyAlignment="1">
      <alignment horizontal="center" wrapText="1"/>
    </xf>
    <xf numFmtId="0" fontId="193" fillId="0" borderId="35" xfId="42" applyFont="1" applyBorder="1" applyAlignment="1">
      <alignment horizontal="center" wrapText="1"/>
    </xf>
    <xf numFmtId="0" fontId="193" fillId="0" borderId="36" xfId="42" applyFont="1" applyBorder="1" applyAlignment="1">
      <alignment horizontal="center" wrapText="1"/>
    </xf>
    <xf numFmtId="0" fontId="32" fillId="0" borderId="17" xfId="0" applyFont="1" applyBorder="1" applyAlignment="1">
      <alignment horizontal="left"/>
    </xf>
    <xf numFmtId="0" fontId="193" fillId="0" borderId="0" xfId="42" applyFont="1" applyAlignment="1">
      <alignment horizontal="center" wrapText="1"/>
    </xf>
    <xf numFmtId="0" fontId="193" fillId="0" borderId="13" xfId="42" applyFont="1" applyBorder="1" applyAlignment="1">
      <alignment horizontal="center" wrapText="1"/>
    </xf>
    <xf numFmtId="0" fontId="32" fillId="0" borderId="17" xfId="0" quotePrefix="1" applyFont="1" applyBorder="1" applyAlignment="1">
      <alignment horizontal="left"/>
    </xf>
    <xf numFmtId="0" fontId="32" fillId="0" borderId="0" xfId="42" applyFont="1" applyAlignment="1">
      <alignment horizontal="center"/>
    </xf>
    <xf numFmtId="0" fontId="32" fillId="0" borderId="13" xfId="42" applyFont="1" applyBorder="1" applyAlignment="1">
      <alignment horizontal="center"/>
    </xf>
    <xf numFmtId="0" fontId="20" fillId="0" borderId="0" xfId="42" applyFont="1" applyAlignment="1">
      <alignment horizontal="left" vertical="top"/>
    </xf>
    <xf numFmtId="0" fontId="193" fillId="0" borderId="17" xfId="0" quotePrefix="1" applyFont="1" applyBorder="1" applyAlignment="1">
      <alignment horizontal="left"/>
    </xf>
    <xf numFmtId="0" fontId="193" fillId="0" borderId="17" xfId="0" quotePrefix="1" applyFont="1" applyBorder="1" applyAlignment="1">
      <alignment horizontal="left" wrapText="1"/>
    </xf>
    <xf numFmtId="0" fontId="193" fillId="0" borderId="0" xfId="42" applyFont="1" applyAlignment="1">
      <alignment horizontal="center"/>
    </xf>
    <xf numFmtId="0" fontId="193" fillId="0" borderId="13" xfId="42" applyFont="1" applyBorder="1" applyAlignment="1">
      <alignment horizontal="center"/>
    </xf>
    <xf numFmtId="0" fontId="20" fillId="0" borderId="0" xfId="42" applyFont="1" applyAlignment="1"/>
    <xf numFmtId="0" fontId="193" fillId="0" borderId="17" xfId="0" applyFont="1" applyBorder="1" applyAlignment="1">
      <alignment horizontal="left" wrapText="1"/>
    </xf>
    <xf numFmtId="0" fontId="193" fillId="0" borderId="32" xfId="42" applyFont="1" applyBorder="1" applyAlignment="1">
      <alignment horizontal="center" wrapText="1"/>
    </xf>
    <xf numFmtId="0" fontId="193" fillId="0" borderId="30" xfId="42" applyFont="1" applyBorder="1" applyAlignment="1">
      <alignment horizontal="center" wrapText="1"/>
    </xf>
    <xf numFmtId="0" fontId="193" fillId="0" borderId="31" xfId="42" applyFont="1" applyBorder="1" applyAlignment="1">
      <alignment horizontal="center" wrapText="1"/>
    </xf>
    <xf numFmtId="0" fontId="193" fillId="0" borderId="42" xfId="0" applyFont="1" applyBorder="1" applyAlignment="1">
      <alignment horizontal="left"/>
    </xf>
    <xf numFmtId="0" fontId="193" fillId="0" borderId="44" xfId="42" applyFont="1" applyBorder="1" applyAlignment="1">
      <alignment horizontal="center" wrapText="1"/>
    </xf>
    <xf numFmtId="0" fontId="193" fillId="0" borderId="65" xfId="42" applyFont="1" applyBorder="1" applyAlignment="1">
      <alignment horizontal="center" wrapText="1"/>
    </xf>
    <xf numFmtId="0" fontId="193" fillId="0" borderId="45" xfId="42" applyFont="1" applyBorder="1" applyAlignment="1">
      <alignment horizontal="center" wrapText="1"/>
    </xf>
    <xf numFmtId="0" fontId="193" fillId="0" borderId="0" xfId="0" applyFont="1" applyAlignment="1">
      <alignment horizontal="left"/>
    </xf>
    <xf numFmtId="165" fontId="193" fillId="0" borderId="0" xfId="0" applyNumberFormat="1" applyFont="1"/>
    <xf numFmtId="0" fontId="20" fillId="0" borderId="0" xfId="42" quotePrefix="1" applyFont="1" applyAlignment="1">
      <alignment horizontal="left"/>
    </xf>
    <xf numFmtId="0" fontId="182" fillId="0" borderId="0" xfId="154" quotePrefix="1" applyFont="1" applyAlignment="1">
      <alignment horizontal="left" vertical="center"/>
    </xf>
    <xf numFmtId="0" fontId="182" fillId="0" borderId="0" xfId="42" quotePrefix="1" applyFont="1" applyAlignment="1">
      <alignment vertical="center"/>
    </xf>
    <xf numFmtId="1" fontId="182" fillId="0" borderId="0" xfId="42" applyNumberFormat="1" applyFont="1" applyAlignment="1">
      <alignment horizontal="right" wrapText="1"/>
    </xf>
    <xf numFmtId="281" fontId="182" fillId="0" borderId="57" xfId="42" applyNumberFormat="1" applyFont="1" applyBorder="1" applyAlignment="1">
      <alignment horizontal="center"/>
    </xf>
    <xf numFmtId="281" fontId="182" fillId="0" borderId="35" xfId="42" applyNumberFormat="1" applyFont="1" applyBorder="1" applyAlignment="1">
      <alignment horizontal="center"/>
    </xf>
    <xf numFmtId="172" fontId="182" fillId="0" borderId="35" xfId="42" applyNumberFormat="1" applyFont="1" applyBorder="1" applyAlignment="1">
      <alignment horizontal="center" wrapText="1"/>
    </xf>
    <xf numFmtId="172" fontId="182" fillId="0" borderId="36" xfId="42" applyNumberFormat="1" applyFont="1" applyBorder="1" applyAlignment="1">
      <alignment horizontal="center" wrapText="1"/>
    </xf>
    <xf numFmtId="172" fontId="182" fillId="0" borderId="0" xfId="42" applyNumberFormat="1" applyFont="1" applyAlignment="1">
      <alignment horizontal="right" wrapText="1"/>
    </xf>
    <xf numFmtId="281" fontId="180" fillId="0" borderId="15" xfId="42" applyNumberFormat="1" applyFont="1" applyBorder="1" applyAlignment="1">
      <alignment horizontal="center"/>
    </xf>
    <xf numFmtId="281" fontId="180" fillId="0" borderId="0" xfId="42" applyNumberFormat="1" applyFont="1" applyAlignment="1">
      <alignment horizontal="center"/>
    </xf>
    <xf numFmtId="172" fontId="180" fillId="0" borderId="0" xfId="42" applyNumberFormat="1" applyFont="1" applyAlignment="1">
      <alignment horizontal="center" wrapText="1"/>
    </xf>
    <xf numFmtId="172" fontId="180" fillId="0" borderId="13" xfId="42" applyNumberFormat="1" applyFont="1" applyBorder="1" applyAlignment="1">
      <alignment horizontal="center" wrapText="1"/>
    </xf>
    <xf numFmtId="172" fontId="180" fillId="0" borderId="0" xfId="42" applyNumberFormat="1" applyFont="1" applyAlignment="1">
      <alignment horizontal="right" wrapText="1"/>
    </xf>
    <xf numFmtId="281" fontId="182" fillId="0" borderId="15" xfId="42" applyNumberFormat="1" applyFont="1" applyBorder="1" applyAlignment="1">
      <alignment horizontal="center"/>
    </xf>
    <xf numFmtId="281" fontId="182" fillId="0" borderId="0" xfId="42" applyNumberFormat="1" applyFont="1" applyAlignment="1">
      <alignment horizontal="center"/>
    </xf>
    <xf numFmtId="172" fontId="182" fillId="0" borderId="0" xfId="42" applyNumberFormat="1" applyFont="1" applyAlignment="1">
      <alignment horizontal="center" wrapText="1"/>
    </xf>
    <xf numFmtId="172" fontId="182" fillId="0" borderId="13" xfId="42" applyNumberFormat="1" applyFont="1" applyBorder="1" applyAlignment="1">
      <alignment horizontal="center" wrapText="1"/>
    </xf>
    <xf numFmtId="282" fontId="180" fillId="0" borderId="15" xfId="42" applyNumberFormat="1" applyFont="1" applyBorder="1" applyAlignment="1">
      <alignment horizontal="center"/>
    </xf>
    <xf numFmtId="282" fontId="180" fillId="0" borderId="0" xfId="42" applyNumberFormat="1" applyFont="1" applyAlignment="1">
      <alignment horizontal="center"/>
    </xf>
    <xf numFmtId="172" fontId="182" fillId="0" borderId="30" xfId="42" applyNumberFormat="1" applyFont="1" applyBorder="1" applyAlignment="1">
      <alignment horizontal="center" wrapText="1"/>
    </xf>
    <xf numFmtId="281" fontId="182" fillId="0" borderId="44" xfId="42" applyNumberFormat="1" applyFont="1" applyBorder="1" applyAlignment="1">
      <alignment horizontal="center"/>
    </xf>
    <xf numFmtId="281" fontId="182" fillId="0" borderId="65" xfId="42" applyNumberFormat="1" applyFont="1" applyBorder="1" applyAlignment="1">
      <alignment horizontal="center"/>
    </xf>
    <xf numFmtId="0" fontId="182" fillId="0" borderId="0" xfId="42" applyFont="1" applyAlignment="1">
      <alignment horizontal="center" vertical="top" wrapText="1"/>
    </xf>
    <xf numFmtId="281" fontId="182" fillId="0" borderId="32" xfId="42" applyNumberFormat="1" applyFont="1" applyBorder="1" applyAlignment="1">
      <alignment horizontal="center"/>
    </xf>
    <xf numFmtId="281" fontId="182" fillId="0" borderId="30" xfId="42" applyNumberFormat="1" applyFont="1" applyBorder="1" applyAlignment="1">
      <alignment horizontal="center"/>
    </xf>
    <xf numFmtId="212" fontId="182" fillId="0" borderId="30" xfId="42" applyNumberFormat="1" applyFont="1" applyBorder="1" applyAlignment="1">
      <alignment horizontal="center" wrapText="1"/>
    </xf>
    <xf numFmtId="0" fontId="182" fillId="0" borderId="35" xfId="42" applyFont="1" applyBorder="1">
      <alignment horizontal="left" vertical="top" wrapText="1"/>
    </xf>
    <xf numFmtId="0" fontId="193" fillId="0" borderId="0" xfId="154" quotePrefix="1" applyFont="1" applyAlignment="1">
      <alignment horizontal="left" vertical="center"/>
    </xf>
    <xf numFmtId="0" fontId="193" fillId="0" borderId="0" xfId="42" quotePrefix="1" applyFont="1" applyAlignment="1">
      <alignment vertical="center"/>
    </xf>
    <xf numFmtId="0" fontId="32" fillId="0" borderId="0" xfId="42" applyFont="1">
      <alignment horizontal="left" vertical="top" wrapText="1"/>
    </xf>
    <xf numFmtId="282" fontId="11" fillId="0" borderId="0" xfId="0" applyNumberFormat="1" applyFont="1" applyAlignment="1">
      <alignment horizontal="center"/>
    </xf>
    <xf numFmtId="0" fontId="193" fillId="0" borderId="0" xfId="42" applyFont="1">
      <alignment horizontal="left" vertical="top" wrapText="1"/>
    </xf>
    <xf numFmtId="0" fontId="193" fillId="0" borderId="56" xfId="42" applyFont="1" applyBorder="1" applyAlignment="1">
      <alignment horizontal="center"/>
    </xf>
    <xf numFmtId="0" fontId="193" fillId="0" borderId="0" xfId="42" applyFont="1" applyAlignment="1">
      <alignment horizontal="right" indent="1"/>
    </xf>
    <xf numFmtId="283" fontId="193" fillId="0" borderId="35" xfId="0" applyNumberFormat="1" applyFont="1" applyBorder="1" applyAlignment="1">
      <alignment horizontal="center" wrapText="1"/>
    </xf>
    <xf numFmtId="283" fontId="193" fillId="0" borderId="36" xfId="0" applyNumberFormat="1" applyFont="1" applyBorder="1" applyAlignment="1">
      <alignment horizontal="center" wrapText="1"/>
    </xf>
    <xf numFmtId="283" fontId="193" fillId="0" borderId="0" xfId="0" applyNumberFormat="1" applyFont="1" applyAlignment="1">
      <alignment horizontal="center" wrapText="1"/>
    </xf>
    <xf numFmtId="0" fontId="32" fillId="0" borderId="0" xfId="42" applyFont="1" applyAlignment="1">
      <alignment horizontal="center" vertical="top" wrapText="1"/>
    </xf>
    <xf numFmtId="283" fontId="32" fillId="0" borderId="0" xfId="0" applyNumberFormat="1" applyFont="1" applyAlignment="1">
      <alignment horizontal="center" wrapText="1"/>
    </xf>
    <xf numFmtId="0" fontId="32" fillId="0" borderId="13" xfId="42" applyFont="1" applyBorder="1" applyAlignment="1">
      <alignment horizontal="center" vertical="top" wrapText="1"/>
    </xf>
    <xf numFmtId="283" fontId="32" fillId="0" borderId="13" xfId="0" applyNumberFormat="1" applyFont="1" applyBorder="1" applyAlignment="1">
      <alignment horizontal="center" wrapText="1"/>
    </xf>
    <xf numFmtId="283" fontId="193" fillId="0" borderId="13" xfId="0" applyNumberFormat="1" applyFont="1" applyBorder="1" applyAlignment="1">
      <alignment horizontal="center" wrapText="1"/>
    </xf>
    <xf numFmtId="0" fontId="193" fillId="0" borderId="0" xfId="42" applyFont="1" applyAlignment="1">
      <alignment horizontal="center" vertical="top" wrapText="1"/>
    </xf>
    <xf numFmtId="284" fontId="32" fillId="0" borderId="0" xfId="0" applyNumberFormat="1" applyFont="1" applyAlignment="1">
      <alignment horizontal="center" wrapText="1"/>
    </xf>
    <xf numFmtId="173" fontId="32" fillId="0" borderId="0" xfId="42" applyNumberFormat="1" applyFont="1" applyAlignment="1">
      <alignment horizontal="center" vertical="top" wrapText="1"/>
    </xf>
    <xf numFmtId="285" fontId="193" fillId="0" borderId="0" xfId="0" applyNumberFormat="1" applyFont="1" applyAlignment="1">
      <alignment horizontal="center" wrapText="1"/>
    </xf>
    <xf numFmtId="283" fontId="193" fillId="0" borderId="0" xfId="42" applyNumberFormat="1" applyFont="1" applyAlignment="1">
      <alignment horizontal="center" wrapText="1"/>
    </xf>
    <xf numFmtId="173" fontId="193" fillId="0" borderId="35" xfId="42" applyNumberFormat="1" applyFont="1" applyBorder="1" applyAlignment="1">
      <alignment horizontal="center" wrapText="1"/>
    </xf>
    <xf numFmtId="0" fontId="182" fillId="0" borderId="43" xfId="42" applyFont="1" applyBorder="1" applyAlignment="1">
      <alignment horizontal="left"/>
    </xf>
    <xf numFmtId="283" fontId="193" fillId="0" borderId="65" xfId="0" applyNumberFormat="1" applyFont="1" applyBorder="1" applyAlignment="1">
      <alignment horizontal="center" wrapText="1"/>
    </xf>
    <xf numFmtId="283" fontId="193" fillId="0" borderId="45" xfId="0" applyNumberFormat="1" applyFont="1" applyBorder="1" applyAlignment="1">
      <alignment horizontal="center" wrapText="1"/>
    </xf>
    <xf numFmtId="0" fontId="182" fillId="0" borderId="42" xfId="42" applyFont="1" applyBorder="1" applyAlignment="1">
      <alignment horizontal="left" wrapText="1"/>
    </xf>
    <xf numFmtId="173" fontId="193" fillId="0" borderId="44" xfId="42" applyNumberFormat="1" applyFont="1" applyBorder="1" applyAlignment="1">
      <alignment horizontal="center" wrapText="1"/>
    </xf>
    <xf numFmtId="0" fontId="193" fillId="0" borderId="0" xfId="42" applyFont="1" applyAlignment="1">
      <alignment horizontal="left"/>
    </xf>
    <xf numFmtId="0" fontId="195" fillId="0" borderId="0" xfId="42" applyFont="1" applyAlignment="1">
      <alignment horizontal="left"/>
    </xf>
    <xf numFmtId="0" fontId="62" fillId="0" borderId="0" xfId="42" applyFont="1">
      <alignment horizontal="left" vertical="top" wrapText="1"/>
    </xf>
    <xf numFmtId="0" fontId="27" fillId="0" borderId="0" xfId="42">
      <alignment horizontal="left" vertical="top" wrapText="1"/>
    </xf>
    <xf numFmtId="0" fontId="186" fillId="0" borderId="0" xfId="42" applyFont="1" applyAlignment="1">
      <alignment horizontal="right" wrapText="1"/>
    </xf>
    <xf numFmtId="0" fontId="193" fillId="0" borderId="57" xfId="42" applyFont="1" applyBorder="1">
      <alignment horizontal="left" vertical="top" wrapText="1"/>
    </xf>
    <xf numFmtId="0" fontId="193" fillId="0" borderId="44" xfId="0" applyFont="1" applyBorder="1" applyAlignment="1">
      <alignment horizontal="right"/>
    </xf>
    <xf numFmtId="0" fontId="193" fillId="0" borderId="35" xfId="0" applyFont="1" applyBorder="1" applyAlignment="1">
      <alignment horizontal="right"/>
    </xf>
    <xf numFmtId="0" fontId="62" fillId="0" borderId="15" xfId="42" applyFont="1" applyBorder="1">
      <alignment horizontal="left" vertical="top" wrapText="1"/>
    </xf>
    <xf numFmtId="0" fontId="193" fillId="0" borderId="17" xfId="42" applyFont="1" applyBorder="1" applyAlignment="1">
      <alignment horizontal="left"/>
    </xf>
    <xf numFmtId="217" fontId="193" fillId="0" borderId="57" xfId="48" applyNumberFormat="1" applyFont="1" applyBorder="1" applyAlignment="1">
      <alignment horizontal="center" wrapText="1"/>
    </xf>
    <xf numFmtId="217" fontId="193" fillId="0" borderId="35" xfId="48" applyNumberFormat="1" applyFont="1" applyBorder="1" applyAlignment="1">
      <alignment horizontal="center" wrapText="1"/>
    </xf>
    <xf numFmtId="217" fontId="193" fillId="0" borderId="36" xfId="48" applyNumberFormat="1" applyFont="1" applyBorder="1" applyAlignment="1">
      <alignment horizontal="center" wrapText="1"/>
    </xf>
    <xf numFmtId="0" fontId="32" fillId="0" borderId="17" xfId="42" applyFont="1" applyBorder="1" applyAlignment="1">
      <alignment horizontal="left"/>
    </xf>
    <xf numFmtId="217" fontId="32" fillId="0" borderId="0" xfId="48" applyNumberFormat="1" applyFont="1" applyAlignment="1">
      <alignment horizontal="center" wrapText="1"/>
    </xf>
    <xf numFmtId="217" fontId="32" fillId="0" borderId="13" xfId="48" applyNumberFormat="1" applyFont="1" applyBorder="1" applyAlignment="1">
      <alignment horizontal="center" wrapText="1"/>
    </xf>
    <xf numFmtId="0" fontId="188" fillId="0" borderId="17" xfId="42" applyFont="1" applyBorder="1" applyAlignment="1">
      <alignment horizontal="left"/>
    </xf>
    <xf numFmtId="286" fontId="188" fillId="0" borderId="0" xfId="0" applyNumberFormat="1" applyFont="1" applyAlignment="1">
      <alignment wrapText="1"/>
    </xf>
    <xf numFmtId="286" fontId="188" fillId="0" borderId="13" xfId="0" applyNumberFormat="1" applyFont="1" applyBorder="1" applyAlignment="1">
      <alignment wrapText="1"/>
    </xf>
    <xf numFmtId="0" fontId="31" fillId="0" borderId="0" xfId="42" applyFont="1">
      <alignment horizontal="left" vertical="top" wrapText="1"/>
    </xf>
    <xf numFmtId="217" fontId="193" fillId="0" borderId="0" xfId="48" applyNumberFormat="1" applyFont="1" applyAlignment="1">
      <alignment horizontal="center" wrapText="1"/>
    </xf>
    <xf numFmtId="217" fontId="193" fillId="0" borderId="13" xfId="48" applyNumberFormat="1" applyFont="1" applyBorder="1" applyAlignment="1">
      <alignment horizontal="center" wrapText="1"/>
    </xf>
    <xf numFmtId="183" fontId="193" fillId="0" borderId="0" xfId="0" applyNumberFormat="1" applyFont="1" applyAlignment="1">
      <alignment wrapText="1"/>
    </xf>
    <xf numFmtId="0" fontId="18" fillId="0" borderId="0" xfId="42" applyFont="1">
      <alignment horizontal="left" vertical="top" wrapText="1"/>
    </xf>
    <xf numFmtId="0" fontId="32" fillId="0" borderId="17" xfId="42" quotePrefix="1" applyFont="1" applyBorder="1" applyAlignment="1">
      <alignment horizontal="left"/>
    </xf>
    <xf numFmtId="0" fontId="188" fillId="0" borderId="17" xfId="42" applyFont="1" applyBorder="1" applyAlignment="1">
      <alignment horizontal="left" indent="7"/>
    </xf>
    <xf numFmtId="0" fontId="193" fillId="0" borderId="42" xfId="42" applyFont="1" applyBorder="1" applyAlignment="1">
      <alignment horizontal="left" wrapText="1"/>
    </xf>
    <xf numFmtId="217" fontId="193" fillId="0" borderId="45" xfId="48" applyNumberFormat="1" applyFont="1" applyBorder="1" applyAlignment="1">
      <alignment horizontal="center" wrapText="1"/>
    </xf>
    <xf numFmtId="0" fontId="193" fillId="0" borderId="35" xfId="42" quotePrefix="1" applyFont="1" applyBorder="1" applyAlignment="1">
      <alignment wrapText="1"/>
    </xf>
    <xf numFmtId="0" fontId="27" fillId="0" borderId="35" xfId="42" applyBorder="1">
      <alignment horizontal="left" vertical="top" wrapText="1"/>
    </xf>
    <xf numFmtId="0" fontId="62" fillId="0" borderId="35" xfId="42" applyFont="1" applyBorder="1">
      <alignment horizontal="left" vertical="top" wrapText="1"/>
    </xf>
    <xf numFmtId="0" fontId="102" fillId="0" borderId="0" xfId="42" applyFont="1">
      <alignment horizontal="left" vertical="top" wrapText="1"/>
    </xf>
    <xf numFmtId="0" fontId="195" fillId="0" borderId="0" xfId="42" applyFont="1" applyAlignment="1">
      <alignment horizontal="left" wrapText="1"/>
    </xf>
    <xf numFmtId="0" fontId="193" fillId="0" borderId="56" xfId="42" applyFont="1" applyBorder="1">
      <alignment horizontal="left" vertical="top" wrapText="1"/>
    </xf>
    <xf numFmtId="0" fontId="193" fillId="0" borderId="65" xfId="0" applyFont="1" applyBorder="1" applyAlignment="1">
      <alignment horizontal="center"/>
    </xf>
    <xf numFmtId="281" fontId="193" fillId="0" borderId="35" xfId="0" applyNumberFormat="1" applyFont="1" applyBorder="1" applyAlignment="1">
      <alignment horizontal="center"/>
    </xf>
    <xf numFmtId="281" fontId="193" fillId="0" borderId="36" xfId="0" applyNumberFormat="1" applyFont="1" applyBorder="1" applyAlignment="1">
      <alignment horizontal="center"/>
    </xf>
    <xf numFmtId="281" fontId="193" fillId="0" borderId="0" xfId="0" applyNumberFormat="1" applyFont="1" applyAlignment="1">
      <alignment horizontal="right"/>
    </xf>
    <xf numFmtId="281" fontId="32" fillId="0" borderId="0" xfId="0" applyNumberFormat="1" applyFont="1" applyAlignment="1">
      <alignment horizontal="center"/>
    </xf>
    <xf numFmtId="281" fontId="32" fillId="0" borderId="13" xfId="0" applyNumberFormat="1" applyFont="1" applyBorder="1" applyAlignment="1">
      <alignment horizontal="center"/>
    </xf>
    <xf numFmtId="281" fontId="32" fillId="0" borderId="0" xfId="0" applyNumberFormat="1" applyFont="1" applyAlignment="1">
      <alignment horizontal="right"/>
    </xf>
    <xf numFmtId="173" fontId="32" fillId="0" borderId="0" xfId="42" applyNumberFormat="1" applyFont="1" applyAlignment="1">
      <alignment horizontal="center" wrapText="1"/>
    </xf>
    <xf numFmtId="281" fontId="188" fillId="0" borderId="0" xfId="0" applyNumberFormat="1" applyFont="1" applyAlignment="1">
      <alignment horizontal="right"/>
    </xf>
    <xf numFmtId="281" fontId="193" fillId="0" borderId="0" xfId="0" applyNumberFormat="1" applyFont="1" applyAlignment="1">
      <alignment horizontal="center"/>
    </xf>
    <xf numFmtId="281" fontId="193" fillId="0" borderId="13" xfId="0" applyNumberFormat="1" applyFont="1" applyBorder="1" applyAlignment="1">
      <alignment horizontal="center"/>
    </xf>
    <xf numFmtId="183" fontId="32" fillId="0" borderId="17" xfId="42" applyNumberFormat="1" applyFont="1" applyBorder="1" applyAlignment="1">
      <alignment wrapText="1"/>
    </xf>
    <xf numFmtId="49" fontId="32" fillId="0" borderId="0" xfId="42" applyNumberFormat="1" applyFont="1" applyAlignment="1">
      <alignment horizontal="center" wrapText="1"/>
    </xf>
    <xf numFmtId="281" fontId="32" fillId="0" borderId="15" xfId="0" applyNumberFormat="1" applyFont="1" applyBorder="1" applyAlignment="1">
      <alignment horizontal="center"/>
    </xf>
    <xf numFmtId="0" fontId="32" fillId="0" borderId="43" xfId="42" quotePrefix="1" applyFont="1" applyBorder="1" applyAlignment="1">
      <alignment horizontal="left"/>
    </xf>
    <xf numFmtId="281" fontId="32" fillId="0" borderId="32" xfId="0" applyNumberFormat="1" applyFont="1" applyBorder="1" applyAlignment="1">
      <alignment horizontal="center"/>
    </xf>
    <xf numFmtId="0" fontId="32" fillId="0" borderId="30" xfId="42" applyFont="1" applyBorder="1" applyAlignment="1">
      <alignment horizontal="center" wrapText="1"/>
    </xf>
    <xf numFmtId="281" fontId="32" fillId="0" borderId="30" xfId="0" applyNumberFormat="1" applyFont="1" applyBorder="1" applyAlignment="1">
      <alignment horizontal="center"/>
    </xf>
    <xf numFmtId="281" fontId="32" fillId="0" borderId="31" xfId="0" applyNumberFormat="1" applyFont="1" applyBorder="1" applyAlignment="1">
      <alignment horizontal="center"/>
    </xf>
    <xf numFmtId="0" fontId="32" fillId="0" borderId="0" xfId="42" quotePrefix="1" applyFont="1" applyAlignment="1">
      <alignment horizontal="left"/>
    </xf>
    <xf numFmtId="281" fontId="32" fillId="0" borderId="0" xfId="42" applyNumberFormat="1" applyFont="1" applyAlignment="1">
      <alignment horizontal="right"/>
    </xf>
    <xf numFmtId="0" fontId="104" fillId="0" borderId="0" xfId="42" applyFont="1" applyAlignment="1">
      <alignment horizontal="center" vertical="top" wrapText="1"/>
    </xf>
    <xf numFmtId="0" fontId="193" fillId="0" borderId="0" xfId="42" quotePrefix="1" applyFont="1" applyAlignment="1">
      <alignment horizontal="center"/>
    </xf>
    <xf numFmtId="0" fontId="193" fillId="0" borderId="0" xfId="42" quotePrefix="1" applyFont="1" applyAlignment="1">
      <alignment horizontal="center" vertical="center"/>
    </xf>
    <xf numFmtId="0" fontId="182" fillId="0" borderId="0" xfId="42" applyFont="1" applyAlignment="1">
      <alignment horizontal="center" wrapText="1"/>
    </xf>
    <xf numFmtId="0" fontId="193" fillId="0" borderId="56" xfId="42" applyFont="1" applyBorder="1" applyAlignment="1">
      <alignment horizontal="center" vertical="center"/>
    </xf>
    <xf numFmtId="0" fontId="193" fillId="0" borderId="65" xfId="42" applyFont="1" applyBorder="1" applyAlignment="1">
      <alignment horizontal="center"/>
    </xf>
    <xf numFmtId="0" fontId="193" fillId="0" borderId="0" xfId="42" applyFont="1" applyAlignment="1">
      <alignment horizontal="center" vertical="center"/>
    </xf>
    <xf numFmtId="193" fontId="193" fillId="0" borderId="35" xfId="0" applyNumberFormat="1" applyFont="1" applyBorder="1" applyAlignment="1">
      <alignment horizontal="center"/>
    </xf>
    <xf numFmtId="217" fontId="193" fillId="0" borderId="13" xfId="48" applyNumberFormat="1" applyFont="1" applyBorder="1" applyAlignment="1">
      <alignment horizontal="left" wrapText="1"/>
    </xf>
    <xf numFmtId="0" fontId="188" fillId="0" borderId="17" xfId="42" quotePrefix="1" applyFont="1" applyBorder="1" applyAlignment="1">
      <alignment horizontal="left"/>
    </xf>
    <xf numFmtId="193" fontId="188" fillId="0" borderId="0" xfId="0" applyNumberFormat="1" applyFont="1" applyAlignment="1">
      <alignment horizontal="center"/>
    </xf>
    <xf numFmtId="217" fontId="32" fillId="0" borderId="13" xfId="48" applyNumberFormat="1" applyFont="1" applyBorder="1" applyAlignment="1">
      <alignment horizontal="left" wrapText="1"/>
    </xf>
    <xf numFmtId="0" fontId="193" fillId="0" borderId="17" xfId="42" quotePrefix="1" applyFont="1" applyBorder="1" applyAlignment="1">
      <alignment horizontal="left" wrapText="1"/>
    </xf>
    <xf numFmtId="193" fontId="193" fillId="0" borderId="0" xfId="0" applyNumberFormat="1" applyFont="1" applyAlignment="1">
      <alignment horizontal="center"/>
    </xf>
    <xf numFmtId="193" fontId="32" fillId="0" borderId="0" xfId="0" applyNumberFormat="1" applyFont="1" applyAlignment="1">
      <alignment horizontal="center"/>
    </xf>
    <xf numFmtId="0" fontId="193" fillId="0" borderId="42" xfId="42" applyFont="1" applyBorder="1" applyAlignment="1">
      <alignment wrapText="1"/>
    </xf>
    <xf numFmtId="193" fontId="193" fillId="0" borderId="65" xfId="0" applyNumberFormat="1" applyFont="1" applyBorder="1" applyAlignment="1">
      <alignment horizontal="center"/>
    </xf>
    <xf numFmtId="217" fontId="193" fillId="0" borderId="36" xfId="48" applyNumberFormat="1" applyFont="1" applyBorder="1" applyAlignment="1">
      <alignment horizontal="left"/>
    </xf>
    <xf numFmtId="0" fontId="193" fillId="0" borderId="0" xfId="42" applyFont="1" applyAlignment="1">
      <alignment vertical="center"/>
    </xf>
    <xf numFmtId="287" fontId="32" fillId="0" borderId="36" xfId="0" applyNumberFormat="1" applyFont="1" applyBorder="1" applyAlignment="1">
      <alignment horizontal="distributed"/>
    </xf>
    <xf numFmtId="0" fontId="193" fillId="0" borderId="15" xfId="42" applyFont="1" applyBorder="1" applyAlignment="1">
      <alignment vertical="center"/>
    </xf>
    <xf numFmtId="0" fontId="193" fillId="0" borderId="15" xfId="42" quotePrefix="1" applyFont="1" applyBorder="1" applyAlignment="1">
      <alignment horizontal="left"/>
    </xf>
    <xf numFmtId="0" fontId="193" fillId="0" borderId="15" xfId="42" applyFont="1" applyBorder="1">
      <alignment horizontal="left" vertical="top" wrapText="1"/>
    </xf>
    <xf numFmtId="0" fontId="193" fillId="0" borderId="17" xfId="42" quotePrefix="1" applyFont="1" applyBorder="1" applyAlignment="1">
      <alignment horizontal="left"/>
    </xf>
    <xf numFmtId="217" fontId="32" fillId="0" borderId="31" xfId="48" applyNumberFormat="1" applyFont="1" applyBorder="1" applyAlignment="1">
      <alignment horizontal="left" wrapText="1"/>
    </xf>
    <xf numFmtId="3" fontId="193" fillId="0" borderId="42" xfId="42" quotePrefix="1" applyNumberFormat="1" applyFont="1" applyBorder="1" applyAlignment="1">
      <alignment horizontal="left"/>
    </xf>
    <xf numFmtId="217" fontId="193" fillId="0" borderId="36" xfId="48" applyNumberFormat="1" applyFont="1" applyBorder="1" applyAlignment="1">
      <alignment horizontal="left" wrapText="1"/>
    </xf>
    <xf numFmtId="0" fontId="193" fillId="0" borderId="43" xfId="42" quotePrefix="1" applyFont="1" applyBorder="1" applyAlignment="1">
      <alignment horizontal="left"/>
    </xf>
    <xf numFmtId="194" fontId="193" fillId="0" borderId="35" xfId="0" applyNumberFormat="1" applyFont="1" applyBorder="1" applyAlignment="1">
      <alignment horizontal="center"/>
    </xf>
    <xf numFmtId="194" fontId="32" fillId="0" borderId="30" xfId="0" applyNumberFormat="1" applyFont="1" applyBorder="1" applyAlignment="1">
      <alignment horizontal="center"/>
    </xf>
    <xf numFmtId="0" fontId="193" fillId="0" borderId="0" xfId="42" applyFont="1" applyAlignment="1">
      <alignment horizontal="left" wrapText="1"/>
    </xf>
    <xf numFmtId="0" fontId="193" fillId="0" borderId="0" xfId="42" quotePrefix="1" applyFont="1" applyAlignment="1">
      <alignment wrapText="1"/>
    </xf>
    <xf numFmtId="0" fontId="195" fillId="0" borderId="0" xfId="42" applyFont="1" applyAlignment="1">
      <alignment horizontal="center" wrapText="1"/>
    </xf>
    <xf numFmtId="0" fontId="195" fillId="0" borderId="0" xfId="42" applyFont="1" applyAlignment="1">
      <alignment horizontal="center" vertical="top" wrapText="1"/>
    </xf>
    <xf numFmtId="0" fontId="195" fillId="0" borderId="0" xfId="42" applyFont="1" applyAlignment="1"/>
    <xf numFmtId="0" fontId="198" fillId="0" borderId="0" xfId="42" applyFont="1" applyAlignment="1">
      <alignment horizontal="left" wrapText="1"/>
    </xf>
    <xf numFmtId="217" fontId="146" fillId="0" borderId="0" xfId="48" quotePrefix="1" applyNumberFormat="1" applyFont="1" applyAlignment="1">
      <alignment vertical="center"/>
    </xf>
    <xf numFmtId="217" fontId="32" fillId="0" borderId="0" xfId="48" applyNumberFormat="1" applyFont="1" applyAlignment="1">
      <alignment horizontal="left" vertical="top" wrapText="1"/>
    </xf>
    <xf numFmtId="0" fontId="199" fillId="0" borderId="0" xfId="42" applyFont="1">
      <alignment horizontal="left" vertical="top" wrapText="1"/>
    </xf>
    <xf numFmtId="217" fontId="193" fillId="0" borderId="0" xfId="48" applyNumberFormat="1" applyFont="1" applyAlignment="1">
      <alignment horizontal="left" vertical="top" wrapText="1"/>
    </xf>
    <xf numFmtId="0" fontId="32" fillId="0" borderId="56" xfId="42" applyFont="1" applyBorder="1" applyAlignment="1">
      <alignment horizontal="left" wrapText="1"/>
    </xf>
    <xf numFmtId="217" fontId="193" fillId="0" borderId="65" xfId="48" applyNumberFormat="1" applyFont="1" applyBorder="1" applyAlignment="1">
      <alignment horizontal="right" indent="1"/>
    </xf>
    <xf numFmtId="0" fontId="193" fillId="0" borderId="65" xfId="0" applyFont="1" applyBorder="1" applyAlignment="1">
      <alignment horizontal="right" indent="1"/>
    </xf>
    <xf numFmtId="0" fontId="193" fillId="0" borderId="65" xfId="42" applyFont="1" applyBorder="1" applyAlignment="1">
      <alignment horizontal="right" indent="1"/>
    </xf>
    <xf numFmtId="0" fontId="193" fillId="0" borderId="45" xfId="42" applyFont="1" applyBorder="1" applyAlignment="1">
      <alignment horizontal="right" indent="1"/>
    </xf>
    <xf numFmtId="0" fontId="32" fillId="0" borderId="0" xfId="42" applyFont="1" applyAlignment="1">
      <alignment horizontal="left" wrapText="1"/>
    </xf>
    <xf numFmtId="217" fontId="32" fillId="0" borderId="0" xfId="48" applyNumberFormat="1" applyFont="1" applyAlignment="1">
      <alignment horizontal="left" wrapText="1"/>
    </xf>
    <xf numFmtId="0" fontId="32" fillId="0" borderId="13" xfId="42" applyFont="1" applyBorder="1" applyAlignment="1">
      <alignment horizontal="left" wrapText="1"/>
    </xf>
    <xf numFmtId="217" fontId="193" fillId="0" borderId="0" xfId="48" applyNumberFormat="1" applyFont="1" applyAlignment="1">
      <alignment horizontal="center" vertical="center" wrapText="1"/>
    </xf>
    <xf numFmtId="178" fontId="193" fillId="0" borderId="0" xfId="42" applyNumberFormat="1" applyFont="1" applyAlignment="1">
      <alignment horizontal="center" vertical="center" wrapText="1"/>
    </xf>
    <xf numFmtId="178" fontId="193" fillId="0" borderId="13" xfId="42" applyNumberFormat="1" applyFont="1" applyBorder="1" applyAlignment="1">
      <alignment horizontal="center" vertical="center" wrapText="1"/>
    </xf>
    <xf numFmtId="178" fontId="193" fillId="0" borderId="0" xfId="0" applyNumberFormat="1" applyFont="1"/>
    <xf numFmtId="217" fontId="32" fillId="0" borderId="0" xfId="48" applyNumberFormat="1" applyFont="1" applyAlignment="1">
      <alignment horizontal="center" vertical="center" wrapText="1"/>
    </xf>
    <xf numFmtId="178" fontId="32" fillId="0" borderId="0" xfId="42" applyNumberFormat="1" applyFont="1" applyAlignment="1">
      <alignment horizontal="center" vertical="center" wrapText="1"/>
    </xf>
    <xf numFmtId="178" fontId="32" fillId="0" borderId="13" xfId="42" applyNumberFormat="1" applyFont="1" applyBorder="1" applyAlignment="1">
      <alignment horizontal="center" vertical="center" wrapText="1"/>
    </xf>
    <xf numFmtId="178" fontId="32" fillId="0" borderId="0" xfId="0" applyNumberFormat="1" applyFont="1"/>
    <xf numFmtId="165" fontId="11" fillId="0" borderId="0" xfId="0" applyNumberFormat="1" applyFont="1" applyAlignment="1">
      <alignment vertical="center"/>
    </xf>
    <xf numFmtId="0" fontId="32" fillId="0" borderId="0" xfId="42" applyFont="1" applyAlignment="1">
      <alignment horizontal="center" vertical="center" wrapText="1"/>
    </xf>
    <xf numFmtId="0" fontId="32" fillId="0" borderId="13" xfId="42" applyFont="1" applyBorder="1" applyAlignment="1">
      <alignment horizontal="center" vertical="center" wrapText="1"/>
    </xf>
    <xf numFmtId="1" fontId="32" fillId="0" borderId="0" xfId="42" applyNumberFormat="1" applyFont="1" applyAlignment="1">
      <alignment horizontal="left" wrapText="1"/>
    </xf>
    <xf numFmtId="0" fontId="193" fillId="0" borderId="42" xfId="42" applyFont="1" applyBorder="1" applyAlignment="1">
      <alignment horizontal="left"/>
    </xf>
    <xf numFmtId="217" fontId="193" fillId="0" borderId="35" xfId="48" applyNumberFormat="1" applyFont="1" applyBorder="1" applyAlignment="1">
      <alignment horizontal="center" vertical="center" wrapText="1"/>
    </xf>
    <xf numFmtId="178" fontId="193" fillId="0" borderId="35" xfId="42" applyNumberFormat="1" applyFont="1" applyBorder="1" applyAlignment="1">
      <alignment horizontal="center" vertical="center" wrapText="1"/>
    </xf>
    <xf numFmtId="178" fontId="193" fillId="0" borderId="36" xfId="42" applyNumberFormat="1" applyFont="1" applyBorder="1" applyAlignment="1">
      <alignment horizontal="center" vertical="center" wrapText="1"/>
    </xf>
    <xf numFmtId="1" fontId="193" fillId="0" borderId="35" xfId="42" applyNumberFormat="1" applyFont="1" applyBorder="1" applyAlignment="1">
      <alignment horizontal="center" vertical="center" wrapText="1"/>
    </xf>
    <xf numFmtId="217" fontId="32" fillId="0" borderId="35" xfId="48" applyNumberFormat="1" applyFont="1" applyBorder="1" applyAlignment="1">
      <alignment horizontal="center" vertical="center" wrapText="1"/>
    </xf>
    <xf numFmtId="0" fontId="32" fillId="0" borderId="35" xfId="42" applyFont="1" applyBorder="1" applyAlignment="1">
      <alignment horizontal="center" vertical="center" wrapText="1"/>
    </xf>
    <xf numFmtId="0" fontId="32" fillId="0" borderId="36" xfId="42" applyFont="1" applyBorder="1" applyAlignment="1">
      <alignment horizontal="center" vertical="center" wrapText="1"/>
    </xf>
    <xf numFmtId="0" fontId="32" fillId="0" borderId="17" xfId="42" applyFont="1" applyBorder="1" applyAlignment="1">
      <alignment horizontal="left" wrapText="1"/>
    </xf>
    <xf numFmtId="217" fontId="188" fillId="0" borderId="0" xfId="48" applyNumberFormat="1" applyFont="1" applyAlignment="1">
      <alignment horizontal="center" vertical="center" wrapText="1"/>
    </xf>
    <xf numFmtId="178" fontId="188" fillId="0" borderId="0" xfId="42" applyNumberFormat="1" applyFont="1" applyAlignment="1">
      <alignment horizontal="center" vertical="center" wrapText="1"/>
    </xf>
    <xf numFmtId="178" fontId="188" fillId="0" borderId="13" xfId="42" applyNumberFormat="1" applyFont="1" applyBorder="1" applyAlignment="1">
      <alignment horizontal="center" vertical="center" wrapText="1"/>
    </xf>
    <xf numFmtId="178" fontId="188" fillId="0" borderId="0" xfId="0" applyNumberFormat="1" applyFont="1"/>
    <xf numFmtId="0" fontId="188" fillId="0" borderId="0" xfId="42" applyFont="1" applyAlignment="1">
      <alignment horizontal="left" wrapText="1"/>
    </xf>
    <xf numFmtId="0" fontId="32" fillId="0" borderId="17" xfId="42" quotePrefix="1" applyFont="1" applyBorder="1" applyAlignment="1">
      <alignment horizontal="left" wrapText="1"/>
    </xf>
    <xf numFmtId="217" fontId="193" fillId="0" borderId="44" xfId="48" applyNumberFormat="1" applyFont="1" applyBorder="1" applyAlignment="1">
      <alignment horizontal="center" vertical="center" wrapText="1"/>
    </xf>
    <xf numFmtId="217" fontId="193" fillId="0" borderId="65" xfId="48" applyNumberFormat="1" applyFont="1" applyBorder="1" applyAlignment="1">
      <alignment horizontal="center" vertical="center" wrapText="1"/>
    </xf>
    <xf numFmtId="173" fontId="193" fillId="0" borderId="65" xfId="42" applyNumberFormat="1" applyFont="1" applyBorder="1" applyAlignment="1">
      <alignment horizontal="center" vertical="center" wrapText="1"/>
    </xf>
    <xf numFmtId="173" fontId="193" fillId="0" borderId="45" xfId="42" applyNumberFormat="1" applyFont="1" applyBorder="1" applyAlignment="1">
      <alignment horizontal="center" vertical="center" wrapText="1"/>
    </xf>
    <xf numFmtId="191" fontId="193" fillId="0" borderId="0" xfId="0" applyNumberFormat="1" applyFont="1" applyAlignment="1">
      <alignment horizontal="right"/>
    </xf>
    <xf numFmtId="0" fontId="193" fillId="0" borderId="42" xfId="42" applyFont="1" applyBorder="1" applyAlignment="1">
      <alignment horizontal="centerContinuous"/>
    </xf>
    <xf numFmtId="173" fontId="193" fillId="0" borderId="0" xfId="42" applyNumberFormat="1" applyFont="1" applyAlignment="1">
      <alignment horizontal="center" wrapText="1"/>
    </xf>
    <xf numFmtId="288" fontId="32" fillId="0" borderId="0" xfId="42" applyNumberFormat="1" applyFont="1" applyAlignment="1">
      <alignment horizontal="center" wrapText="1"/>
    </xf>
    <xf numFmtId="173" fontId="188" fillId="0" borderId="0" xfId="42" applyNumberFormat="1" applyFont="1" applyAlignment="1">
      <alignment horizontal="center" wrapText="1"/>
    </xf>
    <xf numFmtId="0" fontId="188" fillId="0" borderId="0" xfId="42" applyFont="1">
      <alignment horizontal="left" vertical="top" wrapText="1"/>
    </xf>
    <xf numFmtId="289" fontId="32" fillId="0" borderId="31" xfId="0" applyNumberFormat="1" applyFont="1" applyBorder="1" applyAlignment="1">
      <alignment horizontal="center"/>
    </xf>
    <xf numFmtId="281" fontId="193" fillId="0" borderId="65" xfId="0" applyNumberFormat="1" applyFont="1" applyBorder="1" applyAlignment="1">
      <alignment horizontal="center"/>
    </xf>
    <xf numFmtId="281" fontId="193" fillId="0" borderId="45" xfId="0" applyNumberFormat="1" applyFont="1" applyBorder="1" applyAlignment="1">
      <alignment horizontal="center"/>
    </xf>
    <xf numFmtId="0" fontId="32" fillId="0" borderId="0" xfId="0" applyFont="1" applyAlignment="1">
      <alignment horizontal="left" vertical="top" wrapText="1"/>
    </xf>
    <xf numFmtId="288" fontId="32" fillId="0" borderId="13" xfId="42" applyNumberFormat="1" applyFont="1" applyBorder="1" applyAlignment="1">
      <alignment horizontal="center" wrapText="1"/>
    </xf>
    <xf numFmtId="281" fontId="188" fillId="0" borderId="0" xfId="0" applyNumberFormat="1" applyFont="1" applyAlignment="1">
      <alignment horizontal="center"/>
    </xf>
    <xf numFmtId="288" fontId="188" fillId="0" borderId="0" xfId="42" applyNumberFormat="1" applyFont="1" applyAlignment="1">
      <alignment horizontal="center" wrapText="1"/>
    </xf>
    <xf numFmtId="288" fontId="188" fillId="0" borderId="13" xfId="42" applyNumberFormat="1" applyFont="1" applyBorder="1" applyAlignment="1">
      <alignment horizontal="center" wrapText="1"/>
    </xf>
    <xf numFmtId="281" fontId="188" fillId="0" borderId="13" xfId="0" applyNumberFormat="1" applyFont="1" applyBorder="1" applyAlignment="1">
      <alignment horizontal="center"/>
    </xf>
    <xf numFmtId="0" fontId="193" fillId="0" borderId="0" xfId="42" quotePrefix="1" applyFont="1" applyAlignment="1">
      <alignment horizontal="left" vertical="center"/>
    </xf>
    <xf numFmtId="173" fontId="32" fillId="0" borderId="0" xfId="42" applyNumberFormat="1" applyFont="1" applyAlignment="1">
      <alignment horizontal="left" vertical="center" wrapText="1"/>
    </xf>
    <xf numFmtId="0" fontId="32" fillId="0" borderId="35" xfId="42" applyFont="1" applyBorder="1" applyAlignment="1">
      <alignment horizontal="left" vertical="center" wrapText="1"/>
    </xf>
    <xf numFmtId="0" fontId="32" fillId="0" borderId="0" xfId="42" applyFont="1" applyAlignment="1">
      <alignment horizontal="left" vertical="center" wrapText="1"/>
    </xf>
    <xf numFmtId="173" fontId="32" fillId="0" borderId="0" xfId="42" applyNumberFormat="1" applyFont="1">
      <alignment horizontal="left" vertical="top" wrapText="1"/>
    </xf>
    <xf numFmtId="0" fontId="193" fillId="0" borderId="0" xfId="42" applyFont="1" applyAlignment="1">
      <alignment horizontal="left" vertical="top"/>
    </xf>
    <xf numFmtId="0" fontId="182" fillId="0" borderId="56" xfId="42" applyFont="1" applyBorder="1" applyAlignment="1">
      <alignment horizontal="left" vertical="center"/>
    </xf>
    <xf numFmtId="0" fontId="193" fillId="0" borderId="45" xfId="42" applyFont="1" applyBorder="1" applyAlignment="1">
      <alignment horizontal="center"/>
    </xf>
    <xf numFmtId="0" fontId="182" fillId="0" borderId="0" xfId="42" applyFont="1" applyAlignment="1">
      <alignment horizontal="center" vertical="center"/>
    </xf>
    <xf numFmtId="0" fontId="180" fillId="0" borderId="0" xfId="42" applyFont="1" applyAlignment="1">
      <alignment horizontal="left" vertical="center" wrapText="1"/>
    </xf>
    <xf numFmtId="0" fontId="180" fillId="0" borderId="0" xfId="42" applyFont="1" applyAlignment="1">
      <alignment horizontal="center" wrapText="1"/>
    </xf>
    <xf numFmtId="0" fontId="180" fillId="0" borderId="0" xfId="42" applyFont="1" applyAlignment="1">
      <alignment horizontal="center"/>
    </xf>
    <xf numFmtId="279" fontId="182" fillId="0" borderId="0" xfId="42" applyNumberFormat="1" applyFont="1" applyAlignment="1">
      <alignment horizontal="center"/>
    </xf>
    <xf numFmtId="279" fontId="182" fillId="0" borderId="13" xfId="42" applyNumberFormat="1" applyFont="1" applyBorder="1" applyAlignment="1">
      <alignment horizontal="center"/>
    </xf>
    <xf numFmtId="279" fontId="180" fillId="0" borderId="0" xfId="42" applyNumberFormat="1" applyFont="1" applyAlignment="1">
      <alignment horizontal="center"/>
    </xf>
    <xf numFmtId="279" fontId="180" fillId="0" borderId="13" xfId="42" applyNumberFormat="1" applyFont="1" applyBorder="1" applyAlignment="1">
      <alignment horizontal="center"/>
    </xf>
    <xf numFmtId="290" fontId="180" fillId="0" borderId="0" xfId="42" applyNumberFormat="1" applyFont="1" applyAlignment="1">
      <alignment horizontal="center"/>
    </xf>
    <xf numFmtId="290" fontId="180" fillId="0" borderId="13" xfId="42" applyNumberFormat="1" applyFont="1" applyBorder="1" applyAlignment="1">
      <alignment horizontal="center"/>
    </xf>
    <xf numFmtId="0" fontId="180" fillId="0" borderId="13" xfId="42" applyFont="1" applyBorder="1">
      <alignment horizontal="left" vertical="top" wrapText="1"/>
    </xf>
    <xf numFmtId="0" fontId="182" fillId="0" borderId="42" xfId="42" applyFont="1" applyBorder="1" applyAlignment="1">
      <alignment horizontal="left" vertical="center"/>
    </xf>
    <xf numFmtId="279" fontId="182" fillId="0" borderId="35" xfId="42" applyNumberFormat="1" applyFont="1" applyBorder="1" applyAlignment="1">
      <alignment horizontal="center" vertical="center"/>
    </xf>
    <xf numFmtId="279" fontId="182" fillId="0" borderId="45" xfId="42" applyNumberFormat="1" applyFont="1" applyBorder="1" applyAlignment="1">
      <alignment horizontal="center" vertical="center"/>
    </xf>
    <xf numFmtId="279" fontId="182" fillId="0" borderId="0" xfId="42" applyNumberFormat="1" applyFont="1" applyAlignment="1">
      <alignment horizontal="center" vertical="center"/>
    </xf>
    <xf numFmtId="0" fontId="182" fillId="0" borderId="0" xfId="42" quotePrefix="1" applyFont="1" applyAlignment="1">
      <alignment horizontal="left" vertical="center"/>
    </xf>
    <xf numFmtId="0" fontId="180" fillId="0" borderId="35" xfId="42" applyFont="1" applyBorder="1" applyAlignment="1">
      <alignment horizontal="left" vertical="center" wrapText="1"/>
    </xf>
    <xf numFmtId="0" fontId="200" fillId="0" borderId="0" xfId="42" applyFont="1">
      <alignment horizontal="left" vertical="top" wrapText="1"/>
    </xf>
    <xf numFmtId="0" fontId="18" fillId="0" borderId="56" xfId="42" applyFont="1" applyBorder="1" applyAlignment="1">
      <alignment horizontal="left"/>
    </xf>
    <xf numFmtId="1" fontId="18" fillId="0" borderId="0" xfId="42" quotePrefix="1" applyNumberFormat="1" applyFont="1" applyAlignment="1">
      <alignment horizontal="center" vertical="center"/>
    </xf>
    <xf numFmtId="0" fontId="11" fillId="0" borderId="43" xfId="42" applyFont="1" applyBorder="1" applyAlignment="1">
      <alignment horizontal="left" vertical="center"/>
    </xf>
    <xf numFmtId="0" fontId="62" fillId="0" borderId="65" xfId="0" applyFont="1" applyBorder="1" applyAlignment="1">
      <alignment horizontal="center"/>
    </xf>
    <xf numFmtId="0" fontId="62" fillId="0" borderId="45" xfId="0" applyFont="1" applyBorder="1" applyAlignment="1">
      <alignment horizontal="center"/>
    </xf>
    <xf numFmtId="0" fontId="62" fillId="0" borderId="44" xfId="0" applyFont="1" applyBorder="1" applyAlignment="1">
      <alignment horizontal="center"/>
    </xf>
    <xf numFmtId="0" fontId="18" fillId="0" borderId="0" xfId="42" applyFont="1" applyAlignment="1">
      <alignment horizontal="center"/>
    </xf>
    <xf numFmtId="0" fontId="11" fillId="0" borderId="17" xfId="42" applyFont="1" applyBorder="1" applyAlignment="1">
      <alignment horizontal="left"/>
    </xf>
    <xf numFmtId="217" fontId="201" fillId="0" borderId="0" xfId="48" applyNumberFormat="1" applyFont="1" applyAlignment="1">
      <alignment horizontal="center" wrapText="1"/>
    </xf>
    <xf numFmtId="217" fontId="201" fillId="0" borderId="57" xfId="48" applyNumberFormat="1" applyFont="1" applyBorder="1" applyAlignment="1">
      <alignment horizontal="center" wrapText="1"/>
    </xf>
    <xf numFmtId="217" fontId="201" fillId="0" borderId="36" xfId="48" applyNumberFormat="1" applyFont="1" applyBorder="1" applyAlignment="1">
      <alignment horizontal="center" wrapText="1"/>
    </xf>
    <xf numFmtId="170" fontId="11" fillId="0" borderId="0" xfId="42" applyNumberFormat="1" applyFont="1" applyAlignment="1"/>
    <xf numFmtId="217" fontId="201" fillId="0" borderId="0" xfId="48" applyNumberFormat="1" applyFont="1" applyAlignment="1">
      <alignment horizontal="right" wrapText="1"/>
    </xf>
    <xf numFmtId="217" fontId="201" fillId="0" borderId="15" xfId="48" applyNumberFormat="1" applyFont="1" applyBorder="1" applyAlignment="1">
      <alignment horizontal="right" wrapText="1"/>
    </xf>
    <xf numFmtId="217" fontId="201" fillId="0" borderId="13" xfId="48" applyNumberFormat="1" applyFont="1" applyBorder="1" applyAlignment="1">
      <alignment horizontal="center" wrapText="1"/>
    </xf>
    <xf numFmtId="217" fontId="201" fillId="0" borderId="15" xfId="48" applyNumberFormat="1" applyFont="1" applyBorder="1" applyAlignment="1">
      <alignment horizontal="center" wrapText="1"/>
    </xf>
    <xf numFmtId="0" fontId="11" fillId="0" borderId="17" xfId="42" applyFont="1" applyBorder="1" applyAlignment="1">
      <alignment horizontal="left" wrapText="1"/>
    </xf>
    <xf numFmtId="0" fontId="60" fillId="0" borderId="17" xfId="42" quotePrefix="1" applyFont="1" applyBorder="1" applyAlignment="1">
      <alignment horizontal="left"/>
    </xf>
    <xf numFmtId="170" fontId="60" fillId="0" borderId="0" xfId="42" applyNumberFormat="1" applyFont="1" applyAlignment="1"/>
    <xf numFmtId="0" fontId="60" fillId="0" borderId="17" xfId="42" applyFont="1" applyBorder="1" applyAlignment="1">
      <alignment horizontal="left"/>
    </xf>
    <xf numFmtId="0" fontId="11" fillId="0" borderId="17" xfId="42" quotePrefix="1" applyFont="1" applyBorder="1" applyAlignment="1">
      <alignment horizontal="left" wrapText="1"/>
    </xf>
    <xf numFmtId="170" fontId="11" fillId="0" borderId="0" xfId="42" applyNumberFormat="1" applyFont="1" applyAlignment="1">
      <alignment vertical="center"/>
    </xf>
    <xf numFmtId="0" fontId="18" fillId="0" borderId="42" xfId="42" applyFont="1" applyBorder="1" applyAlignment="1">
      <alignment horizontal="left"/>
    </xf>
    <xf numFmtId="217" fontId="195" fillId="0" borderId="65" xfId="48" applyNumberFormat="1" applyFont="1" applyBorder="1" applyAlignment="1">
      <alignment horizontal="center" wrapText="1"/>
    </xf>
    <xf numFmtId="217" fontId="195" fillId="0" borderId="44" xfId="48" applyNumberFormat="1" applyFont="1" applyBorder="1" applyAlignment="1">
      <alignment horizontal="center" wrapText="1"/>
    </xf>
    <xf numFmtId="217" fontId="195" fillId="0" borderId="45" xfId="48" applyNumberFormat="1" applyFont="1" applyBorder="1" applyAlignment="1">
      <alignment horizontal="center" wrapText="1"/>
    </xf>
    <xf numFmtId="170" fontId="18" fillId="0" borderId="0" xfId="42" applyNumberFormat="1" applyFont="1" applyAlignment="1"/>
    <xf numFmtId="0" fontId="62" fillId="0" borderId="0" xfId="42" applyFont="1" applyAlignment="1">
      <alignment horizontal="left"/>
    </xf>
    <xf numFmtId="170" fontId="66" fillId="0" borderId="0" xfId="42" applyNumberFormat="1" applyFont="1" applyAlignment="1"/>
    <xf numFmtId="170" fontId="27" fillId="0" borderId="0" xfId="42" applyNumberFormat="1">
      <alignment horizontal="left" vertical="top" wrapText="1"/>
    </xf>
    <xf numFmtId="0" fontId="11" fillId="0" borderId="0" xfId="42" applyFont="1" applyAlignment="1">
      <alignment horizontal="left"/>
    </xf>
    <xf numFmtId="0" fontId="11" fillId="0" borderId="0" xfId="42" quotePrefix="1" applyFont="1" applyAlignment="1">
      <alignment horizontal="left"/>
    </xf>
    <xf numFmtId="0" fontId="32" fillId="0" borderId="0" xfId="30"/>
    <xf numFmtId="0" fontId="182" fillId="0" borderId="30" xfId="42" quotePrefix="1" applyFont="1" applyBorder="1" applyAlignment="1">
      <alignment vertical="center"/>
    </xf>
    <xf numFmtId="0" fontId="182" fillId="0" borderId="30" xfId="155" applyFont="1" applyBorder="1" applyAlignment="1">
      <alignment vertical="center"/>
    </xf>
    <xf numFmtId="0" fontId="180" fillId="0" borderId="0" xfId="30" applyFont="1"/>
    <xf numFmtId="0" fontId="145" fillId="0" borderId="0" xfId="30" applyFont="1"/>
    <xf numFmtId="0" fontId="182" fillId="0" borderId="0" xfId="42" applyFont="1" applyAlignment="1">
      <alignment horizontal="center"/>
    </xf>
    <xf numFmtId="0" fontId="184" fillId="0" borderId="0" xfId="10" applyFont="1" applyAlignment="1">
      <alignment horizontal="center" vertical="top" wrapText="1"/>
    </xf>
    <xf numFmtId="0" fontId="204" fillId="0" borderId="42" xfId="10" applyFont="1" applyBorder="1" applyAlignment="1">
      <alignment horizontal="center" vertical="top" wrapText="1"/>
    </xf>
    <xf numFmtId="0" fontId="204" fillId="0" borderId="31" xfId="10" applyFont="1" applyBorder="1" applyAlignment="1">
      <alignment horizontal="center" vertical="top" wrapText="1"/>
    </xf>
    <xf numFmtId="0" fontId="204" fillId="0" borderId="56" xfId="10" applyFont="1" applyBorder="1" applyAlignment="1">
      <alignment horizontal="center" vertical="top" wrapText="1"/>
    </xf>
    <xf numFmtId="0" fontId="204" fillId="0" borderId="13" xfId="10" applyFont="1" applyBorder="1" applyAlignment="1">
      <alignment horizontal="center" vertical="top" wrapText="1"/>
    </xf>
    <xf numFmtId="0" fontId="204" fillId="0" borderId="0" xfId="10" applyFont="1" applyAlignment="1">
      <alignment horizontal="center" vertical="top" wrapText="1"/>
    </xf>
    <xf numFmtId="0" fontId="205" fillId="0" borderId="56" xfId="10" applyFont="1" applyBorder="1" applyAlignment="1">
      <alignment vertical="top" wrapText="1"/>
    </xf>
    <xf numFmtId="3" fontId="184" fillId="0" borderId="17" xfId="156" applyNumberFormat="1" applyFont="1" applyFill="1" applyBorder="1" applyAlignment="1">
      <alignment horizontal="right" vertical="center"/>
    </xf>
    <xf numFmtId="3" fontId="182" fillId="0" borderId="287" xfId="156" applyNumberFormat="1" applyFont="1" applyFill="1" applyBorder="1" applyAlignment="1">
      <alignment horizontal="right" vertical="center"/>
    </xf>
    <xf numFmtId="3" fontId="182" fillId="0" borderId="288" xfId="156" applyNumberFormat="1" applyFont="1" applyFill="1" applyBorder="1" applyAlignment="1">
      <alignment horizontal="right" vertical="center"/>
    </xf>
    <xf numFmtId="3" fontId="182" fillId="0" borderId="289" xfId="156" applyNumberFormat="1" applyFont="1" applyFill="1" applyBorder="1" applyAlignment="1">
      <alignment horizontal="right" vertical="center"/>
    </xf>
    <xf numFmtId="3" fontId="182" fillId="0" borderId="0" xfId="156" applyNumberFormat="1" applyFont="1" applyFill="1" applyBorder="1" applyAlignment="1">
      <alignment horizontal="right" vertical="center"/>
    </xf>
    <xf numFmtId="0" fontId="184" fillId="0" borderId="17" xfId="10" applyFont="1" applyBorder="1" applyAlignment="1">
      <alignment vertical="top" wrapText="1"/>
    </xf>
    <xf numFmtId="3" fontId="182" fillId="0" borderId="290" xfId="156" applyNumberFormat="1" applyFont="1" applyFill="1" applyBorder="1" applyAlignment="1">
      <alignment horizontal="right" vertical="center"/>
    </xf>
    <xf numFmtId="3" fontId="182" fillId="0" borderId="291" xfId="156" applyNumberFormat="1" applyFont="1" applyFill="1" applyBorder="1" applyAlignment="1">
      <alignment horizontal="right" vertical="center"/>
    </xf>
    <xf numFmtId="3" fontId="182" fillId="0" borderId="292" xfId="156" applyNumberFormat="1" applyFont="1" applyFill="1" applyBorder="1" applyAlignment="1">
      <alignment horizontal="right" vertical="center"/>
    </xf>
    <xf numFmtId="0" fontId="206" fillId="0" borderId="17" xfId="10" applyFont="1" applyBorder="1" applyAlignment="1">
      <alignment vertical="top" wrapText="1"/>
    </xf>
    <xf numFmtId="3" fontId="206" fillId="0" borderId="17" xfId="156" applyNumberFormat="1" applyFont="1" applyFill="1" applyBorder="1" applyAlignment="1">
      <alignment horizontal="right" vertical="center"/>
    </xf>
    <xf numFmtId="3" fontId="180" fillId="0" borderId="290" xfId="156" applyNumberFormat="1" applyFont="1" applyFill="1" applyBorder="1" applyAlignment="1">
      <alignment horizontal="right" vertical="center"/>
    </xf>
    <xf numFmtId="3" fontId="180" fillId="0" borderId="293" xfId="156" applyNumberFormat="1" applyFont="1" applyFill="1" applyBorder="1" applyAlignment="1">
      <alignment horizontal="right" vertical="center"/>
    </xf>
    <xf numFmtId="3" fontId="180" fillId="0" borderId="292" xfId="156" applyNumberFormat="1" applyFont="1" applyFill="1" applyBorder="1" applyAlignment="1">
      <alignment horizontal="right" vertical="center"/>
    </xf>
    <xf numFmtId="3" fontId="180" fillId="0" borderId="0" xfId="156" applyNumberFormat="1" applyFont="1" applyFill="1" applyBorder="1" applyAlignment="1">
      <alignment horizontal="right" vertical="center"/>
    </xf>
    <xf numFmtId="0" fontId="206" fillId="0" borderId="17" xfId="10" applyFont="1" applyBorder="1" applyAlignment="1">
      <alignment horizontal="left" vertical="top" wrapText="1" indent="1"/>
    </xf>
    <xf numFmtId="3" fontId="207" fillId="0" borderId="17" xfId="156" applyNumberFormat="1" applyFont="1" applyFill="1" applyBorder="1" applyAlignment="1">
      <alignment horizontal="right" vertical="center"/>
    </xf>
    <xf numFmtId="3" fontId="187" fillId="0" borderId="294" xfId="156" applyNumberFormat="1" applyFont="1" applyFill="1" applyBorder="1" applyAlignment="1">
      <alignment horizontal="right" vertical="center"/>
    </xf>
    <xf numFmtId="3" fontId="187" fillId="0" borderId="291" xfId="156" applyNumberFormat="1" applyFont="1" applyFill="1" applyBorder="1" applyAlignment="1">
      <alignment horizontal="right" vertical="center"/>
    </xf>
    <xf numFmtId="3" fontId="187" fillId="0" borderId="292" xfId="156" applyNumberFormat="1" applyFont="1" applyFill="1" applyBorder="1" applyAlignment="1">
      <alignment horizontal="right" vertical="center"/>
    </xf>
    <xf numFmtId="3" fontId="187" fillId="0" borderId="0" xfId="156" applyNumberFormat="1" applyFont="1" applyFill="1" applyBorder="1" applyAlignment="1">
      <alignment horizontal="right" vertical="center"/>
    </xf>
    <xf numFmtId="3" fontId="180" fillId="0" borderId="294" xfId="156" applyNumberFormat="1" applyFont="1" applyFill="1" applyBorder="1" applyAlignment="1">
      <alignment horizontal="right" vertical="center"/>
    </xf>
    <xf numFmtId="3" fontId="180" fillId="0" borderId="291" xfId="156" applyNumberFormat="1" applyFont="1" applyFill="1" applyBorder="1" applyAlignment="1">
      <alignment horizontal="right" vertical="center"/>
    </xf>
    <xf numFmtId="3" fontId="182" fillId="0" borderId="294" xfId="156" applyNumberFormat="1" applyFont="1" applyFill="1" applyBorder="1" applyAlignment="1">
      <alignment horizontal="right" vertical="center"/>
    </xf>
    <xf numFmtId="4" fontId="180" fillId="0" borderId="291" xfId="156" applyNumberFormat="1" applyFont="1" applyFill="1" applyBorder="1" applyAlignment="1">
      <alignment horizontal="right" vertical="center"/>
    </xf>
    <xf numFmtId="0" fontId="184" fillId="0" borderId="17" xfId="10" applyFont="1" applyBorder="1" applyAlignment="1">
      <alignment wrapText="1"/>
    </xf>
    <xf numFmtId="3" fontId="182" fillId="0" borderId="294" xfId="156" applyNumberFormat="1" applyFont="1" applyFill="1" applyBorder="1" applyAlignment="1">
      <alignment horizontal="right"/>
    </xf>
    <xf numFmtId="3" fontId="182" fillId="0" borderId="291" xfId="156" applyNumberFormat="1" applyFont="1" applyFill="1" applyBorder="1" applyAlignment="1">
      <alignment horizontal="right"/>
    </xf>
    <xf numFmtId="3" fontId="182" fillId="0" borderId="292" xfId="156" applyNumberFormat="1" applyFont="1" applyFill="1" applyBorder="1" applyAlignment="1">
      <alignment horizontal="right"/>
    </xf>
    <xf numFmtId="3" fontId="182" fillId="0" borderId="0" xfId="156" applyNumberFormat="1" applyFont="1" applyFill="1" applyBorder="1" applyAlignment="1">
      <alignment horizontal="right"/>
    </xf>
    <xf numFmtId="0" fontId="207" fillId="0" borderId="17" xfId="10" applyFont="1" applyBorder="1" applyAlignment="1">
      <alignment horizontal="left" vertical="top" wrapText="1" indent="2"/>
    </xf>
    <xf numFmtId="198" fontId="180" fillId="0" borderId="291" xfId="156" applyNumberFormat="1" applyFont="1" applyFill="1" applyBorder="1" applyAlignment="1">
      <alignment horizontal="right" vertical="center"/>
    </xf>
    <xf numFmtId="0" fontId="207" fillId="0" borderId="43" xfId="10" applyFont="1" applyBorder="1" applyAlignment="1">
      <alignment horizontal="left" vertical="top" wrapText="1" indent="2"/>
    </xf>
    <xf numFmtId="3" fontId="207" fillId="0" borderId="43" xfId="156" applyNumberFormat="1" applyFont="1" applyFill="1" applyBorder="1" applyAlignment="1">
      <alignment horizontal="right" vertical="center"/>
    </xf>
    <xf numFmtId="3" fontId="187" fillId="0" borderId="295" xfId="156" applyNumberFormat="1" applyFont="1" applyFill="1" applyBorder="1" applyAlignment="1">
      <alignment horizontal="right" vertical="center"/>
    </xf>
    <xf numFmtId="3" fontId="187" fillId="0" borderId="296" xfId="156" applyNumberFormat="1" applyFont="1" applyFill="1" applyBorder="1" applyAlignment="1">
      <alignment horizontal="right" vertical="center"/>
    </xf>
    <xf numFmtId="3" fontId="187" fillId="0" borderId="297" xfId="156" applyNumberFormat="1" applyFont="1" applyFill="1" applyBorder="1" applyAlignment="1">
      <alignment horizontal="right" vertical="center"/>
    </xf>
    <xf numFmtId="0" fontId="182" fillId="0" borderId="298" xfId="29" applyFont="1" applyBorder="1" applyAlignment="1">
      <alignment horizontal="center" vertical="top" wrapText="1"/>
    </xf>
    <xf numFmtId="0" fontId="208" fillId="0" borderId="0" xfId="29" applyFont="1" applyAlignment="1">
      <alignment horizontal="center" vertical="top" wrapText="1"/>
    </xf>
    <xf numFmtId="0" fontId="182" fillId="0" borderId="302" xfId="29" applyFont="1" applyBorder="1" applyAlignment="1">
      <alignment horizontal="center" vertical="top" wrapText="1"/>
    </xf>
    <xf numFmtId="0" fontId="208" fillId="0" borderId="303" xfId="29" applyFont="1" applyBorder="1" applyAlignment="1">
      <alignment horizontal="center" vertical="top" wrapText="1"/>
    </xf>
    <xf numFmtId="0" fontId="208" fillId="0" borderId="304" xfId="29" applyFont="1" applyBorder="1" applyAlignment="1">
      <alignment horizontal="center" vertical="top" wrapText="1"/>
    </xf>
    <xf numFmtId="0" fontId="208" fillId="0" borderId="305" xfId="29" applyFont="1" applyBorder="1" applyAlignment="1">
      <alignment horizontal="center" vertical="top" wrapText="1"/>
    </xf>
    <xf numFmtId="37" fontId="209" fillId="0" borderId="306" xfId="157" applyNumberFormat="1" applyFont="1" applyFill="1" applyBorder="1" applyAlignment="1">
      <alignment vertical="top"/>
    </xf>
    <xf numFmtId="3" fontId="182" fillId="0" borderId="307" xfId="157" applyNumberFormat="1" applyFont="1" applyFill="1" applyBorder="1" applyAlignment="1">
      <alignment horizontal="right" vertical="center"/>
    </xf>
    <xf numFmtId="3" fontId="182" fillId="0" borderId="308" xfId="157" applyNumberFormat="1" applyFont="1" applyFill="1" applyBorder="1" applyAlignment="1">
      <alignment horizontal="right" vertical="center"/>
    </xf>
    <xf numFmtId="3" fontId="182" fillId="0" borderId="309" xfId="157" applyNumberFormat="1" applyFont="1" applyFill="1" applyBorder="1" applyAlignment="1">
      <alignment horizontal="right" vertical="center"/>
    </xf>
    <xf numFmtId="3" fontId="182" fillId="0" borderId="310" xfId="157" applyNumberFormat="1" applyFont="1" applyFill="1" applyBorder="1" applyAlignment="1">
      <alignment horizontal="right" vertical="center"/>
    </xf>
    <xf numFmtId="3" fontId="182" fillId="0" borderId="0" xfId="157" applyNumberFormat="1" applyFont="1" applyFill="1" applyBorder="1" applyAlignment="1">
      <alignment horizontal="right" vertical="center"/>
    </xf>
    <xf numFmtId="0" fontId="180" fillId="0" borderId="311" xfId="29" applyFont="1" applyBorder="1" applyAlignment="1">
      <alignment vertical="top" wrapText="1"/>
    </xf>
    <xf numFmtId="1" fontId="180" fillId="0" borderId="312" xfId="47" applyNumberFormat="1" applyFont="1" applyFill="1" applyBorder="1" applyAlignment="1">
      <alignment horizontal="right" vertical="center"/>
    </xf>
    <xf numFmtId="1" fontId="180" fillId="0" borderId="109" xfId="47" applyNumberFormat="1" applyFont="1" applyFill="1" applyBorder="1" applyAlignment="1">
      <alignment horizontal="right" vertical="center"/>
    </xf>
    <xf numFmtId="1" fontId="180" fillId="0" borderId="313" xfId="47" applyNumberFormat="1" applyFont="1" applyFill="1" applyBorder="1" applyAlignment="1">
      <alignment horizontal="right" vertical="center"/>
    </xf>
    <xf numFmtId="1" fontId="180" fillId="0" borderId="0" xfId="47" applyNumberFormat="1" applyFont="1" applyFill="1" applyBorder="1" applyAlignment="1">
      <alignment horizontal="right" vertical="center"/>
    </xf>
    <xf numFmtId="0" fontId="180" fillId="0" borderId="311" xfId="29" applyFont="1" applyBorder="1" applyAlignment="1">
      <alignment wrapText="1"/>
    </xf>
    <xf numFmtId="0" fontId="180" fillId="0" borderId="311" xfId="29" applyFont="1" applyBorder="1" applyAlignment="1">
      <alignment horizontal="left" vertical="top" wrapText="1" indent="1"/>
    </xf>
    <xf numFmtId="0" fontId="210" fillId="0" borderId="314" xfId="29" applyFont="1" applyBorder="1" applyAlignment="1">
      <alignment horizontal="left" vertical="top" wrapText="1" indent="4"/>
    </xf>
    <xf numFmtId="3" fontId="187" fillId="0" borderId="315" xfId="156" applyNumberFormat="1" applyFont="1" applyFill="1" applyBorder="1" applyAlignment="1">
      <alignment horizontal="right" vertical="center"/>
    </xf>
    <xf numFmtId="3" fontId="187" fillId="0" borderId="316" xfId="156" applyNumberFormat="1" applyFont="1" applyFill="1" applyBorder="1" applyAlignment="1">
      <alignment horizontal="right" vertical="center"/>
    </xf>
    <xf numFmtId="3" fontId="187" fillId="0" borderId="317" xfId="156" applyNumberFormat="1" applyFont="1" applyFill="1" applyBorder="1" applyAlignment="1">
      <alignment horizontal="right" vertical="center"/>
    </xf>
    <xf numFmtId="3" fontId="180" fillId="0" borderId="315" xfId="156" applyNumberFormat="1" applyFont="1" applyFill="1" applyBorder="1" applyAlignment="1">
      <alignment horizontal="right" vertical="center"/>
    </xf>
    <xf numFmtId="3" fontId="180" fillId="0" borderId="318" xfId="156" applyNumberFormat="1" applyFont="1" applyFill="1" applyBorder="1" applyAlignment="1">
      <alignment horizontal="right" vertical="center"/>
    </xf>
    <xf numFmtId="3" fontId="180" fillId="0" borderId="317" xfId="156" applyNumberFormat="1" applyFont="1" applyFill="1" applyBorder="1" applyAlignment="1">
      <alignment horizontal="right" vertical="center"/>
    </xf>
    <xf numFmtId="0" fontId="182" fillId="0" borderId="1" xfId="29" applyFont="1" applyBorder="1" applyAlignment="1">
      <alignment horizontal="center" vertical="top" wrapText="1"/>
    </xf>
    <xf numFmtId="3" fontId="184" fillId="0" borderId="67" xfId="50" applyNumberFormat="1" applyFont="1" applyBorder="1" applyAlignment="1">
      <alignment horizontal="center" vertical="center" wrapText="1"/>
    </xf>
    <xf numFmtId="3" fontId="184" fillId="0" borderId="319" xfId="50" applyNumberFormat="1" applyFont="1" applyBorder="1" applyAlignment="1">
      <alignment horizontal="center" vertical="center" wrapText="1"/>
    </xf>
    <xf numFmtId="3" fontId="184" fillId="0" borderId="83" xfId="156" applyNumberFormat="1" applyFont="1" applyFill="1" applyBorder="1" applyAlignment="1">
      <alignment horizontal="right" vertical="center"/>
    </xf>
    <xf numFmtId="3" fontId="184" fillId="0" borderId="62" xfId="156" applyNumberFormat="1" applyFont="1" applyFill="1" applyBorder="1" applyAlignment="1">
      <alignment horizontal="right" vertical="center"/>
    </xf>
    <xf numFmtId="1" fontId="182" fillId="0" borderId="320" xfId="157" applyNumberFormat="1" applyFont="1" applyFill="1" applyBorder="1" applyAlignment="1">
      <alignment vertical="top" wrapText="1"/>
    </xf>
    <xf numFmtId="4" fontId="182" fillId="0" borderId="321" xfId="157" applyNumberFormat="1" applyFont="1" applyFill="1" applyBorder="1" applyAlignment="1">
      <alignment horizontal="right" vertical="center"/>
    </xf>
    <xf numFmtId="3" fontId="182" fillId="0" borderId="322" xfId="157" applyNumberFormat="1" applyFont="1" applyFill="1" applyBorder="1" applyAlignment="1">
      <alignment horizontal="right" vertical="center"/>
    </xf>
    <xf numFmtId="3" fontId="182" fillId="0" borderId="323" xfId="157" applyNumberFormat="1" applyFont="1" applyFill="1" applyBorder="1" applyAlignment="1">
      <alignment horizontal="right" vertical="center"/>
    </xf>
    <xf numFmtId="1" fontId="182" fillId="0" borderId="311" xfId="157" applyNumberFormat="1" applyFont="1" applyFill="1" applyBorder="1"/>
    <xf numFmtId="3" fontId="182" fillId="0" borderId="294" xfId="157" applyNumberFormat="1" applyFont="1" applyFill="1" applyBorder="1" applyAlignment="1">
      <alignment horizontal="right" vertical="center"/>
    </xf>
    <xf numFmtId="3" fontId="182" fillId="0" borderId="291" xfId="157" applyNumberFormat="1" applyFont="1" applyFill="1" applyBorder="1" applyAlignment="1">
      <alignment horizontal="right" vertical="center"/>
    </xf>
    <xf numFmtId="3" fontId="182" fillId="0" borderId="292" xfId="157" applyNumberFormat="1" applyFont="1" applyFill="1" applyBorder="1" applyAlignment="1">
      <alignment horizontal="right" vertical="center"/>
    </xf>
    <xf numFmtId="1" fontId="180" fillId="0" borderId="311" xfId="157" applyNumberFormat="1" applyFont="1" applyFill="1" applyBorder="1"/>
    <xf numFmtId="3" fontId="180" fillId="0" borderId="294" xfId="157" applyNumberFormat="1" applyFont="1" applyFill="1" applyBorder="1" applyAlignment="1">
      <alignment horizontal="right" vertical="center"/>
    </xf>
    <xf numFmtId="3" fontId="180" fillId="0" borderId="291" xfId="157" applyNumberFormat="1" applyFont="1" applyFill="1" applyBorder="1" applyAlignment="1">
      <alignment horizontal="right" vertical="center"/>
    </xf>
    <xf numFmtId="3" fontId="180" fillId="0" borderId="292" xfId="157" applyNumberFormat="1" applyFont="1" applyFill="1" applyBorder="1" applyAlignment="1">
      <alignment horizontal="right" vertical="center"/>
    </xf>
    <xf numFmtId="1" fontId="187" fillId="0" borderId="311" xfId="158" applyNumberFormat="1" applyFont="1" applyBorder="1" applyAlignment="1">
      <alignment horizontal="left" indent="2"/>
    </xf>
    <xf numFmtId="3" fontId="187" fillId="0" borderId="294" xfId="157" applyNumberFormat="1" applyFont="1" applyFill="1" applyBorder="1" applyAlignment="1">
      <alignment horizontal="right" vertical="center"/>
    </xf>
    <xf numFmtId="3" fontId="187" fillId="0" borderId="291" xfId="157" applyNumberFormat="1" applyFont="1" applyFill="1" applyBorder="1" applyAlignment="1">
      <alignment horizontal="right" vertical="center"/>
    </xf>
    <xf numFmtId="3" fontId="187" fillId="0" borderId="292" xfId="157" applyNumberFormat="1" applyFont="1" applyFill="1" applyBorder="1" applyAlignment="1">
      <alignment horizontal="right" vertical="center"/>
    </xf>
    <xf numFmtId="3" fontId="182" fillId="0" borderId="290" xfId="157" applyNumberFormat="1" applyFont="1" applyFill="1" applyBorder="1" applyAlignment="1">
      <alignment horizontal="right" vertical="center"/>
    </xf>
    <xf numFmtId="3" fontId="182" fillId="0" borderId="293" xfId="157" applyNumberFormat="1" applyFont="1" applyFill="1" applyBorder="1" applyAlignment="1">
      <alignment horizontal="right" vertical="center"/>
    </xf>
    <xf numFmtId="1" fontId="180" fillId="0" borderId="311" xfId="157" applyNumberFormat="1" applyFont="1" applyFill="1" applyBorder="1" applyAlignment="1">
      <alignment horizontal="left" indent="1"/>
    </xf>
    <xf numFmtId="3" fontId="180" fillId="0" borderId="290" xfId="157" applyNumberFormat="1" applyFont="1" applyFill="1" applyBorder="1" applyAlignment="1">
      <alignment horizontal="right" vertical="center"/>
    </xf>
    <xf numFmtId="3" fontId="180" fillId="0" borderId="293" xfId="157" applyNumberFormat="1" applyFont="1" applyFill="1" applyBorder="1" applyAlignment="1">
      <alignment horizontal="right" vertical="center"/>
    </xf>
    <xf numFmtId="1" fontId="180" fillId="0" borderId="311" xfId="157" applyNumberFormat="1" applyFont="1" applyFill="1" applyBorder="1" applyAlignment="1">
      <alignment horizontal="left" indent="2"/>
    </xf>
    <xf numFmtId="3" fontId="187" fillId="0" borderId="290" xfId="157" applyNumberFormat="1" applyFont="1" applyFill="1" applyBorder="1" applyAlignment="1">
      <alignment horizontal="right" vertical="center"/>
    </xf>
    <xf numFmtId="3" fontId="187" fillId="0" borderId="293" xfId="157" applyNumberFormat="1" applyFont="1" applyFill="1" applyBorder="1" applyAlignment="1">
      <alignment horizontal="right" vertical="center"/>
    </xf>
    <xf numFmtId="1" fontId="187" fillId="0" borderId="311" xfId="158" applyNumberFormat="1" applyFont="1" applyBorder="1" applyAlignment="1">
      <alignment horizontal="left" indent="1"/>
    </xf>
    <xf numFmtId="1" fontId="180" fillId="0" borderId="311" xfId="157" applyNumberFormat="1" applyFont="1" applyFill="1" applyBorder="1" applyAlignment="1">
      <alignment horizontal="left" indent="3"/>
    </xf>
    <xf numFmtId="1" fontId="187" fillId="0" borderId="311" xfId="158" applyNumberFormat="1" applyFont="1" applyBorder="1" applyAlignment="1">
      <alignment horizontal="left" indent="4"/>
    </xf>
    <xf numFmtId="1" fontId="180" fillId="0" borderId="320" xfId="157" applyNumberFormat="1" applyFont="1" applyFill="1" applyBorder="1" applyAlignment="1">
      <alignment horizontal="left" indent="3"/>
    </xf>
    <xf numFmtId="1" fontId="187" fillId="0" borderId="311" xfId="158" applyNumberFormat="1" applyFont="1" applyBorder="1" applyAlignment="1">
      <alignment horizontal="left" indent="5"/>
    </xf>
    <xf numFmtId="1" fontId="180" fillId="0" borderId="324" xfId="157" applyNumberFormat="1" applyFont="1" applyFill="1" applyBorder="1"/>
    <xf numFmtId="3" fontId="180" fillId="0" borderId="325" xfId="157" applyNumberFormat="1" applyFont="1" applyFill="1" applyBorder="1" applyAlignment="1">
      <alignment horizontal="right" vertical="center"/>
    </xf>
    <xf numFmtId="3" fontId="180" fillId="0" borderId="326" xfId="157" applyNumberFormat="1" applyFont="1" applyFill="1" applyBorder="1" applyAlignment="1">
      <alignment horizontal="right" vertical="center"/>
    </xf>
    <xf numFmtId="3" fontId="180" fillId="0" borderId="327" xfId="157" applyNumberFormat="1" applyFont="1" applyFill="1" applyBorder="1" applyAlignment="1">
      <alignment horizontal="right" vertical="center"/>
    </xf>
    <xf numFmtId="1" fontId="182" fillId="0" borderId="328" xfId="157" applyNumberFormat="1" applyFont="1" applyFill="1" applyBorder="1"/>
    <xf numFmtId="3" fontId="180" fillId="0" borderId="329" xfId="157" applyNumberFormat="1" applyFont="1" applyFill="1" applyBorder="1" applyAlignment="1">
      <alignment horizontal="right" vertical="center"/>
    </xf>
    <xf numFmtId="3" fontId="180" fillId="0" borderId="330" xfId="157" applyNumberFormat="1" applyFont="1" applyFill="1" applyBorder="1" applyAlignment="1">
      <alignment horizontal="right" vertical="center"/>
    </xf>
    <xf numFmtId="3" fontId="182" fillId="0" borderId="297" xfId="157" applyNumberFormat="1" applyFont="1" applyFill="1" applyBorder="1" applyAlignment="1">
      <alignment horizontal="right" vertical="center"/>
    </xf>
    <xf numFmtId="0" fontId="212" fillId="0" borderId="0" xfId="159" applyFont="1"/>
    <xf numFmtId="3" fontId="206" fillId="0" borderId="0" xfId="29" applyNumberFormat="1" applyFont="1" applyAlignment="1">
      <alignment horizontal="center"/>
    </xf>
    <xf numFmtId="3" fontId="180" fillId="0" borderId="0" xfId="29" applyNumberFormat="1" applyFont="1"/>
    <xf numFmtId="0" fontId="213" fillId="0" borderId="0" xfId="159" applyFont="1"/>
    <xf numFmtId="3" fontId="214" fillId="0" borderId="0" xfId="29" applyNumberFormat="1" applyFont="1" applyAlignment="1">
      <alignment horizontal="center"/>
    </xf>
    <xf numFmtId="3" fontId="212" fillId="0" borderId="0" xfId="29" applyNumberFormat="1" applyFont="1" applyAlignment="1">
      <alignment vertical="center" wrapText="1"/>
    </xf>
    <xf numFmtId="0" fontId="213" fillId="0" borderId="0" xfId="29" applyFont="1" applyAlignment="1">
      <alignment vertical="center"/>
    </xf>
    <xf numFmtId="0" fontId="11" fillId="0" borderId="0" xfId="160" applyFont="1" applyAlignment="1">
      <alignment vertical="center"/>
    </xf>
    <xf numFmtId="0" fontId="14" fillId="0" borderId="0" xfId="161" applyFont="1" applyAlignment="1">
      <alignment vertical="center"/>
    </xf>
    <xf numFmtId="0" fontId="42" fillId="0" borderId="0" xfId="161" applyFont="1" applyAlignment="1">
      <alignment vertical="center"/>
    </xf>
    <xf numFmtId="0" fontId="24" fillId="0" borderId="42" xfId="162" applyFont="1" applyBorder="1" applyAlignment="1">
      <alignment horizontal="center" vertical="center"/>
    </xf>
    <xf numFmtId="0" fontId="18" fillId="0" borderId="42" xfId="162" applyFont="1" applyBorder="1" applyAlignment="1">
      <alignment horizontal="center" vertical="center"/>
    </xf>
    <xf numFmtId="0" fontId="14" fillId="0" borderId="17" xfId="162" applyFont="1" applyBorder="1" applyAlignment="1">
      <alignment horizontal="left" vertical="center"/>
    </xf>
    <xf numFmtId="200" fontId="18" fillId="0" borderId="17" xfId="162" applyNumberFormat="1" applyFont="1" applyBorder="1" applyAlignment="1">
      <alignment horizontal="center" vertical="top"/>
    </xf>
    <xf numFmtId="165" fontId="18" fillId="0" borderId="17" xfId="163" applyNumberFormat="1" applyFont="1" applyBorder="1" applyAlignment="1">
      <alignment horizontal="center"/>
    </xf>
    <xf numFmtId="240" fontId="11" fillId="0" borderId="17" xfId="162" applyNumberFormat="1" applyFont="1" applyBorder="1" applyAlignment="1">
      <alignment horizontal="left" vertical="center"/>
    </xf>
    <xf numFmtId="200" fontId="11" fillId="0" borderId="17" xfId="162" applyNumberFormat="1" applyFont="1" applyBorder="1" applyAlignment="1">
      <alignment horizontal="center" vertical="top"/>
    </xf>
    <xf numFmtId="0" fontId="11" fillId="0" borderId="17" xfId="162" applyFont="1" applyBorder="1" applyAlignment="1">
      <alignment horizontal="left" vertical="center"/>
    </xf>
    <xf numFmtId="240" fontId="60" fillId="0" borderId="17" xfId="162" applyNumberFormat="1" applyFont="1" applyBorder="1" applyAlignment="1">
      <alignment horizontal="left" vertical="center"/>
    </xf>
    <xf numFmtId="200" fontId="60" fillId="0" borderId="17" xfId="162" applyNumberFormat="1" applyFont="1" applyBorder="1" applyAlignment="1">
      <alignment horizontal="center" vertical="top"/>
    </xf>
    <xf numFmtId="240" fontId="11" fillId="0" borderId="15" xfId="162" applyNumberFormat="1" applyFont="1" applyBorder="1" applyAlignment="1">
      <alignment horizontal="left" vertical="center" wrapText="1"/>
    </xf>
    <xf numFmtId="0" fontId="11" fillId="0" borderId="15" xfId="162" applyFont="1" applyBorder="1" applyAlignment="1">
      <alignment horizontal="left" vertical="center" wrapText="1"/>
    </xf>
    <xf numFmtId="240" fontId="11" fillId="0" borderId="17" xfId="162" applyNumberFormat="1" applyFont="1" applyBorder="1" applyAlignment="1">
      <alignment horizontal="left" vertical="center" wrapText="1"/>
    </xf>
    <xf numFmtId="200" fontId="215" fillId="0" borderId="17" xfId="162" applyNumberFormat="1" applyFont="1" applyBorder="1" applyAlignment="1">
      <alignment horizontal="center" vertical="top"/>
    </xf>
    <xf numFmtId="0" fontId="14" fillId="0" borderId="17" xfId="163" applyFont="1" applyBorder="1" applyAlignment="1">
      <alignment horizontal="left" vertical="center"/>
    </xf>
    <xf numFmtId="200" fontId="14" fillId="0" borderId="17" xfId="162" applyNumberFormat="1" applyFont="1" applyBorder="1" applyAlignment="1">
      <alignment horizontal="center" vertical="top"/>
    </xf>
    <xf numFmtId="0" fontId="14" fillId="0" borderId="17" xfId="163" applyFont="1" applyBorder="1" applyAlignment="1">
      <alignment horizontal="left" vertical="center" wrapText="1"/>
    </xf>
    <xf numFmtId="0" fontId="14" fillId="0" borderId="42" xfId="162" applyFont="1" applyBorder="1" applyAlignment="1">
      <alignment horizontal="center" vertical="center"/>
    </xf>
    <xf numFmtId="200" fontId="18" fillId="0" borderId="42" xfId="162" applyNumberFormat="1" applyFont="1" applyBorder="1" applyAlignment="1">
      <alignment horizontal="center" vertical="center"/>
    </xf>
    <xf numFmtId="0" fontId="22" fillId="0" borderId="0" xfId="162" applyFont="1" applyAlignment="1">
      <alignment horizontal="left" vertical="center"/>
    </xf>
    <xf numFmtId="200" fontId="11" fillId="0" borderId="0" xfId="162" applyNumberFormat="1" applyFont="1" applyAlignment="1">
      <alignment horizontal="left" vertical="center"/>
    </xf>
    <xf numFmtId="0" fontId="11" fillId="0" borderId="0" xfId="163" applyFont="1" applyAlignment="1">
      <alignment vertical="center"/>
    </xf>
    <xf numFmtId="291" fontId="11" fillId="0" borderId="0" xfId="162" applyNumberFormat="1" applyFont="1" applyAlignment="1">
      <alignment horizontal="left" vertical="center"/>
    </xf>
    <xf numFmtId="0" fontId="181" fillId="0" borderId="0" xfId="0" applyFont="1"/>
    <xf numFmtId="200" fontId="0" fillId="0" borderId="0" xfId="0" applyNumberFormat="1"/>
    <xf numFmtId="0" fontId="216" fillId="0" borderId="0" xfId="5" applyFont="1" applyAlignment="1">
      <alignment horizontal="left" vertical="center"/>
    </xf>
    <xf numFmtId="0" fontId="217" fillId="0" borderId="0" xfId="1" applyFont="1" applyFill="1" applyBorder="1" applyAlignment="1">
      <alignment horizontal="center" vertical="center" wrapText="1"/>
    </xf>
    <xf numFmtId="0" fontId="217" fillId="0" borderId="0" xfId="1" applyFont="1" applyFill="1" applyBorder="1" applyAlignment="1">
      <alignment horizontal="justify" vertical="center" wrapText="1"/>
    </xf>
    <xf numFmtId="0" fontId="218" fillId="0" borderId="0" xfId="7" applyFont="1" applyAlignment="1">
      <alignment vertical="center"/>
    </xf>
    <xf numFmtId="0" fontId="216" fillId="0" borderId="0" xfId="5" applyFont="1" applyAlignment="1">
      <alignment horizontal="right" vertical="center"/>
    </xf>
    <xf numFmtId="0" fontId="217" fillId="0" borderId="0" xfId="1" applyFont="1" applyFill="1" applyAlignment="1">
      <alignment horizontal="center" vertical="center"/>
    </xf>
    <xf numFmtId="0" fontId="217" fillId="0" borderId="0" xfId="1" applyFont="1" applyFill="1" applyAlignment="1">
      <alignment vertical="center"/>
    </xf>
    <xf numFmtId="0" fontId="217" fillId="0" borderId="0" xfId="1" quotePrefix="1" applyFont="1" applyFill="1" applyBorder="1" applyAlignment="1">
      <alignment horizontal="center" vertical="center" wrapText="1"/>
    </xf>
    <xf numFmtId="0" fontId="219" fillId="0" borderId="0" xfId="5" applyFont="1" applyAlignment="1">
      <alignment horizontal="centerContinuous" vertical="center"/>
    </xf>
    <xf numFmtId="0" fontId="216" fillId="0" borderId="0" xfId="5" applyFont="1" applyAlignment="1">
      <alignment horizontal="center" vertical="center"/>
    </xf>
    <xf numFmtId="0" fontId="216" fillId="0" borderId="0" xfId="5" applyFont="1" applyAlignment="1">
      <alignment horizontal="center" vertical="center" wrapText="1"/>
    </xf>
    <xf numFmtId="0" fontId="220" fillId="0" borderId="0" xfId="12" applyFont="1" applyFill="1" applyBorder="1" applyAlignment="1">
      <alignment horizontal="center" vertical="center" wrapText="1"/>
    </xf>
    <xf numFmtId="0" fontId="220" fillId="0" borderId="0" xfId="12" applyFont="1" applyFill="1" applyBorder="1" applyAlignment="1">
      <alignment horizontal="justify" vertical="center" wrapText="1"/>
    </xf>
    <xf numFmtId="0" fontId="216" fillId="0" borderId="0" xfId="7" applyFont="1" applyAlignment="1">
      <alignment vertical="center"/>
    </xf>
    <xf numFmtId="0" fontId="216" fillId="0" borderId="0" xfId="7" applyFont="1" applyAlignment="1">
      <alignment horizontal="center" vertical="center"/>
    </xf>
    <xf numFmtId="0" fontId="220" fillId="0" borderId="0" xfId="1" applyFont="1" applyFill="1" applyBorder="1" applyAlignment="1">
      <alignment horizontal="center" vertical="center"/>
    </xf>
    <xf numFmtId="0" fontId="217" fillId="0" borderId="0" xfId="1" quotePrefix="1" applyFont="1" applyFill="1" applyBorder="1" applyAlignment="1">
      <alignment horizontal="right" vertical="center"/>
    </xf>
    <xf numFmtId="0" fontId="217" fillId="0" borderId="0" xfId="1" applyFont="1" applyFill="1" applyBorder="1" applyAlignment="1">
      <alignment horizontal="center" vertical="center"/>
    </xf>
    <xf numFmtId="0" fontId="216" fillId="0" borderId="0" xfId="5" applyFont="1" applyAlignment="1">
      <alignment vertical="center"/>
    </xf>
    <xf numFmtId="0" fontId="217" fillId="0" borderId="0" xfId="1" applyFont="1" applyAlignment="1">
      <alignment vertical="center"/>
    </xf>
    <xf numFmtId="0" fontId="217" fillId="0" borderId="0" xfId="1" quotePrefix="1" applyFont="1" applyFill="1" applyAlignment="1">
      <alignment horizontal="center" vertical="center"/>
    </xf>
    <xf numFmtId="0" fontId="220" fillId="0" borderId="0" xfId="1" applyFont="1" applyFill="1" applyBorder="1" applyAlignment="1">
      <alignment horizontal="center" vertical="center" wrapText="1"/>
    </xf>
    <xf numFmtId="0" fontId="220" fillId="0" borderId="0" xfId="1" quotePrefix="1" applyFont="1" applyFill="1" applyBorder="1" applyAlignment="1">
      <alignment horizontal="center" vertical="center"/>
    </xf>
    <xf numFmtId="0" fontId="220" fillId="0" borderId="0" xfId="12" applyFont="1" applyFill="1" applyBorder="1" applyAlignment="1">
      <alignment horizontal="center" vertical="center"/>
    </xf>
    <xf numFmtId="0" fontId="220" fillId="0" borderId="0" xfId="1" applyFont="1" applyFill="1" applyBorder="1" applyAlignment="1">
      <alignment horizontal="justify" vertical="center" wrapText="1"/>
    </xf>
    <xf numFmtId="0" fontId="216" fillId="0" borderId="0" xfId="7" applyFont="1" applyAlignment="1">
      <alignment vertical="center" wrapText="1"/>
    </xf>
    <xf numFmtId="0" fontId="221" fillId="0" borderId="0" xfId="7" applyFont="1" applyAlignment="1">
      <alignment vertical="center"/>
    </xf>
    <xf numFmtId="0" fontId="222" fillId="0" borderId="0" xfId="5" applyFont="1" applyAlignment="1">
      <alignment horizontal="left" vertical="center"/>
    </xf>
    <xf numFmtId="0" fontId="223" fillId="0" borderId="0" xfId="5" applyFont="1" applyAlignment="1">
      <alignment horizontal="center" vertical="center"/>
    </xf>
    <xf numFmtId="0" fontId="222" fillId="0" borderId="0" xfId="5" applyFont="1" applyAlignment="1">
      <alignment vertical="center" wrapText="1"/>
    </xf>
    <xf numFmtId="0" fontId="224" fillId="0" borderId="0" xfId="7" applyFont="1" applyAlignment="1">
      <alignment vertical="center"/>
    </xf>
    <xf numFmtId="0" fontId="14" fillId="0" borderId="56" xfId="13" applyFont="1" applyBorder="1" applyAlignment="1">
      <alignment horizontal="left"/>
    </xf>
    <xf numFmtId="0" fontId="14" fillId="0" borderId="56" xfId="13" applyFont="1" applyBorder="1" applyAlignment="1">
      <alignment horizontal="center"/>
    </xf>
    <xf numFmtId="0" fontId="14" fillId="0" borderId="35" xfId="13" quotePrefix="1" applyFont="1" applyBorder="1" applyAlignment="1">
      <alignment horizontal="center"/>
    </xf>
    <xf numFmtId="0" fontId="14" fillId="0" borderId="35" xfId="13" applyFont="1" applyBorder="1" applyAlignment="1">
      <alignment horizontal="center"/>
    </xf>
    <xf numFmtId="0" fontId="14" fillId="0" borderId="56" xfId="13" applyFont="1" applyBorder="1" applyAlignment="1">
      <alignment horizontal="center" vertical="center" wrapText="1"/>
    </xf>
    <xf numFmtId="0" fontId="14" fillId="0" borderId="43" xfId="13" applyFont="1" applyBorder="1" applyAlignment="1">
      <alignment horizontal="center"/>
    </xf>
    <xf numFmtId="0" fontId="14" fillId="0" borderId="30" xfId="13" applyFont="1" applyBorder="1" applyAlignment="1">
      <alignment horizontal="center"/>
    </xf>
    <xf numFmtId="0" fontId="14" fillId="0" borderId="43" xfId="13" quotePrefix="1" applyFont="1" applyBorder="1" applyAlignment="1">
      <alignment horizontal="center" vertical="center"/>
    </xf>
    <xf numFmtId="0" fontId="14" fillId="0" borderId="17" xfId="13" applyFont="1" applyBorder="1" applyAlignment="1">
      <alignment horizontal="center"/>
    </xf>
    <xf numFmtId="0" fontId="23" fillId="0" borderId="17" xfId="13" applyFont="1" applyBorder="1" applyAlignment="1">
      <alignment horizontal="left" wrapText="1" indent="1"/>
    </xf>
    <xf numFmtId="178" fontId="14" fillId="0" borderId="0" xfId="13" applyNumberFormat="1" applyFont="1"/>
    <xf numFmtId="178" fontId="23" fillId="0" borderId="17" xfId="13" applyNumberFormat="1" applyFont="1" applyBorder="1"/>
    <xf numFmtId="182" fontId="23" fillId="0" borderId="17" xfId="13" applyNumberFormat="1" applyFont="1" applyBorder="1"/>
    <xf numFmtId="183" fontId="23" fillId="0" borderId="17" xfId="13" applyNumberFormat="1" applyFont="1" applyBorder="1"/>
    <xf numFmtId="0" fontId="23" fillId="0" borderId="17" xfId="13" applyFont="1" applyBorder="1"/>
    <xf numFmtId="184" fontId="23" fillId="0" borderId="17" xfId="13" applyNumberFormat="1" applyFont="1" applyBorder="1"/>
    <xf numFmtId="0" fontId="23" fillId="0" borderId="17" xfId="13" quotePrefix="1" applyFont="1" applyBorder="1" applyAlignment="1">
      <alignment horizontal="left"/>
    </xf>
    <xf numFmtId="178" fontId="23" fillId="0" borderId="0" xfId="13" applyNumberFormat="1" applyFont="1"/>
    <xf numFmtId="0" fontId="14" fillId="0" borderId="43" xfId="13" applyFont="1" applyBorder="1"/>
    <xf numFmtId="0" fontId="23" fillId="0" borderId="43" xfId="13" applyFont="1" applyBorder="1"/>
    <xf numFmtId="178" fontId="14" fillId="0" borderId="32" xfId="13" applyNumberFormat="1" applyFont="1" applyBorder="1"/>
    <xf numFmtId="182" fontId="23" fillId="0" borderId="43" xfId="13" applyNumberFormat="1" applyFont="1" applyBorder="1"/>
    <xf numFmtId="183" fontId="23" fillId="0" borderId="43" xfId="13" applyNumberFormat="1" applyFont="1" applyBorder="1"/>
    <xf numFmtId="178" fontId="12" fillId="0" borderId="0" xfId="13" applyNumberFormat="1" applyFont="1"/>
    <xf numFmtId="0" fontId="24" fillId="0" borderId="0" xfId="13" applyFont="1"/>
    <xf numFmtId="184" fontId="12" fillId="0" borderId="0" xfId="13" applyNumberFormat="1" applyFont="1"/>
    <xf numFmtId="183" fontId="12" fillId="0" borderId="0" xfId="13" applyNumberFormat="1" applyFont="1"/>
    <xf numFmtId="178" fontId="24" fillId="0" borderId="0" xfId="13" applyNumberFormat="1" applyFont="1"/>
    <xf numFmtId="182" fontId="24" fillId="0" borderId="0" xfId="13" applyNumberFormat="1" applyFont="1"/>
    <xf numFmtId="183" fontId="24" fillId="0" borderId="0" xfId="13" applyNumberFormat="1" applyFont="1"/>
    <xf numFmtId="0" fontId="14" fillId="0" borderId="1" xfId="13" applyFont="1" applyBorder="1" applyAlignment="1">
      <alignment horizontal="centerContinuous" vertical="center"/>
    </xf>
    <xf numFmtId="0" fontId="23" fillId="0" borderId="2" xfId="13" applyFont="1" applyBorder="1" applyAlignment="1">
      <alignment horizontal="centerContinuous" vertical="center"/>
    </xf>
    <xf numFmtId="0" fontId="14" fillId="0" borderId="1" xfId="13" quotePrefix="1" applyFont="1" applyBorder="1" applyAlignment="1">
      <alignment horizontal="centerContinuous" vertical="center"/>
    </xf>
    <xf numFmtId="0" fontId="23" fillId="0" borderId="62" xfId="13" applyFont="1" applyBorder="1" applyAlignment="1">
      <alignment horizontal="centerContinuous" vertical="center"/>
    </xf>
    <xf numFmtId="0" fontId="14" fillId="0" borderId="18" xfId="13" applyFont="1" applyBorder="1" applyAlignment="1">
      <alignment horizontal="center" vertical="center"/>
    </xf>
    <xf numFmtId="0" fontId="14" fillId="0" borderId="47" xfId="13" applyFont="1" applyBorder="1" applyAlignment="1">
      <alignment horizontal="center" vertical="center"/>
    </xf>
    <xf numFmtId="0" fontId="14" fillId="0" borderId="19" xfId="13" applyFont="1" applyBorder="1" applyAlignment="1">
      <alignment horizontal="center" vertical="center"/>
    </xf>
    <xf numFmtId="0" fontId="14" fillId="0" borderId="23" xfId="13" quotePrefix="1" applyFont="1" applyBorder="1" applyAlignment="1">
      <alignment horizontal="center" vertical="center" wrapText="1"/>
    </xf>
    <xf numFmtId="183" fontId="14" fillId="0" borderId="11" xfId="13" applyNumberFormat="1" applyFont="1" applyBorder="1" applyAlignment="1">
      <alignment horizontal="right"/>
    </xf>
    <xf numFmtId="183" fontId="23" fillId="0" borderId="0" xfId="13" applyNumberFormat="1" applyFont="1"/>
    <xf numFmtId="183" fontId="23" fillId="0" borderId="11" xfId="13" applyNumberFormat="1" applyFont="1" applyBorder="1"/>
    <xf numFmtId="188" fontId="12" fillId="0" borderId="16" xfId="13" quotePrefix="1" applyNumberFormat="1" applyFont="1" applyBorder="1"/>
    <xf numFmtId="188" fontId="12" fillId="0" borderId="16" xfId="13" applyNumberFormat="1" applyFont="1" applyBorder="1"/>
    <xf numFmtId="183" fontId="14" fillId="0" borderId="60" xfId="13" applyNumberFormat="1" applyFont="1" applyBorder="1" applyAlignment="1">
      <alignment horizontal="right"/>
    </xf>
    <xf numFmtId="183" fontId="14" fillId="0" borderId="40" xfId="13" applyNumberFormat="1" applyFont="1" applyBorder="1"/>
    <xf numFmtId="183" fontId="23" fillId="0" borderId="60" xfId="13" applyNumberFormat="1" applyFont="1" applyBorder="1"/>
    <xf numFmtId="188" fontId="24" fillId="0" borderId="61" xfId="13" applyNumberFormat="1" applyFont="1" applyBorder="1"/>
    <xf numFmtId="183" fontId="14" fillId="0" borderId="20" xfId="13" applyNumberFormat="1" applyFont="1" applyBorder="1" applyAlignment="1">
      <alignment horizontal="right"/>
    </xf>
    <xf numFmtId="183" fontId="14" fillId="0" borderId="47" xfId="13" applyNumberFormat="1" applyFont="1" applyBorder="1"/>
    <xf numFmtId="183" fontId="14" fillId="0" borderId="19" xfId="13" applyNumberFormat="1" applyFont="1" applyBorder="1"/>
    <xf numFmtId="183" fontId="23" fillId="0" borderId="20" xfId="13" applyNumberFormat="1" applyFont="1" applyBorder="1"/>
    <xf numFmtId="188" fontId="24" fillId="0" borderId="23" xfId="13" applyNumberFormat="1" applyFont="1" applyBorder="1"/>
    <xf numFmtId="183" fontId="14" fillId="0" borderId="18" xfId="13" applyNumberFormat="1" applyFont="1" applyBorder="1"/>
    <xf numFmtId="183" fontId="14" fillId="0" borderId="67" xfId="13" applyNumberFormat="1" applyFont="1" applyBorder="1"/>
    <xf numFmtId="183" fontId="14" fillId="0" borderId="21" xfId="13" applyNumberFormat="1" applyFont="1" applyBorder="1"/>
    <xf numFmtId="183" fontId="23" fillId="0" borderId="68" xfId="13" applyNumberFormat="1" applyFont="1" applyBorder="1"/>
    <xf numFmtId="0" fontId="24" fillId="0" borderId="2" xfId="13" applyFont="1" applyBorder="1" applyAlignment="1">
      <alignment horizontal="centerContinuous" vertical="center"/>
    </xf>
    <xf numFmtId="0" fontId="12" fillId="0" borderId="62" xfId="13" applyFont="1" applyBorder="1" applyAlignment="1">
      <alignment horizontal="centerContinuous" vertical="center"/>
    </xf>
    <xf numFmtId="0" fontId="12" fillId="0" borderId="28" xfId="13" applyFont="1" applyBorder="1" applyAlignment="1">
      <alignment horizontal="centerContinuous" vertical="center"/>
    </xf>
    <xf numFmtId="0" fontId="14" fillId="0" borderId="11" xfId="13" applyFont="1" applyBorder="1" applyAlignment="1">
      <alignment horizontal="center" vertical="center"/>
    </xf>
    <xf numFmtId="0" fontId="14" fillId="0" borderId="17" xfId="13" applyFont="1" applyBorder="1" applyAlignment="1">
      <alignment horizontal="center" vertical="center"/>
    </xf>
    <xf numFmtId="0" fontId="14" fillId="0" borderId="16" xfId="13" applyFont="1" applyBorder="1" applyAlignment="1">
      <alignment horizontal="center" vertical="center"/>
    </xf>
    <xf numFmtId="0" fontId="14" fillId="0" borderId="28" xfId="13" applyFont="1" applyBorder="1" applyAlignment="1">
      <alignment horizontal="center" vertical="center" wrapText="1"/>
    </xf>
    <xf numFmtId="165" fontId="14" fillId="0" borderId="60" xfId="13" applyNumberFormat="1" applyFont="1" applyBorder="1"/>
    <xf numFmtId="178" fontId="23" fillId="0" borderId="40" xfId="13" applyNumberFormat="1" applyFont="1" applyBorder="1"/>
    <xf numFmtId="165" fontId="23" fillId="0" borderId="63" xfId="13" applyNumberFormat="1" applyFont="1" applyBorder="1"/>
    <xf numFmtId="165" fontId="14" fillId="0" borderId="12" xfId="13" applyNumberFormat="1" applyFont="1" applyBorder="1"/>
    <xf numFmtId="165" fontId="23" fillId="0" borderId="64" xfId="13" applyNumberFormat="1" applyFont="1" applyBorder="1"/>
    <xf numFmtId="165" fontId="14" fillId="0" borderId="20" xfId="13" applyNumberFormat="1" applyFont="1" applyBorder="1"/>
    <xf numFmtId="165" fontId="23" fillId="0" borderId="66" xfId="13" applyNumberFormat="1" applyFont="1" applyBorder="1"/>
    <xf numFmtId="178" fontId="14" fillId="0" borderId="12" xfId="13" applyNumberFormat="1" applyFont="1" applyBorder="1"/>
    <xf numFmtId="178" fontId="14" fillId="0" borderId="40" xfId="13" applyNumberFormat="1" applyFont="1" applyBorder="1"/>
    <xf numFmtId="178" fontId="14" fillId="0" borderId="61" xfId="13" applyNumberFormat="1" applyFont="1" applyBorder="1"/>
    <xf numFmtId="165" fontId="23" fillId="0" borderId="14" xfId="13" applyNumberFormat="1" applyFont="1" applyBorder="1"/>
    <xf numFmtId="178" fontId="14" fillId="0" borderId="18" xfId="13" applyNumberFormat="1" applyFont="1" applyBorder="1"/>
    <xf numFmtId="178" fontId="23" fillId="0" borderId="47" xfId="13" applyNumberFormat="1" applyFont="1" applyBorder="1"/>
    <xf numFmtId="178" fontId="23" fillId="0" borderId="23" xfId="13" applyNumberFormat="1" applyFont="1" applyBorder="1"/>
    <xf numFmtId="178" fontId="14" fillId="0" borderId="1" xfId="13" applyNumberFormat="1" applyFont="1" applyBorder="1"/>
    <xf numFmtId="178" fontId="14" fillId="0" borderId="67" xfId="13" applyNumberFormat="1" applyFont="1" applyBorder="1"/>
    <xf numFmtId="178" fontId="14" fillId="0" borderId="2" xfId="13" applyNumberFormat="1" applyFont="1" applyBorder="1"/>
    <xf numFmtId="178" fontId="14" fillId="0" borderId="69" xfId="13" applyNumberFormat="1" applyFont="1" applyBorder="1"/>
    <xf numFmtId="178" fontId="14" fillId="0" borderId="70" xfId="13" applyNumberFormat="1" applyFont="1" applyBorder="1"/>
    <xf numFmtId="178" fontId="14" fillId="0" borderId="6" xfId="13" applyNumberFormat="1" applyFont="1" applyBorder="1"/>
    <xf numFmtId="0" fontId="43" fillId="0" borderId="0" xfId="13" applyFont="1"/>
    <xf numFmtId="0" fontId="24" fillId="0" borderId="69" xfId="13" applyFont="1" applyBorder="1" applyAlignment="1">
      <alignment horizontal="centerContinuous" vertical="center"/>
    </xf>
    <xf numFmtId="0" fontId="12" fillId="0" borderId="69" xfId="13" applyFont="1" applyBorder="1" applyAlignment="1">
      <alignment horizontal="centerContinuous" vertical="center"/>
    </xf>
    <xf numFmtId="0" fontId="14" fillId="0" borderId="1" xfId="13" applyFont="1" applyBorder="1" applyAlignment="1">
      <alignment horizontal="center" vertical="center"/>
    </xf>
    <xf numFmtId="0" fontId="14" fillId="0" borderId="67" xfId="13" applyFont="1" applyBorder="1" applyAlignment="1">
      <alignment horizontal="center" vertical="center"/>
    </xf>
    <xf numFmtId="0" fontId="14" fillId="0" borderId="62" xfId="13" applyFont="1" applyBorder="1" applyAlignment="1">
      <alignment horizontal="center" vertical="center"/>
    </xf>
    <xf numFmtId="0" fontId="14" fillId="0" borderId="62" xfId="13" applyFont="1" applyBorder="1" applyAlignment="1">
      <alignment horizontal="center" vertical="center" wrapText="1"/>
    </xf>
    <xf numFmtId="178" fontId="14" fillId="0" borderId="60" xfId="13" applyNumberFormat="1" applyFont="1" applyBorder="1"/>
    <xf numFmtId="178" fontId="14" fillId="0" borderId="63" xfId="13" applyNumberFormat="1" applyFont="1" applyBorder="1"/>
    <xf numFmtId="178" fontId="14" fillId="0" borderId="66" xfId="13" applyNumberFormat="1" applyFont="1" applyBorder="1"/>
    <xf numFmtId="0" fontId="14" fillId="0" borderId="2" xfId="13" applyFont="1" applyBorder="1" applyAlignment="1">
      <alignment horizontal="centerContinuous" vertical="center"/>
    </xf>
    <xf numFmtId="0" fontId="14" fillId="0" borderId="62" xfId="13" applyFont="1" applyBorder="1" applyAlignment="1">
      <alignment horizontal="centerContinuous" vertical="center"/>
    </xf>
    <xf numFmtId="0" fontId="14" fillId="0" borderId="0" xfId="13" quotePrefix="1" applyFont="1" applyAlignment="1">
      <alignment horizontal="center"/>
    </xf>
    <xf numFmtId="0" fontId="14" fillId="0" borderId="14" xfId="13" applyFont="1" applyBorder="1" applyAlignment="1">
      <alignment horizontal="center"/>
    </xf>
    <xf numFmtId="0" fontId="14" fillId="0" borderId="19" xfId="13" applyFont="1" applyBorder="1"/>
    <xf numFmtId="0" fontId="14" fillId="0" borderId="47" xfId="13" applyFont="1" applyBorder="1"/>
    <xf numFmtId="0" fontId="14" fillId="0" borderId="39" xfId="13" applyFont="1" applyBorder="1"/>
    <xf numFmtId="0" fontId="14" fillId="0" borderId="18" xfId="13" applyFont="1" applyBorder="1"/>
    <xf numFmtId="0" fontId="14" fillId="0" borderId="23" xfId="13" quotePrefix="1" applyFont="1" applyBorder="1" applyAlignment="1">
      <alignment horizontal="center"/>
    </xf>
    <xf numFmtId="170" fontId="14" fillId="0" borderId="24" xfId="13" applyNumberFormat="1" applyFont="1" applyBorder="1"/>
    <xf numFmtId="170" fontId="14" fillId="0" borderId="40" xfId="13" applyNumberFormat="1" applyFont="1" applyBorder="1"/>
    <xf numFmtId="170" fontId="14" fillId="0" borderId="61" xfId="13" applyNumberFormat="1" applyFont="1" applyBorder="1"/>
    <xf numFmtId="170" fontId="14" fillId="0" borderId="26" xfId="13" applyNumberFormat="1" applyFont="1" applyBorder="1"/>
    <xf numFmtId="189" fontId="14" fillId="0" borderId="61" xfId="13" applyNumberFormat="1" applyFont="1" applyBorder="1"/>
    <xf numFmtId="170" fontId="14" fillId="0" borderId="11" xfId="13" applyNumberFormat="1" applyFont="1" applyBorder="1"/>
    <xf numFmtId="170" fontId="14" fillId="0" borderId="17" xfId="13" applyNumberFormat="1" applyFont="1" applyBorder="1"/>
    <xf numFmtId="170" fontId="14" fillId="0" borderId="16" xfId="13" applyNumberFormat="1" applyFont="1" applyBorder="1"/>
    <xf numFmtId="170" fontId="14" fillId="0" borderId="13" xfId="13" applyNumberFormat="1" applyFont="1" applyBorder="1"/>
    <xf numFmtId="189" fontId="23" fillId="0" borderId="16" xfId="13" applyNumberFormat="1" applyFont="1" applyBorder="1"/>
    <xf numFmtId="170" fontId="23" fillId="0" borderId="17" xfId="13" applyNumberFormat="1" applyFont="1" applyBorder="1"/>
    <xf numFmtId="170" fontId="23" fillId="0" borderId="16" xfId="13" applyNumberFormat="1" applyFont="1" applyBorder="1"/>
    <xf numFmtId="170" fontId="23" fillId="0" borderId="13" xfId="13" applyNumberFormat="1" applyFont="1" applyBorder="1"/>
    <xf numFmtId="170" fontId="14" fillId="0" borderId="23" xfId="13" applyNumberFormat="1" applyFont="1" applyBorder="1"/>
    <xf numFmtId="170" fontId="14" fillId="0" borderId="21" xfId="13" applyNumberFormat="1" applyFont="1" applyBorder="1"/>
    <xf numFmtId="189" fontId="14" fillId="0" borderId="23" xfId="13" applyNumberFormat="1" applyFont="1" applyBorder="1"/>
    <xf numFmtId="170" fontId="14" fillId="0" borderId="12" xfId="13" applyNumberFormat="1" applyFont="1" applyBorder="1"/>
    <xf numFmtId="170" fontId="23" fillId="0" borderId="13" xfId="13" quotePrefix="1" applyNumberFormat="1" applyFont="1" applyBorder="1" applyAlignment="1">
      <alignment horizontal="center"/>
    </xf>
    <xf numFmtId="170" fontId="23" fillId="0" borderId="14" xfId="13" quotePrefix="1" applyNumberFormat="1" applyFont="1" applyBorder="1" applyAlignment="1">
      <alignment horizontal="center"/>
    </xf>
    <xf numFmtId="190" fontId="23" fillId="0" borderId="12" xfId="13" quotePrefix="1" applyNumberFormat="1" applyFont="1" applyBorder="1" applyAlignment="1">
      <alignment horizontal="center"/>
    </xf>
    <xf numFmtId="190" fontId="23" fillId="0" borderId="14" xfId="13" quotePrefix="1" applyNumberFormat="1" applyFont="1" applyBorder="1" applyAlignment="1">
      <alignment horizontal="center"/>
    </xf>
    <xf numFmtId="170" fontId="23" fillId="0" borderId="14" xfId="13" applyNumberFormat="1" applyFont="1" applyBorder="1"/>
    <xf numFmtId="170" fontId="14" fillId="0" borderId="72" xfId="13" applyNumberFormat="1" applyFont="1" applyBorder="1"/>
    <xf numFmtId="170" fontId="14" fillId="0" borderId="73" xfId="13" applyNumberFormat="1" applyFont="1" applyBorder="1"/>
    <xf numFmtId="170" fontId="14" fillId="0" borderId="74" xfId="13" applyNumberFormat="1" applyFont="1" applyBorder="1"/>
    <xf numFmtId="189" fontId="14" fillId="0" borderId="75" xfId="13" applyNumberFormat="1" applyFont="1" applyBorder="1"/>
    <xf numFmtId="170" fontId="14" fillId="0" borderId="20" xfId="13" applyNumberFormat="1" applyFont="1" applyBorder="1"/>
    <xf numFmtId="170" fontId="23" fillId="0" borderId="47" xfId="13" applyNumberFormat="1" applyFont="1" applyBorder="1"/>
    <xf numFmtId="170" fontId="23" fillId="0" borderId="39" xfId="13" applyNumberFormat="1" applyFont="1" applyBorder="1"/>
    <xf numFmtId="189" fontId="23" fillId="0" borderId="23" xfId="13" applyNumberFormat="1" applyFont="1" applyBorder="1"/>
    <xf numFmtId="191" fontId="11" fillId="0" borderId="0" xfId="13" applyNumberFormat="1" applyFont="1" applyAlignment="1">
      <alignment horizontal="left" vertical="center"/>
    </xf>
    <xf numFmtId="0" fontId="11" fillId="0" borderId="0" xfId="13" applyFont="1" applyAlignment="1">
      <alignment horizontal="left" vertical="center"/>
    </xf>
    <xf numFmtId="0" fontId="11" fillId="0" borderId="0" xfId="2" applyAlignment="1">
      <alignment horizontal="left"/>
    </xf>
    <xf numFmtId="0" fontId="24" fillId="0" borderId="62" xfId="13" applyFont="1" applyBorder="1" applyAlignment="1">
      <alignment horizontal="centerContinuous" vertical="center"/>
    </xf>
    <xf numFmtId="0" fontId="24" fillId="0" borderId="60" xfId="13" quotePrefix="1" applyFont="1" applyBorder="1" applyAlignment="1">
      <alignment horizontal="center"/>
    </xf>
    <xf numFmtId="0" fontId="24" fillId="0" borderId="40" xfId="13" applyFont="1" applyBorder="1" applyAlignment="1">
      <alignment horizontal="center"/>
    </xf>
    <xf numFmtId="0" fontId="24" fillId="0" borderId="61" xfId="13" applyFont="1" applyBorder="1" applyAlignment="1">
      <alignment horizontal="center"/>
    </xf>
    <xf numFmtId="183" fontId="24" fillId="0" borderId="60" xfId="13" applyNumberFormat="1" applyFont="1" applyBorder="1"/>
    <xf numFmtId="183" fontId="24" fillId="0" borderId="40" xfId="13" applyNumberFormat="1" applyFont="1" applyBorder="1"/>
    <xf numFmtId="183" fontId="24" fillId="0" borderId="61" xfId="13" applyNumberFormat="1" applyFont="1" applyBorder="1"/>
    <xf numFmtId="183" fontId="24" fillId="0" borderId="24" xfId="13" applyNumberFormat="1" applyFont="1" applyBorder="1"/>
    <xf numFmtId="183" fontId="24" fillId="0" borderId="12" xfId="13" applyNumberFormat="1" applyFont="1" applyBorder="1"/>
    <xf numFmtId="183" fontId="24" fillId="0" borderId="17" xfId="13" applyNumberFormat="1" applyFont="1" applyBorder="1"/>
    <xf numFmtId="183" fontId="24" fillId="0" borderId="16" xfId="13" applyNumberFormat="1" applyFont="1" applyBorder="1"/>
    <xf numFmtId="183" fontId="45" fillId="0" borderId="12" xfId="13" applyNumberFormat="1" applyFont="1" applyBorder="1"/>
    <xf numFmtId="183" fontId="45" fillId="0" borderId="17" xfId="13" applyNumberFormat="1" applyFont="1" applyBorder="1"/>
    <xf numFmtId="183" fontId="45" fillId="0" borderId="16" xfId="13" applyNumberFormat="1" applyFont="1" applyBorder="1"/>
    <xf numFmtId="183" fontId="24" fillId="0" borderId="20" xfId="13" applyNumberFormat="1" applyFont="1" applyBorder="1"/>
    <xf numFmtId="183" fontId="24" fillId="0" borderId="47" xfId="13" applyNumberFormat="1" applyFont="1" applyBorder="1"/>
    <xf numFmtId="183" fontId="24" fillId="0" borderId="23" xfId="13" applyNumberFormat="1" applyFont="1" applyBorder="1"/>
    <xf numFmtId="183" fontId="12" fillId="0" borderId="12" xfId="13" applyNumberFormat="1" applyFont="1" applyBorder="1" applyAlignment="1">
      <alignment horizontal="center"/>
    </xf>
    <xf numFmtId="183" fontId="12" fillId="0" borderId="17" xfId="13" applyNumberFormat="1" applyFont="1" applyBorder="1" applyAlignment="1">
      <alignment horizontal="center"/>
    </xf>
    <xf numFmtId="183" fontId="12" fillId="0" borderId="14" xfId="13" applyNumberFormat="1" applyFont="1" applyBorder="1" applyAlignment="1">
      <alignment horizontal="center"/>
    </xf>
    <xf numFmtId="183" fontId="12" fillId="0" borderId="76" xfId="13" applyNumberFormat="1" applyFont="1" applyBorder="1"/>
    <xf numFmtId="183" fontId="12" fillId="0" borderId="43" xfId="13" applyNumberFormat="1" applyFont="1" applyBorder="1"/>
    <xf numFmtId="183" fontId="12" fillId="0" borderId="59" xfId="13" applyNumberFormat="1" applyFont="1" applyBorder="1"/>
    <xf numFmtId="183" fontId="24" fillId="0" borderId="58" xfId="13" applyNumberFormat="1" applyFont="1" applyBorder="1"/>
    <xf numFmtId="183" fontId="12" fillId="0" borderId="17" xfId="13" applyNumberFormat="1" applyFont="1" applyBorder="1"/>
    <xf numFmtId="183" fontId="12" fillId="0" borderId="16" xfId="13" applyNumberFormat="1" applyFont="1" applyBorder="1"/>
    <xf numFmtId="173" fontId="12" fillId="0" borderId="38" xfId="13" applyNumberFormat="1" applyFont="1" applyBorder="1" applyAlignment="1">
      <alignment horizontal="left"/>
    </xf>
    <xf numFmtId="0" fontId="12" fillId="0" borderId="10" xfId="13" applyFont="1" applyBorder="1" applyAlignment="1">
      <alignment horizontal="left"/>
    </xf>
    <xf numFmtId="0" fontId="12" fillId="0" borderId="9" xfId="13" applyFont="1" applyBorder="1"/>
    <xf numFmtId="0" fontId="46" fillId="0" borderId="0" xfId="2" applyFont="1"/>
    <xf numFmtId="0" fontId="20" fillId="0" borderId="0" xfId="2" applyFont="1"/>
    <xf numFmtId="0" fontId="11" fillId="0" borderId="0" xfId="2" quotePrefix="1" applyAlignment="1">
      <alignment horizontal="left"/>
    </xf>
    <xf numFmtId="0" fontId="24" fillId="0" borderId="2" xfId="13" applyFont="1" applyBorder="1" applyAlignment="1">
      <alignment horizontal="center" vertical="center"/>
    </xf>
    <xf numFmtId="0" fontId="24" fillId="0" borderId="26" xfId="13" quotePrefix="1" applyFont="1" applyBorder="1" applyAlignment="1">
      <alignment horizontal="center"/>
    </xf>
    <xf numFmtId="183" fontId="12" fillId="0" borderId="16" xfId="13" applyNumberFormat="1" applyFont="1" applyBorder="1" applyAlignment="1">
      <alignment horizontal="center"/>
    </xf>
    <xf numFmtId="183" fontId="12" fillId="0" borderId="29" xfId="13" applyNumberFormat="1" applyFont="1" applyBorder="1"/>
    <xf numFmtId="183" fontId="12" fillId="0" borderId="32" xfId="13" applyNumberFormat="1" applyFont="1" applyBorder="1"/>
    <xf numFmtId="183" fontId="24" fillId="0" borderId="76" xfId="13" applyNumberFormat="1" applyFont="1" applyBorder="1"/>
    <xf numFmtId="183" fontId="24" fillId="0" borderId="59" xfId="13" applyNumberFormat="1" applyFont="1" applyBorder="1"/>
    <xf numFmtId="183" fontId="24" fillId="0" borderId="11" xfId="13" applyNumberFormat="1" applyFont="1" applyBorder="1"/>
    <xf numFmtId="183" fontId="24" fillId="0" borderId="32" xfId="13" applyNumberFormat="1" applyFont="1" applyBorder="1"/>
    <xf numFmtId="173" fontId="12" fillId="0" borderId="38" xfId="13" applyNumberFormat="1" applyFont="1" applyBorder="1" applyAlignment="1">
      <alignment horizontal="center"/>
    </xf>
    <xf numFmtId="0" fontId="12" fillId="0" borderId="10" xfId="13" applyFont="1" applyBorder="1"/>
    <xf numFmtId="0" fontId="14" fillId="0" borderId="2" xfId="13" quotePrefix="1" applyFont="1" applyBorder="1" applyAlignment="1">
      <alignment horizontal="centerContinuous" vertical="center"/>
    </xf>
    <xf numFmtId="0" fontId="14" fillId="0" borderId="2" xfId="13" applyFont="1" applyBorder="1" applyAlignment="1">
      <alignment horizontal="centerContinuous"/>
    </xf>
    <xf numFmtId="0" fontId="14" fillId="0" borderId="62" xfId="13" applyFont="1" applyBorder="1" applyAlignment="1">
      <alignment horizontal="centerContinuous"/>
    </xf>
    <xf numFmtId="0" fontId="14" fillId="0" borderId="40" xfId="13" applyFont="1" applyBorder="1" applyAlignment="1">
      <alignment horizontal="center"/>
    </xf>
    <xf numFmtId="0" fontId="14" fillId="0" borderId="19" xfId="13" applyFont="1" applyBorder="1" applyAlignment="1">
      <alignment horizontal="centerContinuous" vertical="center"/>
    </xf>
    <xf numFmtId="0" fontId="14" fillId="0" borderId="23" xfId="13" applyFont="1" applyBorder="1" applyAlignment="1">
      <alignment horizontal="centerContinuous"/>
    </xf>
    <xf numFmtId="0" fontId="14" fillId="0" borderId="11" xfId="13" applyFont="1" applyBorder="1"/>
    <xf numFmtId="0" fontId="14" fillId="0" borderId="17" xfId="13" applyFont="1" applyBorder="1"/>
    <xf numFmtId="0" fontId="14" fillId="0" borderId="0" xfId="13" applyFont="1" applyAlignment="1">
      <alignment horizontal="center"/>
    </xf>
    <xf numFmtId="0" fontId="14" fillId="0" borderId="16" xfId="13" applyFont="1" applyBorder="1" applyAlignment="1">
      <alignment horizontal="center"/>
    </xf>
    <xf numFmtId="183" fontId="23" fillId="0" borderId="24" xfId="13" applyNumberFormat="1" applyFont="1" applyBorder="1"/>
    <xf numFmtId="183" fontId="23" fillId="0" borderId="40" xfId="13" applyNumberFormat="1" applyFont="1" applyBorder="1"/>
    <xf numFmtId="183" fontId="14" fillId="0" borderId="25" xfId="13" applyNumberFormat="1" applyFont="1" applyBorder="1"/>
    <xf numFmtId="192" fontId="23" fillId="0" borderId="61" xfId="13" applyNumberFormat="1" applyFont="1" applyBorder="1"/>
    <xf numFmtId="183" fontId="14" fillId="0" borderId="0" xfId="13" applyNumberFormat="1" applyFont="1"/>
    <xf numFmtId="192" fontId="23" fillId="0" borderId="16" xfId="13" applyNumberFormat="1" applyFont="1" applyBorder="1"/>
    <xf numFmtId="192" fontId="23" fillId="0" borderId="23" xfId="13" applyNumberFormat="1" applyFont="1" applyBorder="1"/>
    <xf numFmtId="165" fontId="14" fillId="0" borderId="1" xfId="13" applyNumberFormat="1" applyFont="1" applyBorder="1" applyAlignment="1">
      <alignment vertical="center"/>
    </xf>
    <xf numFmtId="165" fontId="14" fillId="0" borderId="67" xfId="13" applyNumberFormat="1" applyFont="1" applyBorder="1" applyAlignment="1">
      <alignment vertical="center"/>
    </xf>
    <xf numFmtId="183" fontId="14" fillId="0" borderId="2" xfId="13" applyNumberFormat="1" applyFont="1" applyBorder="1" applyAlignment="1">
      <alignment vertical="center"/>
    </xf>
    <xf numFmtId="192" fontId="14" fillId="0" borderId="6" xfId="13" applyNumberFormat="1" applyFont="1" applyBorder="1" applyAlignment="1">
      <alignment vertical="center"/>
    </xf>
    <xf numFmtId="37" fontId="23" fillId="0" borderId="0" xfId="13" applyNumberFormat="1" applyFont="1"/>
    <xf numFmtId="192" fontId="23" fillId="0" borderId="0" xfId="13" applyNumberFormat="1" applyFont="1"/>
    <xf numFmtId="37" fontId="12" fillId="0" borderId="0" xfId="13" applyNumberFormat="1" applyFont="1"/>
    <xf numFmtId="173" fontId="12" fillId="0" borderId="0" xfId="13" applyNumberFormat="1" applyFont="1"/>
    <xf numFmtId="0" fontId="14" fillId="0" borderId="19" xfId="13" applyFont="1" applyBorder="1" applyAlignment="1">
      <alignment horizontal="center"/>
    </xf>
    <xf numFmtId="0" fontId="14" fillId="0" borderId="23" xfId="13" applyFont="1" applyBorder="1" applyAlignment="1">
      <alignment horizontal="center"/>
    </xf>
    <xf numFmtId="193" fontId="23" fillId="0" borderId="0" xfId="13" applyNumberFormat="1" applyFont="1"/>
    <xf numFmtId="193" fontId="14" fillId="0" borderId="0" xfId="13" applyNumberFormat="1" applyFont="1"/>
    <xf numFmtId="194" fontId="23" fillId="0" borderId="16" xfId="13" applyNumberFormat="1" applyFont="1" applyBorder="1"/>
    <xf numFmtId="193" fontId="14" fillId="0" borderId="1" xfId="13" applyNumberFormat="1" applyFont="1" applyBorder="1"/>
    <xf numFmtId="193" fontId="14" fillId="0" borderId="67" xfId="13" applyNumberFormat="1" applyFont="1" applyBorder="1"/>
    <xf numFmtId="193" fontId="14" fillId="0" borderId="2" xfId="13" applyNumberFormat="1" applyFont="1" applyBorder="1"/>
    <xf numFmtId="194" fontId="14" fillId="0" borderId="6" xfId="13" applyNumberFormat="1" applyFont="1" applyBorder="1"/>
    <xf numFmtId="0" fontId="48" fillId="0" borderId="0" xfId="13" applyFont="1"/>
    <xf numFmtId="0" fontId="24" fillId="0" borderId="36" xfId="13" applyFont="1" applyBorder="1" applyAlignment="1">
      <alignment vertical="center"/>
    </xf>
    <xf numFmtId="0" fontId="24" fillId="0" borderId="56" xfId="13" applyFont="1" applyBorder="1" applyAlignment="1">
      <alignment vertical="center"/>
    </xf>
    <xf numFmtId="0" fontId="24" fillId="0" borderId="32" xfId="13" applyFont="1" applyBorder="1" applyAlignment="1">
      <alignment horizontal="center" vertical="center"/>
    </xf>
    <xf numFmtId="183" fontId="23" fillId="0" borderId="13" xfId="13" applyNumberFormat="1" applyFont="1" applyBorder="1"/>
    <xf numFmtId="183" fontId="14" fillId="0" borderId="15" xfId="13" applyNumberFormat="1" applyFont="1" applyBorder="1"/>
    <xf numFmtId="196" fontId="23" fillId="0" borderId="17" xfId="13" applyNumberFormat="1" applyFont="1" applyBorder="1"/>
    <xf numFmtId="165" fontId="14" fillId="0" borderId="45" xfId="13" applyNumberFormat="1" applyFont="1" applyBorder="1" applyAlignment="1">
      <alignment vertical="center"/>
    </xf>
    <xf numFmtId="196" fontId="23" fillId="0" borderId="42" xfId="13" applyNumberFormat="1" applyFont="1" applyBorder="1"/>
    <xf numFmtId="0" fontId="24" fillId="0" borderId="3" xfId="13" applyFont="1" applyBorder="1" applyAlignment="1">
      <alignment horizontal="centerContinuous" vertical="center"/>
    </xf>
    <xf numFmtId="0" fontId="24" fillId="0" borderId="4" xfId="13" applyFont="1" applyBorder="1" applyAlignment="1">
      <alignment horizontal="centerContinuous" vertical="center"/>
    </xf>
    <xf numFmtId="0" fontId="24" fillId="0" borderId="5" xfId="13" applyFont="1" applyBorder="1" applyAlignment="1">
      <alignment horizontal="centerContinuous" vertical="center"/>
    </xf>
    <xf numFmtId="0" fontId="24" fillId="0" borderId="24" xfId="13" applyFont="1" applyBorder="1" applyAlignment="1">
      <alignment vertical="center"/>
    </xf>
    <xf numFmtId="0" fontId="24" fillId="0" borderId="40" xfId="13" applyFont="1" applyBorder="1" applyAlignment="1">
      <alignment vertical="center"/>
    </xf>
    <xf numFmtId="0" fontId="24" fillId="0" borderId="52" xfId="13" applyFont="1" applyBorder="1" applyAlignment="1">
      <alignment horizontal="centerContinuous" vertical="center"/>
    </xf>
    <xf numFmtId="0" fontId="24" fillId="0" borderId="18" xfId="13" applyFont="1" applyBorder="1" applyAlignment="1">
      <alignment horizontal="center" vertical="center"/>
    </xf>
    <xf numFmtId="0" fontId="24" fillId="0" borderId="47" xfId="13" applyFont="1" applyBorder="1" applyAlignment="1">
      <alignment horizontal="center" vertical="center"/>
    </xf>
    <xf numFmtId="0" fontId="24" fillId="0" borderId="19" xfId="13" applyFont="1" applyBorder="1" applyAlignment="1">
      <alignment horizontal="center" vertical="center"/>
    </xf>
    <xf numFmtId="0" fontId="24" fillId="0" borderId="23" xfId="13" applyFont="1" applyBorder="1" applyAlignment="1">
      <alignment horizontal="center" vertical="center"/>
    </xf>
    <xf numFmtId="183" fontId="23" fillId="0" borderId="12" xfId="13" applyNumberFormat="1" applyFont="1" applyBorder="1" applyAlignment="1">
      <alignment horizontal="right"/>
    </xf>
    <xf numFmtId="183" fontId="14" fillId="0" borderId="0" xfId="13" applyNumberFormat="1" applyFont="1" applyAlignment="1">
      <alignment vertical="center"/>
    </xf>
    <xf numFmtId="197" fontId="23" fillId="0" borderId="16" xfId="13" applyNumberFormat="1" applyFont="1" applyBorder="1" applyAlignment="1">
      <alignment vertical="center"/>
    </xf>
    <xf numFmtId="165" fontId="14" fillId="0" borderId="68" xfId="13" applyNumberFormat="1" applyFont="1" applyBorder="1" applyAlignment="1">
      <alignment vertical="center"/>
    </xf>
    <xf numFmtId="165" fontId="14" fillId="0" borderId="2" xfId="13" applyNumberFormat="1" applyFont="1" applyBorder="1" applyAlignment="1">
      <alignment vertical="center"/>
    </xf>
    <xf numFmtId="197" fontId="14" fillId="0" borderId="6" xfId="13" applyNumberFormat="1" applyFont="1" applyBorder="1" applyAlignment="1">
      <alignment vertical="center"/>
    </xf>
    <xf numFmtId="0" fontId="20" fillId="0" borderId="0" xfId="13" applyFont="1"/>
    <xf numFmtId="197" fontId="12" fillId="0" borderId="0" xfId="13" applyNumberFormat="1" applyFont="1"/>
    <xf numFmtId="198" fontId="12" fillId="0" borderId="0" xfId="13" applyNumberFormat="1" applyFont="1"/>
    <xf numFmtId="0" fontId="24" fillId="0" borderId="0" xfId="13" applyFont="1" applyAlignment="1">
      <alignment vertical="top"/>
    </xf>
    <xf numFmtId="0" fontId="14" fillId="0" borderId="3" xfId="13" applyFont="1" applyBorder="1" applyAlignment="1">
      <alignment horizontal="centerContinuous" vertical="center"/>
    </xf>
    <xf numFmtId="0" fontId="14" fillId="0" borderId="4" xfId="13" applyFont="1" applyBorder="1" applyAlignment="1">
      <alignment horizontal="centerContinuous" vertical="center"/>
    </xf>
    <xf numFmtId="0" fontId="14" fillId="0" borderId="5" xfId="13" applyFont="1" applyBorder="1" applyAlignment="1">
      <alignment horizontal="centerContinuous" vertical="center"/>
    </xf>
    <xf numFmtId="0" fontId="14" fillId="0" borderId="52" xfId="13" applyFont="1" applyBorder="1" applyAlignment="1">
      <alignment horizontal="centerContinuous" vertical="center"/>
    </xf>
    <xf numFmtId="0" fontId="14" fillId="0" borderId="20" xfId="13" applyFont="1" applyBorder="1" applyAlignment="1">
      <alignment horizontal="center" vertical="center"/>
    </xf>
    <xf numFmtId="0" fontId="14" fillId="0" borderId="23" xfId="13" applyFont="1" applyBorder="1" applyAlignment="1">
      <alignment horizontal="center" vertical="center"/>
    </xf>
    <xf numFmtId="183" fontId="12" fillId="0" borderId="12" xfId="13" applyNumberFormat="1" applyFont="1" applyBorder="1" applyAlignment="1">
      <alignment horizontal="right"/>
    </xf>
    <xf numFmtId="183" fontId="12" fillId="0" borderId="17" xfId="13" applyNumberFormat="1" applyFont="1" applyBorder="1" applyAlignment="1">
      <alignment horizontal="right"/>
    </xf>
    <xf numFmtId="197" fontId="12" fillId="0" borderId="16" xfId="13" applyNumberFormat="1" applyFont="1" applyBorder="1" applyAlignment="1">
      <alignment horizontal="center" vertical="center"/>
    </xf>
    <xf numFmtId="197" fontId="24" fillId="0" borderId="6" xfId="13" applyNumberFormat="1" applyFont="1" applyBorder="1" applyAlignment="1">
      <alignment horizontal="center" vertical="center"/>
    </xf>
    <xf numFmtId="193" fontId="24" fillId="0" borderId="0" xfId="13" applyNumberFormat="1" applyFont="1"/>
    <xf numFmtId="196" fontId="24" fillId="0" borderId="0" xfId="13" applyNumberFormat="1" applyFont="1"/>
    <xf numFmtId="0" fontId="14" fillId="0" borderId="11" xfId="13" applyFont="1" applyBorder="1" applyAlignment="1">
      <alignment horizontal="centerContinuous"/>
    </xf>
    <xf numFmtId="0" fontId="14" fillId="0" borderId="17" xfId="13" applyFont="1" applyBorder="1" applyAlignment="1">
      <alignment horizontal="centerContinuous"/>
    </xf>
    <xf numFmtId="0" fontId="14" fillId="0" borderId="22" xfId="13" applyFont="1" applyBorder="1" applyAlignment="1">
      <alignment horizontal="centerContinuous" vertical="center"/>
    </xf>
    <xf numFmtId="0" fontId="24" fillId="0" borderId="39" xfId="13" applyFont="1" applyBorder="1" applyAlignment="1">
      <alignment horizontal="centerContinuous" vertical="center"/>
    </xf>
    <xf numFmtId="0" fontId="14" fillId="0" borderId="12" xfId="13" applyFont="1" applyBorder="1" applyAlignment="1">
      <alignment horizontal="center" vertical="center"/>
    </xf>
    <xf numFmtId="0" fontId="14" fillId="0" borderId="13" xfId="13" applyFont="1" applyBorder="1" applyAlignment="1">
      <alignment horizontal="center" vertical="center"/>
    </xf>
    <xf numFmtId="0" fontId="14" fillId="0" borderId="0" xfId="13" applyFont="1" applyAlignment="1">
      <alignment horizontal="centerContinuous" vertical="center"/>
    </xf>
    <xf numFmtId="0" fontId="24" fillId="0" borderId="16" xfId="13" applyFont="1" applyBorder="1" applyAlignment="1">
      <alignment horizontal="centerContinuous" vertical="center"/>
    </xf>
    <xf numFmtId="199" fontId="12" fillId="0" borderId="61" xfId="13" applyNumberFormat="1" applyFont="1" applyBorder="1"/>
    <xf numFmtId="183" fontId="14" fillId="0" borderId="17" xfId="13" applyNumberFormat="1" applyFont="1" applyBorder="1"/>
    <xf numFmtId="199" fontId="12" fillId="0" borderId="16" xfId="13" applyNumberFormat="1" applyFont="1" applyBorder="1"/>
    <xf numFmtId="193" fontId="24" fillId="0" borderId="20" xfId="13" applyNumberFormat="1" applyFont="1" applyBorder="1" applyAlignment="1">
      <alignment horizontal="right"/>
    </xf>
    <xf numFmtId="193" fontId="24" fillId="0" borderId="47" xfId="13" applyNumberFormat="1" applyFont="1" applyBorder="1" applyAlignment="1">
      <alignment horizontal="right"/>
    </xf>
    <xf numFmtId="194" fontId="23" fillId="0" borderId="24" xfId="13" applyNumberFormat="1" applyFont="1" applyBorder="1"/>
    <xf numFmtId="194" fontId="23" fillId="0" borderId="27" xfId="13" applyNumberFormat="1" applyFont="1" applyBorder="1"/>
    <xf numFmtId="194" fontId="14" fillId="0" borderId="27" xfId="13" applyNumberFormat="1" applyFont="1" applyBorder="1"/>
    <xf numFmtId="0" fontId="12" fillId="0" borderId="28" xfId="13" applyFont="1" applyBorder="1"/>
    <xf numFmtId="194" fontId="23" fillId="0" borderId="11" xfId="13" applyNumberFormat="1" applyFont="1" applyBorder="1"/>
    <xf numFmtId="194" fontId="23" fillId="0" borderId="15" xfId="13" applyNumberFormat="1" applyFont="1" applyBorder="1"/>
    <xf numFmtId="194" fontId="14" fillId="0" borderId="15" xfId="13" applyNumberFormat="1" applyFont="1" applyBorder="1"/>
    <xf numFmtId="0" fontId="12" fillId="0" borderId="14" xfId="13" applyFont="1" applyBorder="1"/>
    <xf numFmtId="194" fontId="23" fillId="0" borderId="18" xfId="13" applyNumberFormat="1" applyFont="1" applyBorder="1"/>
    <xf numFmtId="194" fontId="23" fillId="0" borderId="22" xfId="13" applyNumberFormat="1" applyFont="1" applyBorder="1"/>
    <xf numFmtId="194" fontId="14" fillId="0" borderId="22" xfId="13" applyNumberFormat="1" applyFont="1" applyBorder="1"/>
    <xf numFmtId="0" fontId="12" fillId="0" borderId="39" xfId="13" applyFont="1" applyBorder="1"/>
    <xf numFmtId="0" fontId="14" fillId="0" borderId="39" xfId="13" applyFont="1" applyBorder="1" applyAlignment="1">
      <alignment horizontal="centerContinuous" vertical="center"/>
    </xf>
    <xf numFmtId="0" fontId="14" fillId="0" borderId="16" xfId="13" applyFont="1" applyBorder="1" applyAlignment="1">
      <alignment horizontal="centerContinuous" vertical="center"/>
    </xf>
    <xf numFmtId="199" fontId="23" fillId="0" borderId="61" xfId="13" applyNumberFormat="1" applyFont="1" applyBorder="1"/>
    <xf numFmtId="199" fontId="23" fillId="0" borderId="16" xfId="13" applyNumberFormat="1" applyFont="1" applyBorder="1"/>
    <xf numFmtId="183" fontId="14" fillId="0" borderId="12" xfId="13" applyNumberFormat="1" applyFont="1" applyBorder="1"/>
    <xf numFmtId="0" fontId="23" fillId="0" borderId="28" xfId="13" applyFont="1" applyBorder="1"/>
    <xf numFmtId="0" fontId="23" fillId="0" borderId="14" xfId="13" applyFont="1" applyBorder="1"/>
    <xf numFmtId="0" fontId="23" fillId="0" borderId="39" xfId="13" applyFont="1" applyBorder="1"/>
    <xf numFmtId="0" fontId="24" fillId="0" borderId="63" xfId="13" applyFont="1" applyBorder="1" applyAlignment="1">
      <alignment horizontal="center" vertical="center"/>
    </xf>
    <xf numFmtId="0" fontId="12" fillId="0" borderId="1" xfId="13" applyFont="1" applyBorder="1" applyAlignment="1">
      <alignment vertical="center"/>
    </xf>
    <xf numFmtId="0" fontId="12" fillId="0" borderId="62" xfId="13" applyFont="1" applyBorder="1" applyAlignment="1">
      <alignment vertical="center"/>
    </xf>
    <xf numFmtId="0" fontId="24" fillId="0" borderId="63" xfId="13" quotePrefix="1" applyFont="1" applyBorder="1" applyAlignment="1">
      <alignment horizontal="center" vertical="center"/>
    </xf>
    <xf numFmtId="0" fontId="24" fillId="0" borderId="2" xfId="13" quotePrefix="1" applyFont="1" applyBorder="1" applyAlignment="1">
      <alignment horizontal="center" vertical="center"/>
    </xf>
    <xf numFmtId="0" fontId="12" fillId="0" borderId="0" xfId="13" applyFont="1" applyAlignment="1">
      <alignment vertical="center"/>
    </xf>
    <xf numFmtId="0" fontId="24" fillId="0" borderId="64" xfId="13" applyFont="1" applyBorder="1" applyAlignment="1">
      <alignment horizontal="center" vertical="center"/>
    </xf>
    <xf numFmtId="0" fontId="24" fillId="0" borderId="14" xfId="13" applyFont="1" applyBorder="1" applyAlignment="1">
      <alignment horizontal="center" vertical="center"/>
    </xf>
    <xf numFmtId="0" fontId="24" fillId="0" borderId="17" xfId="13" applyFont="1" applyBorder="1" applyAlignment="1">
      <alignment horizontal="center" vertical="center" wrapText="1"/>
    </xf>
    <xf numFmtId="0" fontId="24" fillId="0" borderId="64" xfId="13" quotePrefix="1" applyFont="1" applyBorder="1" applyAlignment="1">
      <alignment horizontal="center" vertical="center"/>
    </xf>
    <xf numFmtId="0" fontId="24" fillId="0" borderId="18" xfId="13" applyFont="1" applyBorder="1" applyAlignment="1">
      <alignment vertical="center"/>
    </xf>
    <xf numFmtId="0" fontId="24" fillId="0" borderId="66" xfId="13" quotePrefix="1" applyFont="1" applyBorder="1" applyAlignment="1">
      <alignment horizontal="center" vertical="center"/>
    </xf>
    <xf numFmtId="0" fontId="24" fillId="0" borderId="47" xfId="13" applyFont="1" applyBorder="1" applyAlignment="1">
      <alignment vertical="center"/>
    </xf>
    <xf numFmtId="0" fontId="24" fillId="0" borderId="39" xfId="13" applyFont="1" applyBorder="1" applyAlignment="1">
      <alignment horizontal="center" vertical="center"/>
    </xf>
    <xf numFmtId="0" fontId="24" fillId="0" borderId="66" xfId="13" applyFont="1" applyBorder="1" applyAlignment="1">
      <alignment horizontal="center" vertical="center"/>
    </xf>
    <xf numFmtId="0" fontId="12" fillId="0" borderId="66" xfId="13" applyFont="1" applyBorder="1" applyAlignment="1">
      <alignment vertical="center"/>
    </xf>
    <xf numFmtId="0" fontId="24" fillId="0" borderId="39" xfId="13" applyFont="1" applyBorder="1" applyAlignment="1">
      <alignment vertical="center"/>
    </xf>
    <xf numFmtId="0" fontId="24" fillId="0" borderId="66" xfId="13" applyFont="1" applyBorder="1" applyAlignment="1">
      <alignment vertical="center"/>
    </xf>
    <xf numFmtId="0" fontId="24" fillId="0" borderId="64" xfId="13" applyFont="1" applyBorder="1" applyAlignment="1">
      <alignment horizontal="center"/>
    </xf>
    <xf numFmtId="178" fontId="24" fillId="0" borderId="64" xfId="13" applyNumberFormat="1" applyFont="1" applyBorder="1"/>
    <xf numFmtId="178" fontId="12" fillId="0" borderId="12" xfId="13" applyNumberFormat="1" applyFont="1" applyBorder="1"/>
    <xf numFmtId="178" fontId="12" fillId="0" borderId="13" xfId="13" applyNumberFormat="1" applyFont="1" applyBorder="1"/>
    <xf numFmtId="178" fontId="12" fillId="0" borderId="15" xfId="13" applyNumberFormat="1" applyFont="1" applyBorder="1"/>
    <xf numFmtId="200" fontId="12" fillId="0" borderId="64" xfId="13" quotePrefix="1" applyNumberFormat="1" applyFont="1" applyBorder="1" applyAlignment="1">
      <alignment horizontal="center"/>
    </xf>
    <xf numFmtId="178" fontId="12" fillId="0" borderId="64" xfId="13" applyNumberFormat="1" applyFont="1" applyBorder="1"/>
    <xf numFmtId="182" fontId="12" fillId="0" borderId="0" xfId="13" applyNumberFormat="1" applyFont="1" applyAlignment="1">
      <alignment horizontal="center"/>
    </xf>
    <xf numFmtId="182" fontId="12" fillId="0" borderId="17" xfId="13" quotePrefix="1" applyNumberFormat="1" applyFont="1" applyBorder="1" applyAlignment="1">
      <alignment horizontal="center"/>
    </xf>
    <xf numFmtId="182" fontId="12" fillId="0" borderId="16" xfId="13" applyNumberFormat="1" applyFont="1" applyBorder="1" applyAlignment="1">
      <alignment horizontal="center"/>
    </xf>
    <xf numFmtId="201" fontId="12" fillId="0" borderId="0" xfId="13" applyNumberFormat="1" applyFont="1"/>
    <xf numFmtId="182" fontId="12" fillId="0" borderId="0" xfId="13" applyNumberFormat="1" applyFont="1"/>
    <xf numFmtId="0" fontId="24" fillId="0" borderId="77" xfId="13" applyFont="1" applyBorder="1" applyAlignment="1">
      <alignment horizontal="center"/>
    </xf>
    <xf numFmtId="178" fontId="24" fillId="0" borderId="77" xfId="13" applyNumberFormat="1" applyFont="1" applyBorder="1"/>
    <xf numFmtId="178" fontId="12" fillId="0" borderId="78" xfId="13" applyNumberFormat="1" applyFont="1" applyBorder="1"/>
    <xf numFmtId="178" fontId="12" fillId="0" borderId="79" xfId="13" applyNumberFormat="1" applyFont="1" applyBorder="1"/>
    <xf numFmtId="178" fontId="12" fillId="0" borderId="80" xfId="13" applyNumberFormat="1" applyFont="1" applyBorder="1"/>
    <xf numFmtId="200" fontId="12" fillId="0" borderId="77" xfId="13" quotePrefix="1" applyNumberFormat="1" applyFont="1" applyBorder="1" applyAlignment="1">
      <alignment horizontal="center"/>
    </xf>
    <xf numFmtId="178" fontId="12" fillId="0" borderId="77" xfId="13" applyNumberFormat="1" applyFont="1" applyBorder="1"/>
    <xf numFmtId="182" fontId="12" fillId="0" borderId="78" xfId="13" applyNumberFormat="1" applyFont="1" applyBorder="1" applyAlignment="1">
      <alignment horizontal="center"/>
    </xf>
    <xf numFmtId="182" fontId="12" fillId="0" borderId="79" xfId="13" quotePrefix="1" applyNumberFormat="1" applyFont="1" applyBorder="1" applyAlignment="1">
      <alignment horizontal="center"/>
    </xf>
    <xf numFmtId="182" fontId="12" fillId="0" borderId="80" xfId="13" applyNumberFormat="1" applyFont="1" applyBorder="1" applyAlignment="1">
      <alignment horizontal="center"/>
    </xf>
    <xf numFmtId="0" fontId="12" fillId="0" borderId="1" xfId="13" applyFont="1" applyBorder="1" applyAlignment="1">
      <alignment horizontal="center" vertical="center"/>
    </xf>
    <xf numFmtId="0" fontId="12" fillId="0" borderId="62" xfId="13" applyFont="1" applyBorder="1" applyAlignment="1">
      <alignment horizontal="center" vertical="center"/>
    </xf>
    <xf numFmtId="0" fontId="12" fillId="0" borderId="66" xfId="13" applyFont="1" applyBorder="1" applyAlignment="1">
      <alignment horizontal="center" vertical="center"/>
    </xf>
    <xf numFmtId="165" fontId="24" fillId="0" borderId="14" xfId="13" applyNumberFormat="1" applyFont="1" applyBorder="1"/>
    <xf numFmtId="165" fontId="12" fillId="0" borderId="11" xfId="13" applyNumberFormat="1" applyFont="1" applyBorder="1"/>
    <xf numFmtId="165" fontId="12" fillId="0" borderId="17" xfId="13" applyNumberFormat="1" applyFont="1" applyBorder="1"/>
    <xf numFmtId="165" fontId="12" fillId="0" borderId="15" xfId="13" applyNumberFormat="1" applyFont="1" applyBorder="1"/>
    <xf numFmtId="165" fontId="12" fillId="0" borderId="64" xfId="13" quotePrefix="1" applyNumberFormat="1" applyFont="1" applyBorder="1" applyAlignment="1">
      <alignment horizontal="center"/>
    </xf>
    <xf numFmtId="165" fontId="12" fillId="0" borderId="64" xfId="13" applyNumberFormat="1" applyFont="1" applyBorder="1"/>
    <xf numFmtId="192" fontId="12" fillId="0" borderId="17" xfId="13" applyNumberFormat="1" applyFont="1" applyBorder="1"/>
    <xf numFmtId="192" fontId="12" fillId="0" borderId="17" xfId="13" quotePrefix="1" applyNumberFormat="1" applyFont="1" applyBorder="1"/>
    <xf numFmtId="192" fontId="12" fillId="0" borderId="16" xfId="13" applyNumberFormat="1" applyFont="1" applyBorder="1"/>
    <xf numFmtId="178" fontId="12" fillId="0" borderId="11" xfId="13" applyNumberFormat="1" applyFont="1" applyBorder="1"/>
    <xf numFmtId="178" fontId="12" fillId="0" borderId="17" xfId="13" applyNumberFormat="1" applyFont="1" applyBorder="1"/>
    <xf numFmtId="178" fontId="12" fillId="0" borderId="16" xfId="13" applyNumberFormat="1" applyFont="1" applyBorder="1"/>
    <xf numFmtId="0" fontId="24" fillId="0" borderId="66" xfId="13" applyFont="1" applyBorder="1" applyAlignment="1">
      <alignment horizontal="center"/>
    </xf>
    <xf numFmtId="178" fontId="24" fillId="0" borderId="66" xfId="13" applyNumberFormat="1" applyFont="1" applyBorder="1"/>
    <xf numFmtId="178" fontId="12" fillId="0" borderId="18" xfId="13" applyNumberFormat="1" applyFont="1" applyBorder="1"/>
    <xf numFmtId="178" fontId="12" fillId="0" borderId="47" xfId="13" applyNumberFormat="1" applyFont="1" applyBorder="1"/>
    <xf numFmtId="178" fontId="12" fillId="0" borderId="23" xfId="13" applyNumberFormat="1" applyFont="1" applyBorder="1"/>
    <xf numFmtId="165" fontId="12" fillId="0" borderId="66" xfId="13" quotePrefix="1" applyNumberFormat="1" applyFont="1" applyBorder="1" applyAlignment="1">
      <alignment horizontal="center"/>
    </xf>
    <xf numFmtId="165" fontId="12" fillId="0" borderId="66" xfId="13" applyNumberFormat="1" applyFont="1" applyBorder="1"/>
    <xf numFmtId="192" fontId="12" fillId="0" borderId="47" xfId="13" applyNumberFormat="1" applyFont="1" applyBorder="1"/>
    <xf numFmtId="192" fontId="12" fillId="0" borderId="47" xfId="13" quotePrefix="1" applyNumberFormat="1" applyFont="1" applyBorder="1"/>
    <xf numFmtId="192" fontId="12" fillId="0" borderId="23" xfId="13" applyNumberFormat="1" applyFont="1" applyBorder="1"/>
    <xf numFmtId="165" fontId="24" fillId="0" borderId="39" xfId="13" applyNumberFormat="1" applyFont="1" applyBorder="1"/>
    <xf numFmtId="0" fontId="24" fillId="0" borderId="0" xfId="15" quotePrefix="1" applyFont="1" applyAlignment="1">
      <alignment horizontal="left"/>
    </xf>
    <xf numFmtId="0" fontId="12" fillId="0" borderId="0" xfId="15" applyFont="1"/>
    <xf numFmtId="0" fontId="24" fillId="0" borderId="24" xfId="15" applyFont="1" applyBorder="1"/>
    <xf numFmtId="0" fontId="24" fillId="0" borderId="1" xfId="15" applyFont="1" applyBorder="1" applyAlignment="1">
      <alignment vertical="center"/>
    </xf>
    <xf numFmtId="0" fontId="24" fillId="0" borderId="2" xfId="15" applyFont="1" applyBorder="1" applyAlignment="1">
      <alignment horizontal="center"/>
    </xf>
    <xf numFmtId="0" fontId="24" fillId="0" borderId="62" xfId="15" applyFont="1" applyBorder="1"/>
    <xf numFmtId="0" fontId="24" fillId="0" borderId="1" xfId="15" applyFont="1" applyBorder="1"/>
    <xf numFmtId="0" fontId="24" fillId="0" borderId="2" xfId="15" quotePrefix="1" applyFont="1" applyBorder="1" applyAlignment="1">
      <alignment horizontal="center"/>
    </xf>
    <xf numFmtId="0" fontId="24" fillId="0" borderId="0" xfId="15" applyFont="1"/>
    <xf numFmtId="0" fontId="24" fillId="0" borderId="11" xfId="15" applyFont="1" applyBorder="1" applyAlignment="1">
      <alignment horizontal="center"/>
    </xf>
    <xf numFmtId="0" fontId="24" fillId="0" borderId="11" xfId="15" quotePrefix="1" applyFont="1" applyBorder="1" applyAlignment="1">
      <alignment horizontal="center"/>
    </xf>
    <xf numFmtId="0" fontId="24" fillId="0" borderId="17" xfId="15" applyFont="1" applyBorder="1" applyAlignment="1">
      <alignment horizontal="center"/>
    </xf>
    <xf numFmtId="0" fontId="24" fillId="0" borderId="14" xfId="15" applyFont="1" applyBorder="1" applyAlignment="1">
      <alignment horizontal="center"/>
    </xf>
    <xf numFmtId="0" fontId="24" fillId="0" borderId="60" xfId="15" applyFont="1" applyBorder="1" applyAlignment="1">
      <alignment horizontal="center"/>
    </xf>
    <xf numFmtId="0" fontId="24" fillId="0" borderId="61" xfId="15" applyFont="1" applyBorder="1" applyAlignment="1">
      <alignment horizontal="center"/>
    </xf>
    <xf numFmtId="0" fontId="24" fillId="0" borderId="18" xfId="15" applyFont="1" applyBorder="1" applyAlignment="1">
      <alignment vertical="top"/>
    </xf>
    <xf numFmtId="0" fontId="24" fillId="0" borderId="47" xfId="15" applyFont="1" applyBorder="1" applyAlignment="1">
      <alignment vertical="top"/>
    </xf>
    <xf numFmtId="0" fontId="24" fillId="0" borderId="39" xfId="15" applyFont="1" applyBorder="1" applyAlignment="1">
      <alignment horizontal="center" vertical="top"/>
    </xf>
    <xf numFmtId="0" fontId="24" fillId="0" borderId="20" xfId="15" applyFont="1" applyBorder="1" applyAlignment="1">
      <alignment horizontal="center" vertical="top"/>
    </xf>
    <xf numFmtId="0" fontId="24" fillId="0" borderId="23" xfId="15" applyFont="1" applyBorder="1" applyAlignment="1">
      <alignment vertical="top"/>
    </xf>
    <xf numFmtId="0" fontId="24" fillId="0" borderId="0" xfId="15" applyFont="1" applyAlignment="1">
      <alignment vertical="top"/>
    </xf>
    <xf numFmtId="0" fontId="24" fillId="0" borderId="64" xfId="15" applyFont="1" applyBorder="1" applyAlignment="1">
      <alignment horizontal="center"/>
    </xf>
    <xf numFmtId="202" fontId="24" fillId="0" borderId="64" xfId="15" applyNumberFormat="1" applyFont="1" applyBorder="1"/>
    <xf numFmtId="203" fontId="12" fillId="0" borderId="11" xfId="15" applyNumberFormat="1" applyFont="1" applyBorder="1"/>
    <xf numFmtId="203" fontId="12" fillId="0" borderId="17" xfId="15" applyNumberFormat="1" applyFont="1" applyBorder="1"/>
    <xf numFmtId="203" fontId="12" fillId="0" borderId="14" xfId="15" applyNumberFormat="1" applyFont="1" applyBorder="1"/>
    <xf numFmtId="193" fontId="12" fillId="0" borderId="64" xfId="15" applyNumberFormat="1" applyFont="1" applyBorder="1"/>
    <xf numFmtId="203" fontId="12" fillId="0" borderId="64" xfId="15" applyNumberFormat="1" applyFont="1" applyBorder="1"/>
    <xf numFmtId="204" fontId="12" fillId="0" borderId="11" xfId="15" applyNumberFormat="1" applyFont="1" applyBorder="1"/>
    <xf numFmtId="204" fontId="12" fillId="0" borderId="17" xfId="15" applyNumberFormat="1" applyFont="1" applyBorder="1"/>
    <xf numFmtId="204" fontId="12" fillId="0" borderId="14" xfId="15" applyNumberFormat="1" applyFont="1" applyBorder="1"/>
    <xf numFmtId="203" fontId="24" fillId="0" borderId="64" xfId="15" applyNumberFormat="1" applyFont="1" applyBorder="1"/>
    <xf numFmtId="203" fontId="12" fillId="0" borderId="0" xfId="15" applyNumberFormat="1" applyFont="1"/>
    <xf numFmtId="203" fontId="12" fillId="0" borderId="16" xfId="15" applyNumberFormat="1" applyFont="1" applyBorder="1"/>
    <xf numFmtId="0" fontId="24" fillId="0" borderId="66" xfId="15" applyFont="1" applyBorder="1" applyAlignment="1">
      <alignment horizontal="center"/>
    </xf>
    <xf numFmtId="203" fontId="24" fillId="0" borderId="66" xfId="15" applyNumberFormat="1" applyFont="1" applyBorder="1"/>
    <xf numFmtId="203" fontId="12" fillId="0" borderId="19" xfId="15" applyNumberFormat="1" applyFont="1" applyBorder="1"/>
    <xf numFmtId="203" fontId="12" fillId="0" borderId="47" xfId="15" applyNumberFormat="1" applyFont="1" applyBorder="1"/>
    <xf numFmtId="203" fontId="12" fillId="0" borderId="23" xfId="15" applyNumberFormat="1" applyFont="1" applyBorder="1"/>
    <xf numFmtId="193" fontId="12" fillId="0" borderId="66" xfId="15" applyNumberFormat="1" applyFont="1" applyBorder="1"/>
    <xf numFmtId="203" fontId="12" fillId="0" borderId="66" xfId="15" applyNumberFormat="1" applyFont="1" applyBorder="1"/>
    <xf numFmtId="204" fontId="12" fillId="0" borderId="18" xfId="15" applyNumberFormat="1" applyFont="1" applyBorder="1"/>
    <xf numFmtId="204" fontId="12" fillId="0" borderId="47" xfId="15" applyNumberFormat="1" applyFont="1" applyBorder="1"/>
    <xf numFmtId="204" fontId="12" fillId="0" borderId="39" xfId="15" applyNumberFormat="1" applyFont="1" applyBorder="1"/>
    <xf numFmtId="0" fontId="50" fillId="0" borderId="0" xfId="13" applyFont="1"/>
    <xf numFmtId="0" fontId="23" fillId="0" borderId="24" xfId="13" applyFont="1" applyBorder="1"/>
    <xf numFmtId="0" fontId="14" fillId="0" borderId="25" xfId="13" applyFont="1" applyBorder="1"/>
    <xf numFmtId="0" fontId="14" fillId="0" borderId="24" xfId="13" applyFont="1" applyBorder="1" applyAlignment="1">
      <alignment horizontal="center"/>
    </xf>
    <xf numFmtId="0" fontId="14" fillId="0" borderId="28" xfId="13" applyFont="1" applyBorder="1" applyAlignment="1">
      <alignment horizontal="center"/>
    </xf>
    <xf numFmtId="0" fontId="14" fillId="0" borderId="24" xfId="13" applyFont="1" applyBorder="1" applyAlignment="1">
      <alignment horizontal="center" vertical="center"/>
    </xf>
    <xf numFmtId="0" fontId="18" fillId="0" borderId="11" xfId="13" applyFont="1" applyBorder="1" applyAlignment="1">
      <alignment horizontal="centerContinuous"/>
    </xf>
    <xf numFmtId="0" fontId="13" fillId="0" borderId="0" xfId="13" applyFont="1" applyAlignment="1">
      <alignment horizontal="centerContinuous"/>
    </xf>
    <xf numFmtId="0" fontId="14" fillId="0" borderId="14" xfId="13" applyFont="1" applyBorder="1" applyAlignment="1">
      <alignment horizontal="centerContinuous"/>
    </xf>
    <xf numFmtId="0" fontId="11" fillId="0" borderId="18" xfId="13" applyFont="1" applyBorder="1"/>
    <xf numFmtId="0" fontId="18" fillId="0" borderId="19" xfId="13" applyFont="1" applyBorder="1"/>
    <xf numFmtId="0" fontId="14" fillId="0" borderId="18" xfId="13" applyFont="1" applyBorder="1" applyAlignment="1">
      <alignment horizontal="centerContinuous" vertical="top"/>
    </xf>
    <xf numFmtId="0" fontId="14" fillId="0" borderId="19" xfId="13" applyFont="1" applyBorder="1" applyAlignment="1">
      <alignment horizontal="centerContinuous" vertical="top"/>
    </xf>
    <xf numFmtId="0" fontId="14" fillId="0" borderId="39" xfId="13" applyFont="1" applyBorder="1" applyAlignment="1">
      <alignment horizontal="center"/>
    </xf>
    <xf numFmtId="0" fontId="14" fillId="0" borderId="18" xfId="13" applyFont="1" applyBorder="1" applyAlignment="1">
      <alignment horizontal="center" vertical="top"/>
    </xf>
    <xf numFmtId="0" fontId="18" fillId="0" borderId="24" xfId="13" applyFont="1" applyBorder="1"/>
    <xf numFmtId="0" fontId="11" fillId="0" borderId="25" xfId="13" applyFont="1" applyBorder="1"/>
    <xf numFmtId="0" fontId="23" fillId="0" borderId="25" xfId="13" applyFont="1" applyBorder="1"/>
    <xf numFmtId="0" fontId="14" fillId="0" borderId="24" xfId="13" applyFont="1" applyBorder="1" applyAlignment="1">
      <alignment horizontal="left"/>
    </xf>
    <xf numFmtId="0" fontId="39" fillId="0" borderId="0" xfId="13"/>
    <xf numFmtId="0" fontId="11" fillId="0" borderId="11" xfId="13" applyFont="1" applyBorder="1"/>
    <xf numFmtId="173" fontId="23" fillId="0" borderId="11" xfId="13" applyNumberFormat="1" applyFont="1" applyBorder="1"/>
    <xf numFmtId="205" fontId="23" fillId="0" borderId="0" xfId="13" quotePrefix="1" applyNumberFormat="1" applyFont="1" applyAlignment="1">
      <alignment horizontal="center"/>
    </xf>
    <xf numFmtId="173" fontId="23" fillId="0" borderId="14" xfId="13" applyNumberFormat="1" applyFont="1" applyBorder="1"/>
    <xf numFmtId="0" fontId="23" fillId="0" borderId="11" xfId="13" applyFont="1" applyBorder="1" applyAlignment="1">
      <alignment horizontal="left"/>
    </xf>
    <xf numFmtId="0" fontId="12" fillId="0" borderId="11" xfId="13" applyFont="1" applyBorder="1"/>
    <xf numFmtId="173" fontId="23" fillId="0" borderId="0" xfId="13" applyNumberFormat="1" applyFont="1" applyAlignment="1">
      <alignment horizontal="center"/>
    </xf>
    <xf numFmtId="205" fontId="23" fillId="0" borderId="11" xfId="13" quotePrefix="1" applyNumberFormat="1" applyFont="1" applyBorder="1"/>
    <xf numFmtId="205" fontId="23" fillId="0" borderId="14" xfId="13" quotePrefix="1" applyNumberFormat="1" applyFont="1" applyBorder="1"/>
    <xf numFmtId="0" fontId="23" fillId="0" borderId="14" xfId="13" applyFont="1" applyBorder="1" applyAlignment="1">
      <alignment horizontal="center"/>
    </xf>
    <xf numFmtId="0" fontId="23" fillId="0" borderId="0" xfId="13" applyFont="1" applyAlignment="1">
      <alignment horizontal="center"/>
    </xf>
    <xf numFmtId="0" fontId="23" fillId="0" borderId="11" xfId="13" applyFont="1" applyBorder="1" applyAlignment="1">
      <alignment horizontal="center"/>
    </xf>
    <xf numFmtId="173" fontId="23" fillId="0" borderId="11" xfId="13" applyNumberFormat="1" applyFont="1" applyBorder="1" applyAlignment="1">
      <alignment horizontal="centerContinuous"/>
    </xf>
    <xf numFmtId="0" fontId="23" fillId="0" borderId="14" xfId="13" applyFont="1" applyBorder="1" applyAlignment="1">
      <alignment horizontal="centerContinuous"/>
    </xf>
    <xf numFmtId="173" fontId="44" fillId="0" borderId="11" xfId="13" applyNumberFormat="1" applyFont="1" applyBorder="1"/>
    <xf numFmtId="0" fontId="23" fillId="0" borderId="11" xfId="13" applyFont="1" applyBorder="1"/>
    <xf numFmtId="173" fontId="23" fillId="0" borderId="0" xfId="13" applyNumberFormat="1" applyFont="1" applyAlignment="1">
      <alignment horizontal="centerContinuous"/>
    </xf>
    <xf numFmtId="0" fontId="18" fillId="0" borderId="11" xfId="13" applyFont="1" applyBorder="1"/>
    <xf numFmtId="0" fontId="14" fillId="0" borderId="11" xfId="13" applyFont="1" applyBorder="1" applyAlignment="1">
      <alignment horizontal="left"/>
    </xf>
    <xf numFmtId="0" fontId="23" fillId="0" borderId="11" xfId="13" quotePrefix="1" applyFont="1" applyBorder="1" applyAlignment="1">
      <alignment horizontal="left"/>
    </xf>
    <xf numFmtId="173" fontId="23" fillId="0" borderId="11" xfId="13" quotePrefix="1" applyNumberFormat="1" applyFont="1" applyBorder="1"/>
    <xf numFmtId="173" fontId="23" fillId="0" borderId="14" xfId="13" quotePrefix="1" applyNumberFormat="1" applyFont="1" applyBorder="1"/>
    <xf numFmtId="173" fontId="23" fillId="0" borderId="0" xfId="13" quotePrefix="1" applyNumberFormat="1" applyFont="1" applyAlignment="1">
      <alignment horizontal="center"/>
    </xf>
    <xf numFmtId="173" fontId="23" fillId="0" borderId="11" xfId="13" applyNumberFormat="1" applyFont="1" applyBorder="1" applyAlignment="1">
      <alignment horizontal="center"/>
    </xf>
    <xf numFmtId="0" fontId="11" fillId="0" borderId="19" xfId="13" applyFont="1" applyBorder="1"/>
    <xf numFmtId="173" fontId="23" fillId="0" borderId="18" xfId="13" applyNumberFormat="1" applyFont="1" applyBorder="1" applyAlignment="1">
      <alignment horizontal="center"/>
    </xf>
    <xf numFmtId="0" fontId="23" fillId="0" borderId="19" xfId="13" applyFont="1" applyBorder="1" applyAlignment="1">
      <alignment horizontal="center"/>
    </xf>
    <xf numFmtId="0" fontId="23" fillId="0" borderId="18" xfId="13" applyFont="1" applyBorder="1"/>
    <xf numFmtId="0" fontId="23" fillId="0" borderId="19" xfId="13" applyFont="1" applyBorder="1"/>
    <xf numFmtId="0" fontId="24" fillId="0" borderId="24" xfId="13" quotePrefix="1" applyFont="1" applyBorder="1" applyAlignment="1">
      <alignment horizontal="centerContinuous"/>
    </xf>
    <xf numFmtId="0" fontId="14" fillId="0" borderId="25" xfId="13" applyFont="1" applyBorder="1" applyAlignment="1">
      <alignment horizontal="centerContinuous"/>
    </xf>
    <xf numFmtId="0" fontId="14" fillId="0" borderId="14" xfId="13" applyFont="1" applyBorder="1"/>
    <xf numFmtId="0" fontId="24" fillId="0" borderId="11" xfId="13" applyFont="1" applyBorder="1" applyAlignment="1">
      <alignment horizontal="left"/>
    </xf>
    <xf numFmtId="0" fontId="14" fillId="0" borderId="60" xfId="13" applyFont="1" applyBorder="1" applyAlignment="1">
      <alignment horizontal="center"/>
    </xf>
    <xf numFmtId="0" fontId="14" fillId="0" borderId="25" xfId="13" quotePrefix="1" applyFont="1" applyBorder="1" applyAlignment="1">
      <alignment horizontal="center"/>
    </xf>
    <xf numFmtId="0" fontId="14" fillId="0" borderId="27" xfId="13" quotePrefix="1" applyFont="1" applyBorder="1" applyAlignment="1">
      <alignment horizontal="center"/>
    </xf>
    <xf numFmtId="0" fontId="14" fillId="0" borderId="61" xfId="13" quotePrefix="1" applyFont="1" applyBorder="1" applyAlignment="1">
      <alignment horizontal="center"/>
    </xf>
    <xf numFmtId="0" fontId="14" fillId="0" borderId="40" xfId="13" quotePrefix="1" applyFont="1" applyBorder="1" applyAlignment="1">
      <alignment horizontal="center"/>
    </xf>
    <xf numFmtId="0" fontId="14" fillId="0" borderId="12" xfId="13" applyFont="1" applyBorder="1" applyAlignment="1">
      <alignment horizontal="center"/>
    </xf>
    <xf numFmtId="17" fontId="14" fillId="0" borderId="0" xfId="13" quotePrefix="1" applyNumberFormat="1" applyFont="1" applyAlignment="1">
      <alignment horizontal="center"/>
    </xf>
    <xf numFmtId="17" fontId="14" fillId="0" borderId="15" xfId="13" quotePrefix="1" applyNumberFormat="1" applyFont="1" applyBorder="1" applyAlignment="1">
      <alignment horizontal="center"/>
    </xf>
    <xf numFmtId="17" fontId="14" fillId="0" borderId="16" xfId="13" quotePrefix="1" applyNumberFormat="1" applyFont="1" applyBorder="1" applyAlignment="1">
      <alignment horizontal="center"/>
    </xf>
    <xf numFmtId="17" fontId="14" fillId="0" borderId="17" xfId="13" quotePrefix="1" applyNumberFormat="1" applyFont="1" applyBorder="1" applyAlignment="1">
      <alignment horizontal="center"/>
    </xf>
    <xf numFmtId="0" fontId="12" fillId="0" borderId="18" xfId="13" applyFont="1" applyBorder="1"/>
    <xf numFmtId="0" fontId="23" fillId="0" borderId="20" xfId="13" applyFont="1" applyBorder="1"/>
    <xf numFmtId="0" fontId="23" fillId="0" borderId="47" xfId="13" applyFont="1" applyBorder="1"/>
    <xf numFmtId="0" fontId="23" fillId="0" borderId="66" xfId="13" applyFont="1" applyBorder="1"/>
    <xf numFmtId="0" fontId="12" fillId="0" borderId="24" xfId="13" applyFont="1" applyBorder="1"/>
    <xf numFmtId="0" fontId="23" fillId="0" borderId="28" xfId="13" applyFont="1" applyBorder="1" applyAlignment="1">
      <alignment horizontal="center"/>
    </xf>
    <xf numFmtId="182" fontId="23" fillId="0" borderId="60" xfId="13" applyNumberFormat="1" applyFont="1" applyBorder="1"/>
    <xf numFmtId="182" fontId="23" fillId="0" borderId="40" xfId="13" applyNumberFormat="1" applyFont="1" applyBorder="1"/>
    <xf numFmtId="182" fontId="23" fillId="0" borderId="25" xfId="13" applyNumberFormat="1" applyFont="1" applyBorder="1"/>
    <xf numFmtId="182" fontId="23" fillId="0" borderId="27" xfId="13" applyNumberFormat="1" applyFont="1" applyBorder="1"/>
    <xf numFmtId="182" fontId="23" fillId="0" borderId="61" xfId="13" applyNumberFormat="1" applyFont="1" applyBorder="1"/>
    <xf numFmtId="182" fontId="23" fillId="0" borderId="12" xfId="13" applyNumberFormat="1" applyFont="1" applyBorder="1"/>
    <xf numFmtId="182" fontId="23" fillId="0" borderId="0" xfId="13" applyNumberFormat="1" applyFont="1"/>
    <xf numFmtId="182" fontId="23" fillId="0" borderId="16" xfId="13" applyNumberFormat="1" applyFont="1" applyBorder="1"/>
    <xf numFmtId="182" fontId="23" fillId="0" borderId="15" xfId="13" applyNumberFormat="1" applyFont="1" applyBorder="1"/>
    <xf numFmtId="182" fontId="23" fillId="0" borderId="13" xfId="13" applyNumberFormat="1" applyFont="1" applyBorder="1"/>
    <xf numFmtId="182" fontId="23" fillId="0" borderId="14" xfId="13" applyNumberFormat="1" applyFont="1" applyBorder="1"/>
    <xf numFmtId="0" fontId="12" fillId="0" borderId="20" xfId="13" applyFont="1" applyBorder="1"/>
    <xf numFmtId="0" fontId="12" fillId="0" borderId="47" xfId="13" applyFont="1" applyBorder="1"/>
    <xf numFmtId="0" fontId="12" fillId="0" borderId="23" xfId="13" applyFont="1" applyBorder="1"/>
    <xf numFmtId="0" fontId="40" fillId="0" borderId="0" xfId="13" applyFont="1" applyAlignment="1">
      <alignment horizontal="centerContinuous"/>
    </xf>
    <xf numFmtId="0" fontId="12" fillId="0" borderId="0" xfId="13" applyFont="1" applyAlignment="1">
      <alignment horizontal="centerContinuous"/>
    </xf>
    <xf numFmtId="0" fontId="41" fillId="0" borderId="0" xfId="13" applyFont="1" applyAlignment="1">
      <alignment horizontal="centerContinuous"/>
    </xf>
    <xf numFmtId="0" fontId="12" fillId="0" borderId="57" xfId="13" applyFont="1" applyBorder="1"/>
    <xf numFmtId="0" fontId="12" fillId="0" borderId="35" xfId="13" applyFont="1" applyBorder="1"/>
    <xf numFmtId="0" fontId="24" fillId="0" borderId="56" xfId="13" quotePrefix="1" applyFont="1" applyBorder="1" applyAlignment="1">
      <alignment horizontal="center"/>
    </xf>
    <xf numFmtId="0" fontId="24" fillId="0" borderId="56" xfId="13" applyFont="1" applyBorder="1" applyAlignment="1">
      <alignment horizontal="center"/>
    </xf>
    <xf numFmtId="0" fontId="23" fillId="0" borderId="15" xfId="13" applyFont="1" applyBorder="1" applyAlignment="1">
      <alignment vertical="center"/>
    </xf>
    <xf numFmtId="0" fontId="23" fillId="0" borderId="0" xfId="13" applyFont="1" applyAlignment="1">
      <alignment vertical="center"/>
    </xf>
    <xf numFmtId="170" fontId="12" fillId="0" borderId="17" xfId="13" applyNumberFormat="1" applyFont="1" applyBorder="1" applyAlignment="1">
      <alignment vertical="center"/>
    </xf>
    <xf numFmtId="170" fontId="23" fillId="0" borderId="17" xfId="13" applyNumberFormat="1" applyFont="1" applyBorder="1" applyAlignment="1">
      <alignment vertical="center"/>
    </xf>
    <xf numFmtId="185" fontId="12" fillId="0" borderId="17" xfId="13" applyNumberFormat="1" applyFont="1" applyBorder="1" applyAlignment="1">
      <alignment vertical="center"/>
    </xf>
    <xf numFmtId="185" fontId="23" fillId="0" borderId="17" xfId="13" applyNumberFormat="1" applyFont="1" applyBorder="1" applyAlignment="1">
      <alignment vertical="center"/>
    </xf>
    <xf numFmtId="180" fontId="12" fillId="0" borderId="0" xfId="13" applyNumberFormat="1" applyFont="1"/>
    <xf numFmtId="0" fontId="23" fillId="0" borderId="15" xfId="13" quotePrefix="1" applyFont="1" applyBorder="1" applyAlignment="1">
      <alignment horizontal="left" vertical="center"/>
    </xf>
    <xf numFmtId="185" fontId="12" fillId="0" borderId="0" xfId="13" applyNumberFormat="1" applyFont="1"/>
    <xf numFmtId="170" fontId="23" fillId="0" borderId="43" xfId="13" applyNumberFormat="1" applyFont="1" applyBorder="1" applyAlignment="1">
      <alignment vertical="center"/>
    </xf>
    <xf numFmtId="3" fontId="12" fillId="0" borderId="0" xfId="13" applyNumberFormat="1" applyFont="1"/>
    <xf numFmtId="0" fontId="14" fillId="0" borderId="44" xfId="13" quotePrefix="1" applyFont="1" applyBorder="1" applyAlignment="1">
      <alignment horizontal="left"/>
    </xf>
    <xf numFmtId="0" fontId="14" fillId="0" borderId="65" xfId="13" applyFont="1" applyBorder="1"/>
    <xf numFmtId="0" fontId="24" fillId="0" borderId="65" xfId="13" applyFont="1" applyBorder="1"/>
    <xf numFmtId="170" fontId="14" fillId="0" borderId="42" xfId="13" applyNumberFormat="1" applyFont="1" applyBorder="1"/>
    <xf numFmtId="170" fontId="24" fillId="0" borderId="0" xfId="13" applyNumberFormat="1" applyFont="1"/>
    <xf numFmtId="0" fontId="19" fillId="0" borderId="0" xfId="13" quotePrefix="1" applyFont="1" applyAlignment="1">
      <alignment horizontal="left"/>
    </xf>
    <xf numFmtId="0" fontId="20" fillId="0" borderId="0" xfId="2" applyFont="1" applyAlignment="1">
      <alignment horizontal="left"/>
    </xf>
    <xf numFmtId="186" fontId="12" fillId="0" borderId="0" xfId="13" applyNumberFormat="1" applyFont="1"/>
    <xf numFmtId="170" fontId="12" fillId="0" borderId="0" xfId="13" applyNumberFormat="1" applyFont="1"/>
    <xf numFmtId="170" fontId="18" fillId="0" borderId="0" xfId="13" quotePrefix="1" applyNumberFormat="1" applyFont="1" applyAlignment="1">
      <alignment horizontal="left" vertical="center"/>
    </xf>
    <xf numFmtId="170" fontId="11" fillId="0" borderId="0" xfId="13" applyNumberFormat="1" applyFont="1" applyAlignment="1">
      <alignment vertical="center"/>
    </xf>
    <xf numFmtId="0" fontId="11" fillId="0" borderId="0" xfId="13" applyFont="1" applyAlignment="1">
      <alignment vertical="center"/>
    </xf>
    <xf numFmtId="0" fontId="57" fillId="0" borderId="0" xfId="13" applyFont="1" applyAlignment="1">
      <alignment vertical="center"/>
    </xf>
    <xf numFmtId="170" fontId="11" fillId="0" borderId="24" xfId="13" applyNumberFormat="1" applyFont="1" applyBorder="1" applyAlignment="1">
      <alignment horizontal="center" vertical="center"/>
    </xf>
    <xf numFmtId="0" fontId="58" fillId="0" borderId="0" xfId="13" applyFont="1" applyAlignment="1">
      <alignment horizontal="center" vertical="center"/>
    </xf>
    <xf numFmtId="170" fontId="18" fillId="0" borderId="18" xfId="13" applyNumberFormat="1" applyFont="1" applyBorder="1" applyAlignment="1">
      <alignment horizontal="center" vertical="center"/>
    </xf>
    <xf numFmtId="170" fontId="18" fillId="0" borderId="68" xfId="13" applyNumberFormat="1" applyFont="1" applyBorder="1" applyAlignment="1">
      <alignment horizontal="center" vertical="center"/>
    </xf>
    <xf numFmtId="170" fontId="18" fillId="0" borderId="67" xfId="13" applyNumberFormat="1" applyFont="1" applyBorder="1" applyAlignment="1">
      <alignment horizontal="center" vertical="center"/>
    </xf>
    <xf numFmtId="170" fontId="18" fillId="0" borderId="6" xfId="13" quotePrefix="1" applyNumberFormat="1" applyFont="1" applyBorder="1" applyAlignment="1">
      <alignment horizontal="center" vertical="center"/>
    </xf>
    <xf numFmtId="170" fontId="18" fillId="0" borderId="0" xfId="13" quotePrefix="1" applyNumberFormat="1" applyFont="1" applyAlignment="1">
      <alignment horizontal="center" vertical="center"/>
    </xf>
    <xf numFmtId="170" fontId="18" fillId="0" borderId="11" xfId="13" applyNumberFormat="1" applyFont="1" applyBorder="1" applyAlignment="1">
      <alignment horizontal="center" vertical="center"/>
    </xf>
    <xf numFmtId="180" fontId="59" fillId="0" borderId="12" xfId="16" applyNumberFormat="1" applyFont="1" applyFill="1" applyBorder="1"/>
    <xf numFmtId="180" fontId="59" fillId="0" borderId="17" xfId="16" applyNumberFormat="1" applyFont="1" applyFill="1" applyBorder="1"/>
    <xf numFmtId="180" fontId="18" fillId="0" borderId="61" xfId="17" applyNumberFormat="1" applyFont="1" applyFill="1" applyBorder="1"/>
    <xf numFmtId="170" fontId="18" fillId="0" borderId="14" xfId="13" applyNumberFormat="1" applyFont="1" applyBorder="1"/>
    <xf numFmtId="180" fontId="59" fillId="0" borderId="17" xfId="16" applyNumberFormat="1" applyFont="1" applyFill="1" applyBorder="1" applyAlignment="1">
      <alignment horizontal="left"/>
    </xf>
    <xf numFmtId="170" fontId="18" fillId="0" borderId="0" xfId="13" applyNumberFormat="1" applyFont="1"/>
    <xf numFmtId="180" fontId="18" fillId="0" borderId="16" xfId="17" applyNumberFormat="1" applyFont="1" applyFill="1" applyBorder="1"/>
    <xf numFmtId="180" fontId="18" fillId="0" borderId="23" xfId="17" applyNumberFormat="1" applyFont="1" applyFill="1" applyBorder="1"/>
    <xf numFmtId="180" fontId="59" fillId="0" borderId="43" xfId="16" applyNumberFormat="1" applyFont="1" applyFill="1" applyBorder="1" applyAlignment="1">
      <alignment horizontal="left"/>
    </xf>
    <xf numFmtId="170" fontId="18" fillId="0" borderId="1" xfId="13" applyNumberFormat="1" applyFont="1" applyBorder="1" applyAlignment="1">
      <alignment horizontal="center" vertical="center"/>
    </xf>
    <xf numFmtId="170" fontId="18" fillId="0" borderId="1" xfId="13" applyNumberFormat="1" applyFont="1" applyBorder="1" applyAlignment="1">
      <alignment vertical="center"/>
    </xf>
    <xf numFmtId="170" fontId="18" fillId="0" borderId="67" xfId="13" applyNumberFormat="1" applyFont="1" applyBorder="1" applyAlignment="1">
      <alignment vertical="center"/>
    </xf>
    <xf numFmtId="170" fontId="18" fillId="0" borderId="6" xfId="13" applyNumberFormat="1" applyFont="1" applyBorder="1" applyAlignment="1">
      <alignment vertical="center"/>
    </xf>
    <xf numFmtId="170" fontId="18" fillId="0" borderId="83" xfId="13" applyNumberFormat="1" applyFont="1" applyBorder="1" applyAlignment="1">
      <alignment vertical="center"/>
    </xf>
    <xf numFmtId="170" fontId="18" fillId="0" borderId="0" xfId="13" applyNumberFormat="1" applyFont="1" applyAlignment="1">
      <alignment vertical="center"/>
    </xf>
    <xf numFmtId="0" fontId="23" fillId="0" borderId="60" xfId="13" applyFont="1" applyBorder="1"/>
    <xf numFmtId="0" fontId="23" fillId="0" borderId="26" xfId="13" applyFont="1" applyBorder="1"/>
    <xf numFmtId="0" fontId="23" fillId="0" borderId="52" xfId="13" applyFont="1" applyBorder="1"/>
    <xf numFmtId="0" fontId="23" fillId="0" borderId="4" xfId="13" applyFont="1" applyBorder="1"/>
    <xf numFmtId="0" fontId="14" fillId="0" borderId="4" xfId="13" applyFont="1" applyBorder="1"/>
    <xf numFmtId="0" fontId="23" fillId="0" borderId="51" xfId="13" applyFont="1" applyBorder="1"/>
    <xf numFmtId="0" fontId="23" fillId="0" borderId="12" xfId="13" applyFont="1" applyBorder="1"/>
    <xf numFmtId="0" fontId="23" fillId="0" borderId="13" xfId="13" applyFont="1" applyBorder="1"/>
    <xf numFmtId="0" fontId="14" fillId="0" borderId="0" xfId="13" applyFont="1"/>
    <xf numFmtId="0" fontId="23" fillId="0" borderId="36" xfId="13" applyFont="1" applyBorder="1"/>
    <xf numFmtId="0" fontId="23" fillId="0" borderId="56" xfId="13" applyFont="1" applyBorder="1"/>
    <xf numFmtId="0" fontId="14" fillId="0" borderId="57" xfId="13" quotePrefix="1" applyFont="1" applyBorder="1" applyAlignment="1">
      <alignment horizontal="left"/>
    </xf>
    <xf numFmtId="0" fontId="23" fillId="0" borderId="21" xfId="13" applyFont="1" applyBorder="1"/>
    <xf numFmtId="0" fontId="14" fillId="0" borderId="55" xfId="13" quotePrefix="1" applyFont="1" applyBorder="1" applyAlignment="1">
      <alignment horizontal="left"/>
    </xf>
    <xf numFmtId="0" fontId="14" fillId="0" borderId="8" xfId="13" quotePrefix="1" applyFont="1" applyBorder="1" applyAlignment="1">
      <alignment horizontal="left"/>
    </xf>
    <xf numFmtId="0" fontId="14" fillId="0" borderId="47" xfId="13" applyFont="1" applyBorder="1" applyAlignment="1">
      <alignment horizontal="center"/>
    </xf>
    <xf numFmtId="0" fontId="14" fillId="0" borderId="53" xfId="13" applyFont="1" applyBorder="1" applyAlignment="1">
      <alignment horizontal="center"/>
    </xf>
    <xf numFmtId="211" fontId="23" fillId="0" borderId="12" xfId="13" applyNumberFormat="1" applyFont="1" applyBorder="1" applyAlignment="1">
      <alignment vertical="center"/>
    </xf>
    <xf numFmtId="0" fontId="14" fillId="0" borderId="0" xfId="13" applyFont="1" applyAlignment="1">
      <alignment wrapText="1"/>
    </xf>
    <xf numFmtId="165" fontId="14" fillId="0" borderId="17" xfId="13" applyNumberFormat="1" applyFont="1" applyBorder="1" applyAlignment="1">
      <alignment horizontal="center"/>
    </xf>
    <xf numFmtId="165" fontId="23" fillId="0" borderId="17" xfId="13" applyNumberFormat="1" applyFont="1" applyBorder="1"/>
    <xf numFmtId="165" fontId="14" fillId="0" borderId="17" xfId="13" applyNumberFormat="1" applyFont="1" applyBorder="1"/>
    <xf numFmtId="212" fontId="23" fillId="0" borderId="17" xfId="13" applyNumberFormat="1" applyFont="1" applyBorder="1"/>
    <xf numFmtId="212" fontId="23" fillId="0" borderId="16" xfId="13" applyNumberFormat="1" applyFont="1" applyBorder="1"/>
    <xf numFmtId="211" fontId="23" fillId="0" borderId="12" xfId="13" applyNumberFormat="1" applyFont="1" applyBorder="1"/>
    <xf numFmtId="211" fontId="23" fillId="0" borderId="12" xfId="13" applyNumberFormat="1" applyFont="1" applyBorder="1" applyAlignment="1">
      <alignment horizontal="center"/>
    </xf>
    <xf numFmtId="0" fontId="12" fillId="0" borderId="7" xfId="13" applyFont="1" applyBorder="1"/>
    <xf numFmtId="0" fontId="14" fillId="0" borderId="2" xfId="13" applyFont="1" applyBorder="1" applyAlignment="1">
      <alignment horizontal="center"/>
    </xf>
    <xf numFmtId="165" fontId="14" fillId="0" borderId="53" xfId="13" applyNumberFormat="1" applyFont="1" applyBorder="1" applyAlignment="1">
      <alignment horizontal="right"/>
    </xf>
    <xf numFmtId="192" fontId="14" fillId="0" borderId="53" xfId="13" applyNumberFormat="1" applyFont="1" applyBorder="1" applyAlignment="1">
      <alignment horizontal="right"/>
    </xf>
    <xf numFmtId="0" fontId="22" fillId="0" borderId="0" xfId="13" quotePrefix="1" applyFont="1" applyAlignment="1">
      <alignment horizontal="left"/>
    </xf>
    <xf numFmtId="0" fontId="23" fillId="0" borderId="3" xfId="13" applyFont="1" applyBorder="1"/>
    <xf numFmtId="0" fontId="14" fillId="0" borderId="81" xfId="13" applyFont="1" applyBorder="1" applyAlignment="1">
      <alignment horizontal="center"/>
    </xf>
    <xf numFmtId="0" fontId="14" fillId="0" borderId="76" xfId="13" applyFont="1" applyBorder="1" applyAlignment="1">
      <alignment horizontal="center"/>
    </xf>
    <xf numFmtId="0" fontId="14" fillId="0" borderId="82" xfId="13" quotePrefix="1" applyFont="1" applyBorder="1" applyAlignment="1">
      <alignment horizontal="left"/>
    </xf>
    <xf numFmtId="165" fontId="14" fillId="0" borderId="60" xfId="13" applyNumberFormat="1" applyFont="1" applyBorder="1" applyAlignment="1">
      <alignment horizontal="center"/>
    </xf>
    <xf numFmtId="165" fontId="14" fillId="0" borderId="40" xfId="13" applyNumberFormat="1" applyFont="1" applyBorder="1" applyAlignment="1">
      <alignment horizontal="center"/>
    </xf>
    <xf numFmtId="165" fontId="23" fillId="0" borderId="40" xfId="13" applyNumberFormat="1" applyFont="1" applyBorder="1"/>
    <xf numFmtId="192" fontId="23" fillId="0" borderId="17" xfId="13" applyNumberFormat="1" applyFont="1" applyBorder="1"/>
    <xf numFmtId="165" fontId="14" fillId="0" borderId="12" xfId="13" applyNumberFormat="1" applyFont="1" applyBorder="1" applyAlignment="1">
      <alignment horizontal="center"/>
    </xf>
    <xf numFmtId="165" fontId="14" fillId="0" borderId="13" xfId="13" applyNumberFormat="1" applyFont="1" applyBorder="1" applyAlignment="1">
      <alignment horizontal="center"/>
    </xf>
    <xf numFmtId="0" fontId="23" fillId="0" borderId="68" xfId="13" applyFont="1" applyBorder="1"/>
    <xf numFmtId="0" fontId="23" fillId="0" borderId="27" xfId="13" applyFont="1" applyBorder="1"/>
    <xf numFmtId="0" fontId="14" fillId="0" borderId="57" xfId="13" applyFont="1" applyBorder="1" applyAlignment="1">
      <alignment horizontal="center"/>
    </xf>
    <xf numFmtId="0" fontId="23" fillId="0" borderId="35" xfId="13" applyFont="1" applyBorder="1"/>
    <xf numFmtId="0" fontId="14" fillId="0" borderId="35" xfId="13" applyFont="1" applyBorder="1"/>
    <xf numFmtId="0" fontId="14" fillId="0" borderId="32" xfId="13" applyFont="1" applyBorder="1" applyAlignment="1">
      <alignment horizontal="center"/>
    </xf>
    <xf numFmtId="210" fontId="14" fillId="0" borderId="43" xfId="13" applyNumberFormat="1" applyFont="1" applyBorder="1" applyAlignment="1">
      <alignment horizontal="center"/>
    </xf>
    <xf numFmtId="0" fontId="18" fillId="0" borderId="65" xfId="13" quotePrefix="1" applyFont="1" applyBorder="1"/>
    <xf numFmtId="0" fontId="23" fillId="0" borderId="45" xfId="13" applyFont="1" applyBorder="1"/>
    <xf numFmtId="0" fontId="14" fillId="0" borderId="22" xfId="13" quotePrefix="1" applyFont="1" applyBorder="1" applyAlignment="1">
      <alignment horizontal="left"/>
    </xf>
    <xf numFmtId="0" fontId="14" fillId="0" borderId="47" xfId="13" quotePrefix="1" applyFont="1" applyBorder="1" applyAlignment="1">
      <alignment horizontal="centerContinuous"/>
    </xf>
    <xf numFmtId="0" fontId="14" fillId="0" borderId="21" xfId="13" applyFont="1" applyBorder="1" applyAlignment="1">
      <alignment horizontal="center"/>
    </xf>
    <xf numFmtId="165" fontId="14" fillId="0" borderId="17" xfId="13" applyNumberFormat="1" applyFont="1" applyBorder="1" applyAlignment="1">
      <alignment horizontal="right"/>
    </xf>
    <xf numFmtId="165" fontId="23" fillId="0" borderId="17" xfId="13" applyNumberFormat="1" applyFont="1" applyBorder="1" applyAlignment="1">
      <alignment horizontal="right"/>
    </xf>
    <xf numFmtId="212" fontId="23" fillId="0" borderId="17" xfId="13" applyNumberFormat="1" applyFont="1" applyBorder="1" applyAlignment="1">
      <alignment horizontal="right"/>
    </xf>
    <xf numFmtId="212" fontId="23" fillId="0" borderId="14" xfId="13" applyNumberFormat="1" applyFont="1" applyBorder="1" applyAlignment="1">
      <alignment horizontal="right"/>
    </xf>
    <xf numFmtId="0" fontId="23" fillId="0" borderId="7" xfId="13" applyFont="1" applyBorder="1"/>
    <xf numFmtId="0" fontId="14" fillId="0" borderId="8" xfId="13" applyFont="1" applyBorder="1" applyAlignment="1">
      <alignment horizontal="center"/>
    </xf>
    <xf numFmtId="0" fontId="23" fillId="0" borderId="24" xfId="13" applyFont="1" applyBorder="1" applyAlignment="1">
      <alignment horizontal="center"/>
    </xf>
    <xf numFmtId="0" fontId="14" fillId="0" borderId="6" xfId="13" applyFont="1" applyBorder="1" applyAlignment="1">
      <alignment horizontal="center" vertical="center"/>
    </xf>
    <xf numFmtId="0" fontId="23" fillId="0" borderId="12" xfId="13" applyFont="1" applyBorder="1" applyAlignment="1">
      <alignment horizontal="center"/>
    </xf>
    <xf numFmtId="0" fontId="23" fillId="0" borderId="20" xfId="13" applyFont="1" applyBorder="1" applyAlignment="1">
      <alignment horizontal="center"/>
    </xf>
    <xf numFmtId="0" fontId="23" fillId="0" borderId="18" xfId="13" quotePrefix="1" applyFont="1" applyBorder="1" applyAlignment="1">
      <alignment horizontal="left"/>
    </xf>
    <xf numFmtId="0" fontId="14" fillId="0" borderId="12" xfId="13" quotePrefix="1" applyFont="1" applyBorder="1" applyAlignment="1">
      <alignment horizontal="center"/>
    </xf>
    <xf numFmtId="0" fontId="23" fillId="0" borderId="60" xfId="13" applyFont="1" applyBorder="1" applyAlignment="1">
      <alignment horizontal="center"/>
    </xf>
    <xf numFmtId="0" fontId="23" fillId="0" borderId="24" xfId="13" quotePrefix="1" applyFont="1" applyBorder="1" applyAlignment="1">
      <alignment horizontal="left"/>
    </xf>
    <xf numFmtId="0" fontId="14" fillId="0" borderId="28" xfId="13" applyFont="1" applyBorder="1"/>
    <xf numFmtId="192" fontId="23" fillId="0" borderId="16" xfId="13" quotePrefix="1" applyNumberFormat="1" applyFont="1" applyBorder="1"/>
    <xf numFmtId="0" fontId="20" fillId="0" borderId="0" xfId="13" quotePrefix="1" applyFont="1" applyAlignment="1">
      <alignment horizontal="left"/>
    </xf>
    <xf numFmtId="0" fontId="14" fillId="0" borderId="63" xfId="13" applyFont="1" applyBorder="1" applyAlignment="1">
      <alignment horizontal="center" vertical="center"/>
    </xf>
    <xf numFmtId="0" fontId="23" fillId="0" borderId="1" xfId="13" applyFont="1" applyBorder="1" applyAlignment="1">
      <alignment vertical="center"/>
    </xf>
    <xf numFmtId="0" fontId="14" fillId="0" borderId="2" xfId="13" quotePrefix="1" applyFont="1" applyBorder="1" applyAlignment="1">
      <alignment horizontal="center" vertical="center"/>
    </xf>
    <xf numFmtId="0" fontId="14" fillId="0" borderId="62" xfId="13" applyFont="1" applyBorder="1" applyAlignment="1">
      <alignment vertical="center"/>
    </xf>
    <xf numFmtId="0" fontId="14" fillId="0" borderId="1" xfId="13" applyFont="1" applyBorder="1" applyAlignment="1">
      <alignment vertical="center"/>
    </xf>
    <xf numFmtId="0" fontId="14" fillId="0" borderId="2" xfId="13" applyFont="1" applyBorder="1" applyAlignment="1">
      <alignment horizontal="center" vertical="center"/>
    </xf>
    <xf numFmtId="0" fontId="23" fillId="0" borderId="62" xfId="13" applyFont="1" applyBorder="1" applyAlignment="1">
      <alignment vertical="center"/>
    </xf>
    <xf numFmtId="0" fontId="14" fillId="0" borderId="64" xfId="13" applyFont="1" applyBorder="1" applyAlignment="1">
      <alignment horizontal="center" vertical="top" wrapText="1"/>
    </xf>
    <xf numFmtId="0" fontId="14" fillId="0" borderId="18" xfId="13" quotePrefix="1" applyFont="1" applyBorder="1" applyAlignment="1">
      <alignment horizontal="center" vertical="center"/>
    </xf>
    <xf numFmtId="0" fontId="14" fillId="0" borderId="39" xfId="13" applyFont="1" applyBorder="1" applyAlignment="1">
      <alignment horizontal="center" vertical="center"/>
    </xf>
    <xf numFmtId="0" fontId="14" fillId="0" borderId="1" xfId="13" quotePrefix="1" applyFont="1" applyBorder="1" applyAlignment="1">
      <alignment horizontal="center" vertical="center"/>
    </xf>
    <xf numFmtId="0" fontId="14" fillId="0" borderId="63" xfId="13" applyFont="1" applyBorder="1" applyAlignment="1">
      <alignment horizontal="center"/>
    </xf>
    <xf numFmtId="193" fontId="14" fillId="0" borderId="60" xfId="13" applyNumberFormat="1" applyFont="1" applyBorder="1"/>
    <xf numFmtId="193" fontId="23" fillId="0" borderId="40" xfId="13" applyNumberFormat="1" applyFont="1" applyBorder="1"/>
    <xf numFmtId="193" fontId="23" fillId="0" borderId="26" xfId="13" applyNumberFormat="1" applyFont="1" applyBorder="1"/>
    <xf numFmtId="193" fontId="23" fillId="0" borderId="61" xfId="13" applyNumberFormat="1" applyFont="1" applyBorder="1"/>
    <xf numFmtId="193" fontId="14" fillId="0" borderId="12" xfId="13" applyNumberFormat="1" applyFont="1" applyBorder="1"/>
    <xf numFmtId="193" fontId="23" fillId="0" borderId="13" xfId="13" applyNumberFormat="1" applyFont="1" applyBorder="1"/>
    <xf numFmtId="16" fontId="14" fillId="0" borderId="64" xfId="13" quotePrefix="1" applyNumberFormat="1" applyFont="1" applyBorder="1" applyAlignment="1">
      <alignment horizontal="center"/>
    </xf>
    <xf numFmtId="0" fontId="14" fillId="0" borderId="64" xfId="13" quotePrefix="1" applyFont="1" applyBorder="1" applyAlignment="1">
      <alignment horizontal="center"/>
    </xf>
    <xf numFmtId="0" fontId="14" fillId="0" borderId="64" xfId="13" applyFont="1" applyBorder="1" applyAlignment="1">
      <alignment horizontal="center"/>
    </xf>
    <xf numFmtId="193" fontId="23" fillId="0" borderId="21" xfId="13" applyNumberFormat="1" applyFont="1" applyBorder="1"/>
    <xf numFmtId="193" fontId="23" fillId="0" borderId="23" xfId="13" applyNumberFormat="1" applyFont="1" applyBorder="1"/>
    <xf numFmtId="0" fontId="14" fillId="0" borderId="1" xfId="13" applyFont="1" applyBorder="1" applyAlignment="1">
      <alignment horizontal="center"/>
    </xf>
    <xf numFmtId="193" fontId="14" fillId="0" borderId="68" xfId="13" applyNumberFormat="1" applyFont="1" applyBorder="1"/>
    <xf numFmtId="193" fontId="14" fillId="0" borderId="69" xfId="13" applyNumberFormat="1" applyFont="1" applyBorder="1"/>
    <xf numFmtId="0" fontId="14" fillId="0" borderId="66" xfId="13" applyFont="1" applyBorder="1" applyAlignment="1">
      <alignment horizontal="center"/>
    </xf>
    <xf numFmtId="193" fontId="14" fillId="0" borderId="20" xfId="13" applyNumberFormat="1" applyFont="1" applyBorder="1"/>
    <xf numFmtId="0" fontId="14" fillId="0" borderId="2" xfId="13" applyFont="1" applyBorder="1" applyAlignment="1">
      <alignment vertical="center"/>
    </xf>
    <xf numFmtId="0" fontId="14" fillId="0" borderId="66" xfId="13" applyFont="1" applyBorder="1" applyAlignment="1">
      <alignment horizontal="center" vertical="top" wrapText="1"/>
    </xf>
    <xf numFmtId="0" fontId="14" fillId="0" borderId="19" xfId="13" quotePrefix="1" applyFont="1" applyBorder="1" applyAlignment="1">
      <alignment horizontal="center" vertical="center"/>
    </xf>
    <xf numFmtId="193" fontId="12" fillId="0" borderId="17" xfId="13" applyNumberFormat="1" applyFont="1" applyBorder="1"/>
    <xf numFmtId="193" fontId="12" fillId="0" borderId="13" xfId="13" applyNumberFormat="1" applyFont="1" applyBorder="1"/>
    <xf numFmtId="193" fontId="12" fillId="0" borderId="16" xfId="13" applyNumberFormat="1" applyFont="1" applyBorder="1"/>
    <xf numFmtId="193" fontId="14" fillId="0" borderId="13" xfId="13" applyNumberFormat="1" applyFont="1" applyBorder="1"/>
    <xf numFmtId="0" fontId="14" fillId="0" borderId="69" xfId="13" applyFont="1" applyBorder="1" applyAlignment="1">
      <alignment horizontal="center"/>
    </xf>
    <xf numFmtId="0" fontId="12" fillId="0" borderId="60" xfId="13" applyFont="1" applyBorder="1" applyAlignment="1">
      <alignment vertical="center"/>
    </xf>
    <xf numFmtId="0" fontId="12" fillId="0" borderId="40" xfId="13" applyFont="1" applyBorder="1" applyAlignment="1">
      <alignment horizontal="center" vertical="center"/>
    </xf>
    <xf numFmtId="0" fontId="12" fillId="0" borderId="40" xfId="13" applyFont="1" applyBorder="1" applyAlignment="1">
      <alignment horizontal="right" vertical="center"/>
    </xf>
    <xf numFmtId="0" fontId="12" fillId="0" borderId="61" xfId="13" applyFont="1" applyBorder="1" applyAlignment="1">
      <alignment horizontal="center" vertical="center"/>
    </xf>
    <xf numFmtId="0" fontId="24" fillId="0" borderId="12" xfId="13" applyFont="1" applyBorder="1" applyAlignment="1">
      <alignment horizontal="center" vertical="center"/>
    </xf>
    <xf numFmtId="0" fontId="12" fillId="0" borderId="17" xfId="13" applyFont="1" applyBorder="1" applyAlignment="1">
      <alignment horizontal="center" vertical="center"/>
    </xf>
    <xf numFmtId="0" fontId="12" fillId="0" borderId="16" xfId="13" applyFont="1" applyBorder="1" applyAlignment="1">
      <alignment horizontal="center" vertical="center"/>
    </xf>
    <xf numFmtId="0" fontId="12" fillId="0" borderId="76" xfId="13" applyFont="1" applyBorder="1" applyAlignment="1">
      <alignment vertical="center"/>
    </xf>
    <xf numFmtId="0" fontId="12" fillId="0" borderId="43" xfId="13" applyFont="1" applyBorder="1" applyAlignment="1">
      <alignment horizontal="center" vertical="center"/>
    </xf>
    <xf numFmtId="0" fontId="12" fillId="0" borderId="43" xfId="13" applyFont="1" applyBorder="1" applyAlignment="1">
      <alignment vertical="center"/>
    </xf>
    <xf numFmtId="0" fontId="12" fillId="0" borderId="43" xfId="13" quotePrefix="1" applyFont="1" applyBorder="1" applyAlignment="1">
      <alignment horizontal="right" vertical="center"/>
    </xf>
    <xf numFmtId="0" fontId="11" fillId="0" borderId="43" xfId="13" applyFont="1" applyBorder="1" applyAlignment="1">
      <alignment horizontal="center" vertical="center"/>
    </xf>
    <xf numFmtId="0" fontId="11" fillId="0" borderId="43" xfId="13" quotePrefix="1" applyFont="1" applyBorder="1" applyAlignment="1">
      <alignment horizontal="center" vertical="center"/>
    </xf>
    <xf numFmtId="0" fontId="11" fillId="0" borderId="59" xfId="13" applyFont="1" applyBorder="1" applyAlignment="1">
      <alignment horizontal="center" vertical="center"/>
    </xf>
    <xf numFmtId="0" fontId="12" fillId="0" borderId="12" xfId="13" applyFont="1" applyBorder="1"/>
    <xf numFmtId="165" fontId="24" fillId="0" borderId="17" xfId="13" applyNumberFormat="1" applyFont="1" applyBorder="1"/>
    <xf numFmtId="165" fontId="24" fillId="0" borderId="16" xfId="13" applyNumberFormat="1" applyFont="1" applyBorder="1"/>
    <xf numFmtId="0" fontId="12" fillId="0" borderId="12" xfId="13" quotePrefix="1" applyFont="1" applyBorder="1" applyAlignment="1">
      <alignment horizontal="left"/>
    </xf>
    <xf numFmtId="0" fontId="24" fillId="0" borderId="7" xfId="13" applyFont="1" applyBorder="1" applyAlignment="1">
      <alignment horizontal="center"/>
    </xf>
    <xf numFmtId="165" fontId="24" fillId="0" borderId="53" xfId="13" applyNumberFormat="1" applyFont="1" applyBorder="1"/>
    <xf numFmtId="165" fontId="24" fillId="0" borderId="55" xfId="13" applyNumberFormat="1" applyFont="1" applyBorder="1"/>
    <xf numFmtId="0" fontId="30" fillId="0" borderId="0" xfId="13" applyFont="1" applyAlignment="1">
      <alignment horizontal="left"/>
    </xf>
    <xf numFmtId="0" fontId="30" fillId="0" borderId="0" xfId="13" quotePrefix="1" applyFont="1" applyAlignment="1">
      <alignment horizontal="left"/>
    </xf>
    <xf numFmtId="0" fontId="14" fillId="0" borderId="0" xfId="13" quotePrefix="1" applyFont="1" applyAlignment="1">
      <alignment horizontal="left"/>
    </xf>
    <xf numFmtId="0" fontId="23" fillId="0" borderId="0" xfId="13" quotePrefix="1" applyFont="1" applyAlignment="1">
      <alignment horizontal="left"/>
    </xf>
    <xf numFmtId="0" fontId="14" fillId="0" borderId="69" xfId="13" applyFont="1" applyBorder="1" applyAlignment="1">
      <alignment horizontal="center" vertical="center"/>
    </xf>
    <xf numFmtId="0" fontId="23" fillId="0" borderId="2" xfId="13" applyFont="1" applyBorder="1" applyAlignment="1">
      <alignment horizontal="center" vertical="center"/>
    </xf>
    <xf numFmtId="0" fontId="23" fillId="0" borderId="67" xfId="13" applyFont="1" applyBorder="1" applyAlignment="1">
      <alignment horizontal="center" vertical="center"/>
    </xf>
    <xf numFmtId="178" fontId="23" fillId="0" borderId="67" xfId="13" applyNumberFormat="1" applyFont="1" applyBorder="1" applyAlignment="1">
      <alignment horizontal="center" vertical="center"/>
    </xf>
    <xf numFmtId="0" fontId="23" fillId="0" borderId="67" xfId="13" applyFont="1" applyBorder="1" applyAlignment="1">
      <alignment horizontal="center" vertical="center" wrapText="1"/>
    </xf>
    <xf numFmtId="178" fontId="23" fillId="0" borderId="62" xfId="13" applyNumberFormat="1" applyFont="1" applyBorder="1" applyAlignment="1">
      <alignment horizontal="center" vertical="center"/>
    </xf>
    <xf numFmtId="0" fontId="23" fillId="0" borderId="64" xfId="13" applyFont="1" applyBorder="1"/>
    <xf numFmtId="178" fontId="23" fillId="0" borderId="12" xfId="13" applyNumberFormat="1" applyFont="1" applyBorder="1"/>
    <xf numFmtId="209" fontId="23" fillId="0" borderId="12" xfId="13" quotePrefix="1" applyNumberFormat="1" applyFont="1" applyBorder="1" applyAlignment="1">
      <alignment horizontal="right"/>
    </xf>
    <xf numFmtId="209" fontId="23" fillId="0" borderId="17" xfId="13" quotePrefix="1" applyNumberFormat="1" applyFont="1" applyBorder="1" applyAlignment="1">
      <alignment horizontal="right"/>
    </xf>
    <xf numFmtId="209" fontId="14" fillId="0" borderId="16" xfId="13" quotePrefix="1" applyNumberFormat="1" applyFont="1" applyBorder="1" applyAlignment="1">
      <alignment horizontal="right"/>
    </xf>
    <xf numFmtId="209" fontId="23" fillId="0" borderId="11" xfId="13" quotePrefix="1" applyNumberFormat="1" applyFont="1" applyBorder="1" applyAlignment="1">
      <alignment horizontal="right"/>
    </xf>
    <xf numFmtId="209" fontId="23" fillId="0" borderId="16" xfId="13" quotePrefix="1" applyNumberFormat="1" applyFont="1" applyBorder="1" applyAlignment="1">
      <alignment horizontal="right"/>
    </xf>
    <xf numFmtId="0" fontId="55" fillId="0" borderId="12" xfId="13" applyFont="1" applyBorder="1"/>
    <xf numFmtId="0" fontId="55" fillId="0" borderId="17" xfId="13" applyFont="1" applyBorder="1"/>
    <xf numFmtId="178" fontId="14" fillId="0" borderId="16" xfId="13" applyNumberFormat="1" applyFont="1" applyBorder="1"/>
    <xf numFmtId="209" fontId="23" fillId="0" borderId="15" xfId="13" quotePrefix="1" applyNumberFormat="1" applyFont="1" applyBorder="1" applyAlignment="1">
      <alignment horizontal="right"/>
    </xf>
    <xf numFmtId="209" fontId="23" fillId="0" borderId="13" xfId="13" quotePrefix="1" applyNumberFormat="1" applyFont="1" applyBorder="1" applyAlignment="1">
      <alignment horizontal="right"/>
    </xf>
    <xf numFmtId="170" fontId="14" fillId="0" borderId="1" xfId="13" applyNumberFormat="1" applyFont="1" applyBorder="1"/>
    <xf numFmtId="170" fontId="14" fillId="0" borderId="67" xfId="13" applyNumberFormat="1" applyFont="1" applyBorder="1"/>
    <xf numFmtId="170" fontId="14" fillId="0" borderId="6" xfId="13" applyNumberFormat="1" applyFont="1" applyBorder="1"/>
    <xf numFmtId="0" fontId="55" fillId="0" borderId="0" xfId="13" applyFont="1"/>
    <xf numFmtId="209" fontId="23" fillId="0" borderId="0" xfId="13" applyNumberFormat="1" applyFont="1"/>
    <xf numFmtId="0" fontId="23" fillId="0" borderId="63" xfId="13" applyFont="1" applyBorder="1"/>
    <xf numFmtId="0" fontId="14" fillId="0" borderId="1" xfId="13" applyFont="1" applyBorder="1" applyAlignment="1">
      <alignment horizontal="center" vertical="center" wrapText="1"/>
    </xf>
    <xf numFmtId="0" fontId="14" fillId="0" borderId="6" xfId="13" applyFont="1" applyBorder="1" applyAlignment="1">
      <alignment horizontal="center" vertical="center" wrapText="1"/>
    </xf>
    <xf numFmtId="0" fontId="14" fillId="0" borderId="64" xfId="13" quotePrefix="1" applyFont="1" applyBorder="1" applyAlignment="1">
      <alignment horizontal="left"/>
    </xf>
    <xf numFmtId="206" fontId="23" fillId="0" borderId="17" xfId="13" applyNumberFormat="1" applyFont="1" applyBorder="1"/>
    <xf numFmtId="206" fontId="23" fillId="0" borderId="16" xfId="13" applyNumberFormat="1" applyFont="1" applyBorder="1"/>
    <xf numFmtId="178" fontId="23" fillId="0" borderId="14" xfId="13" applyNumberFormat="1" applyFont="1" applyBorder="1"/>
    <xf numFmtId="0" fontId="23" fillId="0" borderId="16" xfId="13" applyFont="1" applyBorder="1"/>
    <xf numFmtId="206" fontId="23" fillId="0" borderId="13" xfId="13" applyNumberFormat="1" applyFont="1" applyBorder="1"/>
    <xf numFmtId="206" fontId="39" fillId="0" borderId="0" xfId="13" applyNumberFormat="1"/>
    <xf numFmtId="206" fontId="23" fillId="0" borderId="21" xfId="13" applyNumberFormat="1" applyFont="1" applyBorder="1"/>
    <xf numFmtId="206" fontId="23" fillId="0" borderId="23" xfId="13" applyNumberFormat="1" applyFont="1" applyBorder="1"/>
    <xf numFmtId="0" fontId="23" fillId="0" borderId="2" xfId="13" applyFont="1" applyBorder="1" applyAlignment="1">
      <alignment horizontal="centerContinuous"/>
    </xf>
    <xf numFmtId="0" fontId="14" fillId="0" borderId="47" xfId="13" applyFont="1" applyBorder="1" applyAlignment="1">
      <alignment horizontal="center" vertical="center" wrapText="1"/>
    </xf>
    <xf numFmtId="0" fontId="14" fillId="0" borderId="66" xfId="13" applyFont="1" applyBorder="1" applyAlignment="1">
      <alignment horizontal="center" vertical="top"/>
    </xf>
    <xf numFmtId="0" fontId="14" fillId="0" borderId="64" xfId="13" quotePrefix="1" applyFont="1" applyBorder="1" applyAlignment="1">
      <alignment horizontal="center" vertical="center"/>
    </xf>
    <xf numFmtId="0" fontId="14" fillId="0" borderId="64" xfId="13" applyFont="1" applyBorder="1" applyAlignment="1">
      <alignment horizontal="center" vertical="center"/>
    </xf>
    <xf numFmtId="206" fontId="23" fillId="0" borderId="0" xfId="13" applyNumberFormat="1" applyFont="1" applyAlignment="1">
      <alignment horizontal="right" vertical="center"/>
    </xf>
    <xf numFmtId="206" fontId="23" fillId="0" borderId="17" xfId="13" applyNumberFormat="1" applyFont="1" applyBorder="1" applyAlignment="1">
      <alignment horizontal="right" vertical="center"/>
    </xf>
    <xf numFmtId="206" fontId="23" fillId="0" borderId="17" xfId="13" applyNumberFormat="1" applyFont="1" applyBorder="1" applyAlignment="1">
      <alignment horizontal="right" vertical="center" indent="1"/>
    </xf>
    <xf numFmtId="194" fontId="14" fillId="0" borderId="64" xfId="13" applyNumberFormat="1" applyFont="1" applyBorder="1" applyAlignment="1">
      <alignment horizontal="right" vertical="center"/>
    </xf>
    <xf numFmtId="0" fontId="23" fillId="0" borderId="64" xfId="13" applyFont="1" applyBorder="1" applyAlignment="1">
      <alignment vertical="center"/>
    </xf>
    <xf numFmtId="206" fontId="23" fillId="0" borderId="15" xfId="13" applyNumberFormat="1" applyFont="1" applyBorder="1" applyAlignment="1">
      <alignment horizontal="right" vertical="center" indent="1"/>
    </xf>
    <xf numFmtId="206" fontId="14" fillId="0" borderId="66" xfId="13" applyNumberFormat="1" applyFont="1" applyBorder="1" applyAlignment="1">
      <alignment horizontal="right" vertical="center" indent="1"/>
    </xf>
    <xf numFmtId="0" fontId="14" fillId="0" borderId="66" xfId="13" quotePrefix="1" applyFont="1" applyBorder="1" applyAlignment="1">
      <alignment horizontal="center" vertical="center"/>
    </xf>
    <xf numFmtId="197" fontId="14" fillId="0" borderId="2" xfId="13" applyNumberFormat="1" applyFont="1" applyBorder="1" applyAlignment="1">
      <alignment vertical="center"/>
    </xf>
    <xf numFmtId="197" fontId="14" fillId="0" borderId="67" xfId="13" applyNumberFormat="1" applyFont="1" applyBorder="1" applyAlignment="1">
      <alignment vertical="center"/>
    </xf>
    <xf numFmtId="194" fontId="14" fillId="0" borderId="69" xfId="13" applyNumberFormat="1" applyFont="1" applyBorder="1" applyAlignment="1">
      <alignment horizontal="right" vertical="center"/>
    </xf>
    <xf numFmtId="0" fontId="20" fillId="0" borderId="0" xfId="13" quotePrefix="1" applyFont="1" applyAlignment="1">
      <alignment horizontal="left" vertical="center"/>
    </xf>
    <xf numFmtId="0" fontId="20" fillId="0" borderId="0" xfId="13" applyFont="1" applyAlignment="1">
      <alignment vertical="center"/>
    </xf>
    <xf numFmtId="0" fontId="14" fillId="0" borderId="17" xfId="13" applyFont="1" applyBorder="1" applyAlignment="1">
      <alignment horizontal="center" vertical="center" wrapText="1"/>
    </xf>
    <xf numFmtId="0" fontId="14" fillId="0" borderId="64" xfId="13" applyFont="1" applyBorder="1" applyAlignment="1">
      <alignment horizontal="center" vertical="top"/>
    </xf>
    <xf numFmtId="0" fontId="14" fillId="0" borderId="63" xfId="13" quotePrefix="1" applyFont="1" applyBorder="1" applyAlignment="1">
      <alignment horizontal="center"/>
    </xf>
    <xf numFmtId="0" fontId="14" fillId="0" borderId="66" xfId="13" quotePrefix="1" applyFont="1" applyBorder="1" applyAlignment="1">
      <alignment horizontal="center"/>
    </xf>
    <xf numFmtId="206" fontId="14" fillId="0" borderId="67" xfId="13" applyNumberFormat="1" applyFont="1" applyBorder="1" applyAlignment="1">
      <alignment vertical="center"/>
    </xf>
    <xf numFmtId="0" fontId="19" fillId="0" borderId="0" xfId="13" quotePrefix="1" applyFont="1" applyAlignment="1">
      <alignment horizontal="left" vertical="center"/>
    </xf>
    <xf numFmtId="0" fontId="20" fillId="0" borderId="0" xfId="13" applyFont="1" applyAlignment="1">
      <alignment horizontal="left" vertical="center"/>
    </xf>
    <xf numFmtId="0" fontId="54" fillId="0" borderId="0" xfId="13" applyFont="1" applyAlignment="1">
      <alignment horizontal="center" readingOrder="2"/>
    </xf>
    <xf numFmtId="3" fontId="23" fillId="0" borderId="12" xfId="13" applyNumberFormat="1" applyFont="1" applyBorder="1"/>
    <xf numFmtId="3" fontId="23" fillId="0" borderId="12" xfId="13" applyNumberFormat="1" applyFont="1" applyBorder="1" applyAlignment="1">
      <alignment horizontal="left"/>
    </xf>
    <xf numFmtId="3" fontId="14" fillId="0" borderId="12" xfId="13" applyNumberFormat="1" applyFont="1" applyBorder="1" applyAlignment="1">
      <alignment horizontal="left"/>
    </xf>
    <xf numFmtId="170" fontId="14" fillId="0" borderId="43" xfId="13" applyNumberFormat="1" applyFont="1" applyBorder="1"/>
    <xf numFmtId="3" fontId="23" fillId="0" borderId="81" xfId="13" applyNumberFormat="1" applyFont="1" applyBorder="1"/>
    <xf numFmtId="170" fontId="14" fillId="0" borderId="58" xfId="13" applyNumberFormat="1" applyFont="1" applyBorder="1"/>
    <xf numFmtId="3" fontId="14" fillId="0" borderId="76" xfId="13" applyNumberFormat="1" applyFont="1" applyBorder="1" applyAlignment="1">
      <alignment horizontal="left"/>
    </xf>
    <xf numFmtId="170" fontId="14" fillId="0" borderId="59" xfId="13" applyNumberFormat="1" applyFont="1" applyBorder="1"/>
    <xf numFmtId="208" fontId="14" fillId="0" borderId="20" xfId="13" applyNumberFormat="1" applyFont="1" applyBorder="1" applyAlignment="1">
      <alignment horizontal="left"/>
    </xf>
    <xf numFmtId="170" fontId="14" fillId="0" borderId="47" xfId="13" applyNumberFormat="1" applyFont="1" applyBorder="1"/>
    <xf numFmtId="0" fontId="14" fillId="0" borderId="18" xfId="13" applyFont="1" applyBorder="1" applyAlignment="1">
      <alignment horizontal="centerContinuous" vertical="center" wrapText="1"/>
    </xf>
    <xf numFmtId="0" fontId="24" fillId="0" borderId="69" xfId="13" quotePrefix="1" applyFont="1" applyBorder="1" applyAlignment="1">
      <alignment horizontal="center" vertical="top" wrapText="1"/>
    </xf>
    <xf numFmtId="0" fontId="24" fillId="0" borderId="21" xfId="13" applyFont="1" applyBorder="1" applyAlignment="1">
      <alignment horizontal="center" vertical="top" wrapText="1"/>
    </xf>
    <xf numFmtId="0" fontId="24" fillId="0" borderId="47" xfId="13" applyFont="1" applyBorder="1" applyAlignment="1">
      <alignment horizontal="center" vertical="center" wrapText="1"/>
    </xf>
    <xf numFmtId="0" fontId="24" fillId="0" borderId="47" xfId="13" quotePrefix="1" applyFont="1" applyBorder="1" applyAlignment="1">
      <alignment horizontal="center" vertical="top" wrapText="1"/>
    </xf>
    <xf numFmtId="0" fontId="24" fillId="0" borderId="47" xfId="13" applyFont="1" applyBorder="1" applyAlignment="1">
      <alignment horizontal="center" vertical="top" wrapText="1"/>
    </xf>
    <xf numFmtId="0" fontId="24" fillId="0" borderId="39" xfId="13" applyFont="1" applyBorder="1" applyAlignment="1">
      <alignment horizontal="center" vertical="top" wrapText="1"/>
    </xf>
    <xf numFmtId="0" fontId="14" fillId="0" borderId="64" xfId="13" applyFont="1" applyBorder="1"/>
    <xf numFmtId="183" fontId="14" fillId="0" borderId="64" xfId="13" applyNumberFormat="1" applyFont="1" applyBorder="1"/>
    <xf numFmtId="178" fontId="14" fillId="0" borderId="17" xfId="13" applyNumberFormat="1" applyFont="1" applyBorder="1"/>
    <xf numFmtId="165" fontId="14" fillId="0" borderId="14" xfId="13" applyNumberFormat="1" applyFont="1" applyBorder="1"/>
    <xf numFmtId="0" fontId="14" fillId="0" borderId="63" xfId="13" applyFont="1" applyBorder="1"/>
    <xf numFmtId="183" fontId="14" fillId="0" borderId="63" xfId="13" applyNumberFormat="1" applyFont="1" applyBorder="1"/>
    <xf numFmtId="178" fontId="14" fillId="0" borderId="26" xfId="13" applyNumberFormat="1" applyFont="1" applyBorder="1"/>
    <xf numFmtId="178" fontId="14" fillId="0" borderId="47" xfId="13" applyNumberFormat="1" applyFont="1" applyBorder="1"/>
    <xf numFmtId="165" fontId="14" fillId="0" borderId="21" xfId="13" applyNumberFormat="1" applyFont="1" applyBorder="1"/>
    <xf numFmtId="165" fontId="14" fillId="0" borderId="47" xfId="13" applyNumberFormat="1" applyFont="1" applyBorder="1"/>
    <xf numFmtId="165" fontId="14" fillId="0" borderId="39" xfId="13" applyNumberFormat="1" applyFont="1" applyBorder="1"/>
    <xf numFmtId="178" fontId="14" fillId="0" borderId="23" xfId="13" applyNumberFormat="1" applyFont="1" applyBorder="1"/>
    <xf numFmtId="0" fontId="14" fillId="0" borderId="69" xfId="13" applyFont="1" applyBorder="1"/>
    <xf numFmtId="183" fontId="14" fillId="0" borderId="69" xfId="13" applyNumberFormat="1" applyFont="1" applyBorder="1"/>
    <xf numFmtId="170" fontId="14" fillId="0" borderId="68" xfId="13" applyNumberFormat="1" applyFont="1" applyBorder="1"/>
    <xf numFmtId="170" fontId="14" fillId="0" borderId="69" xfId="13" applyNumberFormat="1" applyFont="1" applyBorder="1"/>
    <xf numFmtId="0" fontId="14" fillId="0" borderId="66" xfId="13" applyFont="1" applyBorder="1" applyAlignment="1">
      <alignment horizontal="center" vertical="center"/>
    </xf>
    <xf numFmtId="0" fontId="14" fillId="0" borderId="18" xfId="13" quotePrefix="1" applyFont="1" applyBorder="1" applyAlignment="1">
      <alignment horizontal="center"/>
    </xf>
    <xf numFmtId="178" fontId="14" fillId="0" borderId="0" xfId="13" applyNumberFormat="1" applyFont="1" applyAlignment="1">
      <alignment vertical="center"/>
    </xf>
    <xf numFmtId="178" fontId="23" fillId="0" borderId="17" xfId="13" applyNumberFormat="1" applyFont="1" applyBorder="1" applyAlignment="1">
      <alignment vertical="center"/>
    </xf>
    <xf numFmtId="178" fontId="23" fillId="0" borderId="14" xfId="13" applyNumberFormat="1" applyFont="1" applyBorder="1" applyAlignment="1">
      <alignment vertical="center"/>
    </xf>
    <xf numFmtId="165" fontId="14" fillId="0" borderId="0" xfId="13" applyNumberFormat="1" applyFont="1" applyAlignment="1">
      <alignment vertical="center"/>
    </xf>
    <xf numFmtId="165" fontId="23" fillId="0" borderId="17" xfId="13" applyNumberFormat="1" applyFont="1" applyBorder="1" applyAlignment="1">
      <alignment vertical="center"/>
    </xf>
    <xf numFmtId="165" fontId="23" fillId="0" borderId="14" xfId="13" applyNumberFormat="1" applyFont="1" applyBorder="1" applyAlignment="1">
      <alignment vertical="center"/>
    </xf>
    <xf numFmtId="165" fontId="14" fillId="0" borderId="17" xfId="13" applyNumberFormat="1" applyFont="1" applyBorder="1" applyAlignment="1">
      <alignment vertical="center"/>
    </xf>
    <xf numFmtId="178" fontId="14" fillId="0" borderId="18" xfId="13" applyNumberFormat="1" applyFont="1" applyBorder="1" applyAlignment="1">
      <alignment vertical="center"/>
    </xf>
    <xf numFmtId="178" fontId="23" fillId="0" borderId="47" xfId="13" applyNumberFormat="1" applyFont="1" applyBorder="1" applyAlignment="1">
      <alignment vertical="center"/>
    </xf>
    <xf numFmtId="178" fontId="23" fillId="0" borderId="39" xfId="13" applyNumberFormat="1" applyFont="1" applyBorder="1" applyAlignment="1">
      <alignment vertical="center"/>
    </xf>
    <xf numFmtId="178" fontId="14" fillId="0" borderId="19" xfId="13" applyNumberFormat="1" applyFont="1" applyBorder="1" applyAlignment="1">
      <alignment vertical="center"/>
    </xf>
    <xf numFmtId="165" fontId="14" fillId="0" borderId="18" xfId="13" applyNumberFormat="1" applyFont="1" applyBorder="1" applyAlignment="1">
      <alignment vertical="center"/>
    </xf>
    <xf numFmtId="165" fontId="23" fillId="0" borderId="47" xfId="13" applyNumberFormat="1" applyFont="1" applyBorder="1" applyAlignment="1">
      <alignment vertical="center"/>
    </xf>
    <xf numFmtId="165" fontId="23" fillId="0" borderId="39" xfId="13" applyNumberFormat="1" applyFont="1" applyBorder="1" applyAlignment="1">
      <alignment vertical="center"/>
    </xf>
    <xf numFmtId="165" fontId="14" fillId="0" borderId="47" xfId="13" applyNumberFormat="1" applyFont="1" applyBorder="1" applyAlignment="1">
      <alignment vertical="center"/>
    </xf>
    <xf numFmtId="178" fontId="24" fillId="0" borderId="0" xfId="13" applyNumberFormat="1" applyFont="1" applyAlignment="1">
      <alignment vertical="center"/>
    </xf>
    <xf numFmtId="178" fontId="12" fillId="0" borderId="0" xfId="13" applyNumberFormat="1" applyFont="1" applyAlignment="1">
      <alignment vertical="center"/>
    </xf>
    <xf numFmtId="0" fontId="24" fillId="0" borderId="0" xfId="13" applyFont="1" applyAlignment="1">
      <alignment horizontal="center"/>
    </xf>
    <xf numFmtId="0" fontId="24" fillId="0" borderId="63" xfId="13" applyFont="1" applyBorder="1" applyAlignment="1">
      <alignment horizontal="center"/>
    </xf>
    <xf numFmtId="0" fontId="24" fillId="0" borderId="63" xfId="13" quotePrefix="1" applyFont="1" applyBorder="1" applyAlignment="1">
      <alignment horizontal="center"/>
    </xf>
    <xf numFmtId="0" fontId="24" fillId="0" borderId="64" xfId="13" quotePrefix="1" applyFont="1" applyBorder="1" applyAlignment="1">
      <alignment horizontal="center"/>
    </xf>
    <xf numFmtId="0" fontId="24" fillId="0" borderId="66" xfId="13" quotePrefix="1" applyFont="1" applyBorder="1" applyAlignment="1">
      <alignment horizontal="center" vertical="top"/>
    </xf>
    <xf numFmtId="0" fontId="24" fillId="0" borderId="66" xfId="13" applyFont="1" applyBorder="1" applyAlignment="1">
      <alignment horizontal="center" vertical="top"/>
    </xf>
    <xf numFmtId="0" fontId="24" fillId="0" borderId="66" xfId="13" applyFont="1" applyBorder="1"/>
    <xf numFmtId="193" fontId="23" fillId="0" borderId="64" xfId="13" applyNumberFormat="1" applyFont="1" applyBorder="1"/>
    <xf numFmtId="197" fontId="23" fillId="0" borderId="64" xfId="13" applyNumberFormat="1" applyFont="1" applyBorder="1"/>
    <xf numFmtId="183" fontId="23" fillId="0" borderId="64" xfId="13" applyNumberFormat="1" applyFont="1" applyBorder="1"/>
    <xf numFmtId="0" fontId="51" fillId="0" borderId="0" xfId="13" applyFont="1"/>
    <xf numFmtId="183" fontId="23" fillId="0" borderId="66" xfId="13" applyNumberFormat="1" applyFont="1" applyBorder="1"/>
    <xf numFmtId="197" fontId="23" fillId="0" borderId="66" xfId="13" applyNumberFormat="1" applyFont="1" applyBorder="1"/>
    <xf numFmtId="0" fontId="52" fillId="0" borderId="0" xfId="13" applyFont="1"/>
    <xf numFmtId="0" fontId="53" fillId="0" borderId="0" xfId="13" quotePrefix="1" applyFont="1" applyAlignment="1">
      <alignment horizontal="left"/>
    </xf>
    <xf numFmtId="0" fontId="52" fillId="0" borderId="0" xfId="13" quotePrefix="1" applyFont="1" applyAlignment="1">
      <alignment horizontal="left"/>
    </xf>
    <xf numFmtId="0" fontId="24" fillId="0" borderId="66" xfId="13" applyFont="1" applyBorder="1" applyAlignment="1">
      <alignment horizontal="left"/>
    </xf>
    <xf numFmtId="0" fontId="24" fillId="0" borderId="66" xfId="13" quotePrefix="1" applyFont="1" applyBorder="1" applyAlignment="1">
      <alignment horizontal="center"/>
    </xf>
    <xf numFmtId="206" fontId="12" fillId="0" borderId="64" xfId="13" applyNumberFormat="1" applyFont="1" applyBorder="1"/>
    <xf numFmtId="184" fontId="12" fillId="0" borderId="64" xfId="13" applyNumberFormat="1" applyFont="1" applyBorder="1"/>
    <xf numFmtId="206" fontId="23" fillId="0" borderId="64" xfId="13" applyNumberFormat="1" applyFont="1" applyBorder="1"/>
    <xf numFmtId="184" fontId="23" fillId="0" borderId="64" xfId="13" applyNumberFormat="1" applyFont="1" applyBorder="1"/>
    <xf numFmtId="207" fontId="12" fillId="0" borderId="0" xfId="14" applyNumberFormat="1" applyFont="1" applyFill="1"/>
    <xf numFmtId="206" fontId="23" fillId="0" borderId="66" xfId="13" applyNumberFormat="1" applyFont="1" applyBorder="1"/>
    <xf numFmtId="184" fontId="23" fillId="0" borderId="66" xfId="13" applyNumberFormat="1" applyFont="1" applyBorder="1"/>
    <xf numFmtId="0" fontId="24" fillId="0" borderId="19" xfId="13" applyFont="1" applyBorder="1"/>
    <xf numFmtId="206" fontId="23" fillId="0" borderId="64" xfId="13" quotePrefix="1" applyNumberFormat="1" applyFont="1" applyBorder="1"/>
    <xf numFmtId="180" fontId="0" fillId="0" borderId="0" xfId="14" applyNumberFormat="1" applyFont="1" applyFill="1"/>
    <xf numFmtId="0" fontId="14" fillId="0" borderId="66" xfId="13" applyFont="1" applyBorder="1" applyAlignment="1">
      <alignment horizontal="left"/>
    </xf>
    <xf numFmtId="178" fontId="23" fillId="0" borderId="64" xfId="13" applyNumberFormat="1" applyFont="1" applyBorder="1"/>
    <xf numFmtId="178" fontId="23" fillId="0" borderId="66" xfId="13" applyNumberFormat="1" applyFont="1" applyBorder="1"/>
    <xf numFmtId="165" fontId="23" fillId="0" borderId="64" xfId="13" quotePrefix="1" applyNumberFormat="1" applyFont="1" applyBorder="1"/>
    <xf numFmtId="0" fontId="14" fillId="0" borderId="63" xfId="13" applyFont="1" applyBorder="1" applyAlignment="1">
      <alignment horizontal="centerContinuous"/>
    </xf>
    <xf numFmtId="0" fontId="14" fillId="0" borderId="64" xfId="13" quotePrefix="1" applyFont="1" applyBorder="1" applyAlignment="1">
      <alignment horizontal="centerContinuous" vertical="center"/>
    </xf>
    <xf numFmtId="0" fontId="14" fillId="0" borderId="68" xfId="13" applyFont="1" applyBorder="1" applyAlignment="1">
      <alignment horizontal="center" vertical="center"/>
    </xf>
    <xf numFmtId="0" fontId="12" fillId="0" borderId="0" xfId="13" applyFont="1" applyAlignment="1">
      <alignment horizontal="left"/>
    </xf>
    <xf numFmtId="0" fontId="49" fillId="0" borderId="0" xfId="13" applyFont="1"/>
    <xf numFmtId="0" fontId="20" fillId="0" borderId="0" xfId="13" applyFont="1" applyAlignment="1">
      <alignment horizontal="left"/>
    </xf>
    <xf numFmtId="195" fontId="12" fillId="0" borderId="0" xfId="13" applyNumberFormat="1" applyFont="1"/>
    <xf numFmtId="0" fontId="14" fillId="0" borderId="42" xfId="13" applyFont="1" applyBorder="1" applyAlignment="1">
      <alignment horizontal="center" vertical="center"/>
    </xf>
    <xf numFmtId="0" fontId="14" fillId="0" borderId="66" xfId="13" applyFont="1" applyBorder="1"/>
    <xf numFmtId="194" fontId="12" fillId="0" borderId="0" xfId="13" applyNumberFormat="1" applyFont="1"/>
    <xf numFmtId="192" fontId="12" fillId="0" borderId="0" xfId="13" applyNumberFormat="1" applyFont="1"/>
    <xf numFmtId="0" fontId="24" fillId="0" borderId="0" xfId="13" quotePrefix="1" applyFont="1" applyAlignment="1">
      <alignment horizontal="left" vertical="center"/>
    </xf>
    <xf numFmtId="0" fontId="24" fillId="0" borderId="11" xfId="13" quotePrefix="1" applyFont="1" applyBorder="1" applyAlignment="1">
      <alignment horizontal="left"/>
    </xf>
    <xf numFmtId="0" fontId="24" fillId="0" borderId="28" xfId="13" quotePrefix="1" applyFont="1" applyBorder="1" applyAlignment="1">
      <alignment horizontal="left"/>
    </xf>
    <xf numFmtId="0" fontId="12" fillId="0" borderId="14" xfId="13" quotePrefix="1" applyFont="1" applyBorder="1" applyAlignment="1">
      <alignment horizontal="left"/>
    </xf>
    <xf numFmtId="0" fontId="45" fillId="0" borderId="11" xfId="13" applyFont="1" applyBorder="1"/>
    <xf numFmtId="0" fontId="45" fillId="0" borderId="14" xfId="13" quotePrefix="1" applyFont="1" applyBorder="1" applyAlignment="1">
      <alignment horizontal="left"/>
    </xf>
    <xf numFmtId="0" fontId="45" fillId="0" borderId="0" xfId="13" applyFont="1"/>
    <xf numFmtId="0" fontId="45" fillId="0" borderId="18" xfId="13" applyFont="1" applyBorder="1"/>
    <xf numFmtId="0" fontId="45" fillId="0" borderId="39" xfId="13" applyFont="1" applyBorder="1" applyAlignment="1">
      <alignment horizontal="left"/>
    </xf>
    <xf numFmtId="0" fontId="24" fillId="0" borderId="14" xfId="13" applyFont="1" applyBorder="1"/>
    <xf numFmtId="0" fontId="12" fillId="0" borderId="29" xfId="13" applyFont="1" applyBorder="1"/>
    <xf numFmtId="0" fontId="12" fillId="0" borderId="33" xfId="13" quotePrefix="1" applyFont="1" applyBorder="1" applyAlignment="1">
      <alignment horizontal="left"/>
    </xf>
    <xf numFmtId="0" fontId="12" fillId="0" borderId="38" xfId="13" applyFont="1" applyBorder="1"/>
    <xf numFmtId="0" fontId="11" fillId="0" borderId="0" xfId="13" quotePrefix="1" applyFont="1"/>
    <xf numFmtId="0" fontId="23" fillId="0" borderId="63" xfId="13" applyFont="1" applyBorder="1" applyAlignment="1">
      <alignment horizontal="centerContinuous" vertical="center"/>
    </xf>
    <xf numFmtId="0" fontId="23" fillId="0" borderId="64" xfId="13" applyFont="1" applyBorder="1" applyAlignment="1">
      <alignment horizontal="centerContinuous"/>
    </xf>
    <xf numFmtId="0" fontId="14" fillId="0" borderId="63" xfId="13" quotePrefix="1" applyFont="1" applyBorder="1" applyAlignment="1">
      <alignment horizontal="left"/>
    </xf>
    <xf numFmtId="0" fontId="23" fillId="0" borderId="64" xfId="13" quotePrefix="1" applyFont="1" applyBorder="1" applyAlignment="1">
      <alignment horizontal="left"/>
    </xf>
    <xf numFmtId="0" fontId="44" fillId="0" borderId="64" xfId="13" quotePrefix="1" applyFont="1" applyBorder="1" applyAlignment="1">
      <alignment horizontal="left"/>
    </xf>
    <xf numFmtId="170" fontId="23" fillId="0" borderId="12" xfId="13" quotePrefix="1" applyNumberFormat="1" applyFont="1" applyBorder="1" applyAlignment="1">
      <alignment horizontal="center"/>
    </xf>
    <xf numFmtId="0" fontId="14" fillId="0" borderId="71" xfId="13" quotePrefix="1" applyFont="1" applyBorder="1" applyAlignment="1">
      <alignment horizontal="left"/>
    </xf>
    <xf numFmtId="0" fontId="23" fillId="0" borderId="66" xfId="13" quotePrefix="1" applyFont="1" applyBorder="1" applyAlignment="1">
      <alignment horizontal="left"/>
    </xf>
    <xf numFmtId="0" fontId="46" fillId="0" borderId="0" xfId="2" applyFont="1" applyAlignment="1">
      <alignment horizontal="left"/>
    </xf>
    <xf numFmtId="170" fontId="24" fillId="0" borderId="0" xfId="13" quotePrefix="1" applyNumberFormat="1" applyFont="1" applyAlignment="1">
      <alignment horizontal="left"/>
    </xf>
    <xf numFmtId="0" fontId="12" fillId="0" borderId="63" xfId="13" applyFont="1" applyBorder="1"/>
    <xf numFmtId="0" fontId="14" fillId="0" borderId="14" xfId="13" quotePrefix="1" applyFont="1" applyBorder="1" applyAlignment="1">
      <alignment horizontal="center" vertical="center"/>
    </xf>
    <xf numFmtId="184" fontId="23" fillId="0" borderId="63" xfId="13" applyNumberFormat="1" applyFont="1" applyBorder="1"/>
    <xf numFmtId="182" fontId="14" fillId="0" borderId="24" xfId="13" applyNumberFormat="1" applyFont="1" applyBorder="1"/>
    <xf numFmtId="0" fontId="14" fillId="0" borderId="66" xfId="13" quotePrefix="1" applyFont="1" applyBorder="1" applyAlignment="1">
      <alignment horizontal="left"/>
    </xf>
    <xf numFmtId="182" fontId="14" fillId="0" borderId="18" xfId="13" applyNumberFormat="1" applyFont="1" applyBorder="1"/>
    <xf numFmtId="0" fontId="14" fillId="0" borderId="69" xfId="13" quotePrefix="1" applyFont="1" applyBorder="1" applyAlignment="1">
      <alignment horizontal="left"/>
    </xf>
    <xf numFmtId="182" fontId="14" fillId="0" borderId="1" xfId="13" applyNumberFormat="1" applyFont="1" applyBorder="1"/>
    <xf numFmtId="0" fontId="24" fillId="0" borderId="0" xfId="13" applyFont="1" applyAlignment="1">
      <alignment vertical="center"/>
    </xf>
    <xf numFmtId="183" fontId="14" fillId="0" borderId="60" xfId="13" applyNumberFormat="1" applyFont="1" applyBorder="1"/>
    <xf numFmtId="183" fontId="14" fillId="0" borderId="20" xfId="13" applyNumberFormat="1" applyFont="1" applyBorder="1"/>
    <xf numFmtId="0" fontId="14" fillId="0" borderId="63" xfId="13" quotePrefix="1" applyFont="1" applyBorder="1" applyAlignment="1">
      <alignment horizontal="center" vertical="center" wrapText="1"/>
    </xf>
    <xf numFmtId="0" fontId="23" fillId="0" borderId="2" xfId="13" applyFont="1" applyBorder="1" applyAlignment="1">
      <alignment vertical="center"/>
    </xf>
    <xf numFmtId="0" fontId="14" fillId="0" borderId="66" xfId="13" quotePrefix="1" applyFont="1" applyBorder="1" applyAlignment="1">
      <alignment horizontal="center" vertical="top" wrapText="1"/>
    </xf>
    <xf numFmtId="0" fontId="14" fillId="0" borderId="11" xfId="13" quotePrefix="1" applyFont="1" applyBorder="1" applyAlignment="1">
      <alignment horizontal="center"/>
    </xf>
    <xf numFmtId="170" fontId="14" fillId="0" borderId="0" xfId="13" applyNumberFormat="1" applyFont="1"/>
    <xf numFmtId="170" fontId="14" fillId="0" borderId="28" xfId="13" applyNumberFormat="1" applyFont="1" applyBorder="1"/>
    <xf numFmtId="178" fontId="14" fillId="0" borderId="24" xfId="13" applyNumberFormat="1" applyFont="1" applyBorder="1" applyAlignment="1">
      <alignment horizontal="right"/>
    </xf>
    <xf numFmtId="178" fontId="14" fillId="0" borderId="40" xfId="13" applyNumberFormat="1" applyFont="1" applyBorder="1" applyAlignment="1">
      <alignment horizontal="right"/>
    </xf>
    <xf numFmtId="178" fontId="14" fillId="0" borderId="28" xfId="13" applyNumberFormat="1" applyFont="1" applyBorder="1" applyAlignment="1">
      <alignment horizontal="right"/>
    </xf>
    <xf numFmtId="165" fontId="14" fillId="0" borderId="11" xfId="13" applyNumberFormat="1" applyFont="1" applyBorder="1"/>
    <xf numFmtId="170" fontId="14" fillId="0" borderId="14" xfId="13" applyNumberFormat="1" applyFont="1" applyBorder="1"/>
    <xf numFmtId="178" fontId="14" fillId="0" borderId="11" xfId="13" applyNumberFormat="1" applyFont="1" applyBorder="1"/>
    <xf numFmtId="178" fontId="14" fillId="0" borderId="14" xfId="13" applyNumberFormat="1" applyFont="1" applyBorder="1"/>
    <xf numFmtId="170" fontId="14" fillId="0" borderId="18" xfId="13" applyNumberFormat="1" applyFont="1" applyBorder="1"/>
    <xf numFmtId="170" fontId="14" fillId="0" borderId="39" xfId="13" applyNumberFormat="1" applyFont="1" applyBorder="1"/>
    <xf numFmtId="178" fontId="14" fillId="0" borderId="39" xfId="13" applyNumberFormat="1" applyFont="1" applyBorder="1"/>
    <xf numFmtId="0" fontId="23" fillId="0" borderId="1" xfId="13" applyFont="1" applyBorder="1"/>
    <xf numFmtId="0" fontId="14" fillId="0" borderId="62" xfId="13" applyFont="1" applyBorder="1"/>
    <xf numFmtId="0" fontId="14" fillId="0" borderId="1" xfId="13" applyFont="1" applyBorder="1"/>
    <xf numFmtId="0" fontId="23" fillId="0" borderId="62" xfId="13" applyFont="1" applyBorder="1"/>
    <xf numFmtId="0" fontId="14" fillId="0" borderId="66" xfId="13" applyFont="1" applyBorder="1" applyAlignment="1">
      <alignment horizontal="center" vertical="center" wrapText="1"/>
    </xf>
    <xf numFmtId="165" fontId="14" fillId="0" borderId="24" xfId="13" applyNumberFormat="1" applyFont="1" applyBorder="1"/>
    <xf numFmtId="165" fontId="23" fillId="0" borderId="0" xfId="13" applyNumberFormat="1" applyFont="1"/>
    <xf numFmtId="165" fontId="23" fillId="0" borderId="28" xfId="13" applyNumberFormat="1" applyFont="1" applyBorder="1"/>
    <xf numFmtId="165" fontId="14" fillId="0" borderId="24" xfId="13" applyNumberFormat="1" applyFont="1" applyBorder="1" applyAlignment="1">
      <alignment horizontal="center"/>
    </xf>
    <xf numFmtId="165" fontId="23" fillId="0" borderId="28" xfId="13" applyNumberFormat="1" applyFont="1" applyBorder="1" applyAlignment="1">
      <alignment horizontal="right"/>
    </xf>
    <xf numFmtId="165" fontId="14" fillId="0" borderId="11" xfId="13" applyNumberFormat="1" applyFont="1" applyBorder="1" applyAlignment="1">
      <alignment horizontal="center"/>
    </xf>
    <xf numFmtId="165" fontId="23" fillId="0" borderId="14" xfId="13" applyNumberFormat="1" applyFont="1" applyBorder="1" applyAlignment="1">
      <alignment horizontal="right"/>
    </xf>
    <xf numFmtId="165" fontId="14" fillId="0" borderId="18" xfId="13" applyNumberFormat="1" applyFont="1" applyBorder="1"/>
    <xf numFmtId="165" fontId="23" fillId="0" borderId="47" xfId="13" applyNumberFormat="1" applyFont="1" applyBorder="1"/>
    <xf numFmtId="165" fontId="23" fillId="0" borderId="39" xfId="13" applyNumberFormat="1" applyFont="1" applyBorder="1"/>
    <xf numFmtId="0" fontId="24" fillId="0" borderId="0" xfId="13" quotePrefix="1" applyFont="1"/>
    <xf numFmtId="0" fontId="14" fillId="0" borderId="18" xfId="13" applyFont="1" applyBorder="1" applyAlignment="1">
      <alignment horizontal="center" vertical="top" wrapText="1"/>
    </xf>
    <xf numFmtId="0" fontId="14" fillId="0" borderId="47" xfId="13" quotePrefix="1" applyFont="1" applyBorder="1" applyAlignment="1">
      <alignment horizontal="center" vertical="center" wrapText="1"/>
    </xf>
    <xf numFmtId="0" fontId="14" fillId="0" borderId="39" xfId="13" quotePrefix="1" applyFont="1" applyBorder="1" applyAlignment="1">
      <alignment horizontal="center" vertical="top" wrapText="1"/>
    </xf>
    <xf numFmtId="0" fontId="14" fillId="0" borderId="19" xfId="13" applyFont="1" applyBorder="1" applyAlignment="1">
      <alignment horizontal="center" vertical="top" wrapText="1"/>
    </xf>
    <xf numFmtId="178" fontId="23" fillId="0" borderId="24" xfId="13" applyNumberFormat="1" applyFont="1" applyBorder="1"/>
    <xf numFmtId="187" fontId="23" fillId="0" borderId="28" xfId="13" applyNumberFormat="1" applyFont="1" applyBorder="1" applyAlignment="1">
      <alignment horizontal="center"/>
    </xf>
    <xf numFmtId="187" fontId="23" fillId="0" borderId="25" xfId="13" applyNumberFormat="1" applyFont="1" applyBorder="1"/>
    <xf numFmtId="178" fontId="23" fillId="0" borderId="60" xfId="13" applyNumberFormat="1" applyFont="1" applyBorder="1"/>
    <xf numFmtId="178" fontId="23" fillId="0" borderId="11" xfId="13" applyNumberFormat="1" applyFont="1" applyBorder="1"/>
    <xf numFmtId="187" fontId="23" fillId="0" borderId="14" xfId="13" applyNumberFormat="1" applyFont="1" applyBorder="1"/>
    <xf numFmtId="187" fontId="23" fillId="0" borderId="0" xfId="13" applyNumberFormat="1" applyFont="1"/>
    <xf numFmtId="178" fontId="23" fillId="0" borderId="18" xfId="13" applyNumberFormat="1" applyFont="1" applyBorder="1"/>
    <xf numFmtId="188" fontId="12" fillId="0" borderId="23" xfId="13" quotePrefix="1" applyNumberFormat="1" applyFont="1" applyBorder="1"/>
    <xf numFmtId="170" fontId="18" fillId="0" borderId="38" xfId="13" applyNumberFormat="1" applyFont="1" applyBorder="1" applyAlignment="1">
      <alignment horizontal="center" vertical="center"/>
    </xf>
    <xf numFmtId="170" fontId="18" fillId="0" borderId="68" xfId="13" applyNumberFormat="1" applyFont="1" applyBorder="1" applyAlignment="1">
      <alignment vertical="center"/>
    </xf>
    <xf numFmtId="170" fontId="11" fillId="0" borderId="0" xfId="13" applyNumberFormat="1" applyFont="1" applyAlignment="1">
      <alignment horizontal="center" vertical="center"/>
    </xf>
    <xf numFmtId="170" fontId="18" fillId="0" borderId="25" xfId="13" applyNumberFormat="1" applyFont="1" applyBorder="1" applyAlignment="1">
      <alignment vertical="center"/>
    </xf>
    <xf numFmtId="0" fontId="24" fillId="0" borderId="0" xfId="5" applyFont="1" applyAlignment="1">
      <alignment horizontal="center"/>
    </xf>
    <xf numFmtId="49" fontId="60" fillId="0" borderId="13" xfId="13" applyNumberFormat="1" applyFont="1" applyBorder="1" applyAlignment="1">
      <alignment horizontal="center"/>
    </xf>
    <xf numFmtId="0" fontId="14" fillId="0" borderId="29" xfId="13" applyFont="1" applyBorder="1" applyAlignment="1">
      <alignment horizontal="center"/>
    </xf>
    <xf numFmtId="0" fontId="14" fillId="0" borderId="31" xfId="13" applyFont="1" applyBorder="1" applyAlignment="1">
      <alignment horizontal="center"/>
    </xf>
    <xf numFmtId="193" fontId="23" fillId="0" borderId="59" xfId="13" applyNumberFormat="1" applyFont="1" applyBorder="1"/>
    <xf numFmtId="0" fontId="14" fillId="0" borderId="34" xfId="13" quotePrefix="1" applyFont="1" applyBorder="1" applyAlignment="1">
      <alignment horizontal="center"/>
    </xf>
    <xf numFmtId="0" fontId="14" fillId="0" borderId="35" xfId="13" applyFont="1" applyBorder="1" applyAlignment="1">
      <alignment horizontal="left"/>
    </xf>
    <xf numFmtId="193" fontId="23" fillId="0" borderId="56" xfId="13" applyNumberFormat="1" applyFont="1" applyBorder="1"/>
    <xf numFmtId="193" fontId="23" fillId="0" borderId="56" xfId="13" applyNumberFormat="1" applyFont="1" applyBorder="1" applyAlignment="1">
      <alignment horizontal="right"/>
    </xf>
    <xf numFmtId="193" fontId="23" fillId="0" borderId="37" xfId="13" applyNumberFormat="1" applyFont="1" applyBorder="1" applyAlignment="1">
      <alignment horizontal="right"/>
    </xf>
    <xf numFmtId="0" fontId="14" fillId="0" borderId="11" xfId="13" quotePrefix="1" applyFont="1" applyBorder="1" applyAlignment="1">
      <alignment horizontal="center" vertical="center"/>
    </xf>
    <xf numFmtId="0" fontId="14" fillId="0" borderId="18" xfId="13" applyFont="1" applyBorder="1" applyAlignment="1">
      <alignment horizontal="left"/>
    </xf>
    <xf numFmtId="0" fontId="14" fillId="0" borderId="19" xfId="13" applyFont="1" applyBorder="1" applyAlignment="1">
      <alignment horizontal="left"/>
    </xf>
    <xf numFmtId="193" fontId="23" fillId="0" borderId="47" xfId="13" applyNumberFormat="1" applyFont="1" applyBorder="1"/>
    <xf numFmtId="193" fontId="23" fillId="0" borderId="39" xfId="13" applyNumberFormat="1" applyFont="1" applyBorder="1" applyAlignment="1">
      <alignment horizontal="right"/>
    </xf>
    <xf numFmtId="0" fontId="42" fillId="0" borderId="0" xfId="13" applyFont="1" applyAlignment="1">
      <alignment horizontal="center"/>
    </xf>
    <xf numFmtId="0" fontId="11" fillId="0" borderId="0" xfId="13" applyFont="1" applyAlignment="1">
      <alignment horizontal="center"/>
    </xf>
    <xf numFmtId="0" fontId="24" fillId="0" borderId="33" xfId="13" applyFont="1" applyBorder="1" applyAlignment="1">
      <alignment horizontal="center" vertical="center"/>
    </xf>
    <xf numFmtId="0" fontId="24" fillId="0" borderId="84" xfId="13" applyFont="1" applyBorder="1" applyAlignment="1">
      <alignment horizontal="center" vertical="center" textRotation="90"/>
    </xf>
    <xf numFmtId="0" fontId="24" fillId="0" borderId="44" xfId="13" applyFont="1" applyBorder="1" applyAlignment="1">
      <alignment horizontal="center" vertical="center" textRotation="90"/>
    </xf>
    <xf numFmtId="0" fontId="14" fillId="0" borderId="42" xfId="13" quotePrefix="1" applyFont="1" applyBorder="1" applyAlignment="1">
      <alignment horizontal="center" vertical="center" textRotation="90"/>
    </xf>
    <xf numFmtId="0" fontId="24" fillId="0" borderId="42" xfId="13" applyFont="1" applyBorder="1" applyAlignment="1">
      <alignment horizontal="center" vertical="center" textRotation="90"/>
    </xf>
    <xf numFmtId="0" fontId="24" fillId="0" borderId="44" xfId="13" quotePrefix="1" applyFont="1" applyBorder="1" applyAlignment="1">
      <alignment vertical="center" textRotation="90"/>
    </xf>
    <xf numFmtId="0" fontId="24" fillId="0" borderId="45" xfId="13" quotePrefix="1" applyFont="1" applyBorder="1" applyAlignment="1">
      <alignment horizontal="left" vertical="center" textRotation="90"/>
    </xf>
    <xf numFmtId="0" fontId="24" fillId="0" borderId="42" xfId="13" quotePrefix="1" applyFont="1" applyBorder="1" applyAlignment="1">
      <alignment horizontal="center" vertical="center" textRotation="90"/>
    </xf>
    <xf numFmtId="0" fontId="24" fillId="0" borderId="46" xfId="13" applyFont="1" applyBorder="1" applyAlignment="1">
      <alignment horizontal="center" vertical="center" textRotation="90"/>
    </xf>
    <xf numFmtId="0" fontId="24" fillId="0" borderId="0" xfId="13" applyFont="1" applyAlignment="1">
      <alignment horizontal="right" vertical="center" textRotation="90"/>
    </xf>
    <xf numFmtId="0" fontId="24" fillId="0" borderId="0" xfId="13" applyFont="1" applyAlignment="1">
      <alignment horizontal="left" vertical="center" textRotation="90"/>
    </xf>
    <xf numFmtId="0" fontId="24" fillId="0" borderId="14" xfId="13" applyFont="1" applyBorder="1" applyAlignment="1">
      <alignment horizontal="center"/>
    </xf>
    <xf numFmtId="178" fontId="12" fillId="0" borderId="17" xfId="13" applyNumberFormat="1" applyFont="1" applyBorder="1" applyAlignment="1">
      <alignment horizontal="center"/>
    </xf>
    <xf numFmtId="178" fontId="12" fillId="0" borderId="13" xfId="13" applyNumberFormat="1" applyFont="1" applyBorder="1" applyAlignment="1">
      <alignment horizontal="center"/>
    </xf>
    <xf numFmtId="178" fontId="12" fillId="0" borderId="16" xfId="13" applyNumberFormat="1" applyFont="1" applyBorder="1" applyAlignment="1">
      <alignment horizontal="center"/>
    </xf>
    <xf numFmtId="178" fontId="12" fillId="0" borderId="59" xfId="13" applyNumberFormat="1" applyFont="1" applyBorder="1" applyAlignment="1">
      <alignment horizontal="center"/>
    </xf>
    <xf numFmtId="0" fontId="18" fillId="0" borderId="37" xfId="13" quotePrefix="1" applyFont="1" applyBorder="1" applyAlignment="1">
      <alignment horizontal="left"/>
    </xf>
    <xf numFmtId="178" fontId="12" fillId="0" borderId="81" xfId="13" quotePrefix="1" applyNumberFormat="1" applyFont="1" applyBorder="1" applyAlignment="1">
      <alignment horizontal="center"/>
    </xf>
    <xf numFmtId="178" fontId="12" fillId="0" borderId="56" xfId="13" applyNumberFormat="1" applyFont="1" applyBorder="1" applyAlignment="1">
      <alignment horizontal="center"/>
    </xf>
    <xf numFmtId="178" fontId="12" fillId="0" borderId="56" xfId="13" quotePrefix="1" applyNumberFormat="1" applyFont="1" applyBorder="1" applyAlignment="1">
      <alignment horizontal="center"/>
    </xf>
    <xf numFmtId="178" fontId="12" fillId="0" borderId="58" xfId="13" applyNumberFormat="1" applyFont="1" applyBorder="1" applyAlignment="1">
      <alignment horizontal="center"/>
    </xf>
    <xf numFmtId="0" fontId="18" fillId="0" borderId="14" xfId="13" quotePrefix="1" applyFont="1" applyBorder="1" applyAlignment="1">
      <alignment horizontal="left"/>
    </xf>
    <xf numFmtId="178" fontId="12" fillId="0" borderId="12" xfId="13" quotePrefix="1" applyNumberFormat="1" applyFont="1" applyBorder="1" applyAlignment="1">
      <alignment horizontal="center"/>
    </xf>
    <xf numFmtId="178" fontId="12" fillId="0" borderId="17" xfId="13" quotePrefix="1" applyNumberFormat="1" applyFont="1" applyBorder="1" applyAlignment="1">
      <alignment horizontal="center"/>
    </xf>
    <xf numFmtId="0" fontId="18" fillId="0" borderId="39" xfId="13" quotePrefix="1" applyFont="1" applyBorder="1" applyAlignment="1">
      <alignment horizontal="left"/>
    </xf>
    <xf numFmtId="178" fontId="12" fillId="0" borderId="20" xfId="13" quotePrefix="1" applyNumberFormat="1" applyFont="1" applyBorder="1" applyAlignment="1">
      <alignment horizontal="center"/>
    </xf>
    <xf numFmtId="178" fontId="12" fillId="0" borderId="47" xfId="13" applyNumberFormat="1" applyFont="1" applyBorder="1" applyAlignment="1">
      <alignment horizontal="center"/>
    </xf>
    <xf numFmtId="178" fontId="12" fillId="0" borderId="23" xfId="13" applyNumberFormat="1" applyFont="1" applyBorder="1" applyAlignment="1">
      <alignment horizontal="center"/>
    </xf>
    <xf numFmtId="0" fontId="18" fillId="0" borderId="0" xfId="13" quotePrefix="1" applyFont="1" applyAlignment="1">
      <alignment horizontal="left"/>
    </xf>
    <xf numFmtId="178" fontId="12" fillId="0" borderId="0" xfId="13" quotePrefix="1" applyNumberFormat="1" applyFont="1" applyAlignment="1">
      <alignment horizontal="right"/>
    </xf>
    <xf numFmtId="0" fontId="12" fillId="0" borderId="0" xfId="13" applyFont="1" applyAlignment="1">
      <alignment horizontal="center"/>
    </xf>
    <xf numFmtId="0" fontId="14" fillId="0" borderId="0" xfId="18" applyFont="1"/>
    <xf numFmtId="0" fontId="24" fillId="0" borderId="0" xfId="18" quotePrefix="1" applyFont="1" applyAlignment="1">
      <alignment horizontal="right"/>
    </xf>
    <xf numFmtId="0" fontId="18" fillId="0" borderId="42" xfId="18" applyFont="1" applyBorder="1" applyAlignment="1">
      <alignment horizontal="center" vertical="center" wrapText="1"/>
    </xf>
    <xf numFmtId="0" fontId="23" fillId="0" borderId="0" xfId="18" applyFont="1"/>
    <xf numFmtId="49" fontId="14" fillId="0" borderId="17" xfId="18" applyNumberFormat="1" applyFont="1" applyBorder="1" applyAlignment="1">
      <alignment horizontal="center"/>
    </xf>
    <xf numFmtId="0" fontId="18" fillId="0" borderId="17" xfId="18" applyFont="1" applyBorder="1" applyAlignment="1">
      <alignment horizontal="left"/>
    </xf>
    <xf numFmtId="0" fontId="23" fillId="0" borderId="56" xfId="18" applyFont="1" applyBorder="1"/>
    <xf numFmtId="0" fontId="23" fillId="0" borderId="17" xfId="18" applyFont="1" applyBorder="1"/>
    <xf numFmtId="49" fontId="14" fillId="0" borderId="17" xfId="18" quotePrefix="1" applyNumberFormat="1" applyFont="1" applyBorder="1" applyAlignment="1">
      <alignment horizontal="center"/>
    </xf>
    <xf numFmtId="0" fontId="14" fillId="0" borderId="17" xfId="18" applyFont="1" applyBorder="1"/>
    <xf numFmtId="198" fontId="14" fillId="0" borderId="17" xfId="18" applyNumberFormat="1" applyFont="1" applyBorder="1"/>
    <xf numFmtId="49" fontId="23" fillId="0" borderId="17" xfId="18" applyNumberFormat="1" applyFont="1" applyBorder="1" applyAlignment="1">
      <alignment horizontal="center"/>
    </xf>
    <xf numFmtId="0" fontId="23" fillId="0" borderId="17" xfId="18" applyFont="1" applyBorder="1" applyAlignment="1">
      <alignment horizontal="left" indent="1"/>
    </xf>
    <xf numFmtId="198" fontId="23" fillId="0" borderId="17" xfId="18" applyNumberFormat="1" applyFont="1" applyBorder="1"/>
    <xf numFmtId="215" fontId="23" fillId="0" borderId="0" xfId="18" applyNumberFormat="1" applyFont="1"/>
    <xf numFmtId="214" fontId="23" fillId="0" borderId="0" xfId="18" applyNumberFormat="1" applyFont="1"/>
    <xf numFmtId="164" fontId="14" fillId="0" borderId="0" xfId="18" applyNumberFormat="1" applyFont="1"/>
    <xf numFmtId="49" fontId="61" fillId="0" borderId="42" xfId="18" applyNumberFormat="1" applyFont="1" applyBorder="1" applyAlignment="1">
      <alignment horizontal="center"/>
    </xf>
    <xf numFmtId="0" fontId="61" fillId="0" borderId="42" xfId="18" applyFont="1" applyBorder="1"/>
    <xf numFmtId="198" fontId="14" fillId="0" borderId="42" xfId="18" applyNumberFormat="1" applyFont="1" applyBorder="1"/>
    <xf numFmtId="43" fontId="14" fillId="0" borderId="0" xfId="18" applyNumberFormat="1" applyFont="1"/>
    <xf numFmtId="0" fontId="62" fillId="0" borderId="17" xfId="18" applyFont="1" applyBorder="1" applyAlignment="1">
      <alignment horizontal="left"/>
    </xf>
    <xf numFmtId="198" fontId="23" fillId="0" borderId="0" xfId="18" applyNumberFormat="1" applyFont="1"/>
    <xf numFmtId="43" fontId="23" fillId="0" borderId="0" xfId="18" applyNumberFormat="1" applyFont="1"/>
    <xf numFmtId="49" fontId="14" fillId="0" borderId="17" xfId="18" applyNumberFormat="1" applyFont="1" applyBorder="1" applyAlignment="1">
      <alignment horizontal="center" vertical="top" wrapText="1"/>
    </xf>
    <xf numFmtId="0" fontId="18" fillId="0" borderId="17" xfId="18" applyFont="1" applyBorder="1" applyAlignment="1">
      <alignment wrapText="1"/>
    </xf>
    <xf numFmtId="164" fontId="23" fillId="0" borderId="0" xfId="18" applyNumberFormat="1" applyFont="1"/>
    <xf numFmtId="49" fontId="23" fillId="0" borderId="43" xfId="18" applyNumberFormat="1" applyFont="1" applyBorder="1" applyAlignment="1">
      <alignment horizontal="center"/>
    </xf>
    <xf numFmtId="0" fontId="23" fillId="0" borderId="43" xfId="18" applyFont="1" applyBorder="1" applyAlignment="1">
      <alignment horizontal="left" indent="1"/>
    </xf>
    <xf numFmtId="198" fontId="23" fillId="0" borderId="43" xfId="18" applyNumberFormat="1" applyFont="1" applyBorder="1"/>
    <xf numFmtId="0" fontId="56" fillId="0" borderId="0" xfId="18" applyFont="1"/>
    <xf numFmtId="0" fontId="14" fillId="0" borderId="0" xfId="18" applyFont="1" applyAlignment="1">
      <alignment horizontal="left" vertical="center" wrapText="1"/>
    </xf>
    <xf numFmtId="0" fontId="14" fillId="0" borderId="17" xfId="18" applyFont="1" applyBorder="1" applyAlignment="1">
      <alignment horizontal="center" vertical="center"/>
    </xf>
    <xf numFmtId="0" fontId="14" fillId="0" borderId="17" xfId="18" applyFont="1" applyBorder="1" applyAlignment="1">
      <alignment vertical="center"/>
    </xf>
    <xf numFmtId="0" fontId="23" fillId="0" borderId="17" xfId="18" applyFont="1" applyBorder="1" applyAlignment="1">
      <alignment horizontal="center" vertical="center"/>
    </xf>
    <xf numFmtId="0" fontId="23" fillId="0" borderId="17" xfId="18" applyFont="1" applyBorder="1" applyAlignment="1">
      <alignment horizontal="left" vertical="center"/>
    </xf>
    <xf numFmtId="0" fontId="14" fillId="0" borderId="42" xfId="18" applyFont="1" applyBorder="1" applyAlignment="1">
      <alignment horizontal="center" vertical="center"/>
    </xf>
    <xf numFmtId="0" fontId="14" fillId="0" borderId="42" xfId="18" applyFont="1" applyBorder="1" applyAlignment="1">
      <alignment vertical="center"/>
    </xf>
    <xf numFmtId="0" fontId="14" fillId="0" borderId="56" xfId="18" applyFont="1" applyBorder="1" applyAlignment="1">
      <alignment horizontal="center" vertical="center"/>
    </xf>
    <xf numFmtId="0" fontId="23" fillId="0" borderId="17" xfId="18" applyFont="1" applyBorder="1" applyAlignment="1">
      <alignment vertical="center"/>
    </xf>
    <xf numFmtId="0" fontId="14" fillId="0" borderId="43" xfId="18" applyFont="1" applyBorder="1" applyAlignment="1">
      <alignment horizontal="center" vertical="center"/>
    </xf>
    <xf numFmtId="0" fontId="14" fillId="0" borderId="43" xfId="18" applyFont="1" applyBorder="1" applyAlignment="1">
      <alignment vertical="center"/>
    </xf>
    <xf numFmtId="0" fontId="23" fillId="0" borderId="44" xfId="18" applyFont="1" applyBorder="1" applyAlignment="1">
      <alignment vertical="center"/>
    </xf>
    <xf numFmtId="0" fontId="14" fillId="0" borderId="65" xfId="18" applyFont="1" applyBorder="1" applyAlignment="1">
      <alignment horizontal="center" vertical="center"/>
    </xf>
    <xf numFmtId="0" fontId="14" fillId="0" borderId="0" xfId="10" applyFont="1" applyAlignment="1">
      <alignment horizontal="left" vertical="center" wrapText="1"/>
    </xf>
    <xf numFmtId="0" fontId="14" fillId="0" borderId="42" xfId="10" applyFont="1" applyBorder="1" applyAlignment="1">
      <alignment horizontal="center" vertical="center" wrapText="1"/>
    </xf>
    <xf numFmtId="0" fontId="23" fillId="0" borderId="17" xfId="10" applyFont="1" applyBorder="1" applyAlignment="1">
      <alignment horizontal="center" vertical="center"/>
    </xf>
    <xf numFmtId="198" fontId="23" fillId="0" borderId="17" xfId="10" applyNumberFormat="1" applyFont="1" applyBorder="1" applyAlignment="1">
      <alignment horizontal="right" vertical="center"/>
    </xf>
    <xf numFmtId="0" fontId="23" fillId="0" borderId="17" xfId="10" applyFont="1" applyBorder="1"/>
    <xf numFmtId="198" fontId="44" fillId="0" borderId="17" xfId="10" applyNumberFormat="1" applyFont="1" applyBorder="1" applyAlignment="1">
      <alignment horizontal="right" vertical="center"/>
    </xf>
    <xf numFmtId="198" fontId="60" fillId="0" borderId="17" xfId="10" applyNumberFormat="1" applyFont="1" applyBorder="1" applyAlignment="1">
      <alignment horizontal="right" vertical="center"/>
    </xf>
    <xf numFmtId="198" fontId="14" fillId="0" borderId="42" xfId="10" applyNumberFormat="1" applyFont="1" applyBorder="1" applyAlignment="1">
      <alignment horizontal="right" vertical="center"/>
    </xf>
    <xf numFmtId="0" fontId="14" fillId="0" borderId="0" xfId="5" quotePrefix="1" applyFont="1"/>
    <xf numFmtId="0" fontId="11" fillId="0" borderId="0" xfId="5" quotePrefix="1" applyFont="1"/>
    <xf numFmtId="0" fontId="23" fillId="0" borderId="57" xfId="5" applyFont="1" applyBorder="1" applyAlignment="1">
      <alignment vertical="center"/>
    </xf>
    <xf numFmtId="0" fontId="23" fillId="0" borderId="35" xfId="5" applyFont="1" applyBorder="1" applyAlignment="1">
      <alignment horizontal="center" vertical="center"/>
    </xf>
    <xf numFmtId="0" fontId="23" fillId="0" borderId="35" xfId="5" applyFont="1" applyBorder="1" applyAlignment="1">
      <alignment vertical="center"/>
    </xf>
    <xf numFmtId="0" fontId="11" fillId="0" borderId="15" xfId="5" applyFont="1" applyBorder="1"/>
    <xf numFmtId="0" fontId="18" fillId="0" borderId="0" xfId="5" quotePrefix="1" applyFont="1" applyAlignment="1">
      <alignment horizontal="center"/>
    </xf>
    <xf numFmtId="197" fontId="23" fillId="0" borderId="56" xfId="23" applyNumberFormat="1" applyFont="1" applyBorder="1" applyAlignment="1">
      <alignment horizontal="center"/>
    </xf>
    <xf numFmtId="197" fontId="23" fillId="0" borderId="13" xfId="23" applyNumberFormat="1" applyFont="1" applyBorder="1" applyAlignment="1">
      <alignment horizontal="center"/>
    </xf>
    <xf numFmtId="197" fontId="23" fillId="0" borderId="56" xfId="23" applyNumberFormat="1" applyFont="1" applyBorder="1" applyAlignment="1">
      <alignment horizontal="center" vertical="center"/>
    </xf>
    <xf numFmtId="183" fontId="23" fillId="0" borderId="17" xfId="23" applyNumberFormat="1" applyFont="1" applyBorder="1" applyAlignment="1">
      <alignment horizontal="center"/>
    </xf>
    <xf numFmtId="197" fontId="23" fillId="0" borderId="17" xfId="23" applyNumberFormat="1" applyFont="1" applyBorder="1" applyAlignment="1">
      <alignment horizontal="center" vertical="center"/>
    </xf>
    <xf numFmtId="197" fontId="23" fillId="0" borderId="13" xfId="23" applyNumberFormat="1" applyFont="1" applyBorder="1" applyAlignment="1">
      <alignment horizontal="center" vertical="center"/>
    </xf>
    <xf numFmtId="183" fontId="23" fillId="0" borderId="17" xfId="23" quotePrefix="1" applyNumberFormat="1" applyFont="1" applyBorder="1" applyAlignment="1">
      <alignment horizontal="center" vertical="center"/>
    </xf>
    <xf numFmtId="0" fontId="18" fillId="0" borderId="32" xfId="5" applyFont="1" applyBorder="1" applyAlignment="1">
      <alignment horizontal="centerContinuous" vertical="top"/>
    </xf>
    <xf numFmtId="0" fontId="18" fillId="0" borderId="30" xfId="5" applyFont="1" applyBorder="1" applyAlignment="1">
      <alignment horizontal="center" vertical="top"/>
    </xf>
    <xf numFmtId="0" fontId="18" fillId="0" borderId="30" xfId="5" applyFont="1" applyBorder="1" applyAlignment="1">
      <alignment horizontal="centerContinuous" vertical="top"/>
    </xf>
    <xf numFmtId="197" fontId="23" fillId="0" borderId="43" xfId="23" applyNumberFormat="1" applyFont="1" applyBorder="1" applyAlignment="1">
      <alignment horizontal="center"/>
    </xf>
    <xf numFmtId="197" fontId="23" fillId="0" borderId="31" xfId="23" applyNumberFormat="1" applyFont="1" applyBorder="1" applyAlignment="1">
      <alignment horizontal="center"/>
    </xf>
    <xf numFmtId="183" fontId="23" fillId="0" borderId="43" xfId="23" quotePrefix="1" applyNumberFormat="1" applyFont="1" applyBorder="1" applyAlignment="1">
      <alignment horizontal="center" vertical="center"/>
    </xf>
    <xf numFmtId="3" fontId="11" fillId="0" borderId="15" xfId="24" applyNumberFormat="1" applyFont="1" applyBorder="1" applyAlignment="1">
      <alignment horizontal="right"/>
    </xf>
    <xf numFmtId="0" fontId="11" fillId="0" borderId="0" xfId="24" applyFont="1" applyAlignment="1">
      <alignment horizontal="center"/>
    </xf>
    <xf numFmtId="3" fontId="11" fillId="0" borderId="13" xfId="24" applyNumberFormat="1" applyFont="1" applyBorder="1" applyAlignment="1">
      <alignment horizontal="left"/>
    </xf>
    <xf numFmtId="0" fontId="11" fillId="0" borderId="15" xfId="24" applyFont="1" applyBorder="1"/>
    <xf numFmtId="0" fontId="11" fillId="0" borderId="13" xfId="24" applyFont="1" applyBorder="1" applyAlignment="1">
      <alignment horizontal="left"/>
    </xf>
    <xf numFmtId="0" fontId="18" fillId="0" borderId="44" xfId="5" applyFont="1" applyBorder="1" applyAlignment="1">
      <alignment horizontal="center"/>
    </xf>
    <xf numFmtId="0" fontId="18" fillId="0" borderId="65" xfId="5" applyFont="1" applyBorder="1" applyAlignment="1">
      <alignment horizontal="center"/>
    </xf>
    <xf numFmtId="0" fontId="18" fillId="0" borderId="45" xfId="5" applyFont="1" applyBorder="1" applyAlignment="1">
      <alignment horizontal="center"/>
    </xf>
    <xf numFmtId="183" fontId="14" fillId="0" borderId="42" xfId="23" applyNumberFormat="1" applyFont="1" applyBorder="1" applyAlignment="1">
      <alignment horizontal="right"/>
    </xf>
    <xf numFmtId="183" fontId="18" fillId="0" borderId="42" xfId="23" applyNumberFormat="1" applyFont="1" applyBorder="1" applyAlignment="1">
      <alignment horizontal="right"/>
    </xf>
    <xf numFmtId="197" fontId="11" fillId="0" borderId="0" xfId="5" applyNumberFormat="1" applyFont="1"/>
    <xf numFmtId="183" fontId="11" fillId="0" borderId="0" xfId="5" applyNumberFormat="1" applyFont="1"/>
    <xf numFmtId="0" fontId="22" fillId="0" borderId="0" xfId="5" quotePrefix="1" applyFont="1" applyAlignment="1">
      <alignment horizontal="center"/>
    </xf>
    <xf numFmtId="197" fontId="23" fillId="0" borderId="0" xfId="5" applyNumberFormat="1" applyFont="1"/>
    <xf numFmtId="0" fontId="14" fillId="0" borderId="0" xfId="5" applyFont="1" applyAlignment="1">
      <alignment horizontal="center"/>
    </xf>
    <xf numFmtId="0" fontId="11" fillId="0" borderId="56" xfId="5" applyFont="1" applyBorder="1"/>
    <xf numFmtId="0" fontId="18" fillId="0" borderId="17" xfId="5" applyFont="1" applyBorder="1" applyAlignment="1">
      <alignment horizontal="center"/>
    </xf>
    <xf numFmtId="0" fontId="23" fillId="0" borderId="56" xfId="23" applyFont="1" applyBorder="1" applyAlignment="1">
      <alignment horizontal="center" vertical="center"/>
    </xf>
    <xf numFmtId="0" fontId="18" fillId="0" borderId="43" xfId="5" applyFont="1" applyBorder="1" applyAlignment="1">
      <alignment horizontal="center"/>
    </xf>
    <xf numFmtId="0" fontId="23" fillId="0" borderId="43" xfId="23" quotePrefix="1" applyFont="1" applyBorder="1" applyAlignment="1">
      <alignment horizontal="center" vertical="center"/>
    </xf>
    <xf numFmtId="0" fontId="20" fillId="0" borderId="17" xfId="5" applyFont="1" applyBorder="1" applyAlignment="1">
      <alignment horizontal="center"/>
    </xf>
    <xf numFmtId="0" fontId="23" fillId="0" borderId="17" xfId="5" applyFont="1" applyBorder="1"/>
    <xf numFmtId="217" fontId="23" fillId="0" borderId="17" xfId="20" applyNumberFormat="1" applyFont="1" applyFill="1" applyBorder="1"/>
    <xf numFmtId="0" fontId="20" fillId="0" borderId="43" xfId="5" applyFont="1" applyBorder="1" applyAlignment="1">
      <alignment horizontal="center"/>
    </xf>
    <xf numFmtId="0" fontId="14" fillId="0" borderId="42" xfId="5" applyFont="1" applyBorder="1" applyAlignment="1">
      <alignment vertical="center"/>
    </xf>
    <xf numFmtId="217" fontId="14" fillId="0" borderId="42" xfId="20" applyNumberFormat="1" applyFont="1" applyFill="1" applyBorder="1" applyAlignment="1">
      <alignment vertical="center"/>
    </xf>
    <xf numFmtId="195" fontId="11" fillId="0" borderId="0" xfId="5" applyNumberFormat="1" applyFont="1"/>
    <xf numFmtId="0" fontId="18" fillId="0" borderId="0" xfId="10" quotePrefix="1" applyFont="1" applyAlignment="1">
      <alignment horizontal="center"/>
    </xf>
    <xf numFmtId="0" fontId="62" fillId="0" borderId="0" xfId="27" applyFont="1"/>
    <xf numFmtId="0" fontId="18" fillId="0" borderId="1" xfId="28" applyFont="1" applyBorder="1" applyAlignment="1">
      <alignment horizontal="center"/>
    </xf>
    <xf numFmtId="218" fontId="62" fillId="0" borderId="69" xfId="10" applyNumberFormat="1" applyFont="1" applyBorder="1" applyAlignment="1">
      <alignment horizontal="center"/>
    </xf>
    <xf numFmtId="218" fontId="62" fillId="0" borderId="2" xfId="10" applyNumberFormat="1" applyFont="1" applyBorder="1" applyAlignment="1">
      <alignment horizontal="center"/>
    </xf>
    <xf numFmtId="218" fontId="62" fillId="0" borderId="70" xfId="10" applyNumberFormat="1" applyFont="1" applyBorder="1" applyAlignment="1">
      <alignment horizontal="center"/>
    </xf>
    <xf numFmtId="218" fontId="62" fillId="0" borderId="6" xfId="10" applyNumberFormat="1" applyFont="1" applyBorder="1" applyAlignment="1">
      <alignment horizontal="center"/>
    </xf>
    <xf numFmtId="0" fontId="62" fillId="0" borderId="11" xfId="28" applyFont="1" applyBorder="1"/>
    <xf numFmtId="198" fontId="62" fillId="0" borderId="64" xfId="10" applyNumberFormat="1" applyFont="1" applyBorder="1"/>
    <xf numFmtId="198" fontId="62" fillId="0" borderId="14" xfId="10" applyNumberFormat="1" applyFont="1" applyBorder="1"/>
    <xf numFmtId="198" fontId="62" fillId="0" borderId="11" xfId="10" applyNumberFormat="1" applyFont="1" applyBorder="1"/>
    <xf numFmtId="198" fontId="62" fillId="0" borderId="85" xfId="29" applyNumberFormat="1" applyFont="1" applyBorder="1"/>
    <xf numFmtId="198" fontId="62" fillId="0" borderId="0" xfId="29" applyNumberFormat="1" applyFont="1"/>
    <xf numFmtId="198" fontId="62" fillId="0" borderId="86" xfId="29" applyNumberFormat="1" applyFont="1" applyBorder="1"/>
    <xf numFmtId="198" fontId="62" fillId="0" borderId="64" xfId="29" applyNumberFormat="1" applyFont="1" applyBorder="1"/>
    <xf numFmtId="198" fontId="62" fillId="0" borderId="87" xfId="29" applyNumberFormat="1" applyFont="1" applyBorder="1"/>
    <xf numFmtId="198" fontId="62" fillId="0" borderId="88" xfId="29" applyNumberFormat="1" applyFont="1" applyBorder="1"/>
    <xf numFmtId="0" fontId="20" fillId="0" borderId="11" xfId="28" applyFont="1" applyBorder="1"/>
    <xf numFmtId="198" fontId="20" fillId="0" borderId="64" xfId="10" applyNumberFormat="1" applyFont="1" applyBorder="1"/>
    <xf numFmtId="198" fontId="20" fillId="0" borderId="14" xfId="10" applyNumberFormat="1" applyFont="1" applyBorder="1"/>
    <xf numFmtId="198" fontId="20" fillId="0" borderId="11" xfId="10" applyNumberFormat="1" applyFont="1" applyBorder="1"/>
    <xf numFmtId="198" fontId="20" fillId="0" borderId="87" xfId="29" applyNumberFormat="1" applyFont="1" applyBorder="1"/>
    <xf numFmtId="198" fontId="20" fillId="0" borderId="0" xfId="29" applyNumberFormat="1" applyFont="1"/>
    <xf numFmtId="198" fontId="20" fillId="0" borderId="88" xfId="29" applyNumberFormat="1" applyFont="1" applyBorder="1"/>
    <xf numFmtId="198" fontId="20" fillId="0" borderId="64" xfId="29" applyNumberFormat="1" applyFont="1" applyBorder="1"/>
    <xf numFmtId="198" fontId="52" fillId="0" borderId="64" xfId="10" applyNumberFormat="1" applyFont="1" applyBorder="1"/>
    <xf numFmtId="198" fontId="52" fillId="0" borderId="14" xfId="10" applyNumberFormat="1" applyFont="1" applyBorder="1"/>
    <xf numFmtId="198" fontId="52" fillId="0" borderId="11" xfId="10" applyNumberFormat="1" applyFont="1" applyBorder="1"/>
    <xf numFmtId="198" fontId="18" fillId="0" borderId="64" xfId="10" applyNumberFormat="1" applyFont="1" applyBorder="1"/>
    <xf numFmtId="0" fontId="18" fillId="0" borderId="18" xfId="28" applyFont="1" applyBorder="1"/>
    <xf numFmtId="198" fontId="18" fillId="0" borderId="66" xfId="10" applyNumberFormat="1" applyFont="1" applyBorder="1"/>
    <xf numFmtId="198" fontId="18" fillId="0" borderId="39" xfId="10" applyNumberFormat="1" applyFont="1" applyBorder="1"/>
    <xf numFmtId="198" fontId="18" fillId="0" borderId="18" xfId="10" applyNumberFormat="1" applyFont="1" applyBorder="1"/>
    <xf numFmtId="0" fontId="20" fillId="0" borderId="66" xfId="10" applyFont="1" applyBorder="1"/>
    <xf numFmtId="0" fontId="31" fillId="0" borderId="0" xfId="10" applyFont="1" applyAlignment="1">
      <alignment horizontal="right"/>
    </xf>
    <xf numFmtId="0" fontId="18" fillId="0" borderId="3" xfId="28" applyFont="1" applyBorder="1" applyAlignment="1">
      <alignment horizontal="center"/>
    </xf>
    <xf numFmtId="0" fontId="11" fillId="0" borderId="12" xfId="28" applyBorder="1" applyAlignment="1">
      <alignment horizontal="center"/>
    </xf>
    <xf numFmtId="0" fontId="20" fillId="0" borderId="64" xfId="10" applyFont="1" applyBorder="1"/>
    <xf numFmtId="0" fontId="62" fillId="0" borderId="12" xfId="28" applyFont="1" applyBorder="1"/>
    <xf numFmtId="198" fontId="62" fillId="0" borderId="11" xfId="29" applyNumberFormat="1" applyFont="1" applyBorder="1"/>
    <xf numFmtId="0" fontId="20" fillId="0" borderId="12" xfId="28" applyFont="1" applyBorder="1"/>
    <xf numFmtId="198" fontId="20" fillId="0" borderId="11" xfId="29" applyNumberFormat="1" applyFont="1" applyBorder="1"/>
    <xf numFmtId="198" fontId="66" fillId="0" borderId="11" xfId="10" applyNumberFormat="1" applyFont="1" applyBorder="1"/>
    <xf numFmtId="198" fontId="66" fillId="0" borderId="64" xfId="10" applyNumberFormat="1" applyFont="1" applyBorder="1"/>
    <xf numFmtId="0" fontId="62" fillId="0" borderId="12" xfId="28" applyFont="1" applyBorder="1" applyAlignment="1">
      <alignment wrapText="1"/>
    </xf>
    <xf numFmtId="198" fontId="18" fillId="0" borderId="11" xfId="10" applyNumberFormat="1" applyFont="1" applyBorder="1"/>
    <xf numFmtId="198" fontId="62" fillId="0" borderId="66" xfId="10" applyNumberFormat="1" applyFont="1" applyBorder="1"/>
    <xf numFmtId="198" fontId="62" fillId="0" borderId="18" xfId="10" applyNumberFormat="1" applyFont="1" applyBorder="1"/>
    <xf numFmtId="198" fontId="62" fillId="0" borderId="66" xfId="29" applyNumberFormat="1" applyFont="1" applyBorder="1"/>
    <xf numFmtId="198" fontId="62" fillId="0" borderId="18" xfId="29" applyNumberFormat="1" applyFont="1" applyBorder="1"/>
    <xf numFmtId="0" fontId="11" fillId="0" borderId="20" xfId="10" applyFont="1" applyBorder="1"/>
    <xf numFmtId="198" fontId="18" fillId="0" borderId="0" xfId="10" applyNumberFormat="1" applyFont="1"/>
    <xf numFmtId="0" fontId="14" fillId="0" borderId="0" xfId="35" applyFont="1" applyAlignment="1">
      <alignment horizontal="left"/>
    </xf>
    <xf numFmtId="0" fontId="23" fillId="0" borderId="0" xfId="35" applyFont="1"/>
    <xf numFmtId="219" fontId="23" fillId="0" borderId="0" xfId="35" applyNumberFormat="1" applyFont="1"/>
    <xf numFmtId="0" fontId="23" fillId="0" borderId="0" xfId="2" applyFont="1"/>
    <xf numFmtId="0" fontId="14" fillId="0" borderId="120" xfId="36" applyFont="1" applyBorder="1" applyAlignment="1">
      <alignment horizontal="left"/>
    </xf>
    <xf numFmtId="195" fontId="23" fillId="0" borderId="120" xfId="36" applyNumberFormat="1" applyFont="1" applyBorder="1"/>
    <xf numFmtId="195" fontId="23" fillId="0" borderId="121" xfId="36" applyNumberFormat="1" applyFont="1" applyBorder="1"/>
    <xf numFmtId="195" fontId="23" fillId="0" borderId="122" xfId="36" applyNumberFormat="1" applyFont="1" applyBorder="1"/>
    <xf numFmtId="195" fontId="23" fillId="0" borderId="123" xfId="36" applyNumberFormat="1" applyFont="1" applyBorder="1"/>
    <xf numFmtId="195" fontId="23" fillId="0" borderId="109" xfId="36" applyNumberFormat="1" applyFont="1" applyBorder="1"/>
    <xf numFmtId="195" fontId="23" fillId="0" borderId="124" xfId="36" applyNumberFormat="1" applyFont="1" applyBorder="1"/>
    <xf numFmtId="0" fontId="23" fillId="0" borderId="116" xfId="36" applyFont="1" applyBorder="1" applyAlignment="1">
      <alignment horizontal="left"/>
    </xf>
    <xf numFmtId="0" fontId="23" fillId="0" borderId="116" xfId="36" applyFont="1" applyBorder="1"/>
    <xf numFmtId="0" fontId="23" fillId="0" borderId="117" xfId="36" applyFont="1" applyBorder="1"/>
    <xf numFmtId="0" fontId="23" fillId="0" borderId="32" xfId="36" applyFont="1" applyBorder="1"/>
    <xf numFmtId="0" fontId="23" fillId="0" borderId="43" xfId="2" applyFont="1" applyBorder="1"/>
    <xf numFmtId="0" fontId="23" fillId="0" borderId="30" xfId="36" applyFont="1" applyBorder="1"/>
    <xf numFmtId="0" fontId="44" fillId="0" borderId="0" xfId="36" applyFont="1" applyAlignment="1">
      <alignment horizontal="left"/>
    </xf>
    <xf numFmtId="0" fontId="44" fillId="0" borderId="0" xfId="36" applyFont="1"/>
    <xf numFmtId="17" fontId="18" fillId="0" borderId="62" xfId="10" applyNumberFormat="1" applyFont="1" applyBorder="1"/>
    <xf numFmtId="0" fontId="29" fillId="0" borderId="64" xfId="10" applyFont="1" applyBorder="1"/>
    <xf numFmtId="3" fontId="90" fillId="0" borderId="64" xfId="10" applyNumberFormat="1" applyFont="1" applyBorder="1"/>
    <xf numFmtId="0" fontId="40" fillId="0" borderId="0" xfId="10" applyFont="1" applyAlignment="1">
      <alignment horizontal="center"/>
    </xf>
    <xf numFmtId="0" fontId="92" fillId="0" borderId="0" xfId="10" applyFont="1" applyAlignment="1">
      <alignment horizontal="right" vertical="top"/>
    </xf>
    <xf numFmtId="0" fontId="69" fillId="0" borderId="69" xfId="10" applyFont="1" applyBorder="1" applyAlignment="1">
      <alignment vertical="center"/>
    </xf>
    <xf numFmtId="0" fontId="92" fillId="0" borderId="63" xfId="10" applyFont="1" applyBorder="1" applyAlignment="1">
      <alignment vertical="center"/>
    </xf>
    <xf numFmtId="0" fontId="92" fillId="0" borderId="64" xfId="10" applyFont="1" applyBorder="1" applyAlignment="1">
      <alignment vertical="center"/>
    </xf>
    <xf numFmtId="0" fontId="92" fillId="0" borderId="125" xfId="10" applyFont="1" applyBorder="1" applyAlignment="1">
      <alignment vertical="center"/>
    </xf>
    <xf numFmtId="0" fontId="68" fillId="0" borderId="126" xfId="10" applyFont="1" applyBorder="1" applyAlignment="1">
      <alignment horizontal="center" vertical="center"/>
    </xf>
    <xf numFmtId="220" fontId="12" fillId="0" borderId="0" xfId="10" applyNumberFormat="1" applyFont="1" applyAlignment="1">
      <alignment horizontal="center"/>
    </xf>
    <xf numFmtId="0" fontId="193" fillId="0" borderId="44" xfId="42" applyFont="1" applyBorder="1" applyAlignment="1">
      <alignment horizontal="center"/>
    </xf>
    <xf numFmtId="0" fontId="193" fillId="0" borderId="15" xfId="42" quotePrefix="1" applyFont="1" applyBorder="1" applyAlignment="1">
      <alignment horizontal="left" wrapText="1"/>
    </xf>
    <xf numFmtId="287" fontId="32" fillId="0" borderId="57" xfId="0" applyNumberFormat="1" applyFont="1" applyBorder="1" applyAlignment="1">
      <alignment horizontal="left"/>
    </xf>
    <xf numFmtId="287" fontId="32" fillId="0" borderId="35" xfId="0" applyNumberFormat="1" applyFont="1" applyBorder="1" applyAlignment="1">
      <alignment horizontal="left"/>
    </xf>
    <xf numFmtId="193" fontId="32" fillId="0" borderId="15" xfId="0" applyNumberFormat="1" applyFont="1" applyBorder="1" applyAlignment="1">
      <alignment horizontal="left"/>
    </xf>
    <xf numFmtId="193" fontId="32" fillId="0" borderId="0" xfId="0" applyNumberFormat="1" applyFont="1" applyAlignment="1">
      <alignment horizontal="left"/>
    </xf>
    <xf numFmtId="193" fontId="32" fillId="0" borderId="13" xfId="0" applyNumberFormat="1" applyFont="1" applyBorder="1" applyAlignment="1">
      <alignment horizontal="distributed"/>
    </xf>
    <xf numFmtId="0" fontId="32" fillId="0" borderId="15" xfId="0" applyFont="1" applyBorder="1" applyAlignment="1">
      <alignment horizontal="left" wrapText="1"/>
    </xf>
    <xf numFmtId="0" fontId="32" fillId="0" borderId="0" xfId="0" applyFont="1" applyAlignment="1">
      <alignment horizontal="left" wrapText="1"/>
    </xf>
    <xf numFmtId="193" fontId="32" fillId="0" borderId="32" xfId="0" applyNumberFormat="1" applyFont="1" applyBorder="1" applyAlignment="1">
      <alignment horizontal="center"/>
    </xf>
    <xf numFmtId="193" fontId="32" fillId="0" borderId="30" xfId="0" applyNumberFormat="1" applyFont="1" applyBorder="1" applyAlignment="1">
      <alignment horizontal="center"/>
    </xf>
    <xf numFmtId="0" fontId="14" fillId="0" borderId="4" xfId="5" applyFont="1" applyBorder="1" applyAlignment="1">
      <alignment horizontal="center" vertical="center"/>
    </xf>
    <xf numFmtId="0" fontId="14" fillId="0" borderId="1" xfId="5" applyFont="1" applyBorder="1" applyAlignment="1">
      <alignment horizontal="center" vertical="center"/>
    </xf>
    <xf numFmtId="221" fontId="11" fillId="0" borderId="15" xfId="5" applyNumberFormat="1" applyFont="1" applyBorder="1" applyAlignment="1">
      <alignment horizontal="center"/>
    </xf>
    <xf numFmtId="221" fontId="11" fillId="0" borderId="0" xfId="5" applyNumberFormat="1" applyFont="1" applyAlignment="1">
      <alignment horizontal="center"/>
    </xf>
    <xf numFmtId="173" fontId="11" fillId="0" borderId="0" xfId="44" applyNumberFormat="1" applyAlignment="1">
      <alignment horizontal="center"/>
    </xf>
    <xf numFmtId="173" fontId="11" fillId="0" borderId="26" xfId="44" applyNumberFormat="1" applyBorder="1" applyAlignment="1">
      <alignment horizontal="center"/>
    </xf>
    <xf numFmtId="0" fontId="11" fillId="0" borderId="25" xfId="5" applyFont="1" applyBorder="1" applyAlignment="1">
      <alignment horizontal="center"/>
    </xf>
    <xf numFmtId="235" fontId="11" fillId="0" borderId="28" xfId="45" applyNumberFormat="1" applyFont="1" applyBorder="1" applyAlignment="1">
      <alignment horizontal="center"/>
    </xf>
    <xf numFmtId="173" fontId="11" fillId="0" borderId="11" xfId="44" applyNumberFormat="1" applyBorder="1" applyAlignment="1">
      <alignment horizontal="center"/>
    </xf>
    <xf numFmtId="235" fontId="11" fillId="0" borderId="25" xfId="45" applyNumberFormat="1" applyFont="1" applyBorder="1" applyAlignment="1">
      <alignment horizontal="center"/>
    </xf>
    <xf numFmtId="173" fontId="11" fillId="0" borderId="13" xfId="44" applyNumberFormat="1" applyBorder="1" applyAlignment="1">
      <alignment horizontal="center"/>
    </xf>
    <xf numFmtId="235" fontId="11" fillId="0" borderId="14" xfId="45" applyNumberFormat="1" applyFont="1" applyBorder="1" applyAlignment="1">
      <alignment horizontal="center"/>
    </xf>
    <xf numFmtId="235" fontId="11" fillId="0" borderId="0" xfId="45" applyNumberFormat="1" applyFont="1" applyAlignment="1">
      <alignment horizontal="center"/>
    </xf>
    <xf numFmtId="0" fontId="11" fillId="0" borderId="0" xfId="2" applyAlignment="1">
      <alignment horizontal="center"/>
    </xf>
    <xf numFmtId="0" fontId="11" fillId="0" borderId="14" xfId="2" applyBorder="1" applyAlignment="1">
      <alignment horizontal="center"/>
    </xf>
    <xf numFmtId="173" fontId="11" fillId="0" borderId="0" xfId="2" applyNumberFormat="1" applyAlignment="1">
      <alignment horizontal="center"/>
    </xf>
    <xf numFmtId="173" fontId="11" fillId="0" borderId="14" xfId="2" applyNumberFormat="1" applyBorder="1" applyAlignment="1">
      <alignment horizontal="center"/>
    </xf>
    <xf numFmtId="173" fontId="11" fillId="0" borderId="0" xfId="5" applyNumberFormat="1" applyFont="1" applyAlignment="1">
      <alignment horizontal="center"/>
    </xf>
    <xf numFmtId="0" fontId="11" fillId="0" borderId="0" xfId="45" applyFont="1" applyAlignment="1">
      <alignment horizontal="center"/>
    </xf>
    <xf numFmtId="221" fontId="18" fillId="0" borderId="22" xfId="5" applyNumberFormat="1" applyFont="1" applyBorder="1" applyAlignment="1">
      <alignment horizontal="center" vertical="center"/>
    </xf>
    <xf numFmtId="221" fontId="18" fillId="0" borderId="19" xfId="5" applyNumberFormat="1" applyFont="1" applyBorder="1" applyAlignment="1">
      <alignment horizontal="center" vertical="center"/>
    </xf>
    <xf numFmtId="221" fontId="18" fillId="0" borderId="21" xfId="5" applyNumberFormat="1" applyFont="1" applyBorder="1" applyAlignment="1">
      <alignment horizontal="center" vertical="center"/>
    </xf>
    <xf numFmtId="221" fontId="18" fillId="0" borderId="39" xfId="5" applyNumberFormat="1" applyFont="1" applyBorder="1" applyAlignment="1">
      <alignment horizontal="center" vertical="center"/>
    </xf>
    <xf numFmtId="221" fontId="18" fillId="0" borderId="18" xfId="5" applyNumberFormat="1" applyFont="1" applyBorder="1" applyAlignment="1">
      <alignment horizontal="center" vertical="center"/>
    </xf>
    <xf numFmtId="0" fontId="40" fillId="0" borderId="0" xfId="43" applyFont="1" applyAlignment="1">
      <alignment vertical="center"/>
    </xf>
    <xf numFmtId="0" fontId="40" fillId="0" borderId="0" xfId="43" applyFont="1"/>
    <xf numFmtId="0" fontId="24" fillId="0" borderId="2" xfId="5" applyFont="1" applyBorder="1" applyAlignment="1">
      <alignment horizontal="center" vertical="center"/>
    </xf>
    <xf numFmtId="0" fontId="11" fillId="0" borderId="70" xfId="5" applyFont="1" applyBorder="1"/>
    <xf numFmtId="0" fontId="11" fillId="0" borderId="62" xfId="5" applyFont="1" applyBorder="1"/>
    <xf numFmtId="200" fontId="11" fillId="0" borderId="0" xfId="5" applyNumberFormat="1" applyFont="1" applyAlignment="1">
      <alignment horizontal="right" vertical="center"/>
    </xf>
    <xf numFmtId="0" fontId="11" fillId="0" borderId="13" xfId="5" applyFont="1" applyBorder="1" applyAlignment="1">
      <alignment vertical="center"/>
    </xf>
    <xf numFmtId="0" fontId="11" fillId="0" borderId="15" xfId="5" applyFont="1" applyBorder="1" applyAlignment="1">
      <alignment vertical="center"/>
    </xf>
    <xf numFmtId="173" fontId="11" fillId="0" borderId="0" xfId="5" applyNumberFormat="1" applyFont="1" applyAlignment="1">
      <alignment vertical="center"/>
    </xf>
    <xf numFmtId="0" fontId="11" fillId="0" borderId="128" xfId="5" applyFont="1" applyBorder="1" applyAlignment="1">
      <alignment vertical="center"/>
    </xf>
    <xf numFmtId="0" fontId="11" fillId="0" borderId="25" xfId="5" applyFont="1" applyBorder="1" applyAlignment="1">
      <alignment horizontal="center" vertical="center"/>
    </xf>
    <xf numFmtId="0" fontId="11" fillId="0" borderId="14" xfId="5" applyFont="1" applyBorder="1" applyAlignment="1">
      <alignment vertical="center"/>
    </xf>
    <xf numFmtId="0" fontId="11" fillId="0" borderId="0" xfId="5" applyFont="1" applyAlignment="1">
      <alignment horizontal="center" vertical="center"/>
    </xf>
    <xf numFmtId="0" fontId="11" fillId="0" borderId="13" xfId="5" applyFont="1" applyBorder="1" applyAlignment="1">
      <alignment horizontal="center" vertical="center"/>
    </xf>
    <xf numFmtId="0" fontId="11" fillId="0" borderId="128" xfId="5" applyFont="1" applyBorder="1"/>
    <xf numFmtId="0" fontId="11" fillId="0" borderId="18" xfId="5" applyFont="1" applyBorder="1"/>
    <xf numFmtId="200" fontId="11" fillId="0" borderId="19" xfId="5" applyNumberFormat="1" applyFont="1" applyBorder="1" applyAlignment="1">
      <alignment horizontal="right" vertical="center"/>
    </xf>
    <xf numFmtId="0" fontId="11" fillId="0" borderId="19" xfId="5" applyFont="1" applyBorder="1" applyAlignment="1">
      <alignment vertical="center"/>
    </xf>
    <xf numFmtId="173" fontId="11" fillId="0" borderId="19" xfId="5" applyNumberFormat="1" applyFont="1" applyBorder="1" applyAlignment="1">
      <alignment vertical="center"/>
    </xf>
    <xf numFmtId="0" fontId="11" fillId="0" borderId="129" xfId="5" applyFont="1" applyBorder="1"/>
    <xf numFmtId="0" fontId="11" fillId="0" borderId="19" xfId="5" applyFont="1" applyBorder="1"/>
    <xf numFmtId="0" fontId="11" fillId="0" borderId="19" xfId="5" applyFont="1" applyBorder="1" applyAlignment="1">
      <alignment horizontal="center" vertical="center"/>
    </xf>
    <xf numFmtId="0" fontId="11" fillId="0" borderId="21" xfId="5" applyFont="1" applyBorder="1"/>
    <xf numFmtId="173" fontId="11" fillId="0" borderId="19" xfId="5" applyNumberFormat="1" applyFont="1" applyBorder="1"/>
    <xf numFmtId="0" fontId="11" fillId="0" borderId="39" xfId="5" applyFont="1" applyBorder="1" applyAlignment="1">
      <alignment vertical="center"/>
    </xf>
    <xf numFmtId="0" fontId="24" fillId="0" borderId="0" xfId="46" applyFont="1" applyAlignment="1">
      <alignment horizontal="left" vertical="center"/>
    </xf>
    <xf numFmtId="0" fontId="12" fillId="0" borderId="0" xfId="46" applyFont="1" applyAlignment="1">
      <alignment horizontal="centerContinuous" vertical="center"/>
    </xf>
    <xf numFmtId="0" fontId="12" fillId="0" borderId="0" xfId="46" applyFont="1"/>
    <xf numFmtId="0" fontId="11" fillId="0" borderId="0" xfId="46" applyFont="1"/>
    <xf numFmtId="0" fontId="18" fillId="0" borderId="1" xfId="5" applyFont="1" applyBorder="1" applyAlignment="1">
      <alignment horizontal="center" vertical="center"/>
    </xf>
    <xf numFmtId="0" fontId="18" fillId="0" borderId="70" xfId="5" applyFont="1" applyBorder="1" applyAlignment="1">
      <alignment horizontal="center" vertical="center"/>
    </xf>
    <xf numFmtId="0" fontId="18" fillId="0" borderId="69" xfId="5" quotePrefix="1" applyFont="1" applyBorder="1" applyAlignment="1">
      <alignment horizontal="center" vertical="center" wrapText="1"/>
    </xf>
    <xf numFmtId="17" fontId="18" fillId="0" borderId="1" xfId="5" quotePrefix="1" applyNumberFormat="1" applyFont="1" applyBorder="1" applyAlignment="1">
      <alignment horizontal="center" vertical="center" wrapText="1"/>
    </xf>
    <xf numFmtId="0" fontId="18" fillId="0" borderId="48" xfId="5" quotePrefix="1" applyFont="1" applyBorder="1" applyAlignment="1">
      <alignment horizontal="center" vertical="center" wrapText="1"/>
    </xf>
    <xf numFmtId="0" fontId="23" fillId="0" borderId="49" xfId="5" applyFont="1" applyBorder="1" applyAlignment="1">
      <alignment vertical="center" wrapText="1"/>
    </xf>
    <xf numFmtId="0" fontId="18" fillId="0" borderId="41" xfId="5" quotePrefix="1" applyFont="1" applyBorder="1" applyAlignment="1">
      <alignment horizontal="center" vertical="center" wrapText="1"/>
    </xf>
    <xf numFmtId="0" fontId="23" fillId="0" borderId="42" xfId="5" applyFont="1" applyBorder="1" applyAlignment="1">
      <alignment vertical="center" wrapText="1"/>
    </xf>
    <xf numFmtId="0" fontId="18" fillId="0" borderId="81" xfId="5" quotePrefix="1" applyFont="1" applyBorder="1" applyAlignment="1">
      <alignment horizontal="center" vertical="center" wrapText="1"/>
    </xf>
    <xf numFmtId="0" fontId="23" fillId="0" borderId="56" xfId="5" applyFont="1" applyBorder="1" applyAlignment="1">
      <alignment vertical="center" wrapText="1"/>
    </xf>
    <xf numFmtId="173" fontId="62" fillId="0" borderId="67" xfId="5" applyNumberFormat="1" applyFont="1" applyBorder="1" applyAlignment="1">
      <alignment horizontal="center" vertical="center" wrapText="1"/>
    </xf>
    <xf numFmtId="173" fontId="62" fillId="0" borderId="6" xfId="5" applyNumberFormat="1" applyFont="1" applyBorder="1" applyAlignment="1">
      <alignment horizontal="center" vertical="center" wrapText="1"/>
    </xf>
    <xf numFmtId="17" fontId="18" fillId="0" borderId="69" xfId="5" quotePrefix="1" applyNumberFormat="1" applyFont="1" applyBorder="1" applyAlignment="1">
      <alignment horizontal="center" vertical="center" wrapText="1"/>
    </xf>
    <xf numFmtId="0" fontId="12" fillId="0" borderId="0" xfId="5" quotePrefix="1" applyFont="1" applyAlignment="1">
      <alignment vertical="center" textRotation="180"/>
    </xf>
    <xf numFmtId="0" fontId="12" fillId="0" borderId="0" xfId="5" applyFont="1" applyAlignment="1">
      <alignment vertical="center" textRotation="180"/>
    </xf>
    <xf numFmtId="0" fontId="11" fillId="0" borderId="1" xfId="5" applyFont="1" applyBorder="1"/>
    <xf numFmtId="0" fontId="11" fillId="0" borderId="2" xfId="5" applyFont="1" applyBorder="1"/>
    <xf numFmtId="0" fontId="66" fillId="0" borderId="19" xfId="5" applyFont="1" applyBorder="1" applyAlignment="1">
      <alignment horizontal="center" vertical="center"/>
    </xf>
    <xf numFmtId="0" fontId="11" fillId="0" borderId="11" xfId="2" applyBorder="1"/>
    <xf numFmtId="1" fontId="66" fillId="0" borderId="64" xfId="5" applyNumberFormat="1" applyFont="1" applyBorder="1" applyAlignment="1">
      <alignment horizontal="center" vertical="center"/>
    </xf>
    <xf numFmtId="221" fontId="66" fillId="0" borderId="69" xfId="5" applyNumberFormat="1" applyFont="1" applyBorder="1" applyAlignment="1">
      <alignment vertical="center"/>
    </xf>
    <xf numFmtId="221" fontId="52" fillId="0" borderId="0" xfId="5" applyNumberFormat="1" applyFont="1" applyAlignment="1">
      <alignment vertical="center"/>
    </xf>
    <xf numFmtId="221" fontId="52" fillId="0" borderId="0" xfId="5" applyNumberFormat="1" applyFont="1" applyAlignment="1">
      <alignment horizontal="center" vertical="center"/>
    </xf>
    <xf numFmtId="198" fontId="52" fillId="0" borderId="0" xfId="5" applyNumberFormat="1" applyFont="1" applyAlignment="1">
      <alignment horizontal="center" vertical="center"/>
    </xf>
    <xf numFmtId="173" fontId="52" fillId="0" borderId="0" xfId="5" applyNumberFormat="1" applyFont="1" applyAlignment="1">
      <alignment horizontal="center" vertical="center"/>
    </xf>
    <xf numFmtId="221" fontId="52" fillId="0" borderId="28" xfId="5" applyNumberFormat="1" applyFont="1" applyBorder="1" applyAlignment="1">
      <alignment horizontal="center" vertical="center"/>
    </xf>
    <xf numFmtId="173" fontId="11" fillId="0" borderId="0" xfId="2" applyNumberFormat="1"/>
    <xf numFmtId="221" fontId="52" fillId="0" borderId="14" xfId="5" applyNumberFormat="1" applyFont="1" applyBorder="1" applyAlignment="1">
      <alignment horizontal="center" vertical="center"/>
    </xf>
    <xf numFmtId="0" fontId="66" fillId="0" borderId="64" xfId="5" applyFont="1" applyBorder="1" applyAlignment="1">
      <alignment horizontal="center" vertical="center"/>
    </xf>
    <xf numFmtId="221" fontId="52" fillId="0" borderId="14" xfId="5" applyNumberFormat="1" applyFont="1" applyBorder="1" applyAlignment="1">
      <alignment vertical="center"/>
    </xf>
    <xf numFmtId="221" fontId="66" fillId="0" borderId="69" xfId="5" applyNumberFormat="1" applyFont="1" applyBorder="1" applyAlignment="1">
      <alignment horizontal="center" vertical="center"/>
    </xf>
    <xf numFmtId="221" fontId="52" fillId="0" borderId="11" xfId="5" applyNumberFormat="1" applyFont="1" applyBorder="1" applyAlignment="1">
      <alignment horizontal="center" vertical="center"/>
    </xf>
    <xf numFmtId="221" fontId="11" fillId="0" borderId="0" xfId="5" applyNumberFormat="1" applyFont="1" applyAlignment="1">
      <alignment vertical="center"/>
    </xf>
    <xf numFmtId="221" fontId="52" fillId="0" borderId="19" xfId="5" applyNumberFormat="1" applyFont="1" applyBorder="1" applyAlignment="1">
      <alignment horizontal="center" vertical="center"/>
    </xf>
    <xf numFmtId="221" fontId="52" fillId="0" borderId="18" xfId="5" applyNumberFormat="1" applyFont="1" applyBorder="1" applyAlignment="1">
      <alignment horizontal="center" vertical="center"/>
    </xf>
    <xf numFmtId="221" fontId="52" fillId="0" borderId="25" xfId="5" applyNumberFormat="1" applyFont="1" applyBorder="1" applyAlignment="1">
      <alignment horizontal="center" vertical="center"/>
    </xf>
    <xf numFmtId="198" fontId="52" fillId="0" borderId="0" xfId="5" applyNumberFormat="1" applyFont="1" applyAlignment="1">
      <alignment vertical="center"/>
    </xf>
    <xf numFmtId="221" fontId="52" fillId="0" borderId="30" xfId="5" applyNumberFormat="1" applyFont="1" applyBorder="1" applyAlignment="1">
      <alignment horizontal="center" vertical="center"/>
    </xf>
    <xf numFmtId="198" fontId="52" fillId="0" borderId="14" xfId="5" applyNumberFormat="1" applyFont="1" applyBorder="1" applyAlignment="1">
      <alignment vertical="center"/>
    </xf>
    <xf numFmtId="173" fontId="52" fillId="0" borderId="19" xfId="5" applyNumberFormat="1" applyFont="1" applyBorder="1" applyAlignment="1">
      <alignment horizontal="center" vertical="center"/>
    </xf>
    <xf numFmtId="198" fontId="52" fillId="0" borderId="28" xfId="5" applyNumberFormat="1" applyFont="1" applyBorder="1" applyAlignment="1">
      <alignment vertical="center"/>
    </xf>
    <xf numFmtId="198" fontId="66" fillId="0" borderId="28" xfId="5" applyNumberFormat="1" applyFont="1" applyBorder="1" applyAlignment="1">
      <alignment vertical="center"/>
    </xf>
    <xf numFmtId="198" fontId="66" fillId="0" borderId="69" xfId="5" applyNumberFormat="1" applyFont="1" applyBorder="1" applyAlignment="1">
      <alignment vertical="center"/>
    </xf>
    <xf numFmtId="198" fontId="66" fillId="0" borderId="1" xfId="5" applyNumberFormat="1" applyFont="1" applyBorder="1" applyAlignment="1">
      <alignment vertical="center"/>
    </xf>
    <xf numFmtId="198" fontId="66" fillId="0" borderId="18" xfId="5" applyNumberFormat="1" applyFont="1" applyBorder="1" applyAlignment="1">
      <alignment vertical="center"/>
    </xf>
    <xf numFmtId="0" fontId="66" fillId="0" borderId="0" xfId="5" applyFont="1" applyAlignment="1">
      <alignment horizontal="center" vertical="center" textRotation="90" wrapText="1"/>
    </xf>
    <xf numFmtId="198" fontId="66" fillId="0" borderId="0" xfId="5" applyNumberFormat="1" applyFont="1" applyAlignment="1">
      <alignment vertical="center"/>
    </xf>
    <xf numFmtId="0" fontId="66" fillId="0" borderId="66" xfId="5" applyFont="1" applyBorder="1" applyAlignment="1">
      <alignment horizontal="center" vertical="center"/>
    </xf>
    <xf numFmtId="198" fontId="52" fillId="0" borderId="19" xfId="5" applyNumberFormat="1" applyFont="1" applyBorder="1" applyAlignment="1">
      <alignment vertical="center"/>
    </xf>
    <xf numFmtId="0" fontId="40" fillId="0" borderId="0" xfId="49" applyFont="1"/>
    <xf numFmtId="0" fontId="42" fillId="0" borderId="0" xfId="49" applyFont="1"/>
    <xf numFmtId="0" fontId="42" fillId="0" borderId="0" xfId="49" applyFont="1" applyAlignment="1">
      <alignment horizontal="center"/>
    </xf>
    <xf numFmtId="0" fontId="40" fillId="0" borderId="0" xfId="49" quotePrefix="1" applyFont="1" applyAlignment="1">
      <alignment horizontal="left"/>
    </xf>
    <xf numFmtId="0" fontId="24" fillId="0" borderId="0" xfId="49" applyFont="1"/>
    <xf numFmtId="0" fontId="11" fillId="0" borderId="0" xfId="49" applyFont="1"/>
    <xf numFmtId="0" fontId="11" fillId="0" borderId="0" xfId="49" applyFont="1" applyAlignment="1">
      <alignment horizontal="center"/>
    </xf>
    <xf numFmtId="0" fontId="24" fillId="0" borderId="76" xfId="49" applyFont="1" applyBorder="1" applyAlignment="1">
      <alignment horizontal="center" vertical="center"/>
    </xf>
    <xf numFmtId="0" fontId="24" fillId="0" borderId="42" xfId="49" applyFont="1" applyBorder="1" applyAlignment="1">
      <alignment horizontal="center" vertical="center"/>
    </xf>
    <xf numFmtId="0" fontId="12" fillId="0" borderId="11" xfId="49" applyFont="1" applyBorder="1"/>
    <xf numFmtId="0" fontId="12" fillId="0" borderId="0" xfId="49" quotePrefix="1" applyFont="1" applyAlignment="1">
      <alignment horizontal="center"/>
    </xf>
    <xf numFmtId="0" fontId="12" fillId="0" borderId="0" xfId="49" applyFont="1" applyAlignment="1">
      <alignment horizontal="center"/>
    </xf>
    <xf numFmtId="0" fontId="12" fillId="0" borderId="11" xfId="49" applyFont="1" applyBorder="1" applyAlignment="1">
      <alignment vertical="center"/>
    </xf>
    <xf numFmtId="1" fontId="12" fillId="0" borderId="0" xfId="49" applyNumberFormat="1" applyFont="1" applyAlignment="1">
      <alignment horizontal="center" vertical="center"/>
    </xf>
    <xf numFmtId="173" fontId="12" fillId="0" borderId="14" xfId="49" applyNumberFormat="1" applyFont="1" applyBorder="1" applyAlignment="1">
      <alignment horizontal="center" vertical="center"/>
    </xf>
    <xf numFmtId="173" fontId="12" fillId="0" borderId="12" xfId="49" applyNumberFormat="1" applyFont="1" applyBorder="1" applyAlignment="1">
      <alignment horizontal="center" vertical="center"/>
    </xf>
    <xf numFmtId="173" fontId="12" fillId="0" borderId="17" xfId="49" applyNumberFormat="1" applyFont="1" applyBorder="1" applyAlignment="1">
      <alignment horizontal="center" vertical="center"/>
    </xf>
    <xf numFmtId="173" fontId="12" fillId="0" borderId="16" xfId="49" applyNumberFormat="1" applyFont="1" applyBorder="1" applyAlignment="1">
      <alignment horizontal="center" vertical="center"/>
    </xf>
    <xf numFmtId="173" fontId="11" fillId="0" borderId="0" xfId="50" applyNumberFormat="1" applyFont="1"/>
    <xf numFmtId="0" fontId="30" fillId="0" borderId="11" xfId="49" quotePrefix="1" applyFont="1" applyBorder="1" applyAlignment="1">
      <alignment horizontal="left"/>
    </xf>
    <xf numFmtId="173" fontId="11" fillId="0" borderId="0" xfId="49" applyNumberFormat="1" applyFont="1" applyAlignment="1">
      <alignment horizontal="left"/>
    </xf>
    <xf numFmtId="0" fontId="30" fillId="0" borderId="18" xfId="49" quotePrefix="1" applyFont="1" applyBorder="1" applyAlignment="1">
      <alignment horizontal="left"/>
    </xf>
    <xf numFmtId="173" fontId="11" fillId="0" borderId="19" xfId="49" applyNumberFormat="1" applyFont="1" applyBorder="1" applyAlignment="1">
      <alignment horizontal="left"/>
    </xf>
    <xf numFmtId="173" fontId="12" fillId="0" borderId="39" xfId="49" applyNumberFormat="1" applyFont="1" applyBorder="1" applyAlignment="1">
      <alignment horizontal="center" vertical="center"/>
    </xf>
    <xf numFmtId="173" fontId="12" fillId="0" borderId="20" xfId="49" applyNumberFormat="1" applyFont="1" applyBorder="1" applyAlignment="1">
      <alignment horizontal="center" vertical="center"/>
    </xf>
    <xf numFmtId="173" fontId="12" fillId="0" borderId="47" xfId="49" applyNumberFormat="1" applyFont="1" applyBorder="1" applyAlignment="1">
      <alignment horizontal="center" vertical="center"/>
    </xf>
    <xf numFmtId="173" fontId="12" fillId="0" borderId="23" xfId="49" applyNumberFormat="1" applyFont="1" applyBorder="1" applyAlignment="1">
      <alignment horizontal="center" vertical="center"/>
    </xf>
    <xf numFmtId="0" fontId="30" fillId="0" borderId="0" xfId="49" quotePrefix="1" applyFont="1" applyAlignment="1">
      <alignment horizontal="left"/>
    </xf>
    <xf numFmtId="0" fontId="22" fillId="0" borderId="0" xfId="49" applyFont="1" applyAlignment="1">
      <alignment horizontal="left"/>
    </xf>
    <xf numFmtId="173" fontId="11" fillId="0" borderId="0" xfId="49" applyNumberFormat="1" applyFont="1" applyAlignment="1">
      <alignment horizontal="center"/>
    </xf>
    <xf numFmtId="173" fontId="11" fillId="0" borderId="0" xfId="49" applyNumberFormat="1" applyFont="1"/>
    <xf numFmtId="0" fontId="11" fillId="0" borderId="0" xfId="49" applyFont="1" applyAlignment="1">
      <alignment horizontal="left"/>
    </xf>
    <xf numFmtId="0" fontId="22" fillId="0" borderId="0" xfId="49" applyFont="1"/>
    <xf numFmtId="0" fontId="11" fillId="0" borderId="0" xfId="50" applyFont="1" applyAlignment="1">
      <alignment horizontal="center"/>
    </xf>
    <xf numFmtId="0" fontId="227" fillId="0" borderId="0" xfId="26" quotePrefix="1" applyFont="1" applyAlignment="1">
      <alignment horizontal="left" vertical="center"/>
    </xf>
    <xf numFmtId="0" fontId="226" fillId="0" borderId="0" xfId="26" applyFont="1" applyAlignment="1">
      <alignment vertical="center"/>
    </xf>
    <xf numFmtId="0" fontId="37" fillId="0" borderId="0" xfId="2" applyFont="1"/>
    <xf numFmtId="0" fontId="58" fillId="0" borderId="56" xfId="26" applyFont="1" applyBorder="1" applyAlignment="1">
      <alignment horizontal="center" vertical="center"/>
    </xf>
    <xf numFmtId="0" fontId="58" fillId="0" borderId="65" xfId="26" applyFont="1" applyBorder="1" applyAlignment="1">
      <alignment horizontal="centerContinuous" vertical="center" wrapText="1"/>
    </xf>
    <xf numFmtId="0" fontId="58" fillId="0" borderId="44" xfId="26" applyFont="1" applyBorder="1" applyAlignment="1">
      <alignment horizontal="centerContinuous" vertical="center" wrapText="1"/>
    </xf>
    <xf numFmtId="0" fontId="58" fillId="0" borderId="45" xfId="26" applyFont="1" applyBorder="1" applyAlignment="1">
      <alignment horizontal="centerContinuous" vertical="center" wrapText="1"/>
    </xf>
    <xf numFmtId="0" fontId="58" fillId="0" borderId="17" xfId="26" applyFont="1" applyBorder="1" applyAlignment="1">
      <alignment horizontal="center" vertical="center"/>
    </xf>
    <xf numFmtId="0" fontId="58" fillId="0" borderId="0" xfId="26" applyFont="1" applyAlignment="1">
      <alignment horizontal="centerContinuous" vertical="center" wrapText="1"/>
    </xf>
    <xf numFmtId="0" fontId="58" fillId="0" borderId="43" xfId="26" applyFont="1" applyBorder="1" applyAlignment="1">
      <alignment horizontal="center" vertical="center"/>
    </xf>
    <xf numFmtId="0" fontId="58" fillId="0" borderId="36" xfId="26" applyFont="1" applyBorder="1" applyAlignment="1">
      <alignment horizontal="center" vertical="center" wrapText="1"/>
    </xf>
    <xf numFmtId="0" fontId="89" fillId="0" borderId="36" xfId="26" quotePrefix="1" applyFont="1" applyBorder="1" applyAlignment="1">
      <alignment horizontal="center" vertical="center" wrapText="1"/>
    </xf>
    <xf numFmtId="0" fontId="59" fillId="0" borderId="44" xfId="26" applyFont="1" applyBorder="1" applyAlignment="1">
      <alignment vertical="center"/>
    </xf>
    <xf numFmtId="0" fontId="59" fillId="0" borderId="65" xfId="26" applyFont="1" applyBorder="1" applyAlignment="1">
      <alignment vertical="center"/>
    </xf>
    <xf numFmtId="0" fontId="227" fillId="0" borderId="65" xfId="26" applyFont="1" applyBorder="1" applyAlignment="1">
      <alignment vertical="center"/>
    </xf>
    <xf numFmtId="0" fontId="58" fillId="0" borderId="65" xfId="26" applyFont="1" applyBorder="1" applyAlignment="1">
      <alignment vertical="center"/>
    </xf>
    <xf numFmtId="0" fontId="59" fillId="0" borderId="45" xfId="26" applyFont="1" applyBorder="1" applyAlignment="1">
      <alignment vertical="center"/>
    </xf>
    <xf numFmtId="17" fontId="58" fillId="0" borderId="17" xfId="26" quotePrefix="1" applyNumberFormat="1" applyFont="1" applyBorder="1" applyAlignment="1">
      <alignment horizontal="center" vertical="center"/>
    </xf>
    <xf numFmtId="3" fontId="59" fillId="0" borderId="15" xfId="26" applyNumberFormat="1" applyFont="1" applyBorder="1" applyAlignment="1">
      <alignment horizontal="center" vertical="center"/>
    </xf>
    <xf numFmtId="3" fontId="59" fillId="0" borderId="17" xfId="26" applyNumberFormat="1" applyFont="1" applyBorder="1" applyAlignment="1">
      <alignment horizontal="center" vertical="center"/>
    </xf>
    <xf numFmtId="3" fontId="59" fillId="0" borderId="13" xfId="26" applyNumberFormat="1" applyFont="1" applyBorder="1" applyAlignment="1">
      <alignment horizontal="center" vertical="center"/>
    </xf>
    <xf numFmtId="17" fontId="58" fillId="0" borderId="43" xfId="26" quotePrefix="1" applyNumberFormat="1" applyFont="1" applyBorder="1" applyAlignment="1">
      <alignment horizontal="center" vertical="center"/>
    </xf>
    <xf numFmtId="3" fontId="59" fillId="0" borderId="32" xfId="26" applyNumberFormat="1" applyFont="1" applyBorder="1" applyAlignment="1">
      <alignment horizontal="center" vertical="center"/>
    </xf>
    <xf numFmtId="3" fontId="59" fillId="0" borderId="43" xfId="26" applyNumberFormat="1" applyFont="1" applyBorder="1" applyAlignment="1">
      <alignment horizontal="center" vertical="center"/>
    </xf>
    <xf numFmtId="3" fontId="59" fillId="0" borderId="31" xfId="26" applyNumberFormat="1" applyFont="1" applyBorder="1" applyAlignment="1">
      <alignment horizontal="center" vertical="center"/>
    </xf>
    <xf numFmtId="0" fontId="59" fillId="0" borderId="32" xfId="26" applyFont="1" applyBorder="1" applyAlignment="1">
      <alignment vertical="center"/>
    </xf>
    <xf numFmtId="3" fontId="59" fillId="0" borderId="30" xfId="26" applyNumberFormat="1" applyFont="1" applyBorder="1" applyAlignment="1">
      <alignment vertical="center"/>
    </xf>
    <xf numFmtId="3" fontId="227" fillId="0" borderId="30" xfId="26" applyNumberFormat="1" applyFont="1" applyBorder="1" applyAlignment="1">
      <alignment vertical="center"/>
    </xf>
    <xf numFmtId="3" fontId="58" fillId="0" borderId="30" xfId="26" applyNumberFormat="1" applyFont="1" applyBorder="1" applyAlignment="1">
      <alignment vertical="center"/>
    </xf>
    <xf numFmtId="3" fontId="59" fillId="0" borderId="31" xfId="26" applyNumberFormat="1" applyFont="1" applyBorder="1" applyAlignment="1">
      <alignment vertical="center"/>
    </xf>
    <xf numFmtId="17" fontId="58" fillId="0" borderId="17" xfId="26" applyNumberFormat="1" applyFont="1" applyBorder="1" applyAlignment="1">
      <alignment horizontal="center" vertical="center"/>
    </xf>
    <xf numFmtId="3" fontId="59" fillId="0" borderId="65" xfId="26" applyNumberFormat="1" applyFont="1" applyBorder="1" applyAlignment="1">
      <alignment vertical="center"/>
    </xf>
    <xf numFmtId="3" fontId="227" fillId="0" borderId="65" xfId="26" applyNumberFormat="1" applyFont="1" applyBorder="1" applyAlignment="1">
      <alignment vertical="center"/>
    </xf>
    <xf numFmtId="3" fontId="58" fillId="0" borderId="65" xfId="26" applyNumberFormat="1" applyFont="1" applyBorder="1" applyAlignment="1">
      <alignment vertical="center"/>
    </xf>
    <xf numFmtId="3" fontId="59" fillId="0" borderId="45" xfId="26" applyNumberFormat="1" applyFont="1" applyBorder="1" applyAlignment="1">
      <alignment vertical="center"/>
    </xf>
    <xf numFmtId="250" fontId="59" fillId="0" borderId="17" xfId="26" applyNumberFormat="1" applyFont="1" applyBorder="1" applyAlignment="1">
      <alignment horizontal="center" vertical="center"/>
    </xf>
    <xf numFmtId="250" fontId="59" fillId="0" borderId="43" xfId="26" applyNumberFormat="1" applyFont="1" applyBorder="1" applyAlignment="1">
      <alignment horizontal="center" vertical="center"/>
    </xf>
    <xf numFmtId="0" fontId="229" fillId="0" borderId="0" xfId="26" applyFont="1" applyAlignment="1">
      <alignment vertical="center"/>
    </xf>
    <xf numFmtId="0" fontId="150" fillId="0" borderId="0" xfId="26" applyFont="1" applyAlignment="1">
      <alignment vertical="center"/>
    </xf>
    <xf numFmtId="0" fontId="37" fillId="0" borderId="0" xfId="26" applyFont="1" applyAlignment="1">
      <alignment vertical="center"/>
    </xf>
    <xf numFmtId="3" fontId="37" fillId="0" borderId="0" xfId="26" applyNumberFormat="1" applyFont="1" applyAlignment="1">
      <alignment horizontal="center" vertical="center"/>
    </xf>
    <xf numFmtId="3" fontId="150" fillId="0" borderId="0" xfId="26" applyNumberFormat="1" applyFont="1" applyAlignment="1">
      <alignment horizontal="center" vertical="center"/>
    </xf>
    <xf numFmtId="0" fontId="58" fillId="0" borderId="0" xfId="26" applyFont="1" applyAlignment="1">
      <alignment vertical="center"/>
    </xf>
    <xf numFmtId="0" fontId="59" fillId="0" borderId="0" xfId="26" applyFont="1" applyAlignment="1">
      <alignment vertical="center"/>
    </xf>
    <xf numFmtId="0" fontId="58" fillId="0" borderId="57" xfId="26" applyFont="1" applyBorder="1" applyAlignment="1">
      <alignment horizontal="center" vertical="center"/>
    </xf>
    <xf numFmtId="0" fontId="58" fillId="0" borderId="32" xfId="26" applyFont="1" applyBorder="1" applyAlignment="1">
      <alignment horizontal="centerContinuous" vertical="center"/>
    </xf>
    <xf numFmtId="0" fontId="58" fillId="0" borderId="42" xfId="26" applyFont="1" applyBorder="1" applyAlignment="1">
      <alignment horizontal="centerContinuous" vertical="center"/>
    </xf>
    <xf numFmtId="0" fontId="58" fillId="0" borderId="31" xfId="26" applyFont="1" applyBorder="1" applyAlignment="1">
      <alignment horizontal="centerContinuous" vertical="center"/>
    </xf>
    <xf numFmtId="0" fontId="58" fillId="0" borderId="15" xfId="26" applyFont="1" applyBorder="1" applyAlignment="1">
      <alignment vertical="center"/>
    </xf>
    <xf numFmtId="170" fontId="59" fillId="0" borderId="56" xfId="26" applyNumberFormat="1" applyFont="1" applyBorder="1" applyAlignment="1">
      <alignment horizontal="right" vertical="center"/>
    </xf>
    <xf numFmtId="0" fontId="58" fillId="0" borderId="15" xfId="26" applyFont="1" applyBorder="1" applyAlignment="1">
      <alignment horizontal="center" vertical="center"/>
    </xf>
    <xf numFmtId="170" fontId="59" fillId="0" borderId="17" xfId="26" applyNumberFormat="1" applyFont="1" applyBorder="1" applyAlignment="1">
      <alignment horizontal="right" vertical="center"/>
    </xf>
    <xf numFmtId="170" fontId="59" fillId="0" borderId="13" xfId="26" applyNumberFormat="1" applyFont="1" applyBorder="1" applyAlignment="1">
      <alignment horizontal="right" vertical="center"/>
    </xf>
    <xf numFmtId="170" fontId="59" fillId="0" borderId="43" xfId="26" applyNumberFormat="1" applyFont="1" applyBorder="1" applyAlignment="1">
      <alignment horizontal="right" vertical="center"/>
    </xf>
    <xf numFmtId="0" fontId="58" fillId="0" borderId="44" xfId="26" applyFont="1" applyBorder="1" applyAlignment="1">
      <alignment horizontal="centerContinuous" vertical="center"/>
    </xf>
    <xf numFmtId="170" fontId="58" fillId="0" borderId="42" xfId="26" applyNumberFormat="1" applyFont="1" applyBorder="1" applyAlignment="1">
      <alignment horizontal="right" vertical="center"/>
    </xf>
    <xf numFmtId="170" fontId="58" fillId="0" borderId="43" xfId="26" applyNumberFormat="1" applyFont="1" applyBorder="1" applyAlignment="1">
      <alignment horizontal="right" vertical="center"/>
    </xf>
    <xf numFmtId="0" fontId="58" fillId="0" borderId="32" xfId="26" applyFont="1" applyBorder="1" applyAlignment="1">
      <alignment vertical="center"/>
    </xf>
    <xf numFmtId="170" fontId="59" fillId="0" borderId="36" xfId="26" applyNumberFormat="1" applyFont="1" applyBorder="1" applyAlignment="1">
      <alignment horizontal="right" vertical="center"/>
    </xf>
    <xf numFmtId="0" fontId="37" fillId="0" borderId="0" xfId="26" applyFont="1"/>
    <xf numFmtId="0" fontId="227" fillId="0" borderId="0" xfId="26" applyFont="1" applyAlignment="1">
      <alignment vertical="center"/>
    </xf>
    <xf numFmtId="0" fontId="58" fillId="0" borderId="44" xfId="26" applyFont="1" applyBorder="1" applyAlignment="1">
      <alignment horizontal="center" vertical="center"/>
    </xf>
    <xf numFmtId="0" fontId="58" fillId="0" borderId="45" xfId="26" applyFont="1" applyBorder="1" applyAlignment="1">
      <alignment horizontal="center" vertical="center"/>
    </xf>
    <xf numFmtId="0" fontId="58" fillId="0" borderId="42" xfId="26" applyFont="1" applyBorder="1" applyAlignment="1">
      <alignment horizontal="center" vertical="center"/>
    </xf>
    <xf numFmtId="0" fontId="59" fillId="0" borderId="30" xfId="26" applyFont="1" applyBorder="1" applyAlignment="1">
      <alignment vertical="center"/>
    </xf>
    <xf numFmtId="0" fontId="58" fillId="0" borderId="30" xfId="26" applyFont="1" applyBorder="1" applyAlignment="1">
      <alignment vertical="center"/>
    </xf>
    <xf numFmtId="0" fontId="59" fillId="0" borderId="31" xfId="26" applyFont="1" applyBorder="1" applyAlignment="1">
      <alignment vertical="center"/>
    </xf>
    <xf numFmtId="3" fontId="59" fillId="0" borderId="17" xfId="91" applyNumberFormat="1" applyFont="1" applyBorder="1" applyAlignment="1">
      <alignment horizontal="center" vertical="center"/>
    </xf>
    <xf numFmtId="3" fontId="59" fillId="0" borderId="15" xfId="91" applyNumberFormat="1" applyFont="1" applyBorder="1" applyAlignment="1">
      <alignment horizontal="center" vertical="center"/>
    </xf>
    <xf numFmtId="3" fontId="59" fillId="0" borderId="13" xfId="91" applyNumberFormat="1" applyFont="1" applyBorder="1" applyAlignment="1">
      <alignment horizontal="center" vertical="center"/>
    </xf>
    <xf numFmtId="17" fontId="58" fillId="0" borderId="15" xfId="26" applyNumberFormat="1" applyFont="1" applyBorder="1" applyAlignment="1">
      <alignment horizontal="center" vertical="center"/>
    </xf>
    <xf numFmtId="17" fontId="58" fillId="0" borderId="32" xfId="26" applyNumberFormat="1" applyFont="1" applyBorder="1" applyAlignment="1">
      <alignment horizontal="center" vertical="center"/>
    </xf>
    <xf numFmtId="3" fontId="59" fillId="0" borderId="32" xfId="91" applyNumberFormat="1" applyFont="1" applyBorder="1" applyAlignment="1">
      <alignment horizontal="center" vertical="center"/>
    </xf>
    <xf numFmtId="0" fontId="151" fillId="0" borderId="0" xfId="26" applyFont="1" applyAlignment="1">
      <alignment vertical="center"/>
    </xf>
    <xf numFmtId="0" fontId="58" fillId="0" borderId="45" xfId="26" applyFont="1" applyBorder="1" applyAlignment="1">
      <alignment horizontal="center" vertical="center" wrapText="1"/>
    </xf>
    <xf numFmtId="0" fontId="59" fillId="0" borderId="36" xfId="26" applyFont="1" applyBorder="1" applyAlignment="1">
      <alignment vertical="center"/>
    </xf>
    <xf numFmtId="254" fontId="59" fillId="0" borderId="56" xfId="26" applyNumberFormat="1" applyFont="1" applyBorder="1" applyAlignment="1">
      <alignment vertical="center" shrinkToFit="1"/>
    </xf>
    <xf numFmtId="254" fontId="59" fillId="0" borderId="36" xfId="26" applyNumberFormat="1" applyFont="1" applyBorder="1" applyAlignment="1">
      <alignment vertical="center" shrinkToFit="1"/>
    </xf>
    <xf numFmtId="254" fontId="59" fillId="0" borderId="17" xfId="26" applyNumberFormat="1" applyFont="1" applyBorder="1" applyAlignment="1">
      <alignment vertical="center" shrinkToFit="1"/>
    </xf>
    <xf numFmtId="254" fontId="59" fillId="0" borderId="13" xfId="26" applyNumberFormat="1" applyFont="1" applyBorder="1" applyAlignment="1">
      <alignment vertical="center" shrinkToFit="1"/>
    </xf>
    <xf numFmtId="254" fontId="37" fillId="0" borderId="17" xfId="26" applyNumberFormat="1" applyFont="1" applyBorder="1" applyAlignment="1">
      <alignment vertical="center" shrinkToFit="1"/>
    </xf>
    <xf numFmtId="254" fontId="89" fillId="0" borderId="42" xfId="26" applyNumberFormat="1" applyFont="1" applyBorder="1" applyAlignment="1">
      <alignment vertical="center" shrinkToFit="1"/>
    </xf>
    <xf numFmtId="254" fontId="59" fillId="0" borderId="65" xfId="26" applyNumberFormat="1" applyFont="1" applyBorder="1" applyAlignment="1">
      <alignment vertical="center"/>
    </xf>
    <xf numFmtId="254" fontId="59" fillId="0" borderId="45" xfId="26" applyNumberFormat="1" applyFont="1" applyBorder="1" applyAlignment="1">
      <alignment vertical="center"/>
    </xf>
    <xf numFmtId="254" fontId="59" fillId="0" borderId="43" xfId="26" applyNumberFormat="1" applyFont="1" applyBorder="1" applyAlignment="1">
      <alignment vertical="center" shrinkToFit="1"/>
    </xf>
    <xf numFmtId="254" fontId="58" fillId="0" borderId="43" xfId="26" applyNumberFormat="1" applyFont="1" applyBorder="1" applyAlignment="1">
      <alignment vertical="center" shrinkToFit="1"/>
    </xf>
    <xf numFmtId="254" fontId="58" fillId="0" borderId="42" xfId="26" applyNumberFormat="1" applyFont="1" applyBorder="1" applyAlignment="1">
      <alignment vertical="center" shrinkToFit="1"/>
    </xf>
    <xf numFmtId="254" fontId="58" fillId="0" borderId="56" xfId="26" applyNumberFormat="1" applyFont="1" applyBorder="1" applyAlignment="1">
      <alignment vertical="center" shrinkToFit="1"/>
    </xf>
    <xf numFmtId="254" fontId="59" fillId="0" borderId="0" xfId="26" applyNumberFormat="1" applyFont="1" applyAlignment="1">
      <alignment vertical="center"/>
    </xf>
    <xf numFmtId="0" fontId="58" fillId="0" borderId="32" xfId="26" applyFont="1" applyBorder="1" applyAlignment="1">
      <alignment horizontal="center" vertical="center"/>
    </xf>
    <xf numFmtId="0" fontId="230" fillId="0" borderId="0" xfId="26" applyFont="1"/>
    <xf numFmtId="0" fontId="59" fillId="0" borderId="0" xfId="26" applyFont="1"/>
    <xf numFmtId="0" fontId="227" fillId="0" borderId="43" xfId="26" applyFont="1" applyBorder="1" applyAlignment="1">
      <alignment horizontal="center" vertical="center"/>
    </xf>
    <xf numFmtId="3" fontId="226" fillId="0" borderId="43" xfId="26" applyNumberFormat="1" applyFont="1" applyBorder="1" applyAlignment="1">
      <alignment horizontal="center" vertical="center"/>
    </xf>
    <xf numFmtId="173" fontId="226" fillId="0" borderId="43" xfId="26" applyNumberFormat="1" applyFont="1" applyBorder="1" applyAlignment="1">
      <alignment horizontal="center" vertical="center"/>
    </xf>
    <xf numFmtId="0" fontId="227" fillId="0" borderId="0" xfId="96" applyFont="1" applyAlignment="1">
      <alignment vertical="center"/>
    </xf>
    <xf numFmtId="0" fontId="58" fillId="0" borderId="65" xfId="26" applyFont="1" applyBorder="1" applyAlignment="1">
      <alignment horizontal="centerContinuous" vertical="center"/>
    </xf>
    <xf numFmtId="0" fontId="58" fillId="0" borderId="45" xfId="26" applyFont="1" applyBorder="1" applyAlignment="1">
      <alignment horizontal="centerContinuous" vertical="center"/>
    </xf>
    <xf numFmtId="0" fontId="58" fillId="0" borderId="31" xfId="26" applyFont="1" applyBorder="1" applyAlignment="1">
      <alignment horizontal="center" vertical="center"/>
    </xf>
    <xf numFmtId="3" fontId="59" fillId="0" borderId="0" xfId="26" applyNumberFormat="1" applyFont="1" applyAlignment="1">
      <alignment horizontal="center" vertical="center"/>
    </xf>
    <xf numFmtId="173" fontId="59" fillId="0" borderId="17" xfId="26" applyNumberFormat="1" applyFont="1" applyBorder="1" applyAlignment="1">
      <alignment horizontal="center" vertical="center"/>
    </xf>
    <xf numFmtId="173" fontId="59" fillId="0" borderId="43" xfId="26" applyNumberFormat="1" applyFont="1" applyBorder="1" applyAlignment="1">
      <alignment horizontal="center" vertical="center"/>
    </xf>
    <xf numFmtId="173" fontId="37" fillId="0" borderId="0" xfId="26" applyNumberFormat="1" applyFont="1" applyAlignment="1">
      <alignment horizontal="right" vertical="center"/>
    </xf>
    <xf numFmtId="0" fontId="227" fillId="0" borderId="0" xfId="98" quotePrefix="1" applyFont="1" applyAlignment="1">
      <alignment horizontal="left"/>
    </xf>
    <xf numFmtId="0" fontId="37" fillId="0" borderId="0" xfId="10" applyFont="1" applyAlignment="1">
      <alignment vertical="center"/>
    </xf>
    <xf numFmtId="0" fontId="231" fillId="0" borderId="0" xfId="99" applyFont="1" applyFill="1" applyAlignment="1" applyProtection="1"/>
    <xf numFmtId="0" fontId="2" fillId="0" borderId="0" xfId="0" applyFont="1"/>
    <xf numFmtId="0" fontId="226" fillId="0" borderId="0" xfId="100" applyFont="1" applyAlignment="1">
      <alignment horizontal="center"/>
    </xf>
    <xf numFmtId="0" fontId="37" fillId="0" borderId="0" xfId="97" applyFont="1"/>
    <xf numFmtId="0" fontId="37" fillId="0" borderId="32" xfId="97" applyFont="1" applyBorder="1" applyAlignment="1">
      <alignment horizontal="center"/>
    </xf>
    <xf numFmtId="255" fontId="37" fillId="0" borderId="134" xfId="97" applyNumberFormat="1" applyFont="1" applyBorder="1" applyAlignment="1">
      <alignment horizontal="center"/>
    </xf>
    <xf numFmtId="0" fontId="37" fillId="0" borderId="135" xfId="97" applyFont="1" applyBorder="1" applyAlignment="1">
      <alignment horizontal="center"/>
    </xf>
    <xf numFmtId="220" fontId="58" fillId="0" borderId="44" xfId="97" applyNumberFormat="1" applyFont="1" applyBorder="1" applyAlignment="1">
      <alignment horizontal="left"/>
    </xf>
    <xf numFmtId="220" fontId="37" fillId="0" borderId="15" xfId="97" applyNumberFormat="1" applyFont="1" applyBorder="1" applyAlignment="1">
      <alignment horizontal="left" indent="1"/>
    </xf>
    <xf numFmtId="220" fontId="150" fillId="0" borderId="136" xfId="97" applyNumberFormat="1" applyFont="1" applyBorder="1" applyAlignment="1">
      <alignment horizontal="right"/>
    </xf>
    <xf numFmtId="220" fontId="150" fillId="0" borderId="137" xfId="97" applyNumberFormat="1" applyFont="1" applyBorder="1" applyAlignment="1">
      <alignment horizontal="right"/>
    </xf>
    <xf numFmtId="220" fontId="150" fillId="0" borderId="138" xfId="97" applyNumberFormat="1" applyFont="1" applyBorder="1"/>
    <xf numFmtId="220" fontId="150" fillId="0" borderId="0" xfId="101" applyNumberFormat="1" applyFont="1"/>
    <xf numFmtId="220" fontId="150" fillId="0" borderId="139" xfId="97" applyNumberFormat="1" applyFont="1" applyBorder="1"/>
    <xf numFmtId="220" fontId="150" fillId="0" borderId="139" xfId="101" applyNumberFormat="1" applyFont="1" applyBorder="1"/>
    <xf numFmtId="220" fontId="150" fillId="0" borderId="137" xfId="97" applyNumberFormat="1" applyFont="1" applyBorder="1"/>
    <xf numFmtId="220" fontId="150" fillId="0" borderId="140" xfId="97" applyNumberFormat="1" applyFont="1" applyBorder="1" applyAlignment="1">
      <alignment horizontal="right"/>
    </xf>
    <xf numFmtId="220" fontId="37" fillId="0" borderId="17" xfId="97" applyNumberFormat="1" applyFont="1" applyBorder="1" applyAlignment="1">
      <alignment horizontal="left" wrapText="1" indent="1"/>
    </xf>
    <xf numFmtId="220" fontId="150" fillId="0" borderId="0" xfId="97" applyNumberFormat="1" applyFont="1" applyAlignment="1">
      <alignment horizontal="right"/>
    </xf>
    <xf numFmtId="220" fontId="150" fillId="0" borderId="140" xfId="97" applyNumberFormat="1" applyFont="1" applyBorder="1"/>
    <xf numFmtId="220" fontId="150" fillId="0" borderId="0" xfId="97" applyNumberFormat="1" applyFont="1"/>
    <xf numFmtId="220" fontId="150" fillId="0" borderId="140" xfId="101" applyNumberFormat="1" applyFont="1" applyBorder="1"/>
    <xf numFmtId="220" fontId="150" fillId="0" borderId="13" xfId="97" applyNumberFormat="1" applyFont="1" applyBorder="1"/>
    <xf numFmtId="220" fontId="37" fillId="0" borderId="44" xfId="97" applyNumberFormat="1" applyFont="1" applyBorder="1" applyAlignment="1">
      <alignment horizontal="center"/>
    </xf>
    <xf numFmtId="220" fontId="150" fillId="0" borderId="141" xfId="97" applyNumberFormat="1" applyFont="1" applyBorder="1"/>
    <xf numFmtId="220" fontId="150" fillId="0" borderId="134" xfId="97" applyNumberFormat="1" applyFont="1" applyBorder="1"/>
    <xf numFmtId="220" fontId="150" fillId="0" borderId="142" xfId="97" applyNumberFormat="1" applyFont="1" applyBorder="1"/>
    <xf numFmtId="0" fontId="113" fillId="0" borderId="0" xfId="97" applyFont="1"/>
    <xf numFmtId="220" fontId="37" fillId="0" borderId="17" xfId="97" applyNumberFormat="1" applyFont="1" applyBorder="1" applyAlignment="1">
      <alignment horizontal="left" indent="1"/>
    </xf>
    <xf numFmtId="220" fontId="150" fillId="0" borderId="15" xfId="97" applyNumberFormat="1" applyFont="1" applyBorder="1"/>
    <xf numFmtId="220" fontId="150" fillId="0" borderId="143" xfId="101" applyNumberFormat="1" applyFont="1" applyBorder="1"/>
    <xf numFmtId="220" fontId="150" fillId="0" borderId="143" xfId="97" applyNumberFormat="1" applyFont="1" applyBorder="1"/>
    <xf numFmtId="220" fontId="150" fillId="0" borderId="144" xfId="97" applyNumberFormat="1" applyFont="1" applyBorder="1"/>
    <xf numFmtId="220" fontId="37" fillId="0" borderId="42" xfId="97" applyNumberFormat="1" applyFont="1" applyBorder="1" applyAlignment="1">
      <alignment horizontal="center"/>
    </xf>
    <xf numFmtId="220" fontId="150" fillId="0" borderId="65" xfId="101" applyNumberFormat="1" applyFont="1" applyBorder="1"/>
    <xf numFmtId="220" fontId="150" fillId="0" borderId="134" xfId="101" applyNumberFormat="1" applyFont="1" applyBorder="1"/>
    <xf numFmtId="220" fontId="150" fillId="0" borderId="45" xfId="101" applyNumberFormat="1" applyFont="1" applyBorder="1"/>
    <xf numFmtId="220" fontId="150" fillId="0" borderId="141" xfId="101" applyNumberFormat="1" applyFont="1" applyBorder="1"/>
    <xf numFmtId="220" fontId="150" fillId="0" borderId="45" xfId="97" applyNumberFormat="1" applyFont="1" applyBorder="1"/>
    <xf numFmtId="220" fontId="150" fillId="0" borderId="65" xfId="97" applyNumberFormat="1" applyFont="1" applyBorder="1"/>
    <xf numFmtId="220" fontId="150" fillId="0" borderId="145" xfId="97" applyNumberFormat="1" applyFont="1" applyBorder="1"/>
    <xf numFmtId="220" fontId="150" fillId="0" borderId="44" xfId="97" applyNumberFormat="1" applyFont="1" applyBorder="1"/>
    <xf numFmtId="220" fontId="150" fillId="0" borderId="0" xfId="97" applyNumberFormat="1" applyFont="1" applyAlignment="1">
      <alignment horizontal="left" indent="1"/>
    </xf>
    <xf numFmtId="220" fontId="150" fillId="0" borderId="139" xfId="97" applyNumberFormat="1" applyFont="1" applyBorder="1" applyAlignment="1">
      <alignment horizontal="left" indent="1"/>
    </xf>
    <xf numFmtId="220" fontId="150" fillId="0" borderId="138" xfId="97" applyNumberFormat="1" applyFont="1" applyBorder="1" applyAlignment="1">
      <alignment horizontal="left" indent="1"/>
    </xf>
    <xf numFmtId="220" fontId="150" fillId="0" borderId="140" xfId="97" applyNumberFormat="1" applyFont="1" applyBorder="1" applyAlignment="1">
      <alignment horizontal="left" indent="1"/>
    </xf>
    <xf numFmtId="220" fontId="150" fillId="0" borderId="13" xfId="97" applyNumberFormat="1" applyFont="1" applyBorder="1" applyAlignment="1">
      <alignment horizontal="left" indent="1"/>
    </xf>
    <xf numFmtId="220" fontId="150" fillId="0" borderId="137" xfId="97" applyNumberFormat="1" applyFont="1" applyBorder="1" applyAlignment="1">
      <alignment horizontal="left" indent="1"/>
    </xf>
    <xf numFmtId="220" fontId="150" fillId="0" borderId="15" xfId="97" applyNumberFormat="1" applyFont="1" applyBorder="1" applyAlignment="1">
      <alignment horizontal="left" indent="1"/>
    </xf>
    <xf numFmtId="220" fontId="150" fillId="0" borderId="65" xfId="97" applyNumberFormat="1" applyFont="1" applyBorder="1" applyAlignment="1">
      <alignment horizontal="left" indent="1"/>
    </xf>
    <xf numFmtId="220" fontId="150" fillId="0" borderId="134" xfId="97" applyNumberFormat="1" applyFont="1" applyBorder="1" applyAlignment="1">
      <alignment horizontal="left" indent="1"/>
    </xf>
    <xf numFmtId="220" fontId="150" fillId="0" borderId="142" xfId="97" applyNumberFormat="1" applyFont="1" applyBorder="1" applyAlignment="1">
      <alignment horizontal="left" indent="1"/>
    </xf>
    <xf numFmtId="220" fontId="150" fillId="0" borderId="141" xfId="97" applyNumberFormat="1" applyFont="1" applyBorder="1" applyAlignment="1">
      <alignment horizontal="left" indent="1"/>
    </xf>
    <xf numFmtId="220" fontId="150" fillId="0" borderId="45" xfId="97" applyNumberFormat="1" applyFont="1" applyBorder="1" applyAlignment="1">
      <alignment horizontal="left" indent="1"/>
    </xf>
    <xf numFmtId="220" fontId="150" fillId="0" borderId="145" xfId="97" applyNumberFormat="1" applyFont="1" applyBorder="1" applyAlignment="1">
      <alignment horizontal="left" indent="1"/>
    </xf>
    <xf numFmtId="220" fontId="150" fillId="0" borderId="44" xfId="97" applyNumberFormat="1" applyFont="1" applyBorder="1" applyAlignment="1">
      <alignment horizontal="left" indent="1"/>
    </xf>
    <xf numFmtId="0" fontId="37" fillId="0" borderId="0" xfId="97" applyFont="1" applyAlignment="1">
      <alignment horizontal="left" indent="1"/>
    </xf>
    <xf numFmtId="0" fontId="37" fillId="0" borderId="17" xfId="102" applyFont="1" applyBorder="1" applyAlignment="1">
      <alignment horizontal="left" wrapText="1" indent="1"/>
    </xf>
    <xf numFmtId="220" fontId="150" fillId="0" borderId="13" xfId="101" applyNumberFormat="1" applyFont="1" applyBorder="1"/>
    <xf numFmtId="220" fontId="150" fillId="0" borderId="145" xfId="103" applyNumberFormat="1" applyFont="1" applyFill="1" applyBorder="1" applyAlignment="1"/>
    <xf numFmtId="220" fontId="150" fillId="0" borderId="134" xfId="103" applyNumberFormat="1" applyFont="1" applyFill="1" applyBorder="1" applyAlignment="1"/>
    <xf numFmtId="220" fontId="150" fillId="0" borderId="142" xfId="103" applyNumberFormat="1" applyFont="1" applyFill="1" applyBorder="1" applyAlignment="1"/>
    <xf numFmtId="220" fontId="150" fillId="0" borderId="141" xfId="103" applyNumberFormat="1" applyFont="1" applyFill="1" applyBorder="1" applyAlignment="1"/>
    <xf numFmtId="0" fontId="37" fillId="0" borderId="0" xfId="101" applyFont="1" applyAlignment="1">
      <alignment horizontal="left"/>
    </xf>
    <xf numFmtId="0" fontId="37" fillId="0" borderId="0" xfId="101" applyFont="1"/>
    <xf numFmtId="220" fontId="37" fillId="0" borderId="0" xfId="97" applyNumberFormat="1" applyFont="1"/>
    <xf numFmtId="0" fontId="227" fillId="0" borderId="0" xfId="98" applyFont="1"/>
    <xf numFmtId="0" fontId="227" fillId="0" borderId="0" xfId="98" applyFont="1" applyAlignment="1">
      <alignment horizontal="center"/>
    </xf>
    <xf numFmtId="0" fontId="226" fillId="0" borderId="0" xfId="10" applyFont="1" applyAlignment="1">
      <alignment vertical="center"/>
    </xf>
    <xf numFmtId="0" fontId="227" fillId="0" borderId="0" xfId="104" applyFont="1"/>
    <xf numFmtId="0" fontId="232" fillId="0" borderId="0" xfId="99" applyFont="1" applyAlignment="1" applyProtection="1">
      <alignment vertical="center"/>
    </xf>
    <xf numFmtId="0" fontId="232" fillId="0" borderId="0" xfId="99" applyFont="1" applyBorder="1" applyAlignment="1" applyProtection="1">
      <alignment horizontal="center" vertical="center"/>
    </xf>
    <xf numFmtId="0" fontId="232" fillId="0" borderId="0" xfId="99" applyFont="1" applyFill="1" applyAlignment="1" applyProtection="1">
      <alignment vertical="center"/>
    </xf>
    <xf numFmtId="0" fontId="227" fillId="0" borderId="0" xfId="105" applyFont="1" applyAlignment="1">
      <alignment vertical="center"/>
    </xf>
    <xf numFmtId="0" fontId="227" fillId="0" borderId="30" xfId="106" applyFont="1" applyBorder="1" applyAlignment="1">
      <alignment vertical="center"/>
    </xf>
    <xf numFmtId="0" fontId="227" fillId="0" borderId="0" xfId="106" applyFont="1" applyAlignment="1">
      <alignment horizontal="left" vertical="center"/>
    </xf>
    <xf numFmtId="0" fontId="58" fillId="0" borderId="0" xfId="106" applyFont="1" applyAlignment="1">
      <alignment vertical="center"/>
    </xf>
    <xf numFmtId="0" fontId="58" fillId="0" borderId="42" xfId="0" applyFont="1" applyBorder="1" applyAlignment="1">
      <alignment horizontal="right"/>
    </xf>
    <xf numFmtId="220" fontId="58" fillId="0" borderId="42" xfId="0" applyNumberFormat="1" applyFont="1" applyBorder="1" applyAlignment="1">
      <alignment horizontal="right"/>
    </xf>
    <xf numFmtId="0" fontId="59" fillId="0" borderId="42" xfId="0" applyFont="1" applyBorder="1" applyAlignment="1">
      <alignment horizontal="right"/>
    </xf>
    <xf numFmtId="3" fontId="59" fillId="0" borderId="42" xfId="0" applyNumberFormat="1" applyFont="1" applyBorder="1" applyAlignment="1">
      <alignment horizontal="right"/>
    </xf>
    <xf numFmtId="3" fontId="58" fillId="0" borderId="42" xfId="0" applyNumberFormat="1" applyFont="1" applyBorder="1" applyAlignment="1">
      <alignment horizontal="right"/>
    </xf>
    <xf numFmtId="256" fontId="59" fillId="0" borderId="42" xfId="0" applyNumberFormat="1" applyFont="1" applyBorder="1" applyAlignment="1">
      <alignment horizontal="right"/>
    </xf>
    <xf numFmtId="215" fontId="58" fillId="0" borderId="42" xfId="0" applyNumberFormat="1" applyFont="1" applyBorder="1" applyAlignment="1">
      <alignment horizontal="right"/>
    </xf>
    <xf numFmtId="257" fontId="59" fillId="0" borderId="42" xfId="0" applyNumberFormat="1" applyFont="1" applyBorder="1" applyAlignment="1">
      <alignment horizontal="right"/>
    </xf>
    <xf numFmtId="220" fontId="59" fillId="0" borderId="42" xfId="0" applyNumberFormat="1" applyFont="1" applyBorder="1"/>
    <xf numFmtId="180" fontId="59" fillId="0" borderId="42" xfId="0" applyNumberFormat="1" applyFont="1" applyBorder="1" applyAlignment="1">
      <alignment horizontal="right"/>
    </xf>
    <xf numFmtId="0" fontId="59" fillId="0" borderId="42" xfId="80" quotePrefix="1" applyFont="1" applyBorder="1" applyAlignment="1">
      <alignment horizontal="right"/>
    </xf>
    <xf numFmtId="0" fontId="59" fillId="0" borderId="42" xfId="80" applyFont="1" applyBorder="1" applyAlignment="1">
      <alignment horizontal="right"/>
    </xf>
    <xf numFmtId="256" fontId="59" fillId="0" borderId="42" xfId="80" quotePrefix="1" applyNumberFormat="1" applyFont="1" applyBorder="1" applyAlignment="1">
      <alignment horizontal="right"/>
    </xf>
    <xf numFmtId="256" fontId="58" fillId="0" borderId="42" xfId="0" applyNumberFormat="1" applyFont="1" applyBorder="1" applyAlignment="1">
      <alignment horizontal="right"/>
    </xf>
    <xf numFmtId="0" fontId="227" fillId="0" borderId="0" xfId="3" applyFont="1" applyAlignment="1">
      <alignment vertical="center"/>
    </xf>
    <xf numFmtId="0" fontId="233" fillId="0" borderId="0" xfId="3" applyFont="1" applyAlignment="1">
      <alignment vertical="center"/>
    </xf>
    <xf numFmtId="0" fontId="233" fillId="0" borderId="0" xfId="3" applyFont="1" applyAlignment="1">
      <alignment horizontal="center" vertical="center"/>
    </xf>
    <xf numFmtId="0" fontId="227" fillId="0" borderId="0" xfId="3" applyFont="1" applyAlignment="1">
      <alignment horizontal="center" vertical="center"/>
    </xf>
    <xf numFmtId="0" fontId="226" fillId="0" borderId="0" xfId="37" applyFont="1"/>
    <xf numFmtId="0" fontId="226" fillId="0" borderId="141" xfId="37" applyFont="1" applyBorder="1" applyAlignment="1">
      <alignment horizontal="centerContinuous" vertical="center"/>
    </xf>
    <xf numFmtId="0" fontId="226" fillId="0" borderId="142" xfId="37" applyFont="1" applyBorder="1" applyAlignment="1">
      <alignment horizontal="centerContinuous" vertical="center"/>
    </xf>
    <xf numFmtId="0" fontId="226" fillId="0" borderId="45" xfId="37" applyFont="1" applyBorder="1" applyAlignment="1">
      <alignment horizontal="centerContinuous" vertical="center"/>
    </xf>
    <xf numFmtId="0" fontId="226" fillId="0" borderId="65" xfId="37" applyFont="1" applyBorder="1" applyAlignment="1">
      <alignment horizontal="centerContinuous" vertical="center"/>
    </xf>
    <xf numFmtId="0" fontId="226" fillId="0" borderId="0" xfId="37" applyFont="1" applyAlignment="1">
      <alignment vertical="center"/>
    </xf>
    <xf numFmtId="0" fontId="226" fillId="0" borderId="44" xfId="37" applyFont="1" applyBorder="1" applyAlignment="1">
      <alignment horizontal="center"/>
    </xf>
    <xf numFmtId="0" fontId="226" fillId="0" borderId="134" xfId="37" applyFont="1" applyBorder="1" applyAlignment="1">
      <alignment horizontal="center"/>
    </xf>
    <xf numFmtId="0" fontId="226" fillId="0" borderId="45" xfId="37" applyFont="1" applyBorder="1" applyAlignment="1">
      <alignment horizontal="center"/>
    </xf>
    <xf numFmtId="0" fontId="226" fillId="0" borderId="65" xfId="37" applyFont="1" applyBorder="1" applyAlignment="1">
      <alignment horizontal="center"/>
    </xf>
    <xf numFmtId="0" fontId="227" fillId="0" borderId="56" xfId="37" applyFont="1" applyBorder="1" applyAlignment="1">
      <alignment horizontal="left"/>
    </xf>
    <xf numFmtId="0" fontId="227" fillId="0" borderId="56" xfId="37" applyFont="1" applyBorder="1" applyAlignment="1">
      <alignment horizontal="center" wrapText="1"/>
    </xf>
    <xf numFmtId="220" fontId="227" fillId="0" borderId="57" xfId="37" applyNumberFormat="1" applyFont="1" applyBorder="1" applyAlignment="1">
      <alignment horizontal="right"/>
    </xf>
    <xf numFmtId="220" fontId="227" fillId="0" borderId="148" xfId="37" applyNumberFormat="1" applyFont="1" applyBorder="1" applyAlignment="1">
      <alignment horizontal="right"/>
    </xf>
    <xf numFmtId="220" fontId="227" fillId="0" borderId="36" xfId="37" applyNumberFormat="1" applyFont="1" applyBorder="1" applyAlignment="1">
      <alignment horizontal="right"/>
    </xf>
    <xf numFmtId="220" fontId="227" fillId="0" borderId="57" xfId="37" applyNumberFormat="1" applyFont="1" applyBorder="1"/>
    <xf numFmtId="220" fontId="227" fillId="0" borderId="148" xfId="37" applyNumberFormat="1" applyFont="1" applyBorder="1"/>
    <xf numFmtId="220" fontId="227" fillId="0" borderId="166" xfId="37" applyNumberFormat="1" applyFont="1" applyBorder="1"/>
    <xf numFmtId="220" fontId="227" fillId="0" borderId="167" xfId="37" applyNumberFormat="1" applyFont="1" applyBorder="1"/>
    <xf numFmtId="220" fontId="227" fillId="0" borderId="168" xfId="37" applyNumberFormat="1" applyFont="1" applyBorder="1"/>
    <xf numFmtId="0" fontId="227" fillId="0" borderId="0" xfId="37" applyFont="1"/>
    <xf numFmtId="0" fontId="226" fillId="0" borderId="17" xfId="37" applyFont="1" applyBorder="1" applyAlignment="1">
      <alignment horizontal="left"/>
    </xf>
    <xf numFmtId="0" fontId="226" fillId="0" borderId="17" xfId="37" applyFont="1" applyBorder="1" applyAlignment="1">
      <alignment horizontal="center" wrapText="1"/>
    </xf>
    <xf numFmtId="220" fontId="226" fillId="0" borderId="15" xfId="37" applyNumberFormat="1" applyFont="1" applyBorder="1"/>
    <xf numFmtId="220" fontId="226" fillId="0" borderId="139" xfId="37" applyNumberFormat="1" applyFont="1" applyBorder="1"/>
    <xf numFmtId="220" fontId="226" fillId="0" borderId="13" xfId="37" applyNumberFormat="1" applyFont="1" applyBorder="1"/>
    <xf numFmtId="220" fontId="226" fillId="0" borderId="169" xfId="37" applyNumberFormat="1" applyFont="1" applyBorder="1"/>
    <xf numFmtId="220" fontId="226" fillId="0" borderId="170" xfId="37" applyNumberFormat="1" applyFont="1" applyBorder="1"/>
    <xf numFmtId="220" fontId="226" fillId="0" borderId="171" xfId="37" applyNumberFormat="1" applyFont="1" applyBorder="1"/>
    <xf numFmtId="220" fontId="226" fillId="0" borderId="0" xfId="37" applyNumberFormat="1" applyFont="1"/>
    <xf numFmtId="0" fontId="226" fillId="0" borderId="17" xfId="37" applyFont="1" applyBorder="1" applyAlignment="1">
      <alignment horizontal="left" wrapText="1"/>
    </xf>
    <xf numFmtId="220" fontId="226" fillId="0" borderId="15" xfId="37" applyNumberFormat="1" applyFont="1" applyBorder="1" applyAlignment="1">
      <alignment horizontal="right"/>
    </xf>
    <xf numFmtId="220" fontId="226" fillId="0" borderId="139" xfId="37" applyNumberFormat="1" applyFont="1" applyBorder="1" applyAlignment="1">
      <alignment horizontal="right"/>
    </xf>
    <xf numFmtId="0" fontId="227" fillId="0" borderId="57" xfId="37" applyFont="1" applyBorder="1" applyAlignment="1">
      <alignment horizontal="center"/>
    </xf>
    <xf numFmtId="0" fontId="226" fillId="0" borderId="17" xfId="37" applyFont="1" applyBorder="1" applyAlignment="1">
      <alignment wrapText="1"/>
    </xf>
    <xf numFmtId="220" fontId="226" fillId="0" borderId="0" xfId="37" applyNumberFormat="1" applyFont="1" applyAlignment="1">
      <alignment horizontal="right"/>
    </xf>
    <xf numFmtId="220" fontId="226" fillId="0" borderId="13" xfId="37" applyNumberFormat="1" applyFont="1" applyBorder="1" applyAlignment="1">
      <alignment horizontal="right"/>
    </xf>
    <xf numFmtId="220" fontId="227" fillId="0" borderId="169" xfId="37" applyNumberFormat="1" applyFont="1" applyBorder="1"/>
    <xf numFmtId="220" fontId="227" fillId="0" borderId="170" xfId="37" applyNumberFormat="1" applyFont="1" applyBorder="1"/>
    <xf numFmtId="220" fontId="227" fillId="0" borderId="171" xfId="37" applyNumberFormat="1" applyFont="1" applyBorder="1"/>
    <xf numFmtId="0" fontId="226" fillId="0" borderId="17" xfId="10" applyFont="1" applyBorder="1"/>
    <xf numFmtId="220" fontId="226" fillId="0" borderId="149" xfId="37" applyNumberFormat="1" applyFont="1" applyBorder="1"/>
    <xf numFmtId="220" fontId="226" fillId="0" borderId="144" xfId="37" applyNumberFormat="1" applyFont="1" applyBorder="1"/>
    <xf numFmtId="220" fontId="227" fillId="0" borderId="149" xfId="37" applyNumberFormat="1" applyFont="1" applyBorder="1"/>
    <xf numFmtId="220" fontId="227" fillId="0" borderId="172" xfId="37" applyNumberFormat="1" applyFont="1" applyBorder="1"/>
    <xf numFmtId="220" fontId="227" fillId="0" borderId="31" xfId="37" applyNumberFormat="1" applyFont="1" applyBorder="1" applyAlignment="1">
      <alignment horizontal="right"/>
    </xf>
    <xf numFmtId="0" fontId="226" fillId="0" borderId="57" xfId="37" applyFont="1" applyBorder="1" applyAlignment="1">
      <alignment horizontal="center"/>
    </xf>
    <xf numFmtId="220" fontId="227" fillId="0" borderId="147" xfId="37" applyNumberFormat="1" applyFont="1" applyBorder="1"/>
    <xf numFmtId="0" fontId="226" fillId="0" borderId="15" xfId="37" applyFont="1" applyBorder="1" applyAlignment="1">
      <alignment horizontal="center"/>
    </xf>
    <xf numFmtId="220" fontId="226" fillId="0" borderId="138" xfId="37" applyNumberFormat="1" applyFont="1" applyBorder="1"/>
    <xf numFmtId="220" fontId="226" fillId="0" borderId="138" xfId="37" applyNumberFormat="1" applyFont="1" applyBorder="1" applyAlignment="1">
      <alignment horizontal="right"/>
    </xf>
    <xf numFmtId="0" fontId="227" fillId="0" borderId="56" xfId="37" applyFont="1" applyBorder="1" applyAlignment="1">
      <alignment horizontal="left" wrapText="1"/>
    </xf>
    <xf numFmtId="220" fontId="227" fillId="0" borderId="36" xfId="37" applyNumberFormat="1" applyFont="1" applyBorder="1"/>
    <xf numFmtId="220" fontId="227" fillId="0" borderId="167" xfId="37" applyNumberFormat="1" applyFont="1" applyBorder="1" applyAlignment="1">
      <alignment horizontal="right"/>
    </xf>
    <xf numFmtId="220" fontId="227" fillId="0" borderId="168" xfId="37" applyNumberFormat="1" applyFont="1" applyBorder="1" applyAlignment="1">
      <alignment horizontal="right"/>
    </xf>
    <xf numFmtId="0" fontId="226" fillId="0" borderId="15" xfId="37" applyFont="1" applyBorder="1" applyAlignment="1">
      <alignment horizontal="center" vertical="center"/>
    </xf>
    <xf numFmtId="220" fontId="226" fillId="0" borderId="15" xfId="37" applyNumberFormat="1" applyFont="1" applyBorder="1" applyAlignment="1">
      <alignment vertical="center"/>
    </xf>
    <xf numFmtId="220" fontId="226" fillId="0" borderId="139" xfId="37" applyNumberFormat="1" applyFont="1" applyBorder="1" applyAlignment="1">
      <alignment vertical="center"/>
    </xf>
    <xf numFmtId="220" fontId="226" fillId="0" borderId="138" xfId="37" applyNumberFormat="1" applyFont="1" applyBorder="1" applyAlignment="1">
      <alignment vertical="center"/>
    </xf>
    <xf numFmtId="220" fontId="226" fillId="0" borderId="139" xfId="37" applyNumberFormat="1" applyFont="1" applyBorder="1" applyAlignment="1">
      <alignment horizontal="right" vertical="center"/>
    </xf>
    <xf numFmtId="220" fontId="226" fillId="0" borderId="13" xfId="37" applyNumberFormat="1" applyFont="1" applyBorder="1" applyAlignment="1">
      <alignment horizontal="right" vertical="center"/>
    </xf>
    <xf numFmtId="220" fontId="226" fillId="0" borderId="13" xfId="37" applyNumberFormat="1" applyFont="1" applyBorder="1" applyAlignment="1">
      <alignment vertical="center"/>
    </xf>
    <xf numFmtId="220" fontId="226" fillId="0" borderId="173" xfId="37" applyNumberFormat="1" applyFont="1" applyBorder="1"/>
    <xf numFmtId="220" fontId="226" fillId="0" borderId="172" xfId="37" applyNumberFormat="1" applyFont="1" applyBorder="1"/>
    <xf numFmtId="220" fontId="226" fillId="0" borderId="174" xfId="37" applyNumberFormat="1" applyFont="1" applyBorder="1"/>
    <xf numFmtId="220" fontId="227" fillId="0" borderId="35" xfId="37" applyNumberFormat="1" applyFont="1" applyBorder="1"/>
    <xf numFmtId="220" fontId="227" fillId="0" borderId="0" xfId="37" applyNumberFormat="1" applyFont="1"/>
    <xf numFmtId="220" fontId="227" fillId="0" borderId="0" xfId="37" applyNumberFormat="1" applyFont="1" applyAlignment="1">
      <alignment horizontal="right"/>
    </xf>
    <xf numFmtId="0" fontId="227" fillId="0" borderId="42" xfId="37" applyFont="1" applyBorder="1" applyAlignment="1">
      <alignment horizontal="center"/>
    </xf>
    <xf numFmtId="220" fontId="227" fillId="0" borderId="44" xfId="37" applyNumberFormat="1" applyFont="1" applyBorder="1" applyAlignment="1">
      <alignment horizontal="right"/>
    </xf>
    <xf numFmtId="220" fontId="227" fillId="0" borderId="134" xfId="37" applyNumberFormat="1" applyFont="1" applyBorder="1" applyAlignment="1">
      <alignment horizontal="right"/>
    </xf>
    <xf numFmtId="220" fontId="227" fillId="0" borderId="142" xfId="37" applyNumberFormat="1" applyFont="1" applyBorder="1" applyAlignment="1">
      <alignment horizontal="right"/>
    </xf>
    <xf numFmtId="220" fontId="227" fillId="0" borderId="42" xfId="37" applyNumberFormat="1" applyFont="1" applyBorder="1" applyAlignment="1">
      <alignment horizontal="right"/>
    </xf>
    <xf numFmtId="0" fontId="226" fillId="0" borderId="0" xfId="98" applyFont="1" applyAlignment="1">
      <alignment horizontal="left"/>
    </xf>
    <xf numFmtId="0" fontId="226" fillId="0" borderId="0" xfId="37" applyFont="1" applyAlignment="1">
      <alignment horizontal="left"/>
    </xf>
    <xf numFmtId="165" fontId="227" fillId="0" borderId="0" xfId="37" applyNumberFormat="1" applyFont="1" applyAlignment="1">
      <alignment horizontal="right"/>
    </xf>
    <xf numFmtId="0" fontId="59" fillId="0" borderId="0" xfId="10" applyFont="1" applyAlignment="1">
      <alignment vertical="center"/>
    </xf>
    <xf numFmtId="0" fontId="234" fillId="0" borderId="0" xfId="10" applyFont="1" applyAlignment="1">
      <alignment vertical="center"/>
    </xf>
    <xf numFmtId="0" fontId="227" fillId="0" borderId="0" xfId="35" quotePrefix="1" applyFont="1" applyAlignment="1">
      <alignment horizontal="left" vertical="center"/>
    </xf>
    <xf numFmtId="0" fontId="89" fillId="0" borderId="0" xfId="35" quotePrefix="1" applyFont="1" applyAlignment="1">
      <alignment horizontal="left" vertical="center"/>
    </xf>
    <xf numFmtId="0" fontId="58" fillId="0" borderId="0" xfId="35" quotePrefix="1" applyFont="1" applyAlignment="1">
      <alignment horizontal="center" vertical="center"/>
    </xf>
    <xf numFmtId="0" fontId="89" fillId="0" borderId="0" xfId="80" applyFont="1" applyAlignment="1">
      <alignment vertical="center"/>
    </xf>
    <xf numFmtId="0" fontId="227" fillId="0" borderId="0" xfId="107" quotePrefix="1" applyFont="1" applyAlignment="1">
      <alignment horizontal="left"/>
    </xf>
    <xf numFmtId="0" fontId="227" fillId="0" borderId="0" xfId="107" applyFont="1"/>
    <xf numFmtId="0" fontId="37" fillId="0" borderId="0" xfId="107" applyFont="1"/>
    <xf numFmtId="0" fontId="151" fillId="0" borderId="0" xfId="107" applyFont="1"/>
    <xf numFmtId="0" fontId="59" fillId="0" borderId="0" xfId="102" applyFont="1" applyAlignment="1">
      <alignment vertical="center"/>
    </xf>
    <xf numFmtId="0" fontId="227" fillId="0" borderId="0" xfId="80" applyFont="1"/>
    <xf numFmtId="0" fontId="18" fillId="0" borderId="17" xfId="69" applyFont="1" applyBorder="1" applyAlignment="1">
      <alignment vertical="center"/>
    </xf>
    <xf numFmtId="0" fontId="18" fillId="0" borderId="30" xfId="69" applyFont="1" applyBorder="1" applyAlignment="1">
      <alignment vertical="center"/>
    </xf>
    <xf numFmtId="0" fontId="24" fillId="0" borderId="42" xfId="69" applyFont="1" applyBorder="1" applyAlignment="1">
      <alignment horizontal="center" vertical="center" wrapText="1" shrinkToFit="1"/>
    </xf>
    <xf numFmtId="0" fontId="18" fillId="0" borderId="42" xfId="69" applyFont="1" applyBorder="1" applyAlignment="1">
      <alignment horizontal="centerContinuous" vertical="center"/>
    </xf>
    <xf numFmtId="0" fontId="11" fillId="0" borderId="0" xfId="69" applyFont="1" applyAlignment="1">
      <alignment vertical="center" shrinkToFit="1"/>
    </xf>
    <xf numFmtId="0" fontId="12" fillId="0" borderId="17" xfId="69" applyFont="1" applyBorder="1" applyAlignment="1">
      <alignment vertical="center" wrapText="1" shrinkToFit="1"/>
    </xf>
    <xf numFmtId="165" fontId="11" fillId="0" borderId="17" xfId="69" applyNumberFormat="1" applyFont="1" applyBorder="1" applyAlignment="1">
      <alignment horizontal="right" vertical="center" shrinkToFit="1"/>
    </xf>
    <xf numFmtId="165" fontId="11" fillId="0" borderId="17" xfId="69" applyNumberFormat="1" applyFont="1" applyBorder="1" applyAlignment="1">
      <alignment vertical="center" shrinkToFit="1"/>
    </xf>
    <xf numFmtId="0" fontId="11" fillId="0" borderId="13" xfId="69" applyFont="1" applyBorder="1" applyAlignment="1">
      <alignment vertical="center" shrinkToFit="1"/>
    </xf>
    <xf numFmtId="0" fontId="12" fillId="0" borderId="43" xfId="69" applyFont="1" applyBorder="1" applyAlignment="1">
      <alignment vertical="center" wrapText="1" shrinkToFit="1"/>
    </xf>
    <xf numFmtId="165" fontId="11" fillId="0" borderId="43" xfId="69" applyNumberFormat="1" applyFont="1" applyBorder="1" applyAlignment="1">
      <alignment vertical="center" shrinkToFit="1"/>
    </xf>
    <xf numFmtId="0" fontId="11" fillId="0" borderId="31" xfId="69" applyFont="1" applyBorder="1" applyAlignment="1">
      <alignment vertical="center" shrinkToFit="1"/>
    </xf>
    <xf numFmtId="0" fontId="20" fillId="0" borderId="0" xfId="119" applyFont="1" applyAlignment="1">
      <alignment vertical="center"/>
    </xf>
    <xf numFmtId="0" fontId="19" fillId="0" borderId="0" xfId="69" applyFont="1"/>
    <xf numFmtId="0" fontId="14" fillId="0" borderId="0" xfId="119" applyFont="1" applyAlignment="1">
      <alignment vertical="center"/>
    </xf>
    <xf numFmtId="0" fontId="23" fillId="0" borderId="0" xfId="119" applyFont="1" applyAlignment="1">
      <alignment horizontal="center" vertical="center"/>
    </xf>
    <xf numFmtId="0" fontId="118" fillId="0" borderId="0" xfId="119" applyFont="1" applyAlignment="1">
      <alignment vertical="center"/>
    </xf>
    <xf numFmtId="0" fontId="18" fillId="0" borderId="42" xfId="119" applyFont="1" applyBorder="1" applyAlignment="1">
      <alignment horizontal="center" vertical="center"/>
    </xf>
    <xf numFmtId="0" fontId="18" fillId="0" borderId="56" xfId="119" applyFont="1" applyBorder="1" applyAlignment="1">
      <alignment horizontal="center" vertical="center"/>
    </xf>
    <xf numFmtId="0" fontId="18" fillId="0" borderId="15" xfId="119" applyFont="1" applyBorder="1" applyAlignment="1">
      <alignment vertical="center"/>
    </xf>
    <xf numFmtId="0" fontId="23" fillId="0" borderId="56" xfId="119" applyFont="1" applyBorder="1" applyAlignment="1">
      <alignment vertical="center"/>
    </xf>
    <xf numFmtId="0" fontId="23" fillId="0" borderId="56" xfId="119" applyFont="1" applyBorder="1" applyAlignment="1">
      <alignment horizontal="center" vertical="center"/>
    </xf>
    <xf numFmtId="0" fontId="11" fillId="0" borderId="15" xfId="119" applyFont="1" applyBorder="1" applyAlignment="1">
      <alignment vertical="center"/>
    </xf>
    <xf numFmtId="0" fontId="52" fillId="0" borderId="17" xfId="119" applyFont="1" applyBorder="1" applyAlignment="1">
      <alignment horizontal="center" vertical="center" wrapText="1"/>
    </xf>
    <xf numFmtId="0" fontId="52" fillId="0" borderId="17" xfId="119" applyFont="1" applyBorder="1" applyAlignment="1">
      <alignment horizontal="center" vertical="center"/>
    </xf>
    <xf numFmtId="0" fontId="11" fillId="0" borderId="32" xfId="119" applyFont="1" applyBorder="1" applyAlignment="1">
      <alignment vertical="center"/>
    </xf>
    <xf numFmtId="0" fontId="52" fillId="0" borderId="43" xfId="119" applyFont="1" applyBorder="1" applyAlignment="1">
      <alignment horizontal="center" vertical="center"/>
    </xf>
    <xf numFmtId="0" fontId="14" fillId="0" borderId="44" xfId="119" applyFont="1" applyBorder="1" applyAlignment="1">
      <alignment horizontal="center" vertical="center"/>
    </xf>
    <xf numFmtId="0" fontId="14" fillId="0" borderId="45" xfId="119" applyFont="1" applyBorder="1" applyAlignment="1">
      <alignment horizontal="center" vertical="center"/>
    </xf>
    <xf numFmtId="0" fontId="11" fillId="0" borderId="15" xfId="119" applyFont="1" applyBorder="1" applyAlignment="1">
      <alignment vertical="center" wrapText="1"/>
    </xf>
    <xf numFmtId="0" fontId="18" fillId="0" borderId="44" xfId="119" applyFont="1" applyBorder="1" applyAlignment="1">
      <alignment horizontal="center" vertical="center"/>
    </xf>
    <xf numFmtId="0" fontId="19" fillId="0" borderId="0" xfId="69" applyFont="1" applyAlignment="1">
      <alignment vertical="center"/>
    </xf>
    <xf numFmtId="0" fontId="20" fillId="0" borderId="0" xfId="69" applyFont="1" applyAlignment="1">
      <alignment vertical="center"/>
    </xf>
    <xf numFmtId="0" fontId="23" fillId="0" borderId="0" xfId="69" applyFont="1" applyAlignment="1">
      <alignment vertical="center"/>
    </xf>
    <xf numFmtId="0" fontId="20" fillId="0" borderId="0" xfId="69" applyFont="1" applyAlignment="1">
      <alignment horizontal="center" vertical="center"/>
    </xf>
    <xf numFmtId="0" fontId="20" fillId="0" borderId="0" xfId="69" applyFont="1" applyAlignment="1">
      <alignment horizontal="left" vertical="center"/>
    </xf>
    <xf numFmtId="0" fontId="20" fillId="0" borderId="14" xfId="52" applyFont="1" applyBorder="1" applyAlignment="1">
      <alignment vertical="center"/>
    </xf>
    <xf numFmtId="178" fontId="20" fillId="0" borderId="0" xfId="52" applyNumberFormat="1" applyFont="1" applyAlignment="1">
      <alignment vertical="center"/>
    </xf>
    <xf numFmtId="0" fontId="20" fillId="0" borderId="0" xfId="52" applyFont="1" applyAlignment="1">
      <alignment vertical="center"/>
    </xf>
    <xf numFmtId="0" fontId="24" fillId="0" borderId="0" xfId="119" quotePrefix="1" applyFont="1" applyAlignment="1">
      <alignment horizontal="left"/>
    </xf>
    <xf numFmtId="237" fontId="11" fillId="0" borderId="0" xfId="119" applyNumberFormat="1" applyFont="1"/>
    <xf numFmtId="0" fontId="11" fillId="0" borderId="30" xfId="119" applyFont="1" applyBorder="1"/>
    <xf numFmtId="0" fontId="11" fillId="0" borderId="42" xfId="119" applyFont="1" applyBorder="1" applyAlignment="1">
      <alignment horizontal="center" vertical="center" wrapText="1"/>
    </xf>
    <xf numFmtId="0" fontId="18" fillId="0" borderId="17" xfId="119" applyFont="1" applyBorder="1" applyAlignment="1">
      <alignment vertical="center"/>
    </xf>
    <xf numFmtId="178" fontId="18" fillId="0" borderId="17" xfId="119" applyNumberFormat="1" applyFont="1" applyBorder="1" applyAlignment="1">
      <alignment horizontal="center" vertical="center"/>
    </xf>
    <xf numFmtId="182" fontId="18" fillId="0" borderId="17" xfId="119" applyNumberFormat="1" applyFont="1" applyBorder="1" applyAlignment="1">
      <alignment horizontal="center" vertical="center"/>
    </xf>
    <xf numFmtId="264" fontId="11" fillId="0" borderId="0" xfId="119" applyNumberFormat="1" applyFont="1"/>
    <xf numFmtId="237" fontId="18" fillId="0" borderId="17" xfId="119" applyNumberFormat="1" applyFont="1" applyBorder="1" applyAlignment="1">
      <alignment horizontal="center" vertical="center"/>
    </xf>
    <xf numFmtId="191" fontId="18" fillId="0" borderId="17" xfId="119" applyNumberFormat="1" applyFont="1" applyBorder="1" applyAlignment="1">
      <alignment horizontal="center" vertical="center"/>
    </xf>
    <xf numFmtId="0" fontId="11" fillId="0" borderId="17" xfId="119" applyFont="1" applyBorder="1" applyAlignment="1">
      <alignment horizontal="left" vertical="center"/>
    </xf>
    <xf numFmtId="178" fontId="11" fillId="0" borderId="17" xfId="119" applyNumberFormat="1" applyFont="1" applyBorder="1" applyAlignment="1">
      <alignment horizontal="center" vertical="center"/>
    </xf>
    <xf numFmtId="191" fontId="11" fillId="0" borderId="17" xfId="119" applyNumberFormat="1" applyFont="1" applyBorder="1" applyAlignment="1">
      <alignment horizontal="center" vertical="center"/>
    </xf>
    <xf numFmtId="0" fontId="11" fillId="0" borderId="17" xfId="119" applyFont="1" applyBorder="1" applyAlignment="1">
      <alignment vertical="center"/>
    </xf>
    <xf numFmtId="182" fontId="11" fillId="0" borderId="17" xfId="119" applyNumberFormat="1" applyFont="1" applyBorder="1" applyAlignment="1">
      <alignment horizontal="center" vertical="center"/>
    </xf>
    <xf numFmtId="191" fontId="11" fillId="0" borderId="0" xfId="119" applyNumberFormat="1" applyFont="1"/>
    <xf numFmtId="0" fontId="17" fillId="0" borderId="43" xfId="119" applyFont="1" applyBorder="1" applyAlignment="1">
      <alignment vertical="center"/>
    </xf>
    <xf numFmtId="178" fontId="11" fillId="0" borderId="43" xfId="119" applyNumberFormat="1" applyFont="1" applyBorder="1" applyAlignment="1">
      <alignment horizontal="center"/>
    </xf>
    <xf numFmtId="191" fontId="11" fillId="0" borderId="43" xfId="119" applyNumberFormat="1" applyFont="1" applyBorder="1" applyAlignment="1">
      <alignment horizontal="center"/>
    </xf>
    <xf numFmtId="0" fontId="18" fillId="0" borderId="43" xfId="119" applyFont="1" applyBorder="1" applyAlignment="1">
      <alignment vertical="center"/>
    </xf>
    <xf numFmtId="178" fontId="18" fillId="0" borderId="43" xfId="119" applyNumberFormat="1" applyFont="1" applyBorder="1" applyAlignment="1">
      <alignment horizontal="center" vertical="center"/>
    </xf>
    <xf numFmtId="182" fontId="18" fillId="0" borderId="43" xfId="119" applyNumberFormat="1" applyFont="1" applyBorder="1" applyAlignment="1">
      <alignment horizontal="center" vertical="center"/>
    </xf>
    <xf numFmtId="0" fontId="18" fillId="0" borderId="0" xfId="119" applyFont="1" applyAlignment="1">
      <alignment vertical="center"/>
    </xf>
    <xf numFmtId="182" fontId="18" fillId="0" borderId="0" xfId="119" applyNumberFormat="1" applyFont="1" applyAlignment="1">
      <alignment vertical="center"/>
    </xf>
    <xf numFmtId="178" fontId="18" fillId="0" borderId="0" xfId="119" applyNumberFormat="1" applyFont="1" applyAlignment="1">
      <alignment vertical="center"/>
    </xf>
    <xf numFmtId="182" fontId="18" fillId="0" borderId="35" xfId="119" applyNumberFormat="1" applyFont="1" applyBorder="1" applyAlignment="1">
      <alignment vertical="center"/>
    </xf>
    <xf numFmtId="0" fontId="20" fillId="0" borderId="0" xfId="119" applyFont="1"/>
    <xf numFmtId="198" fontId="23" fillId="0" borderId="0" xfId="119" applyNumberFormat="1" applyFont="1" applyAlignment="1">
      <alignment vertical="center"/>
    </xf>
    <xf numFmtId="0" fontId="18" fillId="0" borderId="65" xfId="119" applyFont="1" applyBorder="1" applyAlignment="1">
      <alignment horizontal="center" vertical="center"/>
    </xf>
    <xf numFmtId="0" fontId="18" fillId="0" borderId="42" xfId="119" applyFont="1" applyBorder="1" applyAlignment="1">
      <alignment horizontal="center" vertical="center" wrapText="1"/>
    </xf>
    <xf numFmtId="0" fontId="18" fillId="0" borderId="17" xfId="119" applyFont="1" applyBorder="1" applyAlignment="1">
      <alignment horizontal="center" vertical="center"/>
    </xf>
    <xf numFmtId="173" fontId="11" fillId="0" borderId="17" xfId="119" applyNumberFormat="1" applyFont="1" applyBorder="1" applyAlignment="1">
      <alignment horizontal="center" vertical="center"/>
    </xf>
    <xf numFmtId="173" fontId="11" fillId="0" borderId="15" xfId="119" applyNumberFormat="1" applyFont="1" applyBorder="1" applyAlignment="1">
      <alignment horizontal="center" vertical="center"/>
    </xf>
    <xf numFmtId="3" fontId="11" fillId="0" borderId="15" xfId="119" applyNumberFormat="1" applyFont="1" applyBorder="1" applyAlignment="1">
      <alignment horizontal="center" vertical="center"/>
    </xf>
    <xf numFmtId="3" fontId="11" fillId="0" borderId="17" xfId="119" applyNumberFormat="1" applyFont="1" applyBorder="1" applyAlignment="1">
      <alignment horizontal="center" vertical="center"/>
    </xf>
    <xf numFmtId="3" fontId="11" fillId="0" borderId="13" xfId="119" applyNumberFormat="1" applyFont="1" applyBorder="1" applyAlignment="1">
      <alignment horizontal="center" vertical="center"/>
    </xf>
    <xf numFmtId="198" fontId="11" fillId="0" borderId="15" xfId="119" applyNumberFormat="1" applyFont="1" applyBorder="1" applyAlignment="1">
      <alignment horizontal="center" vertical="center"/>
    </xf>
    <xf numFmtId="198" fontId="11" fillId="0" borderId="17" xfId="119" applyNumberFormat="1" applyFont="1" applyBorder="1" applyAlignment="1">
      <alignment horizontal="center" vertical="center"/>
    </xf>
    <xf numFmtId="198" fontId="11" fillId="0" borderId="13" xfId="119" applyNumberFormat="1" applyFont="1" applyBorder="1" applyAlignment="1">
      <alignment horizontal="center" vertical="center"/>
    </xf>
    <xf numFmtId="173" fontId="23" fillId="0" borderId="0" xfId="119" applyNumberFormat="1" applyFont="1" applyAlignment="1">
      <alignment vertical="center"/>
    </xf>
    <xf numFmtId="2" fontId="23" fillId="0" borderId="0" xfId="119" applyNumberFormat="1" applyFont="1" applyAlignment="1">
      <alignment vertical="center"/>
    </xf>
    <xf numFmtId="0" fontId="18" fillId="0" borderId="43" xfId="119" applyFont="1" applyBorder="1" applyAlignment="1">
      <alignment horizontal="center" vertical="center"/>
    </xf>
    <xf numFmtId="173" fontId="11" fillId="0" borderId="43" xfId="119" applyNumberFormat="1" applyFont="1" applyBorder="1" applyAlignment="1">
      <alignment horizontal="center" vertical="center"/>
    </xf>
    <xf numFmtId="198" fontId="11" fillId="0" borderId="32" xfId="119" applyNumberFormat="1" applyFont="1" applyBorder="1" applyAlignment="1">
      <alignment horizontal="center" vertical="center"/>
    </xf>
    <xf numFmtId="198" fontId="11" fillId="0" borderId="43" xfId="119" applyNumberFormat="1" applyFont="1" applyBorder="1" applyAlignment="1">
      <alignment horizontal="center" vertical="center"/>
    </xf>
    <xf numFmtId="198" fontId="11" fillId="0" borderId="31" xfId="119" applyNumberFormat="1" applyFont="1" applyBorder="1" applyAlignment="1">
      <alignment horizontal="center" vertical="center"/>
    </xf>
    <xf numFmtId="173" fontId="11" fillId="0" borderId="32" xfId="119" applyNumberFormat="1" applyFont="1" applyBorder="1" applyAlignment="1">
      <alignment horizontal="center" vertical="center"/>
    </xf>
    <xf numFmtId="173" fontId="11" fillId="0" borderId="43" xfId="121" applyNumberFormat="1" applyFont="1" applyFill="1" applyBorder="1" applyAlignment="1">
      <alignment horizontal="center" vertical="center" wrapText="1" shrinkToFit="1"/>
    </xf>
    <xf numFmtId="0" fontId="11" fillId="0" borderId="0" xfId="26" applyAlignment="1">
      <alignment vertical="center" wrapText="1"/>
    </xf>
    <xf numFmtId="0" fontId="11" fillId="0" borderId="0" xfId="119" applyFont="1" applyAlignment="1">
      <alignment vertical="center"/>
    </xf>
    <xf numFmtId="0" fontId="18" fillId="0" borderId="44" xfId="119" applyFont="1" applyBorder="1" applyAlignment="1">
      <alignment horizontal="center" vertical="center" wrapText="1"/>
    </xf>
    <xf numFmtId="1" fontId="11" fillId="0" borderId="17" xfId="119" applyNumberFormat="1" applyFont="1" applyBorder="1" applyAlignment="1">
      <alignment horizontal="center" vertical="center"/>
    </xf>
    <xf numFmtId="1" fontId="11" fillId="0" borderId="43" xfId="119" applyNumberFormat="1" applyFont="1" applyBorder="1" applyAlignment="1">
      <alignment horizontal="center" vertical="center"/>
    </xf>
    <xf numFmtId="3" fontId="11" fillId="0" borderId="43" xfId="119" applyNumberFormat="1" applyFont="1" applyBorder="1" applyAlignment="1">
      <alignment horizontal="center" vertical="center"/>
    </xf>
    <xf numFmtId="0" fontId="19" fillId="0" borderId="0" xfId="119" applyFont="1" applyAlignment="1">
      <alignment vertical="center"/>
    </xf>
    <xf numFmtId="198" fontId="20" fillId="0" borderId="0" xfId="119" applyNumberFormat="1" applyFont="1" applyAlignment="1">
      <alignment vertical="center"/>
    </xf>
    <xf numFmtId="0" fontId="227" fillId="0" borderId="0" xfId="160" applyFont="1" applyAlignment="1">
      <alignment vertical="center"/>
    </xf>
    <xf numFmtId="0" fontId="37" fillId="0" borderId="0" xfId="160" applyFont="1" applyAlignment="1">
      <alignment vertical="center"/>
    </xf>
    <xf numFmtId="0" fontId="89" fillId="0" borderId="0" xfId="160" applyFont="1" applyAlignment="1">
      <alignment horizontal="right" vertical="center"/>
    </xf>
    <xf numFmtId="0" fontId="226" fillId="0" borderId="24" xfId="160" applyFont="1" applyBorder="1" applyAlignment="1">
      <alignment vertical="center"/>
    </xf>
    <xf numFmtId="0" fontId="226" fillId="0" borderId="25" xfId="160" applyFont="1" applyBorder="1" applyAlignment="1">
      <alignment vertical="center"/>
    </xf>
    <xf numFmtId="0" fontId="226" fillId="0" borderId="11" xfId="160" applyFont="1" applyBorder="1" applyAlignment="1">
      <alignment vertical="center"/>
    </xf>
    <xf numFmtId="0" fontId="226" fillId="0" borderId="0" xfId="160" applyFont="1" applyAlignment="1">
      <alignment vertical="center"/>
    </xf>
    <xf numFmtId="0" fontId="226" fillId="0" borderId="63" xfId="160" applyFont="1" applyBorder="1" applyAlignment="1">
      <alignment vertical="center"/>
    </xf>
    <xf numFmtId="0" fontId="37" fillId="0" borderId="11" xfId="160" applyFont="1" applyBorder="1" applyAlignment="1">
      <alignment vertical="center"/>
    </xf>
    <xf numFmtId="0" fontId="59" fillId="0" borderId="64" xfId="160" applyFont="1" applyBorder="1" applyAlignment="1">
      <alignment horizontal="center" vertical="center"/>
    </xf>
    <xf numFmtId="165" fontId="37" fillId="0" borderId="64" xfId="160" applyNumberFormat="1" applyFont="1" applyBorder="1" applyAlignment="1">
      <alignment horizontal="right" vertical="center"/>
    </xf>
    <xf numFmtId="213" fontId="37" fillId="0" borderId="64" xfId="160" applyNumberFormat="1" applyFont="1" applyBorder="1" applyAlignment="1">
      <alignment horizontal="right" vertical="center"/>
    </xf>
    <xf numFmtId="0" fontId="37" fillId="0" borderId="14" xfId="160" applyFont="1" applyBorder="1" applyAlignment="1">
      <alignment vertical="center"/>
    </xf>
    <xf numFmtId="0" fontId="37" fillId="0" borderId="18" xfId="160" applyFont="1" applyBorder="1" applyAlignment="1">
      <alignment vertical="center"/>
    </xf>
    <xf numFmtId="0" fontId="37" fillId="0" borderId="19" xfId="160" applyFont="1" applyBorder="1" applyAlignment="1">
      <alignment vertical="center"/>
    </xf>
    <xf numFmtId="0" fontId="59" fillId="0" borderId="66" xfId="160" applyFont="1" applyBorder="1" applyAlignment="1">
      <alignment vertical="center"/>
    </xf>
    <xf numFmtId="178" fontId="59" fillId="0" borderId="66" xfId="160" applyNumberFormat="1" applyFont="1" applyBorder="1" applyAlignment="1">
      <alignment vertical="center"/>
    </xf>
    <xf numFmtId="0" fontId="229" fillId="0" borderId="25" xfId="160" quotePrefix="1" applyFont="1" applyBorder="1" applyAlignment="1">
      <alignment vertical="center"/>
    </xf>
    <xf numFmtId="0" fontId="236" fillId="0" borderId="0" xfId="160" quotePrefix="1" applyFont="1" applyAlignment="1">
      <alignment vertical="center"/>
    </xf>
    <xf numFmtId="0" fontId="229" fillId="0" borderId="0" xfId="160" quotePrefix="1" applyFont="1" applyAlignment="1">
      <alignment vertical="center"/>
    </xf>
    <xf numFmtId="0" fontId="150" fillId="0" borderId="0" xfId="160" applyFont="1" applyAlignment="1">
      <alignment vertical="center"/>
    </xf>
    <xf numFmtId="0" fontId="59" fillId="0" borderId="0" xfId="160" applyFont="1" applyAlignment="1">
      <alignment vertical="center"/>
    </xf>
    <xf numFmtId="0" fontId="150" fillId="0" borderId="0" xfId="119" applyFont="1" applyAlignment="1">
      <alignment vertical="center"/>
    </xf>
    <xf numFmtId="0" fontId="24" fillId="0" borderId="0" xfId="136" applyFont="1"/>
    <xf numFmtId="0" fontId="14" fillId="0" borderId="0" xfId="136" applyFont="1" applyAlignment="1">
      <alignment horizontal="right"/>
    </xf>
    <xf numFmtId="0" fontId="23" fillId="0" borderId="0" xfId="136" applyFont="1" applyAlignment="1">
      <alignment horizontal="right"/>
    </xf>
    <xf numFmtId="0" fontId="23" fillId="0" borderId="41" xfId="136" applyFont="1" applyBorder="1" applyAlignment="1">
      <alignment horizontal="left" vertical="center" wrapText="1"/>
    </xf>
    <xf numFmtId="221" fontId="11" fillId="0" borderId="42" xfId="136" applyNumberFormat="1" applyFont="1" applyBorder="1" applyAlignment="1">
      <alignment vertical="center"/>
    </xf>
    <xf numFmtId="0" fontId="23" fillId="0" borderId="7" xfId="136" applyFont="1" applyBorder="1" applyAlignment="1">
      <alignment horizontal="left" vertical="center" wrapText="1"/>
    </xf>
    <xf numFmtId="0" fontId="18" fillId="0" borderId="0" xfId="136" applyFont="1" applyAlignment="1">
      <alignment vertical="center"/>
    </xf>
    <xf numFmtId="0" fontId="11" fillId="0" borderId="0" xfId="136" applyFont="1" applyAlignment="1">
      <alignment vertical="center"/>
    </xf>
    <xf numFmtId="251" fontId="59" fillId="0" borderId="43" xfId="90" applyNumberFormat="1" applyFont="1" applyFill="1" applyBorder="1" applyAlignment="1">
      <alignment horizontal="center" vertical="center"/>
    </xf>
    <xf numFmtId="251" fontId="59" fillId="0" borderId="43" xfId="90" applyNumberFormat="1" applyFont="1" applyFill="1" applyBorder="1" applyAlignment="1">
      <alignment horizontal="right" vertical="center"/>
    </xf>
    <xf numFmtId="252" fontId="59" fillId="0" borderId="43" xfId="26" applyNumberFormat="1" applyFont="1" applyBorder="1" applyAlignment="1">
      <alignment horizontal="right" vertical="center"/>
    </xf>
    <xf numFmtId="0" fontId="68" fillId="0" borderId="0" xfId="26" applyFont="1" applyAlignment="1">
      <alignment horizontal="left"/>
    </xf>
    <xf numFmtId="0" fontId="69" fillId="0" borderId="0" xfId="26" applyFont="1"/>
    <xf numFmtId="0" fontId="70" fillId="0" borderId="57" xfId="26" applyFont="1" applyBorder="1"/>
    <xf numFmtId="0" fontId="70" fillId="0" borderId="35" xfId="26" applyFont="1" applyBorder="1"/>
    <xf numFmtId="0" fontId="70" fillId="0" borderId="36" xfId="26" applyFont="1" applyBorder="1"/>
    <xf numFmtId="0" fontId="70" fillId="0" borderId="15" xfId="26" applyFont="1" applyBorder="1" applyAlignment="1">
      <alignment horizontal="center"/>
    </xf>
    <xf numFmtId="182" fontId="70" fillId="0" borderId="15" xfId="26" applyNumberFormat="1" applyFont="1" applyBorder="1"/>
    <xf numFmtId="182" fontId="70" fillId="0" borderId="0" xfId="26" applyNumberFormat="1" applyFont="1" applyAlignment="1">
      <alignment horizontal="center"/>
    </xf>
    <xf numFmtId="0" fontId="11" fillId="0" borderId="13" xfId="26" applyBorder="1"/>
    <xf numFmtId="182" fontId="70" fillId="0" borderId="17" xfId="26" applyNumberFormat="1" applyFont="1" applyBorder="1"/>
    <xf numFmtId="0" fontId="70" fillId="0" borderId="32" xfId="26" applyFont="1" applyBorder="1" applyAlignment="1">
      <alignment horizontal="center"/>
    </xf>
    <xf numFmtId="0" fontId="11" fillId="0" borderId="30" xfId="26" applyBorder="1"/>
    <xf numFmtId="0" fontId="11" fillId="0" borderId="31" xfId="26" applyBorder="1"/>
    <xf numFmtId="182" fontId="70" fillId="0" borderId="43" xfId="26" applyNumberFormat="1" applyFont="1" applyBorder="1"/>
    <xf numFmtId="0" fontId="68" fillId="0" borderId="0" xfId="10" applyFont="1" applyAlignment="1">
      <alignment horizontal="left"/>
    </xf>
    <xf numFmtId="0" fontId="70" fillId="0" borderId="89" xfId="10" applyFont="1" applyBorder="1" applyAlignment="1">
      <alignment horizontal="center" vertical="center"/>
    </xf>
    <xf numFmtId="0" fontId="20" fillId="0" borderId="90" xfId="10" applyFont="1" applyBorder="1"/>
    <xf numFmtId="0" fontId="20" fillId="0" borderId="91" xfId="10" applyFont="1" applyBorder="1"/>
    <xf numFmtId="17" fontId="73" fillId="0" borderId="92" xfId="10" applyNumberFormat="1" applyFont="1" applyBorder="1" applyAlignment="1">
      <alignment horizontal="center" wrapText="1"/>
    </xf>
    <xf numFmtId="49" fontId="73" fillId="0" borderId="92" xfId="10" applyNumberFormat="1" applyFont="1" applyBorder="1" applyAlignment="1">
      <alignment horizontal="center" wrapText="1"/>
    </xf>
    <xf numFmtId="49" fontId="73" fillId="0" borderId="93" xfId="10" applyNumberFormat="1" applyFont="1" applyBorder="1" applyAlignment="1">
      <alignment horizontal="center" wrapText="1"/>
    </xf>
    <xf numFmtId="0" fontId="11" fillId="0" borderId="94" xfId="10" applyFont="1" applyBorder="1" applyAlignment="1">
      <alignment horizontal="center" vertical="center"/>
    </xf>
    <xf numFmtId="0" fontId="11" fillId="0" borderId="96" xfId="10" applyFont="1" applyBorder="1" applyAlignment="1">
      <alignment horizontal="center" vertical="center"/>
    </xf>
    <xf numFmtId="0" fontId="20" fillId="0" borderId="0" xfId="10" applyFont="1" applyAlignment="1">
      <alignment horizontal="left" vertical="center"/>
    </xf>
    <xf numFmtId="3" fontId="72" fillId="0" borderId="64" xfId="10" applyNumberFormat="1" applyFont="1" applyBorder="1" applyAlignment="1">
      <alignment horizontal="center" vertical="center"/>
    </xf>
    <xf numFmtId="3" fontId="72" fillId="0" borderId="11" xfId="10" applyNumberFormat="1" applyFont="1" applyBorder="1" applyAlignment="1">
      <alignment horizontal="center" vertical="center"/>
    </xf>
    <xf numFmtId="3" fontId="20" fillId="0" borderId="88" xfId="30" applyNumberFormat="1" applyFont="1" applyBorder="1" applyAlignment="1">
      <alignment vertical="center"/>
    </xf>
    <xf numFmtId="3" fontId="20" fillId="0" borderId="64" xfId="30" applyNumberFormat="1" applyFont="1" applyBorder="1" applyAlignment="1">
      <alignment vertical="center"/>
    </xf>
    <xf numFmtId="0" fontId="70" fillId="0" borderId="96" xfId="10" applyFont="1" applyBorder="1" applyAlignment="1">
      <alignment horizontal="center"/>
    </xf>
    <xf numFmtId="0" fontId="72" fillId="0" borderId="0" xfId="10" applyFont="1" applyAlignment="1">
      <alignment horizontal="left"/>
    </xf>
    <xf numFmtId="3" fontId="11" fillId="0" borderId="64" xfId="10" applyNumberFormat="1" applyFont="1" applyBorder="1"/>
    <xf numFmtId="0" fontId="74" fillId="0" borderId="0" xfId="10" applyFont="1"/>
    <xf numFmtId="0" fontId="31" fillId="0" borderId="0" xfId="10" applyFont="1"/>
    <xf numFmtId="3" fontId="74" fillId="0" borderId="64" xfId="10" applyNumberFormat="1" applyFont="1" applyBorder="1" applyAlignment="1">
      <alignment horizontal="center" vertical="center"/>
    </xf>
    <xf numFmtId="3" fontId="74" fillId="0" borderId="11" xfId="10" applyNumberFormat="1" applyFont="1" applyBorder="1" applyAlignment="1">
      <alignment horizontal="center" vertical="center"/>
    </xf>
    <xf numFmtId="3" fontId="31" fillId="0" borderId="88" xfId="30" applyNumberFormat="1" applyFont="1" applyBorder="1" applyAlignment="1">
      <alignment vertical="center"/>
    </xf>
    <xf numFmtId="3" fontId="31" fillId="0" borderId="64" xfId="30" applyNumberFormat="1" applyFont="1" applyBorder="1" applyAlignment="1">
      <alignment vertical="center"/>
    </xf>
    <xf numFmtId="0" fontId="70" fillId="0" borderId="96" xfId="10" quotePrefix="1" applyFont="1" applyBorder="1" applyAlignment="1">
      <alignment horizontal="right"/>
    </xf>
    <xf numFmtId="3" fontId="31" fillId="0" borderId="98" xfId="30" applyNumberFormat="1" applyFont="1" applyBorder="1" applyAlignment="1">
      <alignment vertical="center"/>
    </xf>
    <xf numFmtId="0" fontId="11" fillId="0" borderId="99" xfId="10" applyFont="1" applyBorder="1"/>
    <xf numFmtId="0" fontId="75" fillId="0" borderId="65" xfId="10" applyFont="1" applyBorder="1" applyAlignment="1">
      <alignment horizontal="center" vertical="center"/>
    </xf>
    <xf numFmtId="3" fontId="75" fillId="0" borderId="69" xfId="10" applyNumberFormat="1" applyFont="1" applyBorder="1" applyAlignment="1">
      <alignment horizontal="right" vertical="center"/>
    </xf>
    <xf numFmtId="3" fontId="75" fillId="0" borderId="1" xfId="10" applyNumberFormat="1" applyFont="1" applyBorder="1" applyAlignment="1">
      <alignment horizontal="right" vertical="center"/>
    </xf>
    <xf numFmtId="3" fontId="62" fillId="0" borderId="100" xfId="30" applyNumberFormat="1" applyFont="1" applyBorder="1" applyAlignment="1">
      <alignment vertical="center"/>
    </xf>
    <xf numFmtId="3" fontId="62" fillId="0" borderId="69" xfId="30" applyNumberFormat="1" applyFont="1" applyBorder="1" applyAlignment="1">
      <alignment vertical="center"/>
    </xf>
    <xf numFmtId="0" fontId="70" fillId="0" borderId="96" xfId="10" applyFont="1" applyBorder="1"/>
    <xf numFmtId="3" fontId="72" fillId="0" borderId="97" xfId="10" applyNumberFormat="1" applyFont="1" applyBorder="1" applyAlignment="1">
      <alignment horizontal="right" vertical="center"/>
    </xf>
    <xf numFmtId="0" fontId="20" fillId="0" borderId="24" xfId="10" applyFont="1" applyBorder="1"/>
    <xf numFmtId="0" fontId="20" fillId="0" borderId="63" xfId="10" applyFont="1" applyBorder="1"/>
    <xf numFmtId="3" fontId="72" fillId="0" borderId="64" xfId="10" applyNumberFormat="1" applyFont="1" applyBorder="1" applyAlignment="1">
      <alignment horizontal="right" vertical="center"/>
    </xf>
    <xf numFmtId="3" fontId="72" fillId="0" borderId="11" xfId="10" applyNumberFormat="1" applyFont="1" applyBorder="1" applyAlignment="1">
      <alignment horizontal="right" vertical="center"/>
    </xf>
    <xf numFmtId="0" fontId="72" fillId="0" borderId="97" xfId="10" applyFont="1" applyBorder="1"/>
    <xf numFmtId="0" fontId="72" fillId="0" borderId="95" xfId="10" applyFont="1" applyBorder="1"/>
    <xf numFmtId="0" fontId="70" fillId="0" borderId="96" xfId="10" applyFont="1" applyBorder="1" applyAlignment="1">
      <alignment horizontal="center" vertical="center"/>
    </xf>
    <xf numFmtId="0" fontId="72" fillId="0" borderId="0" xfId="10" applyFont="1" applyAlignment="1">
      <alignment horizontal="left" vertical="center"/>
    </xf>
    <xf numFmtId="0" fontId="11" fillId="0" borderId="101" xfId="10" applyFont="1" applyBorder="1"/>
    <xf numFmtId="0" fontId="75" fillId="0" borderId="102" xfId="10" applyFont="1" applyBorder="1" applyAlignment="1">
      <alignment vertical="center"/>
    </xf>
    <xf numFmtId="0" fontId="75" fillId="0" borderId="103" xfId="10" applyFont="1" applyBorder="1" applyAlignment="1">
      <alignment vertical="center"/>
    </xf>
    <xf numFmtId="3" fontId="75" fillId="0" borderId="104" xfId="10" applyNumberFormat="1" applyFont="1" applyBorder="1" applyAlignment="1">
      <alignment horizontal="right" vertical="center"/>
    </xf>
    <xf numFmtId="3" fontId="62" fillId="0" borderId="1" xfId="30" applyNumberFormat="1" applyFont="1" applyBorder="1" applyAlignment="1">
      <alignment vertical="center"/>
    </xf>
    <xf numFmtId="0" fontId="14" fillId="0" borderId="65" xfId="29" quotePrefix="1" applyFont="1" applyBorder="1" applyAlignment="1">
      <alignment horizontal="center"/>
    </xf>
    <xf numFmtId="0" fontId="18" fillId="0" borderId="0" xfId="80" applyFont="1"/>
    <xf numFmtId="0" fontId="18" fillId="0" borderId="56" xfId="80" applyFont="1" applyBorder="1" applyAlignment="1">
      <alignment horizontal="left" vertical="center" indent="1"/>
    </xf>
    <xf numFmtId="260" fontId="18" fillId="0" borderId="56" xfId="80" applyNumberFormat="1" applyFont="1" applyBorder="1" applyAlignment="1">
      <alignment horizontal="right" vertical="center"/>
    </xf>
    <xf numFmtId="3" fontId="18" fillId="0" borderId="0" xfId="80" applyNumberFormat="1" applyFont="1"/>
    <xf numFmtId="0" fontId="11" fillId="0" borderId="17" xfId="80" applyFont="1" applyBorder="1" applyAlignment="1">
      <alignment horizontal="left" vertical="center" indent="1"/>
    </xf>
    <xf numFmtId="260" fontId="11" fillId="0" borderId="17" xfId="80" applyNumberFormat="1" applyFont="1" applyBorder="1" applyAlignment="1">
      <alignment horizontal="right" vertical="center"/>
    </xf>
    <xf numFmtId="260" fontId="18" fillId="0" borderId="17" xfId="80" applyNumberFormat="1" applyFont="1" applyBorder="1" applyAlignment="1">
      <alignment horizontal="center" vertical="center"/>
    </xf>
    <xf numFmtId="260" fontId="18" fillId="0" borderId="17" xfId="80" applyNumberFormat="1" applyFont="1" applyBorder="1" applyAlignment="1">
      <alignment horizontal="right" vertical="center"/>
    </xf>
    <xf numFmtId="260" fontId="11" fillId="0" borderId="13" xfId="80" applyNumberFormat="1" applyFont="1" applyBorder="1" applyAlignment="1">
      <alignment horizontal="right" vertical="center"/>
    </xf>
    <xf numFmtId="260" fontId="11" fillId="0" borderId="17" xfId="80" applyNumberFormat="1" applyFont="1" applyBorder="1" applyAlignment="1">
      <alignment horizontal="center" vertical="center"/>
    </xf>
    <xf numFmtId="260" fontId="11" fillId="0" borderId="13" xfId="80" applyNumberFormat="1" applyFont="1" applyBorder="1" applyAlignment="1">
      <alignment horizontal="center" vertical="center"/>
    </xf>
    <xf numFmtId="4" fontId="18" fillId="0" borderId="0" xfId="80" applyNumberFormat="1" applyFont="1"/>
    <xf numFmtId="0" fontId="18" fillId="0" borderId="17" xfId="80" applyFont="1" applyBorder="1" applyAlignment="1">
      <alignment vertical="center"/>
    </xf>
    <xf numFmtId="0" fontId="11" fillId="0" borderId="0" xfId="80" applyFont="1" applyAlignment="1">
      <alignment horizontal="center"/>
    </xf>
    <xf numFmtId="0" fontId="11" fillId="0" borderId="17" xfId="80" applyFont="1" applyBorder="1" applyAlignment="1">
      <alignment horizontal="left" indent="1"/>
    </xf>
    <xf numFmtId="260" fontId="11" fillId="0" borderId="17" xfId="80" quotePrefix="1" applyNumberFormat="1" applyFont="1" applyBorder="1" applyAlignment="1">
      <alignment horizontal="center" vertical="center"/>
    </xf>
    <xf numFmtId="0" fontId="18" fillId="0" borderId="17" xfId="80" applyFont="1" applyBorder="1" applyAlignment="1">
      <alignment horizontal="left" vertical="center" indent="1"/>
    </xf>
    <xf numFmtId="260" fontId="11" fillId="0" borderId="17" xfId="80" applyNumberFormat="1" applyFont="1" applyBorder="1" applyAlignment="1">
      <alignment horizontal="left" vertical="center" indent="3"/>
    </xf>
    <xf numFmtId="3" fontId="20" fillId="0" borderId="0" xfId="80" applyNumberFormat="1" applyFont="1"/>
    <xf numFmtId="0" fontId="18" fillId="0" borderId="43" xfId="80" applyFont="1" applyBorder="1" applyAlignment="1">
      <alignment horizontal="left" indent="1"/>
    </xf>
    <xf numFmtId="260" fontId="18" fillId="0" borderId="43" xfId="80" applyNumberFormat="1" applyFont="1" applyBorder="1" applyAlignment="1">
      <alignment horizontal="center" vertical="center"/>
    </xf>
    <xf numFmtId="0" fontId="18" fillId="0" borderId="43" xfId="80" applyFont="1" applyBorder="1" applyAlignment="1">
      <alignment horizontal="left" vertical="center" indent="1"/>
    </xf>
    <xf numFmtId="260" fontId="18" fillId="0" borderId="42" xfId="80" applyNumberFormat="1" applyFont="1" applyBorder="1" applyAlignment="1">
      <alignment vertical="center"/>
    </xf>
    <xf numFmtId="0" fontId="52" fillId="0" borderId="0" xfId="80" applyFont="1" applyAlignment="1">
      <alignment horizontal="left" shrinkToFit="1"/>
    </xf>
    <xf numFmtId="0" fontId="20" fillId="0" borderId="0" xfId="80" applyFont="1" applyAlignment="1">
      <alignment shrinkToFit="1"/>
    </xf>
    <xf numFmtId="0" fontId="11" fillId="0" borderId="0" xfId="80" applyFont="1" applyAlignment="1">
      <alignment shrinkToFit="1"/>
    </xf>
    <xf numFmtId="0" fontId="31" fillId="0" borderId="0" xfId="109" applyFont="1" applyAlignment="1">
      <alignment horizontal="left"/>
    </xf>
    <xf numFmtId="0" fontId="115" fillId="0" borderId="0" xfId="2" applyFont="1" applyAlignment="1">
      <alignment horizontal="center" vertical="center"/>
    </xf>
    <xf numFmtId="0" fontId="237" fillId="0" borderId="0" xfId="2" applyFont="1" applyAlignment="1">
      <alignment vertical="center"/>
    </xf>
    <xf numFmtId="0" fontId="24" fillId="0" borderId="0" xfId="2" applyFont="1" applyAlignment="1">
      <alignment horizontal="left" vertical="center"/>
    </xf>
    <xf numFmtId="0" fontId="12" fillId="0" borderId="0" xfId="2" applyFont="1" applyAlignment="1">
      <alignment horizontal="left" vertical="center"/>
    </xf>
    <xf numFmtId="0" fontId="26" fillId="0" borderId="0" xfId="2" applyFont="1" applyAlignment="1">
      <alignment horizontal="left" vertical="center"/>
    </xf>
    <xf numFmtId="292" fontId="24" fillId="0" borderId="0" xfId="2" quotePrefix="1" applyNumberFormat="1" applyFont="1" applyAlignment="1">
      <alignment horizontal="left" vertical="center"/>
    </xf>
    <xf numFmtId="0" fontId="42" fillId="0" borderId="0" xfId="2" applyFont="1" applyAlignment="1">
      <alignment vertical="center"/>
    </xf>
    <xf numFmtId="0" fontId="239" fillId="0" borderId="0" xfId="2" applyFont="1" applyAlignment="1">
      <alignment vertical="center"/>
    </xf>
    <xf numFmtId="0" fontId="41" fillId="0" borderId="0" xfId="2" applyFont="1" applyAlignment="1">
      <alignment horizontal="left" vertical="center"/>
    </xf>
    <xf numFmtId="0" fontId="176" fillId="0" borderId="0" xfId="2" applyFont="1" applyAlignment="1">
      <alignment vertical="center"/>
    </xf>
    <xf numFmtId="0" fontId="41" fillId="0" borderId="0" xfId="2" applyFont="1" applyAlignment="1">
      <alignment vertical="center"/>
    </xf>
    <xf numFmtId="0" fontId="41" fillId="0" borderId="0" xfId="2" quotePrefix="1" applyFont="1" applyAlignment="1">
      <alignment horizontal="left" vertical="center"/>
    </xf>
    <xf numFmtId="0" fontId="12" fillId="0" borderId="0" xfId="2" applyFont="1" applyAlignment="1">
      <alignment horizontal="justify" vertical="justify" wrapText="1"/>
    </xf>
    <xf numFmtId="0" fontId="10" fillId="0" borderId="0" xfId="1" applyAlignment="1">
      <alignment horizontal="justify" vertical="justify" wrapText="1"/>
    </xf>
    <xf numFmtId="0" fontId="12" fillId="0" borderId="0" xfId="2" applyFont="1" applyAlignment="1">
      <alignment horizontal="justify" vertical="justify"/>
    </xf>
    <xf numFmtId="0" fontId="238" fillId="0" borderId="0" xfId="2" applyFont="1" applyAlignment="1">
      <alignment horizontal="left" vertical="center"/>
    </xf>
    <xf numFmtId="0" fontId="225" fillId="0" borderId="0" xfId="5" applyFont="1" applyAlignment="1">
      <alignment horizontal="center" vertical="center"/>
    </xf>
    <xf numFmtId="0" fontId="10" fillId="0" borderId="0" xfId="1" applyFill="1" applyAlignment="1">
      <alignment horizontal="left"/>
    </xf>
    <xf numFmtId="0" fontId="24" fillId="0" borderId="24" xfId="13" applyFont="1" applyBorder="1" applyAlignment="1">
      <alignment horizontal="center" vertical="center"/>
    </xf>
    <xf numFmtId="0" fontId="24" fillId="0" borderId="28" xfId="13" applyFont="1" applyBorder="1" applyAlignment="1">
      <alignment horizontal="center" vertical="center"/>
    </xf>
    <xf numFmtId="0" fontId="24" fillId="0" borderId="18" xfId="13" applyFont="1" applyBorder="1" applyAlignment="1">
      <alignment horizontal="center" vertical="center"/>
    </xf>
    <xf numFmtId="0" fontId="24" fillId="0" borderId="39" xfId="13" applyFont="1" applyBorder="1" applyAlignment="1">
      <alignment horizontal="center" vertical="center"/>
    </xf>
    <xf numFmtId="0" fontId="24" fillId="0" borderId="2" xfId="13" applyFont="1" applyBorder="1" applyAlignment="1">
      <alignment horizontal="center" vertical="center"/>
    </xf>
    <xf numFmtId="0" fontId="24" fillId="0" borderId="62" xfId="13" applyFont="1" applyBorder="1" applyAlignment="1">
      <alignment horizontal="center" vertical="center"/>
    </xf>
    <xf numFmtId="0" fontId="24" fillId="0" borderId="56" xfId="13" applyFont="1" applyBorder="1" applyAlignment="1">
      <alignment horizontal="center" vertical="center"/>
    </xf>
    <xf numFmtId="0" fontId="24" fillId="0" borderId="17" xfId="13" applyFont="1" applyBorder="1" applyAlignment="1">
      <alignment horizontal="center" vertical="center"/>
    </xf>
    <xf numFmtId="0" fontId="24" fillId="0" borderId="43" xfId="13" applyFont="1" applyBorder="1" applyAlignment="1">
      <alignment horizontal="center" vertical="center"/>
    </xf>
    <xf numFmtId="0" fontId="24" fillId="0" borderId="44" xfId="13" applyFont="1" applyBorder="1" applyAlignment="1">
      <alignment horizontal="center" vertical="center"/>
    </xf>
    <xf numFmtId="0" fontId="24" fillId="0" borderId="65" xfId="13" applyFont="1" applyBorder="1" applyAlignment="1">
      <alignment horizontal="center" vertical="center"/>
    </xf>
    <xf numFmtId="0" fontId="24" fillId="0" borderId="45" xfId="13" applyFont="1" applyBorder="1" applyAlignment="1">
      <alignment horizontal="center" vertical="center"/>
    </xf>
    <xf numFmtId="0" fontId="14" fillId="0" borderId="60" xfId="13" applyFont="1" applyBorder="1" applyAlignment="1">
      <alignment horizontal="center" vertical="center"/>
    </xf>
    <xf numFmtId="0" fontId="14" fillId="0" borderId="20" xfId="13" applyFont="1" applyBorder="1" applyAlignment="1">
      <alignment horizontal="center" vertical="center"/>
    </xf>
    <xf numFmtId="0" fontId="14" fillId="0" borderId="40" xfId="13" applyFont="1" applyBorder="1" applyAlignment="1">
      <alignment horizontal="center" vertical="center"/>
    </xf>
    <xf numFmtId="0" fontId="14" fillId="0" borderId="47" xfId="13" applyFont="1" applyBorder="1" applyAlignment="1">
      <alignment horizontal="center" vertical="center"/>
    </xf>
    <xf numFmtId="0" fontId="24" fillId="0" borderId="63" xfId="15" applyFont="1" applyBorder="1" applyAlignment="1">
      <alignment horizontal="center" vertical="center" wrapText="1"/>
    </xf>
    <xf numFmtId="0" fontId="24" fillId="0" borderId="64" xfId="15" applyFont="1" applyBorder="1" applyAlignment="1">
      <alignment horizontal="center" vertical="center" wrapText="1"/>
    </xf>
    <xf numFmtId="0" fontId="24" fillId="0" borderId="66" xfId="15" applyFont="1" applyBorder="1" applyAlignment="1">
      <alignment horizontal="center" vertical="center" wrapText="1"/>
    </xf>
    <xf numFmtId="0" fontId="14" fillId="0" borderId="24" xfId="13" applyFont="1" applyBorder="1" applyAlignment="1">
      <alignment horizontal="center"/>
    </xf>
    <xf numFmtId="0" fontId="14" fillId="0" borderId="25" xfId="13" applyFont="1" applyBorder="1" applyAlignment="1">
      <alignment horizontal="center"/>
    </xf>
    <xf numFmtId="0" fontId="14" fillId="0" borderId="28" xfId="13" applyFont="1" applyBorder="1" applyAlignment="1">
      <alignment horizontal="center"/>
    </xf>
    <xf numFmtId="0" fontId="23" fillId="0" borderId="11" xfId="13" applyFont="1" applyBorder="1" applyAlignment="1">
      <alignment horizontal="left"/>
    </xf>
    <xf numFmtId="0" fontId="23" fillId="0" borderId="14" xfId="13" applyFont="1" applyBorder="1" applyAlignment="1">
      <alignment horizontal="left"/>
    </xf>
    <xf numFmtId="0" fontId="23" fillId="0" borderId="11" xfId="13" applyFont="1" applyBorder="1" applyAlignment="1">
      <alignment horizontal="center"/>
    </xf>
    <xf numFmtId="0" fontId="23" fillId="0" borderId="14" xfId="13" applyFont="1" applyBorder="1" applyAlignment="1">
      <alignment horizontal="center"/>
    </xf>
    <xf numFmtId="0" fontId="12" fillId="0" borderId="11" xfId="13" applyFont="1" applyBorder="1" applyAlignment="1">
      <alignment horizontal="left"/>
    </xf>
    <xf numFmtId="0" fontId="12" fillId="0" borderId="14" xfId="13" applyFont="1" applyBorder="1" applyAlignment="1">
      <alignment horizontal="left"/>
    </xf>
    <xf numFmtId="0" fontId="14" fillId="0" borderId="11" xfId="13" applyFont="1" applyBorder="1" applyAlignment="1">
      <alignment horizontal="center"/>
    </xf>
    <xf numFmtId="0" fontId="14" fillId="0" borderId="0" xfId="13" applyFont="1" applyAlignment="1">
      <alignment horizontal="center"/>
    </xf>
    <xf numFmtId="0" fontId="14" fillId="0" borderId="14" xfId="13" applyFont="1" applyBorder="1" applyAlignment="1">
      <alignment horizontal="center"/>
    </xf>
    <xf numFmtId="0" fontId="14" fillId="0" borderId="18" xfId="13" applyFont="1" applyBorder="1" applyAlignment="1">
      <alignment horizontal="center"/>
    </xf>
    <xf numFmtId="0" fontId="14" fillId="0" borderId="39" xfId="13" applyFont="1" applyBorder="1" applyAlignment="1">
      <alignment horizontal="center"/>
    </xf>
    <xf numFmtId="0" fontId="14" fillId="0" borderId="18" xfId="13" applyFont="1" applyBorder="1" applyAlignment="1">
      <alignment horizontal="center" vertical="top"/>
    </xf>
    <xf numFmtId="0" fontId="14" fillId="0" borderId="19" xfId="13" applyFont="1" applyBorder="1" applyAlignment="1">
      <alignment horizontal="center" vertical="top"/>
    </xf>
    <xf numFmtId="0" fontId="14" fillId="0" borderId="39" xfId="13" applyFont="1" applyBorder="1" applyAlignment="1">
      <alignment horizontal="center" vertical="top"/>
    </xf>
    <xf numFmtId="0" fontId="14" fillId="0" borderId="24" xfId="13" applyFont="1" applyBorder="1" applyAlignment="1">
      <alignment horizontal="center" vertical="center"/>
    </xf>
    <xf numFmtId="0" fontId="14" fillId="0" borderId="28" xfId="13" applyFont="1" applyBorder="1" applyAlignment="1">
      <alignment horizontal="center" vertical="center"/>
    </xf>
    <xf numFmtId="0" fontId="14" fillId="0" borderId="63" xfId="13" applyFont="1" applyBorder="1" applyAlignment="1">
      <alignment horizontal="center" vertical="center"/>
    </xf>
    <xf numFmtId="0" fontId="14" fillId="0" borderId="66" xfId="13" applyFont="1" applyBorder="1" applyAlignment="1">
      <alignment horizontal="center" vertical="center"/>
    </xf>
    <xf numFmtId="0" fontId="14" fillId="0" borderId="1" xfId="13" applyFont="1" applyBorder="1" applyAlignment="1">
      <alignment horizontal="center" vertical="center"/>
    </xf>
    <xf numFmtId="0" fontId="23" fillId="0" borderId="2" xfId="13" applyFont="1" applyBorder="1" applyAlignment="1">
      <alignment horizontal="center"/>
    </xf>
    <xf numFmtId="0" fontId="23" fillId="0" borderId="62" xfId="13" applyFont="1" applyBorder="1" applyAlignment="1">
      <alignment horizontal="center"/>
    </xf>
    <xf numFmtId="208" fontId="14" fillId="0" borderId="40" xfId="13" applyNumberFormat="1" applyFont="1" applyBorder="1" applyAlignment="1">
      <alignment horizontal="center" vertical="center"/>
    </xf>
    <xf numFmtId="0" fontId="23" fillId="0" borderId="47" xfId="13" applyFont="1" applyBorder="1" applyAlignment="1">
      <alignment horizontal="center" vertical="center"/>
    </xf>
    <xf numFmtId="208" fontId="14" fillId="0" borderId="61" xfId="13" applyNumberFormat="1" applyFont="1" applyBorder="1" applyAlignment="1">
      <alignment horizontal="center" vertical="center"/>
    </xf>
    <xf numFmtId="208" fontId="14" fillId="0" borderId="23" xfId="13" applyNumberFormat="1" applyFont="1" applyBorder="1" applyAlignment="1">
      <alignment horizontal="center" vertical="center"/>
    </xf>
    <xf numFmtId="208" fontId="14" fillId="0" borderId="68" xfId="13" applyNumberFormat="1" applyFont="1" applyBorder="1" applyAlignment="1">
      <alignment horizontal="center" vertical="center"/>
    </xf>
    <xf numFmtId="208" fontId="14" fillId="0" borderId="67" xfId="13" applyNumberFormat="1" applyFont="1" applyBorder="1" applyAlignment="1">
      <alignment horizontal="center" vertical="center"/>
    </xf>
    <xf numFmtId="208" fontId="14" fillId="0" borderId="6" xfId="13" applyNumberFormat="1" applyFont="1" applyBorder="1" applyAlignment="1">
      <alignment horizontal="center" vertical="center"/>
    </xf>
    <xf numFmtId="3" fontId="14" fillId="0" borderId="68" xfId="13" applyNumberFormat="1" applyFont="1" applyBorder="1" applyAlignment="1">
      <alignment horizontal="center" vertical="center"/>
    </xf>
    <xf numFmtId="3" fontId="14" fillId="0" borderId="67" xfId="13" applyNumberFormat="1" applyFont="1" applyBorder="1" applyAlignment="1">
      <alignment horizontal="center" vertical="center"/>
    </xf>
    <xf numFmtId="3" fontId="14" fillId="0" borderId="6" xfId="13" applyNumberFormat="1" applyFont="1" applyBorder="1" applyAlignment="1">
      <alignment horizontal="center" vertical="center"/>
    </xf>
    <xf numFmtId="0" fontId="24" fillId="0" borderId="0" xfId="13" quotePrefix="1" applyFont="1" applyAlignment="1">
      <alignment horizontal="left"/>
    </xf>
    <xf numFmtId="0" fontId="14" fillId="0" borderId="2" xfId="13" applyFont="1" applyBorder="1" applyAlignment="1">
      <alignment horizontal="center" vertical="center"/>
    </xf>
    <xf numFmtId="0" fontId="14" fillId="0" borderId="62" xfId="13" applyFont="1" applyBorder="1" applyAlignment="1">
      <alignment horizontal="center" vertical="center"/>
    </xf>
    <xf numFmtId="0" fontId="23" fillId="0" borderId="62" xfId="13" applyFont="1" applyBorder="1" applyAlignment="1">
      <alignment horizontal="center" vertical="center"/>
    </xf>
    <xf numFmtId="0" fontId="58" fillId="0" borderId="42" xfId="13" applyFont="1" applyBorder="1" applyAlignment="1">
      <alignment horizontal="center" vertical="center"/>
    </xf>
    <xf numFmtId="0" fontId="58" fillId="0" borderId="56" xfId="13" applyFont="1" applyBorder="1" applyAlignment="1">
      <alignment horizontal="center" vertical="center"/>
    </xf>
    <xf numFmtId="0" fontId="58" fillId="0" borderId="69" xfId="13" applyFont="1" applyBorder="1" applyAlignment="1">
      <alignment horizontal="center" vertical="center"/>
    </xf>
    <xf numFmtId="0" fontId="18" fillId="0" borderId="1" xfId="3" applyFont="1" applyBorder="1" applyAlignment="1">
      <alignment horizontal="center" vertical="center"/>
    </xf>
    <xf numFmtId="0" fontId="18" fillId="0" borderId="2" xfId="3" applyFont="1" applyBorder="1" applyAlignment="1">
      <alignment horizontal="center" vertical="center"/>
    </xf>
    <xf numFmtId="0" fontId="18" fillId="0" borderId="6" xfId="3" applyFont="1" applyBorder="1" applyAlignment="1">
      <alignment horizontal="center" vertical="center" wrapText="1"/>
    </xf>
    <xf numFmtId="0" fontId="18" fillId="0" borderId="6" xfId="3" applyFont="1" applyBorder="1" applyAlignment="1">
      <alignment horizontal="center" vertical="center"/>
    </xf>
    <xf numFmtId="0" fontId="14" fillId="0" borderId="0" xfId="5" quotePrefix="1" applyFont="1" applyAlignment="1">
      <alignment horizontal="left" vertical="center" wrapText="1"/>
    </xf>
    <xf numFmtId="0" fontId="18" fillId="0" borderId="24" xfId="5" applyFont="1" applyBorder="1" applyAlignment="1">
      <alignment horizontal="center" vertical="center" wrapText="1"/>
    </xf>
    <xf numFmtId="0" fontId="18" fillId="0" borderId="25" xfId="5" applyFont="1" applyBorder="1" applyAlignment="1">
      <alignment horizontal="center" vertical="center" wrapText="1"/>
    </xf>
    <xf numFmtId="0" fontId="18" fillId="0" borderId="26" xfId="5" applyFont="1" applyBorder="1" applyAlignment="1">
      <alignment horizontal="center" vertical="center" wrapText="1"/>
    </xf>
    <xf numFmtId="0" fontId="18" fillId="0" borderId="29" xfId="5" applyFont="1" applyBorder="1" applyAlignment="1">
      <alignment horizontal="center" vertical="center" wrapText="1"/>
    </xf>
    <xf numFmtId="0" fontId="18" fillId="0" borderId="30" xfId="5" applyFont="1" applyBorder="1" applyAlignment="1">
      <alignment horizontal="center" vertical="center" wrapText="1"/>
    </xf>
    <xf numFmtId="0" fontId="18" fillId="0" borderId="31" xfId="5" applyFont="1" applyBorder="1" applyAlignment="1">
      <alignment horizontal="center" vertical="center" wrapText="1"/>
    </xf>
    <xf numFmtId="0" fontId="18" fillId="0" borderId="27" xfId="5" applyFont="1" applyBorder="1" applyAlignment="1">
      <alignment horizontal="center" vertical="center"/>
    </xf>
    <xf numFmtId="0" fontId="18" fillId="0" borderId="25" xfId="5" applyFont="1" applyBorder="1" applyAlignment="1">
      <alignment horizontal="center" vertical="center"/>
    </xf>
    <xf numFmtId="0" fontId="18" fillId="0" borderId="26" xfId="5" applyFont="1" applyBorder="1" applyAlignment="1">
      <alignment horizontal="center" vertical="center"/>
    </xf>
    <xf numFmtId="0" fontId="18" fillId="0" borderId="32" xfId="5" applyFont="1" applyBorder="1" applyAlignment="1">
      <alignment horizontal="center" vertical="center"/>
    </xf>
    <xf numFmtId="0" fontId="18" fillId="0" borderId="30" xfId="5" applyFont="1" applyBorder="1" applyAlignment="1">
      <alignment horizontal="center" vertical="center"/>
    </xf>
    <xf numFmtId="0" fontId="18" fillId="0" borderId="31" xfId="5" applyFont="1" applyBorder="1" applyAlignment="1">
      <alignment horizontal="center" vertical="center"/>
    </xf>
    <xf numFmtId="0" fontId="18" fillId="0" borderId="28" xfId="5" applyFont="1" applyBorder="1" applyAlignment="1">
      <alignment horizontal="center" vertical="center"/>
    </xf>
    <xf numFmtId="0" fontId="18" fillId="0" borderId="33" xfId="5" applyFont="1" applyBorder="1" applyAlignment="1">
      <alignment horizontal="center" vertical="center"/>
    </xf>
    <xf numFmtId="0" fontId="18" fillId="0" borderId="24" xfId="5" quotePrefix="1" applyFont="1" applyBorder="1" applyAlignment="1">
      <alignment horizontal="center" vertical="center"/>
    </xf>
    <xf numFmtId="0" fontId="18" fillId="0" borderId="25" xfId="5" quotePrefix="1" applyFont="1" applyBorder="1" applyAlignment="1">
      <alignment horizontal="center" vertical="center"/>
    </xf>
    <xf numFmtId="0" fontId="18" fillId="0" borderId="26" xfId="5" quotePrefix="1" applyFont="1" applyBorder="1" applyAlignment="1">
      <alignment horizontal="center" vertical="center"/>
    </xf>
    <xf numFmtId="0" fontId="18" fillId="0" borderId="29" xfId="5" quotePrefix="1" applyFont="1" applyBorder="1" applyAlignment="1">
      <alignment horizontal="center" vertical="center"/>
    </xf>
    <xf numFmtId="0" fontId="18" fillId="0" borderId="30" xfId="5" quotePrefix="1" applyFont="1" applyBorder="1" applyAlignment="1">
      <alignment horizontal="center" vertical="center"/>
    </xf>
    <xf numFmtId="0" fontId="18" fillId="0" borderId="31" xfId="5" quotePrefix="1" applyFont="1" applyBorder="1" applyAlignment="1">
      <alignment horizontal="center" vertical="center"/>
    </xf>
    <xf numFmtId="0" fontId="18" fillId="0" borderId="44" xfId="5" applyFont="1" applyBorder="1" applyAlignment="1">
      <alignment horizontal="center" vertical="center"/>
    </xf>
    <xf numFmtId="0" fontId="18" fillId="0" borderId="45" xfId="5" applyFont="1" applyBorder="1" applyAlignment="1">
      <alignment horizontal="center" vertical="center"/>
    </xf>
    <xf numFmtId="0" fontId="18" fillId="0" borderId="24" xfId="11" applyFont="1" applyBorder="1" applyAlignment="1">
      <alignment horizontal="center" vertical="center"/>
    </xf>
    <xf numFmtId="0" fontId="18" fillId="0" borderId="28" xfId="11" applyFont="1" applyBorder="1" applyAlignment="1">
      <alignment horizontal="center" vertical="center"/>
    </xf>
    <xf numFmtId="0" fontId="18" fillId="0" borderId="11" xfId="11" applyFont="1" applyBorder="1" applyAlignment="1">
      <alignment horizontal="center" vertical="center"/>
    </xf>
    <xf numFmtId="0" fontId="18" fillId="0" borderId="14" xfId="11" applyFont="1" applyBorder="1" applyAlignment="1">
      <alignment horizontal="center" vertical="center"/>
    </xf>
    <xf numFmtId="0" fontId="18" fillId="0" borderId="18" xfId="11" applyFont="1" applyBorder="1" applyAlignment="1">
      <alignment horizontal="center" vertical="center"/>
    </xf>
    <xf numFmtId="0" fontId="18" fillId="0" borderId="39" xfId="11" applyFont="1" applyBorder="1" applyAlignment="1">
      <alignment horizontal="center" vertical="center"/>
    </xf>
    <xf numFmtId="0" fontId="14" fillId="0" borderId="60" xfId="11" applyFont="1" applyBorder="1" applyAlignment="1">
      <alignment horizontal="center" vertical="center"/>
    </xf>
    <xf numFmtId="0" fontId="14" fillId="0" borderId="40" xfId="11" applyFont="1" applyBorder="1" applyAlignment="1">
      <alignment horizontal="center" vertical="center"/>
    </xf>
    <xf numFmtId="0" fontId="14" fillId="0" borderId="12" xfId="11" applyFont="1" applyBorder="1" applyAlignment="1">
      <alignment horizontal="center" vertical="center"/>
    </xf>
    <xf numFmtId="0" fontId="14" fillId="0" borderId="17" xfId="11" applyFont="1" applyBorder="1" applyAlignment="1">
      <alignment horizontal="center" vertical="center"/>
    </xf>
    <xf numFmtId="0" fontId="14" fillId="0" borderId="20" xfId="11" applyFont="1" applyBorder="1" applyAlignment="1">
      <alignment horizontal="center" vertical="center"/>
    </xf>
    <xf numFmtId="0" fontId="14" fillId="0" borderId="47" xfId="11" applyFont="1" applyBorder="1" applyAlignment="1">
      <alignment horizontal="center" vertical="center"/>
    </xf>
    <xf numFmtId="0" fontId="14" fillId="0" borderId="40" xfId="11" applyFont="1" applyBorder="1" applyAlignment="1">
      <alignment horizontal="center" vertical="center" wrapText="1"/>
    </xf>
    <xf numFmtId="0" fontId="14" fillId="0" borderId="17" xfId="11" applyFont="1" applyBorder="1" applyAlignment="1">
      <alignment horizontal="center" vertical="center" wrapText="1"/>
    </xf>
    <xf numFmtId="0" fontId="14" fillId="0" borderId="47" xfId="11" applyFont="1" applyBorder="1" applyAlignment="1">
      <alignment horizontal="center" vertical="center" wrapText="1"/>
    </xf>
    <xf numFmtId="0" fontId="14" fillId="0" borderId="61" xfId="11" applyFont="1" applyBorder="1" applyAlignment="1">
      <alignment horizontal="center" vertical="center" wrapText="1"/>
    </xf>
    <xf numFmtId="0" fontId="14" fillId="0" borderId="16" xfId="11" applyFont="1" applyBorder="1" applyAlignment="1">
      <alignment horizontal="center" vertical="center" wrapText="1"/>
    </xf>
    <xf numFmtId="0" fontId="14" fillId="0" borderId="23" xfId="11" applyFont="1" applyBorder="1" applyAlignment="1">
      <alignment horizontal="center" vertical="center" wrapText="1"/>
    </xf>
    <xf numFmtId="0" fontId="18" fillId="0" borderId="1" xfId="11" applyFont="1" applyBorder="1" applyAlignment="1">
      <alignment horizontal="center" vertical="center"/>
    </xf>
    <xf numFmtId="0" fontId="18" fillId="0" borderId="62" xfId="11" applyFont="1" applyBorder="1" applyAlignment="1">
      <alignment horizontal="center" vertical="center"/>
    </xf>
    <xf numFmtId="0" fontId="24" fillId="0" borderId="0" xfId="13" quotePrefix="1" applyFont="1" applyAlignment="1">
      <alignment horizontal="center"/>
    </xf>
    <xf numFmtId="0" fontId="24" fillId="0" borderId="30" xfId="13" quotePrefix="1" applyFont="1" applyBorder="1" applyAlignment="1">
      <alignment horizontal="center"/>
    </xf>
    <xf numFmtId="0" fontId="24" fillId="0" borderId="0" xfId="13" applyFont="1" applyAlignment="1">
      <alignment horizontal="center" vertical="center"/>
    </xf>
    <xf numFmtId="0" fontId="24" fillId="0" borderId="81" xfId="13" quotePrefix="1" applyFont="1" applyBorder="1" applyAlignment="1">
      <alignment horizontal="center" vertical="center"/>
    </xf>
    <xf numFmtId="0" fontId="24" fillId="0" borderId="12" xfId="13" quotePrefix="1" applyFont="1" applyBorder="1" applyAlignment="1">
      <alignment horizontal="center" vertical="center"/>
    </xf>
    <xf numFmtId="0" fontId="24" fillId="0" borderId="20" xfId="13" quotePrefix="1" applyFont="1" applyBorder="1" applyAlignment="1">
      <alignment horizontal="center" vertical="center"/>
    </xf>
    <xf numFmtId="178" fontId="12" fillId="0" borderId="57" xfId="13" applyNumberFormat="1" applyFont="1" applyBorder="1" applyAlignment="1">
      <alignment horizontal="center"/>
    </xf>
    <xf numFmtId="178" fontId="12" fillId="0" borderId="36" xfId="13" applyNumberFormat="1" applyFont="1" applyBorder="1" applyAlignment="1">
      <alignment horizontal="center"/>
    </xf>
    <xf numFmtId="178" fontId="12" fillId="0" borderId="17" xfId="13" applyNumberFormat="1" applyFont="1" applyBorder="1" applyAlignment="1">
      <alignment horizontal="center"/>
    </xf>
    <xf numFmtId="178" fontId="12" fillId="0" borderId="22" xfId="13" applyNumberFormat="1" applyFont="1" applyBorder="1" applyAlignment="1">
      <alignment horizontal="center"/>
    </xf>
    <xf numFmtId="178" fontId="12" fillId="0" borderId="21" xfId="13" applyNumberFormat="1" applyFont="1" applyBorder="1" applyAlignment="1">
      <alignment horizontal="center"/>
    </xf>
    <xf numFmtId="0" fontId="24" fillId="0" borderId="3" xfId="13" applyFont="1" applyBorder="1" applyAlignment="1">
      <alignment horizontal="center"/>
    </xf>
    <xf numFmtId="0" fontId="24" fillId="0" borderId="4" xfId="13" applyFont="1" applyBorder="1" applyAlignment="1">
      <alignment horizontal="center"/>
    </xf>
    <xf numFmtId="0" fontId="24" fillId="0" borderId="5" xfId="13" applyFont="1" applyBorder="1" applyAlignment="1">
      <alignment horizontal="center"/>
    </xf>
    <xf numFmtId="178" fontId="12" fillId="0" borderId="15" xfId="13" applyNumberFormat="1" applyFont="1" applyBorder="1" applyAlignment="1">
      <alignment horizontal="center"/>
    </xf>
    <xf numFmtId="178" fontId="12" fillId="0" borderId="13" xfId="13" applyNumberFormat="1" applyFont="1" applyBorder="1" applyAlignment="1">
      <alignment horizontal="center"/>
    </xf>
    <xf numFmtId="178" fontId="12" fillId="0" borderId="32" xfId="13" applyNumberFormat="1" applyFont="1" applyBorder="1" applyAlignment="1">
      <alignment horizontal="center"/>
    </xf>
    <xf numFmtId="178" fontId="12" fillId="0" borderId="31" xfId="13" applyNumberFormat="1" applyFont="1" applyBorder="1" applyAlignment="1">
      <alignment horizontal="center"/>
    </xf>
    <xf numFmtId="0" fontId="14" fillId="0" borderId="0" xfId="18" applyFont="1" applyAlignment="1">
      <alignment vertical="center"/>
    </xf>
    <xf numFmtId="49" fontId="14" fillId="0" borderId="0" xfId="18" applyNumberFormat="1" applyFont="1" applyAlignment="1">
      <alignment horizontal="left" vertical="center"/>
    </xf>
    <xf numFmtId="0" fontId="14" fillId="0" borderId="44" xfId="18" applyFont="1" applyBorder="1" applyAlignment="1">
      <alignment horizontal="center" vertical="center"/>
    </xf>
    <xf numFmtId="0" fontId="14" fillId="0" borderId="45" xfId="18" applyFont="1" applyBorder="1" applyAlignment="1">
      <alignment horizontal="center" vertical="center"/>
    </xf>
    <xf numFmtId="0" fontId="14" fillId="0" borderId="0" xfId="18" applyFont="1" applyAlignment="1">
      <alignment horizontal="left" vertical="center" wrapText="1"/>
    </xf>
    <xf numFmtId="0" fontId="14" fillId="0" borderId="0" xfId="10" applyFont="1" applyAlignment="1">
      <alignment horizontal="left" vertical="center" wrapText="1"/>
    </xf>
    <xf numFmtId="0" fontId="14" fillId="0" borderId="44" xfId="22" applyFont="1" applyFill="1" applyBorder="1" applyAlignment="1">
      <alignment horizontal="center" vertical="center"/>
    </xf>
    <xf numFmtId="0" fontId="11" fillId="0" borderId="45" xfId="10" applyFont="1" applyBorder="1" applyAlignment="1">
      <alignment vertical="center"/>
    </xf>
    <xf numFmtId="183" fontId="14" fillId="0" borderId="44" xfId="23" applyNumberFormat="1" applyFont="1" applyBorder="1" applyAlignment="1">
      <alignment horizontal="center" vertical="center"/>
    </xf>
    <xf numFmtId="183" fontId="14" fillId="0" borderId="65" xfId="23" applyNumberFormat="1" applyFont="1" applyBorder="1" applyAlignment="1">
      <alignment horizontal="center" vertical="center"/>
    </xf>
    <xf numFmtId="183" fontId="14" fillId="0" borderId="45" xfId="23" applyNumberFormat="1" applyFont="1" applyBorder="1" applyAlignment="1">
      <alignment horizontal="center" vertical="center"/>
    </xf>
    <xf numFmtId="197" fontId="23" fillId="0" borderId="56" xfId="23" applyNumberFormat="1" applyFont="1" applyBorder="1" applyAlignment="1">
      <alignment horizontal="center" vertical="center"/>
    </xf>
    <xf numFmtId="197" fontId="23" fillId="0" borderId="17" xfId="23" applyNumberFormat="1" applyFont="1" applyBorder="1" applyAlignment="1">
      <alignment horizontal="center" vertical="center"/>
    </xf>
    <xf numFmtId="0" fontId="18" fillId="0" borderId="15" xfId="5" applyFont="1" applyBorder="1" applyAlignment="1">
      <alignment horizontal="center" vertical="top"/>
    </xf>
    <xf numFmtId="0" fontId="18" fillId="0" borderId="0" xfId="5" applyFont="1" applyAlignment="1">
      <alignment horizontal="center" vertical="top"/>
    </xf>
    <xf numFmtId="3" fontId="11" fillId="0" borderId="57" xfId="24" applyNumberFormat="1" applyFont="1" applyBorder="1" applyAlignment="1">
      <alignment horizontal="center"/>
    </xf>
    <xf numFmtId="3" fontId="11" fillId="0" borderId="35" xfId="24" applyNumberFormat="1" applyFont="1" applyBorder="1" applyAlignment="1">
      <alignment horizontal="center"/>
    </xf>
    <xf numFmtId="3" fontId="11" fillId="0" borderId="36" xfId="24" applyNumberFormat="1" applyFont="1" applyBorder="1" applyAlignment="1">
      <alignment horizontal="center"/>
    </xf>
    <xf numFmtId="0" fontId="24" fillId="0" borderId="0" xfId="5" applyFont="1" applyAlignment="1">
      <alignment horizontal="center"/>
    </xf>
    <xf numFmtId="183" fontId="14" fillId="0" borderId="44" xfId="23" applyNumberFormat="1" applyFont="1" applyBorder="1" applyAlignment="1">
      <alignment horizontal="center" vertical="center" wrapText="1"/>
    </xf>
    <xf numFmtId="183" fontId="14" fillId="0" borderId="65" xfId="23" applyNumberFormat="1" applyFont="1" applyBorder="1" applyAlignment="1">
      <alignment horizontal="center" vertical="center" wrapText="1"/>
    </xf>
    <xf numFmtId="183" fontId="14" fillId="0" borderId="45" xfId="23" applyNumberFormat="1" applyFont="1" applyBorder="1" applyAlignment="1">
      <alignment horizontal="center" vertical="center" wrapText="1"/>
    </xf>
    <xf numFmtId="0" fontId="18" fillId="0" borderId="65" xfId="5" applyFont="1" applyBorder="1" applyAlignment="1">
      <alignment horizontal="center" vertical="center"/>
    </xf>
    <xf numFmtId="0" fontId="14" fillId="0" borderId="44" xfId="23" applyFont="1" applyBorder="1" applyAlignment="1">
      <alignment horizontal="center" vertical="center"/>
    </xf>
    <xf numFmtId="0" fontId="14" fillId="0" borderId="65" xfId="23" applyFont="1" applyBorder="1" applyAlignment="1">
      <alignment horizontal="center" vertical="center"/>
    </xf>
    <xf numFmtId="0" fontId="14" fillId="0" borderId="45" xfId="23" applyFont="1" applyBorder="1" applyAlignment="1">
      <alignment horizontal="center" vertical="center"/>
    </xf>
    <xf numFmtId="0" fontId="11" fillId="0" borderId="35" xfId="25" applyFont="1" applyBorder="1" applyAlignment="1">
      <alignment horizontal="center"/>
    </xf>
    <xf numFmtId="0" fontId="11" fillId="0" borderId="36" xfId="25" applyFont="1" applyBorder="1" applyAlignment="1">
      <alignment horizontal="center"/>
    </xf>
    <xf numFmtId="0" fontId="11" fillId="0" borderId="0" xfId="25" applyFont="1" applyAlignment="1">
      <alignment horizontal="center"/>
    </xf>
    <xf numFmtId="0" fontId="11" fillId="0" borderId="13" xfId="25" applyFont="1" applyBorder="1" applyAlignment="1">
      <alignment horizontal="center"/>
    </xf>
    <xf numFmtId="0" fontId="11" fillId="0" borderId="30" xfId="25" applyFont="1" applyBorder="1" applyAlignment="1">
      <alignment horizontal="center"/>
    </xf>
    <xf numFmtId="0" fontId="11" fillId="0" borderId="31" xfId="25" applyFont="1" applyBorder="1" applyAlignment="1">
      <alignment horizontal="center"/>
    </xf>
    <xf numFmtId="0" fontId="31" fillId="0" borderId="0" xfId="10" applyFont="1" applyAlignment="1">
      <alignment horizontal="left" wrapText="1"/>
    </xf>
    <xf numFmtId="0" fontId="31" fillId="0" borderId="0" xfId="10" applyFont="1" applyAlignment="1">
      <alignment horizontal="left"/>
    </xf>
    <xf numFmtId="0" fontId="70" fillId="0" borderId="0" xfId="26" applyFont="1" applyAlignment="1">
      <alignment horizontal="center" vertical="center" wrapText="1"/>
    </xf>
    <xf numFmtId="0" fontId="70" fillId="0" borderId="15" xfId="26" applyFont="1" applyBorder="1" applyAlignment="1">
      <alignment horizontal="center" vertical="center"/>
    </xf>
    <xf numFmtId="0" fontId="70" fillId="0" borderId="0" xfId="26" applyFont="1" applyAlignment="1">
      <alignment horizontal="center" vertical="center"/>
    </xf>
    <xf numFmtId="0" fontId="70" fillId="0" borderId="13" xfId="26" applyFont="1" applyBorder="1" applyAlignment="1">
      <alignment horizontal="center" vertical="center"/>
    </xf>
    <xf numFmtId="0" fontId="70" fillId="0" borderId="32" xfId="26" applyFont="1" applyBorder="1" applyAlignment="1">
      <alignment horizontal="center" vertical="center"/>
    </xf>
    <xf numFmtId="0" fontId="70" fillId="0" borderId="30" xfId="26" applyFont="1" applyBorder="1" applyAlignment="1">
      <alignment horizontal="center" vertical="center"/>
    </xf>
    <xf numFmtId="0" fontId="70" fillId="0" borderId="31" xfId="26" applyFont="1" applyBorder="1" applyAlignment="1">
      <alignment horizontal="center" vertical="center"/>
    </xf>
    <xf numFmtId="0" fontId="70" fillId="0" borderId="0" xfId="26" applyFont="1" applyAlignment="1">
      <alignment horizontal="right"/>
    </xf>
    <xf numFmtId="0" fontId="70" fillId="0" borderId="56" xfId="26" applyFont="1" applyBorder="1" applyAlignment="1">
      <alignment horizontal="center" vertical="center" wrapText="1"/>
    </xf>
    <xf numFmtId="0" fontId="70" fillId="0" borderId="17" xfId="26" applyFont="1" applyBorder="1" applyAlignment="1">
      <alignment horizontal="center" vertical="center" wrapText="1"/>
    </xf>
    <xf numFmtId="0" fontId="70" fillId="0" borderId="43" xfId="26" applyFont="1" applyBorder="1" applyAlignment="1">
      <alignment horizontal="center" vertical="center" wrapText="1"/>
    </xf>
    <xf numFmtId="0" fontId="70" fillId="0" borderId="57" xfId="26" applyFont="1" applyBorder="1" applyAlignment="1">
      <alignment horizontal="center" vertical="center" wrapText="1"/>
    </xf>
    <xf numFmtId="0" fontId="70" fillId="0" borderId="35" xfId="26" applyFont="1" applyBorder="1" applyAlignment="1">
      <alignment horizontal="center" vertical="center" wrapText="1"/>
    </xf>
    <xf numFmtId="0" fontId="11" fillId="0" borderId="15" xfId="26" applyBorder="1" applyAlignment="1">
      <alignment horizontal="center" vertical="center" wrapText="1"/>
    </xf>
    <xf numFmtId="0" fontId="11" fillId="0" borderId="0" xfId="26" applyAlignment="1">
      <alignment horizontal="center" vertical="center" wrapText="1"/>
    </xf>
    <xf numFmtId="0" fontId="11" fillId="0" borderId="32" xfId="26" applyBorder="1" applyAlignment="1">
      <alignment horizontal="center" vertical="center" wrapText="1"/>
    </xf>
    <xf numFmtId="0" fontId="11" fillId="0" borderId="30" xfId="26" applyBorder="1" applyAlignment="1">
      <alignment horizontal="center" vertical="center" wrapText="1"/>
    </xf>
    <xf numFmtId="0" fontId="70" fillId="0" borderId="36" xfId="26" applyFont="1" applyBorder="1" applyAlignment="1">
      <alignment horizontal="center" vertical="center" wrapText="1"/>
    </xf>
    <xf numFmtId="0" fontId="70" fillId="0" borderId="15" xfId="26" applyFont="1" applyBorder="1" applyAlignment="1">
      <alignment horizontal="center" vertical="center" wrapText="1"/>
    </xf>
    <xf numFmtId="0" fontId="70" fillId="0" borderId="13" xfId="26" applyFont="1" applyBorder="1" applyAlignment="1">
      <alignment horizontal="center" vertical="center" wrapText="1"/>
    </xf>
    <xf numFmtId="0" fontId="70" fillId="0" borderId="32" xfId="26" applyFont="1" applyBorder="1" applyAlignment="1">
      <alignment horizontal="center" vertical="center" wrapText="1"/>
    </xf>
    <xf numFmtId="0" fontId="70" fillId="0" borderId="31" xfId="26" applyFont="1" applyBorder="1" applyAlignment="1">
      <alignment horizontal="center" vertical="center" wrapText="1"/>
    </xf>
    <xf numFmtId="182" fontId="70" fillId="0" borderId="15" xfId="26" applyNumberFormat="1" applyFont="1" applyBorder="1" applyAlignment="1">
      <alignment horizontal="center"/>
    </xf>
    <xf numFmtId="182" fontId="70" fillId="0" borderId="0" xfId="26" applyNumberFormat="1" applyFont="1" applyAlignment="1">
      <alignment horizontal="center"/>
    </xf>
    <xf numFmtId="182" fontId="70" fillId="0" borderId="13" xfId="26" applyNumberFormat="1" applyFont="1" applyBorder="1" applyAlignment="1">
      <alignment horizontal="center"/>
    </xf>
    <xf numFmtId="182" fontId="70" fillId="0" borderId="32" xfId="26" applyNumberFormat="1" applyFont="1" applyBorder="1" applyAlignment="1">
      <alignment horizontal="center"/>
    </xf>
    <xf numFmtId="182" fontId="70" fillId="0" borderId="30" xfId="26" applyNumberFormat="1" applyFont="1" applyBorder="1" applyAlignment="1">
      <alignment horizontal="center"/>
    </xf>
    <xf numFmtId="182" fontId="70" fillId="0" borderId="31" xfId="26" applyNumberFormat="1" applyFont="1" applyBorder="1" applyAlignment="1">
      <alignment horizontal="center"/>
    </xf>
    <xf numFmtId="0" fontId="52" fillId="0" borderId="0" xfId="10" applyFont="1" applyAlignment="1">
      <alignment horizontal="left"/>
    </xf>
    <xf numFmtId="0" fontId="62" fillId="0" borderId="15" xfId="10" applyFont="1" applyBorder="1" applyAlignment="1">
      <alignment horizontal="center" vertical="center" wrapText="1"/>
    </xf>
    <xf numFmtId="0" fontId="62" fillId="0" borderId="0" xfId="10" applyFont="1" applyAlignment="1">
      <alignment horizontal="center" vertical="center" wrapText="1"/>
    </xf>
    <xf numFmtId="0" fontId="62" fillId="0" borderId="95" xfId="10" applyFont="1" applyBorder="1" applyAlignment="1">
      <alignment horizontal="center" vertical="center" wrapText="1"/>
    </xf>
    <xf numFmtId="0" fontId="72" fillId="0" borderId="97" xfId="10" applyFont="1" applyBorder="1" applyAlignment="1">
      <alignment horizontal="left" wrapText="1"/>
    </xf>
    <xf numFmtId="0" fontId="72" fillId="0" borderId="0" xfId="10" applyFont="1" applyAlignment="1">
      <alignment horizontal="left" wrapText="1"/>
    </xf>
    <xf numFmtId="0" fontId="72" fillId="0" borderId="95" xfId="10" applyFont="1" applyBorder="1" applyAlignment="1">
      <alignment horizontal="left" wrapText="1"/>
    </xf>
    <xf numFmtId="0" fontId="75" fillId="0" borderId="65" xfId="10" applyFont="1" applyBorder="1" applyAlignment="1">
      <alignment horizontal="left" vertical="center"/>
    </xf>
    <xf numFmtId="0" fontId="62" fillId="0" borderId="97" xfId="10" applyFont="1" applyBorder="1" applyAlignment="1">
      <alignment horizontal="left" vertical="center" wrapText="1"/>
    </xf>
    <xf numFmtId="0" fontId="62" fillId="0" borderId="0" xfId="10" applyFont="1" applyAlignment="1">
      <alignment horizontal="left" vertical="center" wrapText="1"/>
    </xf>
    <xf numFmtId="0" fontId="62" fillId="0" borderId="95" xfId="10" applyFont="1" applyBorder="1" applyAlignment="1">
      <alignment horizontal="left" vertical="center" wrapText="1"/>
    </xf>
    <xf numFmtId="0" fontId="73" fillId="0" borderId="0" xfId="10" applyFont="1" applyAlignment="1">
      <alignment horizontal="left"/>
    </xf>
    <xf numFmtId="0" fontId="44" fillId="0" borderId="0" xfId="29" applyFont="1" applyAlignment="1">
      <alignment horizontal="left" vertical="center" wrapText="1"/>
    </xf>
    <xf numFmtId="0" fontId="14" fillId="0" borderId="0" xfId="29" applyFont="1" applyAlignment="1">
      <alignment horizontal="left" wrapText="1"/>
    </xf>
    <xf numFmtId="0" fontId="44" fillId="0" borderId="0" xfId="0" applyFont="1" applyAlignment="1">
      <alignment horizontal="left" wrapText="1"/>
    </xf>
    <xf numFmtId="0" fontId="44" fillId="0" borderId="0" xfId="29" applyFont="1" applyAlignment="1">
      <alignment horizontal="left" wrapText="1"/>
    </xf>
    <xf numFmtId="17" fontId="14" fillId="0" borderId="114" xfId="36" applyNumberFormat="1" applyFont="1" applyBorder="1" applyAlignment="1">
      <alignment horizontal="center" vertical="center" wrapText="1"/>
    </xf>
    <xf numFmtId="0" fontId="23" fillId="0" borderId="116" xfId="37" applyFont="1" applyBorder="1" applyAlignment="1">
      <alignment horizontal="center" vertical="center" wrapText="1"/>
    </xf>
    <xf numFmtId="0" fontId="14" fillId="0" borderId="114" xfId="36" applyFont="1" applyBorder="1" applyAlignment="1">
      <alignment horizontal="center" vertical="center"/>
    </xf>
    <xf numFmtId="0" fontId="14" fillId="0" borderId="116" xfId="36" applyFont="1" applyBorder="1" applyAlignment="1">
      <alignment horizontal="center" vertical="center"/>
    </xf>
    <xf numFmtId="17" fontId="14" fillId="0" borderId="116" xfId="36" applyNumberFormat="1" applyFont="1" applyBorder="1" applyAlignment="1">
      <alignment horizontal="center" vertical="center" wrapText="1"/>
    </xf>
    <xf numFmtId="17" fontId="14" fillId="0" borderId="56" xfId="36" applyNumberFormat="1" applyFont="1" applyBorder="1" applyAlignment="1">
      <alignment horizontal="center" vertical="center" wrapText="1"/>
    </xf>
    <xf numFmtId="0" fontId="23" fillId="0" borderId="119" xfId="37" applyFont="1" applyBorder="1" applyAlignment="1">
      <alignment horizontal="center" vertical="center" wrapText="1"/>
    </xf>
    <xf numFmtId="17" fontId="14" fillId="0" borderId="115" xfId="36" applyNumberFormat="1" applyFont="1" applyBorder="1" applyAlignment="1">
      <alignment horizontal="center" vertical="center" wrapText="1"/>
    </xf>
    <xf numFmtId="0" fontId="23" fillId="0" borderId="117" xfId="37" applyFont="1" applyBorder="1" applyAlignment="1">
      <alignment horizontal="center" vertical="center" wrapText="1"/>
    </xf>
    <xf numFmtId="17" fontId="14" fillId="0" borderId="57" xfId="36" applyNumberFormat="1" applyFont="1" applyBorder="1" applyAlignment="1">
      <alignment horizontal="center" vertical="center" wrapText="1"/>
    </xf>
    <xf numFmtId="0" fontId="23" fillId="0" borderId="118" xfId="37" applyFont="1" applyBorder="1" applyAlignment="1">
      <alignment horizontal="center" vertical="center" wrapText="1"/>
    </xf>
    <xf numFmtId="0" fontId="52" fillId="0" borderId="0" xfId="30" applyFont="1" applyAlignment="1">
      <alignment horizontal="left" wrapText="1"/>
    </xf>
    <xf numFmtId="0" fontId="36" fillId="0" borderId="0" xfId="12" applyFill="1" applyAlignment="1">
      <alignment horizontal="left"/>
    </xf>
    <xf numFmtId="0" fontId="10" fillId="0" borderId="0" xfId="1" applyFill="1"/>
    <xf numFmtId="0" fontId="182" fillId="0" borderId="0" xfId="154" quotePrefix="1" applyFont="1" applyAlignment="1">
      <alignment horizontal="left" vertical="center"/>
    </xf>
    <xf numFmtId="0" fontId="182" fillId="0" borderId="30" xfId="154" quotePrefix="1" applyFont="1" applyBorder="1" applyAlignment="1">
      <alignment horizontal="left" vertical="center"/>
    </xf>
    <xf numFmtId="0" fontId="182" fillId="0" borderId="0" xfId="42" applyFont="1" applyAlignment="1">
      <alignment horizontal="left" vertical="center" wrapText="1"/>
    </xf>
    <xf numFmtId="0" fontId="10" fillId="0" borderId="0" xfId="1" applyFill="1" applyAlignment="1">
      <alignment horizontal="left" vertical="top" wrapText="1"/>
    </xf>
    <xf numFmtId="0" fontId="182" fillId="0" borderId="0" xfId="0" applyFont="1" applyAlignment="1">
      <alignment horizontal="left" vertical="center" wrapText="1"/>
    </xf>
    <xf numFmtId="0" fontId="195" fillId="0" borderId="0" xfId="42" applyFont="1" applyAlignment="1">
      <alignment horizontal="left" wrapText="1"/>
    </xf>
    <xf numFmtId="0" fontId="182" fillId="0" borderId="0" xfId="42" quotePrefix="1" applyFont="1" applyAlignment="1">
      <alignment horizontal="left" vertical="center"/>
    </xf>
    <xf numFmtId="1" fontId="182" fillId="0" borderId="44" xfId="0" quotePrefix="1" applyNumberFormat="1" applyFont="1" applyBorder="1" applyAlignment="1">
      <alignment horizontal="center" vertical="center"/>
    </xf>
    <xf numFmtId="1" fontId="182" fillId="0" borderId="65" xfId="0" quotePrefix="1" applyNumberFormat="1" applyFont="1" applyBorder="1" applyAlignment="1">
      <alignment horizontal="center" vertical="center"/>
    </xf>
    <xf numFmtId="1" fontId="182" fillId="0" borderId="45" xfId="0" quotePrefix="1" applyNumberFormat="1" applyFont="1" applyBorder="1" applyAlignment="1">
      <alignment horizontal="center" vertical="center"/>
    </xf>
    <xf numFmtId="0" fontId="184" fillId="0" borderId="44" xfId="10" applyFont="1" applyBorder="1" applyAlignment="1">
      <alignment horizontal="center" vertical="top" wrapText="1"/>
    </xf>
    <xf numFmtId="0" fontId="184" fillId="0" borderId="65" xfId="10" applyFont="1" applyBorder="1" applyAlignment="1">
      <alignment horizontal="center" vertical="top" wrapText="1"/>
    </xf>
    <xf numFmtId="0" fontId="184" fillId="0" borderId="45" xfId="10" applyFont="1" applyBorder="1" applyAlignment="1">
      <alignment horizontal="center" vertical="top" wrapText="1"/>
    </xf>
    <xf numFmtId="0" fontId="202" fillId="0" borderId="56" xfId="10" applyFont="1" applyBorder="1" applyAlignment="1">
      <alignment horizontal="center" vertical="top" wrapText="1"/>
    </xf>
    <xf numFmtId="0" fontId="202" fillId="0" borderId="43" xfId="10" applyFont="1" applyBorder="1" applyAlignment="1">
      <alignment horizontal="center" vertical="top" wrapText="1"/>
    </xf>
    <xf numFmtId="0" fontId="208" fillId="0" borderId="299" xfId="29" applyFont="1" applyBorder="1" applyAlignment="1">
      <alignment horizontal="center" vertical="top" wrapText="1"/>
    </xf>
    <xf numFmtId="0" fontId="208" fillId="0" borderId="300" xfId="29" applyFont="1" applyBorder="1" applyAlignment="1">
      <alignment horizontal="center" vertical="top" wrapText="1"/>
    </xf>
    <xf numFmtId="0" fontId="208" fillId="0" borderId="301" xfId="29" applyFont="1" applyBorder="1" applyAlignment="1">
      <alignment horizontal="center" vertical="top" wrapText="1"/>
    </xf>
    <xf numFmtId="0" fontId="213" fillId="0" borderId="0" xfId="29" applyFont="1" applyAlignment="1">
      <alignment horizontal="left" vertical="center" wrapText="1"/>
    </xf>
    <xf numFmtId="0" fontId="93" fillId="0" borderId="0" xfId="41" quotePrefix="1" applyFont="1" applyAlignment="1">
      <alignment horizontal="left" vertical="center" wrapText="1"/>
    </xf>
    <xf numFmtId="0" fontId="62" fillId="0" borderId="30" xfId="41" applyFont="1" applyBorder="1" applyAlignment="1">
      <alignment horizontal="right" vertical="center"/>
    </xf>
    <xf numFmtId="0" fontId="95" fillId="0" borderId="56" xfId="41" applyFont="1" applyBorder="1" applyAlignment="1">
      <alignment horizontal="center" vertical="center"/>
    </xf>
    <xf numFmtId="0" fontId="95" fillId="0" borderId="43" xfId="41" applyFont="1" applyBorder="1" applyAlignment="1">
      <alignment horizontal="center" vertical="center"/>
    </xf>
    <xf numFmtId="1" fontId="95" fillId="0" borderId="44" xfId="41" applyNumberFormat="1" applyFont="1" applyBorder="1" applyAlignment="1">
      <alignment horizontal="center" vertical="center" wrapText="1"/>
    </xf>
    <xf numFmtId="1" fontId="95" fillId="0" borderId="45" xfId="41" applyNumberFormat="1" applyFont="1" applyBorder="1" applyAlignment="1">
      <alignment horizontal="center" vertical="center" wrapText="1"/>
    </xf>
    <xf numFmtId="0" fontId="95" fillId="0" borderId="42" xfId="41" applyFont="1" applyBorder="1" applyAlignment="1">
      <alignment horizontal="center" vertical="center" wrapText="1"/>
    </xf>
    <xf numFmtId="0" fontId="95" fillId="0" borderId="44" xfId="41" applyFont="1" applyBorder="1" applyAlignment="1">
      <alignment horizontal="center" vertical="center" wrapText="1"/>
    </xf>
    <xf numFmtId="0" fontId="95" fillId="0" borderId="65" xfId="41" applyFont="1" applyBorder="1" applyAlignment="1">
      <alignment horizontal="center" vertical="center" wrapText="1"/>
    </xf>
    <xf numFmtId="0" fontId="95" fillId="0" borderId="45" xfId="41" applyFont="1" applyBorder="1" applyAlignment="1">
      <alignment horizontal="center" vertical="center" wrapText="1"/>
    </xf>
    <xf numFmtId="0" fontId="93" fillId="0" borderId="0" xfId="41" quotePrefix="1" applyFont="1" applyAlignment="1">
      <alignment horizontal="left" vertical="center"/>
    </xf>
    <xf numFmtId="1" fontId="95" fillId="0" borderId="65" xfId="41" applyNumberFormat="1" applyFont="1" applyBorder="1" applyAlignment="1">
      <alignment horizontal="center" vertical="center" wrapText="1"/>
    </xf>
    <xf numFmtId="223" fontId="95" fillId="0" borderId="44" xfId="41" applyNumberFormat="1" applyFont="1" applyBorder="1" applyAlignment="1">
      <alignment horizontal="center" vertical="center" wrapText="1"/>
    </xf>
    <xf numFmtId="223" fontId="95" fillId="0" borderId="45" xfId="41" applyNumberFormat="1" applyFont="1" applyBorder="1" applyAlignment="1">
      <alignment horizontal="center" vertical="center" wrapText="1"/>
    </xf>
    <xf numFmtId="0" fontId="18" fillId="0" borderId="30" xfId="41" applyFont="1" applyBorder="1" applyAlignment="1">
      <alignment horizontal="right" vertical="center"/>
    </xf>
    <xf numFmtId="49" fontId="95" fillId="0" borderId="44" xfId="41" applyNumberFormat="1" applyFont="1" applyBorder="1" applyAlignment="1">
      <alignment horizontal="center" vertical="center" wrapText="1"/>
    </xf>
    <xf numFmtId="49" fontId="95" fillId="0" borderId="65" xfId="41" applyNumberFormat="1" applyFont="1" applyBorder="1" applyAlignment="1">
      <alignment horizontal="center" vertical="center" wrapText="1"/>
    </xf>
    <xf numFmtId="49" fontId="95" fillId="0" borderId="45" xfId="41" applyNumberFormat="1" applyFont="1" applyBorder="1" applyAlignment="1">
      <alignment horizontal="center" vertical="center" wrapText="1"/>
    </xf>
    <xf numFmtId="49" fontId="95" fillId="0" borderId="42" xfId="41" quotePrefix="1" applyNumberFormat="1" applyFont="1" applyBorder="1" applyAlignment="1">
      <alignment horizontal="center" vertical="center"/>
    </xf>
    <xf numFmtId="0" fontId="14" fillId="0" borderId="24" xfId="5" applyFont="1" applyBorder="1" applyAlignment="1">
      <alignment horizontal="center" vertical="center" wrapText="1"/>
    </xf>
    <xf numFmtId="0" fontId="14" fillId="0" borderId="25" xfId="5" applyFont="1" applyBorder="1" applyAlignment="1">
      <alignment horizontal="center" vertical="center" wrapText="1"/>
    </xf>
    <xf numFmtId="0" fontId="14" fillId="0" borderId="26" xfId="5" applyFont="1" applyBorder="1" applyAlignment="1">
      <alignment horizontal="center" vertical="center" wrapText="1"/>
    </xf>
    <xf numFmtId="0" fontId="14" fillId="0" borderId="29" xfId="5" applyFont="1" applyBorder="1" applyAlignment="1">
      <alignment horizontal="center" vertical="center" wrapText="1"/>
    </xf>
    <xf numFmtId="0" fontId="14" fillId="0" borderId="30" xfId="5" applyFont="1" applyBorder="1" applyAlignment="1">
      <alignment horizontal="center" vertical="center" wrapText="1"/>
    </xf>
    <xf numFmtId="0" fontId="14" fillId="0" borderId="31" xfId="5" applyFont="1" applyBorder="1" applyAlignment="1">
      <alignment horizontal="center" vertical="center" wrapText="1"/>
    </xf>
    <xf numFmtId="0" fontId="14" fillId="0" borderId="27" xfId="5" applyFont="1" applyBorder="1" applyAlignment="1">
      <alignment horizontal="center" vertical="center" wrapText="1"/>
    </xf>
    <xf numFmtId="0" fontId="14" fillId="0" borderId="32" xfId="5" applyFont="1" applyBorder="1" applyAlignment="1">
      <alignment horizontal="center" vertical="center" wrapText="1"/>
    </xf>
    <xf numFmtId="0" fontId="14" fillId="0" borderId="28" xfId="5" applyFont="1" applyBorder="1" applyAlignment="1">
      <alignment horizontal="center" vertical="center" wrapText="1"/>
    </xf>
    <xf numFmtId="0" fontId="14" fillId="0" borderId="33" xfId="5" applyFont="1" applyBorder="1" applyAlignment="1">
      <alignment horizontal="center" vertical="center" wrapText="1"/>
    </xf>
    <xf numFmtId="233" fontId="23" fillId="0" borderId="56" xfId="5" applyNumberFormat="1" applyFont="1" applyBorder="1"/>
    <xf numFmtId="233" fontId="23" fillId="0" borderId="58" xfId="5" applyNumberFormat="1" applyFont="1" applyBorder="1"/>
    <xf numFmtId="233" fontId="23" fillId="0" borderId="17" xfId="5" applyNumberFormat="1" applyFont="1" applyBorder="1"/>
    <xf numFmtId="233" fontId="23" fillId="0" borderId="16" xfId="5" applyNumberFormat="1" applyFont="1" applyBorder="1"/>
    <xf numFmtId="0" fontId="18" fillId="0" borderId="1" xfId="5" applyFont="1" applyBorder="1" applyAlignment="1">
      <alignment horizontal="center" wrapText="1"/>
    </xf>
    <xf numFmtId="0" fontId="18" fillId="0" borderId="62" xfId="5" applyFont="1" applyBorder="1" applyAlignment="1">
      <alignment horizontal="center" wrapText="1"/>
    </xf>
    <xf numFmtId="0" fontId="14" fillId="0" borderId="1" xfId="43" applyFont="1" applyBorder="1" applyAlignment="1">
      <alignment horizontal="center" vertical="center"/>
    </xf>
    <xf numFmtId="0" fontId="14" fillId="0" borderId="2" xfId="43" applyFont="1" applyBorder="1" applyAlignment="1">
      <alignment horizontal="center" vertical="center"/>
    </xf>
    <xf numFmtId="0" fontId="14" fillId="0" borderId="62" xfId="43" applyFont="1" applyBorder="1" applyAlignment="1">
      <alignment horizontal="center" vertical="center"/>
    </xf>
    <xf numFmtId="0" fontId="14" fillId="0" borderId="1" xfId="5" applyFont="1" applyBorder="1" applyAlignment="1">
      <alignment horizontal="center" vertical="center"/>
    </xf>
    <xf numFmtId="0" fontId="14" fillId="0" borderId="2" xfId="5" applyFont="1" applyBorder="1" applyAlignment="1">
      <alignment horizontal="center" vertical="center"/>
    </xf>
    <xf numFmtId="0" fontId="14" fillId="0" borderId="62" xfId="5" applyFont="1" applyBorder="1" applyAlignment="1">
      <alignment horizontal="center" vertical="center"/>
    </xf>
    <xf numFmtId="0" fontId="14" fillId="0" borderId="1" xfId="5" applyFont="1" applyBorder="1" applyAlignment="1">
      <alignment horizontal="center" vertical="center" wrapText="1"/>
    </xf>
    <xf numFmtId="0" fontId="14" fillId="0" borderId="2" xfId="5" applyFont="1" applyBorder="1" applyAlignment="1">
      <alignment horizontal="center" vertical="center" wrapText="1"/>
    </xf>
    <xf numFmtId="0" fontId="14" fillId="0" borderId="62" xfId="5" applyFont="1" applyBorder="1" applyAlignment="1">
      <alignment horizontal="center" vertical="center" wrapText="1"/>
    </xf>
    <xf numFmtId="0" fontId="24" fillId="0" borderId="1" xfId="5" applyFont="1" applyBorder="1" applyAlignment="1">
      <alignment horizontal="center" vertical="center"/>
    </xf>
    <xf numFmtId="0" fontId="24" fillId="0" borderId="2" xfId="5" applyFont="1" applyBorder="1" applyAlignment="1">
      <alignment horizontal="center" vertical="center"/>
    </xf>
    <xf numFmtId="0" fontId="24" fillId="0" borderId="83" xfId="5" applyFont="1" applyBorder="1" applyAlignment="1">
      <alignment horizontal="center" vertical="center"/>
    </xf>
    <xf numFmtId="0" fontId="24" fillId="0" borderId="70" xfId="5" applyFont="1" applyBorder="1" applyAlignment="1">
      <alignment horizontal="center" vertical="center"/>
    </xf>
    <xf numFmtId="0" fontId="24" fillId="0" borderId="127" xfId="5" applyFont="1" applyBorder="1" applyAlignment="1">
      <alignment horizontal="center" vertical="center"/>
    </xf>
    <xf numFmtId="0" fontId="109" fillId="0" borderId="19" xfId="46" applyFont="1" applyBorder="1" applyAlignment="1">
      <alignment horizontal="center" vertical="center"/>
    </xf>
    <xf numFmtId="0" fontId="18" fillId="0" borderId="68" xfId="5" applyFont="1" applyBorder="1" applyAlignment="1">
      <alignment horizontal="center" vertical="center" wrapText="1"/>
    </xf>
    <xf numFmtId="0" fontId="18" fillId="0" borderId="67" xfId="5" applyFont="1" applyBorder="1" applyAlignment="1">
      <alignment horizontal="center" vertical="center" wrapText="1"/>
    </xf>
    <xf numFmtId="0" fontId="66" fillId="0" borderId="63" xfId="5" applyFont="1" applyBorder="1" applyAlignment="1">
      <alignment horizontal="center" vertical="center" textRotation="90" wrapText="1"/>
    </xf>
    <xf numFmtId="0" fontId="66" fillId="0" borderId="64" xfId="5" applyFont="1" applyBorder="1" applyAlignment="1">
      <alignment horizontal="center" vertical="center" textRotation="90" wrapText="1"/>
    </xf>
    <xf numFmtId="0" fontId="66" fillId="0" borderId="11" xfId="5" applyFont="1" applyBorder="1" applyAlignment="1">
      <alignment horizontal="center" vertical="center" textRotation="90" wrapText="1"/>
    </xf>
    <xf numFmtId="0" fontId="11" fillId="0" borderId="2" xfId="5" applyFont="1" applyBorder="1" applyAlignment="1">
      <alignment horizontal="center"/>
    </xf>
    <xf numFmtId="0" fontId="11" fillId="0" borderId="62" xfId="5" applyFont="1" applyBorder="1" applyAlignment="1">
      <alignment horizontal="center"/>
    </xf>
    <xf numFmtId="0" fontId="14" fillId="0" borderId="131" xfId="50" applyFont="1" applyBorder="1" applyAlignment="1">
      <alignment horizontal="center" vertical="center"/>
    </xf>
    <xf numFmtId="0" fontId="14" fillId="0" borderId="132" xfId="50" applyFont="1" applyBorder="1" applyAlignment="1">
      <alignment horizontal="center" vertical="center"/>
    </xf>
    <xf numFmtId="0" fontId="14" fillId="0" borderId="65" xfId="50" applyFont="1" applyBorder="1" applyAlignment="1">
      <alignment horizontal="center" vertical="center"/>
    </xf>
    <xf numFmtId="0" fontId="14" fillId="0" borderId="45" xfId="50" applyFont="1" applyBorder="1" applyAlignment="1">
      <alignment horizontal="center" vertical="center"/>
    </xf>
    <xf numFmtId="0" fontId="14" fillId="0" borderId="65" xfId="50" applyFont="1" applyBorder="1" applyAlignment="1">
      <alignment horizontal="left" vertical="center"/>
    </xf>
    <xf numFmtId="0" fontId="23" fillId="0" borderId="30" xfId="50" applyFont="1" applyBorder="1" applyAlignment="1">
      <alignment horizontal="right" vertical="center"/>
    </xf>
    <xf numFmtId="0" fontId="24" fillId="0" borderId="24" xfId="49" applyFont="1" applyBorder="1" applyAlignment="1">
      <alignment horizontal="center" vertical="center"/>
    </xf>
    <xf numFmtId="0" fontId="11" fillId="0" borderId="25" xfId="49" applyFont="1" applyBorder="1" applyAlignment="1">
      <alignment horizontal="center" vertical="center"/>
    </xf>
    <xf numFmtId="0" fontId="11" fillId="0" borderId="29" xfId="49" applyFont="1" applyBorder="1" applyAlignment="1">
      <alignment horizontal="center" vertical="center"/>
    </xf>
    <xf numFmtId="0" fontId="11" fillId="0" borderId="30" xfId="49" applyFont="1" applyBorder="1" applyAlignment="1">
      <alignment horizontal="center" vertical="center"/>
    </xf>
    <xf numFmtId="0" fontId="24" fillId="0" borderId="3" xfId="49" applyFont="1" applyBorder="1" applyAlignment="1">
      <alignment horizontal="center" vertical="center"/>
    </xf>
    <xf numFmtId="0" fontId="24" fillId="0" borderId="51" xfId="49" applyFont="1" applyBorder="1" applyAlignment="1">
      <alignment horizontal="center" vertical="center"/>
    </xf>
    <xf numFmtId="0" fontId="24" fillId="0" borderId="61" xfId="49" applyFont="1" applyBorder="1" applyAlignment="1">
      <alignment horizontal="center" vertical="center" wrapText="1"/>
    </xf>
    <xf numFmtId="0" fontId="24" fillId="0" borderId="59" xfId="49" applyFont="1" applyBorder="1" applyAlignment="1">
      <alignment horizontal="center" vertical="center" wrapText="1"/>
    </xf>
    <xf numFmtId="0" fontId="24" fillId="0" borderId="84" xfId="49" applyFont="1" applyBorder="1" applyAlignment="1">
      <alignment horizontal="center" vertical="center"/>
    </xf>
    <xf numFmtId="0" fontId="24" fillId="0" borderId="65" xfId="49" applyFont="1" applyBorder="1" applyAlignment="1">
      <alignment horizontal="center" vertical="center"/>
    </xf>
    <xf numFmtId="0" fontId="24" fillId="0" borderId="130" xfId="49" applyFont="1" applyBorder="1" applyAlignment="1">
      <alignment horizontal="center" vertical="center"/>
    </xf>
    <xf numFmtId="0" fontId="12" fillId="0" borderId="15" xfId="51" applyFont="1" applyBorder="1" applyAlignment="1">
      <alignment horizontal="center"/>
    </xf>
    <xf numFmtId="0" fontId="12" fillId="0" borderId="13" xfId="51" applyFont="1" applyBorder="1" applyAlignment="1">
      <alignment horizontal="center"/>
    </xf>
    <xf numFmtId="0" fontId="24" fillId="0" borderId="57" xfId="51" applyFont="1" applyBorder="1" applyAlignment="1">
      <alignment horizontal="center"/>
    </xf>
    <xf numFmtId="0" fontId="24" fillId="0" borderId="36" xfId="51" applyFont="1" applyBorder="1" applyAlignment="1">
      <alignment horizontal="center"/>
    </xf>
    <xf numFmtId="0" fontId="24" fillId="0" borderId="36" xfId="0" applyFont="1" applyBorder="1" applyAlignment="1">
      <alignment horizontal="center" vertical="center"/>
    </xf>
    <xf numFmtId="0" fontId="24" fillId="0" borderId="56" xfId="0" applyFont="1" applyBorder="1" applyAlignment="1">
      <alignment horizontal="center" vertical="center"/>
    </xf>
    <xf numFmtId="0" fontId="24" fillId="0" borderId="31" xfId="0" applyFont="1" applyBorder="1" applyAlignment="1">
      <alignment horizontal="center" vertical="center"/>
    </xf>
    <xf numFmtId="0" fontId="24" fillId="0" borderId="43" xfId="0" applyFont="1" applyBorder="1" applyAlignment="1">
      <alignment horizontal="center" vertical="center"/>
    </xf>
    <xf numFmtId="0" fontId="14" fillId="0" borderId="64" xfId="50" applyFont="1" applyBorder="1" applyAlignment="1">
      <alignment horizontal="center" vertical="center"/>
    </xf>
    <xf numFmtId="0" fontId="14" fillId="0" borderId="66" xfId="50" applyFont="1" applyBorder="1" applyAlignment="1">
      <alignment horizontal="center" vertical="center"/>
    </xf>
    <xf numFmtId="0" fontId="19" fillId="0" borderId="0" xfId="66" applyFont="1" applyAlignment="1">
      <alignment horizontal="left" vertical="center"/>
    </xf>
    <xf numFmtId="0" fontId="14" fillId="0" borderId="35" xfId="66" applyFont="1" applyBorder="1" applyAlignment="1">
      <alignment horizontal="center" vertical="center"/>
    </xf>
    <xf numFmtId="0" fontId="14" fillId="0" borderId="37" xfId="66" applyFont="1" applyBorder="1" applyAlignment="1">
      <alignment horizontal="center" vertical="center"/>
    </xf>
    <xf numFmtId="0" fontId="14" fillId="0" borderId="0" xfId="66" applyFont="1" applyAlignment="1">
      <alignment horizontal="center" vertical="center"/>
    </xf>
    <xf numFmtId="0" fontId="14" fillId="0" borderId="14" xfId="66" applyFont="1" applyBorder="1" applyAlignment="1">
      <alignment horizontal="center" vertical="center"/>
    </xf>
    <xf numFmtId="0" fontId="14" fillId="0" borderId="19" xfId="66" applyFont="1" applyBorder="1" applyAlignment="1">
      <alignment horizontal="center" vertical="center"/>
    </xf>
    <xf numFmtId="0" fontId="14" fillId="0" borderId="39" xfId="66" applyFont="1" applyBorder="1" applyAlignment="1">
      <alignment horizontal="center" vertical="center"/>
    </xf>
    <xf numFmtId="0" fontId="14" fillId="0" borderId="11" xfId="50" applyFont="1" applyBorder="1" applyAlignment="1">
      <alignment horizontal="center" vertical="center"/>
    </xf>
    <xf numFmtId="0" fontId="14" fillId="0" borderId="18" xfId="50" applyFont="1" applyBorder="1" applyAlignment="1">
      <alignment horizontal="center" vertical="center"/>
    </xf>
    <xf numFmtId="0" fontId="18" fillId="0" borderId="131" xfId="50" applyFont="1" applyBorder="1" applyAlignment="1">
      <alignment horizontal="center" vertical="center"/>
    </xf>
    <xf numFmtId="0" fontId="18" fillId="0" borderId="132" xfId="50" applyFont="1" applyBorder="1" applyAlignment="1">
      <alignment horizontal="center" vertical="center"/>
    </xf>
    <xf numFmtId="0" fontId="18" fillId="0" borderId="84" xfId="50" applyFont="1" applyBorder="1" applyAlignment="1">
      <alignment horizontal="center" vertical="center"/>
    </xf>
    <xf numFmtId="0" fontId="18" fillId="0" borderId="65" xfId="50" applyFont="1" applyBorder="1" applyAlignment="1">
      <alignment horizontal="center" vertical="center"/>
    </xf>
    <xf numFmtId="0" fontId="18" fillId="0" borderId="45" xfId="50" applyFont="1" applyBorder="1" applyAlignment="1">
      <alignment horizontal="center" vertical="center"/>
    </xf>
    <xf numFmtId="0" fontId="11" fillId="0" borderId="30" xfId="50" applyFont="1" applyBorder="1" applyAlignment="1">
      <alignment horizontal="right" vertical="center"/>
    </xf>
    <xf numFmtId="0" fontId="18" fillId="0" borderId="56" xfId="50" applyFont="1" applyBorder="1" applyAlignment="1">
      <alignment horizontal="center" vertical="center"/>
    </xf>
    <xf numFmtId="0" fontId="18" fillId="0" borderId="43" xfId="50" applyFont="1" applyBorder="1" applyAlignment="1">
      <alignment horizontal="center" vertical="center"/>
    </xf>
    <xf numFmtId="0" fontId="18" fillId="0" borderId="81" xfId="50" applyFont="1" applyBorder="1" applyAlignment="1">
      <alignment horizontal="center" vertical="center"/>
    </xf>
    <xf numFmtId="0" fontId="18" fillId="0" borderId="76" xfId="50" applyFont="1" applyBorder="1" applyAlignment="1">
      <alignment horizontal="center" vertical="center"/>
    </xf>
    <xf numFmtId="0" fontId="18" fillId="0" borderId="131" xfId="60" applyFont="1" applyBorder="1" applyAlignment="1">
      <alignment horizontal="center" vertical="center"/>
    </xf>
    <xf numFmtId="0" fontId="18" fillId="0" borderId="66" xfId="60" applyFont="1" applyBorder="1" applyAlignment="1">
      <alignment horizontal="center" vertical="center"/>
    </xf>
    <xf numFmtId="0" fontId="14" fillId="0" borderId="84" xfId="59" applyFont="1" applyBorder="1" applyAlignment="1">
      <alignment horizontal="center" vertical="center"/>
    </xf>
    <xf numFmtId="0" fontId="14" fillId="0" borderId="65" xfId="59" applyFont="1" applyBorder="1" applyAlignment="1">
      <alignment horizontal="center" vertical="center"/>
    </xf>
    <xf numFmtId="0" fontId="14" fillId="0" borderId="45" xfId="59" applyFont="1" applyBorder="1" applyAlignment="1">
      <alignment horizontal="center" vertical="center"/>
    </xf>
    <xf numFmtId="0" fontId="52" fillId="0" borderId="0" xfId="60" applyFont="1" applyAlignment="1">
      <alignment horizontal="center"/>
    </xf>
    <xf numFmtId="178" fontId="52" fillId="0" borderId="0" xfId="50" applyNumberFormat="1" applyFont="1" applyAlignment="1">
      <alignment horizontal="right"/>
    </xf>
    <xf numFmtId="0" fontId="18" fillId="0" borderId="57" xfId="60" applyFont="1" applyBorder="1" applyAlignment="1">
      <alignment horizontal="center" vertical="center"/>
    </xf>
    <xf numFmtId="0" fontId="18" fillId="0" borderId="35" xfId="60" applyFont="1" applyBorder="1" applyAlignment="1">
      <alignment horizontal="center" vertical="center"/>
    </xf>
    <xf numFmtId="0" fontId="18" fillId="0" borderId="37" xfId="60" applyFont="1" applyBorder="1" applyAlignment="1">
      <alignment horizontal="center" vertical="center"/>
    </xf>
    <xf numFmtId="0" fontId="18" fillId="0" borderId="22" xfId="60" applyFont="1" applyBorder="1" applyAlignment="1">
      <alignment horizontal="center" vertical="center"/>
    </xf>
    <xf numFmtId="0" fontId="18" fillId="0" borderId="19" xfId="60" applyFont="1" applyBorder="1" applyAlignment="1">
      <alignment horizontal="center" vertical="center"/>
    </xf>
    <xf numFmtId="0" fontId="18" fillId="0" borderId="39" xfId="60" applyFont="1" applyBorder="1" applyAlignment="1">
      <alignment horizontal="center" vertical="center"/>
    </xf>
    <xf numFmtId="0" fontId="14" fillId="0" borderId="3" xfId="59" applyFont="1" applyBorder="1" applyAlignment="1">
      <alignment horizontal="center" vertical="center"/>
    </xf>
    <xf numFmtId="0" fontId="14" fillId="0" borderId="4" xfId="59" applyFont="1" applyBorder="1" applyAlignment="1">
      <alignment horizontal="center" vertical="center"/>
    </xf>
    <xf numFmtId="0" fontId="14" fillId="0" borderId="5" xfId="59" applyFont="1" applyBorder="1" applyAlignment="1">
      <alignment horizontal="center" vertical="center"/>
    </xf>
    <xf numFmtId="0" fontId="93" fillId="0" borderId="11" xfId="58" applyFont="1" applyBorder="1" applyAlignment="1">
      <alignment horizontal="left"/>
    </xf>
    <xf numFmtId="0" fontId="93" fillId="0" borderId="0" xfId="58" applyFont="1" applyAlignment="1">
      <alignment horizontal="left"/>
    </xf>
    <xf numFmtId="0" fontId="93" fillId="0" borderId="48" xfId="58" applyFont="1" applyBorder="1" applyAlignment="1">
      <alignment horizontal="center" vertical="center"/>
    </xf>
    <xf numFmtId="0" fontId="93" fillId="0" borderId="52" xfId="58" applyFont="1" applyBorder="1" applyAlignment="1">
      <alignment horizontal="center" vertical="center"/>
    </xf>
    <xf numFmtId="0" fontId="117" fillId="0" borderId="7" xfId="58" applyFont="1" applyBorder="1" applyAlignment="1">
      <alignment vertical="center"/>
    </xf>
    <xf numFmtId="0" fontId="117" fillId="0" borderId="54" xfId="58" applyFont="1" applyBorder="1" applyAlignment="1">
      <alignment vertical="center"/>
    </xf>
    <xf numFmtId="0" fontId="93" fillId="0" borderId="63" xfId="59" applyFont="1" applyBorder="1" applyAlignment="1">
      <alignment horizontal="center" vertical="center"/>
    </xf>
    <xf numFmtId="0" fontId="93" fillId="0" borderId="66" xfId="59" applyFont="1" applyBorder="1" applyAlignment="1">
      <alignment horizontal="center" vertical="center"/>
    </xf>
    <xf numFmtId="0" fontId="18" fillId="0" borderId="1" xfId="61" quotePrefix="1" applyFont="1" applyBorder="1" applyAlignment="1">
      <alignment horizontal="center" vertical="center"/>
    </xf>
    <xf numFmtId="0" fontId="11" fillId="0" borderId="2" xfId="50" applyFont="1" applyBorder="1" applyAlignment="1">
      <alignment horizontal="center" vertical="center"/>
    </xf>
    <xf numFmtId="0" fontId="11" fillId="0" borderId="62" xfId="50" applyFont="1" applyBorder="1" applyAlignment="1">
      <alignment horizontal="center" vertical="center"/>
    </xf>
    <xf numFmtId="0" fontId="20" fillId="0" borderId="0" xfId="62" applyFont="1" applyAlignment="1">
      <alignment horizontal="center" wrapText="1"/>
    </xf>
    <xf numFmtId="0" fontId="18" fillId="0" borderId="25" xfId="61" applyFont="1" applyBorder="1" applyAlignment="1">
      <alignment horizontal="left" vertical="center"/>
    </xf>
    <xf numFmtId="0" fontId="18" fillId="0" borderId="28" xfId="61" applyFont="1" applyBorder="1" applyAlignment="1">
      <alignment horizontal="left" vertical="center"/>
    </xf>
    <xf numFmtId="0" fontId="18" fillId="0" borderId="19" xfId="61" applyFont="1" applyBorder="1" applyAlignment="1">
      <alignment horizontal="left" vertical="center"/>
    </xf>
    <xf numFmtId="0" fontId="18" fillId="0" borderId="39" xfId="61" applyFont="1" applyBorder="1" applyAlignment="1">
      <alignment horizontal="left" vertical="center"/>
    </xf>
    <xf numFmtId="0" fontId="14" fillId="0" borderId="63" xfId="57" applyFont="1" applyBorder="1" applyAlignment="1">
      <alignment horizontal="center" vertical="center"/>
    </xf>
    <xf numFmtId="0" fontId="14" fillId="0" borderId="66" xfId="57" applyFont="1" applyBorder="1" applyAlignment="1">
      <alignment horizontal="center" vertical="center"/>
    </xf>
    <xf numFmtId="0" fontId="14" fillId="0" borderId="28" xfId="57" applyFont="1" applyBorder="1" applyAlignment="1">
      <alignment horizontal="center" vertical="center"/>
    </xf>
    <xf numFmtId="0" fontId="14" fillId="0" borderId="39" xfId="57" quotePrefix="1" applyFont="1" applyBorder="1" applyAlignment="1">
      <alignment horizontal="center" vertical="center"/>
    </xf>
    <xf numFmtId="0" fontId="18" fillId="0" borderId="41" xfId="67" quotePrefix="1" applyFont="1" applyBorder="1" applyAlignment="1">
      <alignment horizontal="center"/>
    </xf>
    <xf numFmtId="0" fontId="18" fillId="0" borderId="42" xfId="67" quotePrefix="1" applyFont="1" applyBorder="1" applyAlignment="1">
      <alignment horizontal="center"/>
    </xf>
    <xf numFmtId="0" fontId="18" fillId="0" borderId="35" xfId="67" applyFont="1" applyBorder="1" applyAlignment="1">
      <alignment horizontal="left" vertical="center"/>
    </xf>
    <xf numFmtId="0" fontId="18" fillId="0" borderId="37" xfId="67" applyFont="1" applyBorder="1" applyAlignment="1">
      <alignment horizontal="left" vertical="center"/>
    </xf>
    <xf numFmtId="0" fontId="18" fillId="0" borderId="19" xfId="67" applyFont="1" applyBorder="1" applyAlignment="1">
      <alignment horizontal="left" vertical="center"/>
    </xf>
    <xf numFmtId="0" fontId="18" fillId="0" borderId="39" xfId="67" applyFont="1" applyBorder="1" applyAlignment="1">
      <alignment horizontal="left" vertical="center"/>
    </xf>
    <xf numFmtId="0" fontId="18" fillId="0" borderId="131" xfId="67" applyFont="1" applyBorder="1" applyAlignment="1">
      <alignment horizontal="center" vertical="center"/>
    </xf>
    <xf numFmtId="0" fontId="11" fillId="0" borderId="66" xfId="50" applyFont="1" applyBorder="1" applyAlignment="1">
      <alignment horizontal="center" vertical="center"/>
    </xf>
    <xf numFmtId="0" fontId="11" fillId="0" borderId="0" xfId="67" applyFont="1" applyAlignment="1">
      <alignment wrapText="1"/>
    </xf>
    <xf numFmtId="0" fontId="11" fillId="0" borderId="14" xfId="50" applyFont="1" applyBorder="1" applyAlignment="1">
      <alignment wrapText="1"/>
    </xf>
    <xf numFmtId="0" fontId="18" fillId="0" borderId="11" xfId="67" applyFont="1" applyBorder="1" applyAlignment="1">
      <alignment horizontal="left" wrapText="1"/>
    </xf>
    <xf numFmtId="0" fontId="18" fillId="0" borderId="0" xfId="67" applyFont="1" applyAlignment="1">
      <alignment horizontal="left" wrapText="1"/>
    </xf>
    <xf numFmtId="0" fontId="18" fillId="0" borderId="14" xfId="67" applyFont="1" applyBorder="1" applyAlignment="1">
      <alignment horizontal="left" wrapText="1"/>
    </xf>
    <xf numFmtId="0" fontId="11" fillId="0" borderId="0" xfId="67" applyFont="1" applyAlignment="1">
      <alignment horizontal="left" wrapText="1"/>
    </xf>
    <xf numFmtId="0" fontId="11" fillId="0" borderId="14" xfId="67" applyFont="1" applyBorder="1" applyAlignment="1">
      <alignment horizontal="left" wrapText="1"/>
    </xf>
    <xf numFmtId="0" fontId="11" fillId="0" borderId="14" xfId="67" applyFont="1" applyBorder="1" applyAlignment="1">
      <alignment wrapText="1"/>
    </xf>
    <xf numFmtId="0" fontId="11" fillId="0" borderId="37" xfId="50" applyFont="1" applyBorder="1" applyAlignment="1">
      <alignment horizontal="left" vertical="center"/>
    </xf>
    <xf numFmtId="0" fontId="11" fillId="0" borderId="19" xfId="50" applyFont="1" applyBorder="1" applyAlignment="1">
      <alignment horizontal="left" vertical="center"/>
    </xf>
    <xf numFmtId="0" fontId="11" fillId="0" borderId="39" xfId="50" applyFont="1" applyBorder="1" applyAlignment="1">
      <alignment horizontal="left" vertical="center"/>
    </xf>
    <xf numFmtId="0" fontId="11" fillId="0" borderId="0" xfId="63" applyFont="1" applyAlignment="1">
      <alignment horizontal="center"/>
    </xf>
    <xf numFmtId="0" fontId="11" fillId="0" borderId="14" xfId="63" applyFont="1" applyBorder="1" applyAlignment="1">
      <alignment horizontal="center"/>
    </xf>
    <xf numFmtId="0" fontId="18" fillId="0" borderId="63" xfId="50" applyFont="1" applyBorder="1" applyAlignment="1">
      <alignment horizontal="center" vertical="center"/>
    </xf>
    <xf numFmtId="0" fontId="18" fillId="0" borderId="66" xfId="50" applyFont="1" applyBorder="1" applyAlignment="1">
      <alignment horizontal="center" vertical="center"/>
    </xf>
    <xf numFmtId="0" fontId="11" fillId="0" borderId="0" xfId="63" applyFont="1" applyAlignment="1">
      <alignment horizontal="left" wrapText="1"/>
    </xf>
    <xf numFmtId="0" fontId="11" fillId="0" borderId="14" xfId="63" applyFont="1" applyBorder="1" applyAlignment="1">
      <alignment horizontal="left" wrapText="1"/>
    </xf>
    <xf numFmtId="0" fontId="12" fillId="0" borderId="0" xfId="63" applyFont="1" applyAlignment="1">
      <alignment horizontal="center"/>
    </xf>
    <xf numFmtId="0" fontId="12" fillId="0" borderId="19" xfId="63" applyFont="1" applyBorder="1" applyAlignment="1">
      <alignment horizontal="center"/>
    </xf>
    <xf numFmtId="0" fontId="18" fillId="0" borderId="24" xfId="63" applyFont="1" applyBorder="1" applyAlignment="1">
      <alignment horizontal="center"/>
    </xf>
    <xf numFmtId="0" fontId="18" fillId="0" borderId="25" xfId="63" applyFont="1" applyBorder="1" applyAlignment="1">
      <alignment horizontal="center"/>
    </xf>
    <xf numFmtId="0" fontId="18" fillId="0" borderId="28" xfId="63" applyFont="1" applyBorder="1" applyAlignment="1">
      <alignment horizontal="center"/>
    </xf>
    <xf numFmtId="0" fontId="18" fillId="0" borderId="63" xfId="63" applyFont="1" applyBorder="1" applyAlignment="1">
      <alignment horizontal="left" vertical="center"/>
    </xf>
    <xf numFmtId="0" fontId="18" fillId="0" borderId="66" xfId="63" applyFont="1" applyBorder="1" applyAlignment="1">
      <alignment horizontal="left" vertical="center"/>
    </xf>
    <xf numFmtId="0" fontId="18" fillId="0" borderId="1" xfId="63" quotePrefix="1" applyFont="1" applyBorder="1" applyAlignment="1">
      <alignment horizontal="center"/>
    </xf>
    <xf numFmtId="0" fontId="18" fillId="0" borderId="2" xfId="63" quotePrefix="1" applyFont="1" applyBorder="1" applyAlignment="1">
      <alignment horizontal="center"/>
    </xf>
    <xf numFmtId="0" fontId="18" fillId="0" borderId="62" xfId="63" quotePrefix="1" applyFont="1" applyBorder="1" applyAlignment="1">
      <alignment horizontal="center"/>
    </xf>
    <xf numFmtId="0" fontId="18" fillId="0" borderId="19" xfId="63" applyFont="1" applyBorder="1" applyAlignment="1">
      <alignment horizontal="center"/>
    </xf>
    <xf numFmtId="0" fontId="18" fillId="0" borderId="39" xfId="63" applyFont="1" applyBorder="1" applyAlignment="1">
      <alignment horizontal="center"/>
    </xf>
    <xf numFmtId="0" fontId="11" fillId="0" borderId="0" xfId="63" quotePrefix="1" applyFont="1" applyAlignment="1">
      <alignment horizontal="right"/>
    </xf>
    <xf numFmtId="0" fontId="18" fillId="0" borderId="25" xfId="63" applyFont="1" applyBorder="1" applyAlignment="1">
      <alignment horizontal="left" vertical="center"/>
    </xf>
    <xf numFmtId="0" fontId="18" fillId="0" borderId="28" xfId="63" applyFont="1" applyBorder="1" applyAlignment="1">
      <alignment horizontal="left" vertical="center"/>
    </xf>
    <xf numFmtId="0" fontId="18" fillId="0" borderId="19" xfId="63" applyFont="1" applyBorder="1" applyAlignment="1">
      <alignment horizontal="left" vertical="center"/>
    </xf>
    <xf numFmtId="0" fontId="18" fillId="0" borderId="39" xfId="63" applyFont="1" applyBorder="1" applyAlignment="1">
      <alignment horizontal="left" vertical="center"/>
    </xf>
    <xf numFmtId="0" fontId="18" fillId="0" borderId="3" xfId="63" quotePrefix="1" applyFont="1" applyBorder="1" applyAlignment="1">
      <alignment horizontal="center"/>
    </xf>
    <xf numFmtId="0" fontId="18" fillId="0" borderId="4" xfId="63" quotePrefix="1" applyFont="1" applyBorder="1" applyAlignment="1">
      <alignment horizontal="center"/>
    </xf>
    <xf numFmtId="0" fontId="18" fillId="0" borderId="5" xfId="63" quotePrefix="1" applyFont="1" applyBorder="1" applyAlignment="1">
      <alignment horizontal="center"/>
    </xf>
    <xf numFmtId="0" fontId="18" fillId="0" borderId="25" xfId="50" applyFont="1" applyBorder="1" applyAlignment="1">
      <alignment horizontal="center" vertical="center"/>
    </xf>
    <xf numFmtId="0" fontId="18" fillId="0" borderId="19" xfId="50" applyFont="1" applyBorder="1" applyAlignment="1">
      <alignment horizontal="center" vertical="center"/>
    </xf>
    <xf numFmtId="3" fontId="62" fillId="0" borderId="131" xfId="68" quotePrefix="1" applyNumberFormat="1" applyFont="1" applyBorder="1" applyAlignment="1">
      <alignment horizontal="center" vertical="center"/>
    </xf>
    <xf numFmtId="3" fontId="62" fillId="0" borderId="66" xfId="68" quotePrefix="1" applyNumberFormat="1" applyFont="1" applyBorder="1" applyAlignment="1">
      <alignment horizontal="center" vertical="center"/>
    </xf>
    <xf numFmtId="0" fontId="62" fillId="0" borderId="41" xfId="68" quotePrefix="1" applyFont="1" applyBorder="1" applyAlignment="1">
      <alignment horizontal="center"/>
    </xf>
    <xf numFmtId="0" fontId="62" fillId="0" borderId="42" xfId="68" quotePrefix="1" applyFont="1" applyBorder="1" applyAlignment="1">
      <alignment horizontal="center"/>
    </xf>
    <xf numFmtId="0" fontId="11" fillId="0" borderId="0" xfId="63" applyFont="1"/>
    <xf numFmtId="0" fontId="20" fillId="0" borderId="0" xfId="68" quotePrefix="1" applyFont="1" applyAlignment="1">
      <alignment horizontal="right"/>
    </xf>
    <xf numFmtId="0" fontId="18" fillId="0" borderId="35" xfId="68" applyFont="1" applyBorder="1" applyAlignment="1">
      <alignment horizontal="left" vertical="center"/>
    </xf>
    <xf numFmtId="0" fontId="18" fillId="0" borderId="37" xfId="68" applyFont="1" applyBorder="1" applyAlignment="1">
      <alignment horizontal="left" vertical="center"/>
    </xf>
    <xf numFmtId="0" fontId="18" fillId="0" borderId="19" xfId="68" applyFont="1" applyBorder="1" applyAlignment="1">
      <alignment horizontal="left" vertical="center"/>
    </xf>
    <xf numFmtId="0" fontId="18" fillId="0" borderId="39" xfId="68" applyFont="1" applyBorder="1" applyAlignment="1">
      <alignment horizontal="left" vertical="center"/>
    </xf>
    <xf numFmtId="0" fontId="62" fillId="0" borderId="131" xfId="68" quotePrefix="1" applyFont="1" applyBorder="1" applyAlignment="1">
      <alignment horizontal="center" vertical="center"/>
    </xf>
    <xf numFmtId="0" fontId="62" fillId="0" borderId="66" xfId="68" quotePrefix="1" applyFont="1" applyBorder="1" applyAlignment="1">
      <alignment horizontal="center" vertical="center"/>
    </xf>
    <xf numFmtId="0" fontId="62" fillId="0" borderId="65" xfId="68" quotePrefix="1" applyFont="1" applyBorder="1" applyAlignment="1">
      <alignment horizontal="center"/>
    </xf>
    <xf numFmtId="0" fontId="62" fillId="0" borderId="45" xfId="68" quotePrefix="1" applyFont="1" applyBorder="1" applyAlignment="1">
      <alignment horizontal="center"/>
    </xf>
    <xf numFmtId="0" fontId="11" fillId="0" borderId="0" xfId="63" applyFont="1" applyAlignment="1">
      <alignment horizontal="left"/>
    </xf>
    <xf numFmtId="3" fontId="20" fillId="0" borderId="0" xfId="68" quotePrefix="1" applyNumberFormat="1" applyFont="1" applyAlignment="1">
      <alignment horizontal="right"/>
    </xf>
    <xf numFmtId="0" fontId="66" fillId="0" borderId="35" xfId="68" applyFont="1" applyBorder="1" applyAlignment="1">
      <alignment horizontal="left" vertical="center"/>
    </xf>
    <xf numFmtId="0" fontId="66" fillId="0" borderId="37" xfId="68" applyFont="1" applyBorder="1" applyAlignment="1">
      <alignment horizontal="left" vertical="center"/>
    </xf>
    <xf numFmtId="0" fontId="66" fillId="0" borderId="19" xfId="68" applyFont="1" applyBorder="1" applyAlignment="1">
      <alignment horizontal="left" vertical="center"/>
    </xf>
    <xf numFmtId="0" fontId="66" fillId="0" borderId="39" xfId="68" applyFont="1" applyBorder="1" applyAlignment="1">
      <alignment horizontal="left" vertical="center"/>
    </xf>
    <xf numFmtId="0" fontId="11" fillId="0" borderId="0" xfId="69" applyFont="1" applyAlignment="1">
      <alignment horizontal="left" vertical="center" wrapText="1"/>
    </xf>
    <xf numFmtId="0" fontId="18" fillId="0" borderId="56" xfId="69" applyFont="1" applyBorder="1" applyAlignment="1">
      <alignment horizontal="center" vertical="center"/>
    </xf>
    <xf numFmtId="0" fontId="18" fillId="0" borderId="43" xfId="69" applyFont="1" applyBorder="1" applyAlignment="1">
      <alignment horizontal="center" vertical="center"/>
    </xf>
    <xf numFmtId="0" fontId="18" fillId="0" borderId="42" xfId="71" applyFont="1" applyBorder="1" applyAlignment="1">
      <alignment horizontal="center" vertical="center"/>
    </xf>
    <xf numFmtId="0" fontId="18" fillId="0" borderId="56" xfId="71" applyFont="1" applyBorder="1" applyAlignment="1">
      <alignment vertical="center"/>
    </xf>
    <xf numFmtId="0" fontId="18" fillId="0" borderId="56" xfId="71" applyFont="1" applyBorder="1" applyAlignment="1">
      <alignment horizontal="center" vertical="center"/>
    </xf>
    <xf numFmtId="0" fontId="18" fillId="0" borderId="17" xfId="71" applyFont="1" applyBorder="1" applyAlignment="1">
      <alignment horizontal="center" vertical="center"/>
    </xf>
    <xf numFmtId="0" fontId="124" fillId="0" borderId="0" xfId="71" applyFont="1" applyAlignment="1">
      <alignment horizontal="center" vertical="center"/>
    </xf>
    <xf numFmtId="17" fontId="18" fillId="0" borderId="42" xfId="71" quotePrefix="1" applyNumberFormat="1" applyFont="1" applyBorder="1" applyAlignment="1">
      <alignment horizontal="center" vertical="center"/>
    </xf>
    <xf numFmtId="0" fontId="18" fillId="0" borderId="17" xfId="71" applyFont="1" applyBorder="1" applyAlignment="1">
      <alignment vertical="center"/>
    </xf>
    <xf numFmtId="0" fontId="18" fillId="0" borderId="35" xfId="71" applyFont="1" applyBorder="1" applyAlignment="1">
      <alignment horizontal="center" vertical="center"/>
    </xf>
    <xf numFmtId="0" fontId="18" fillId="0" borderId="0" xfId="71" applyFont="1" applyAlignment="1">
      <alignment vertical="center"/>
    </xf>
    <xf numFmtId="0" fontId="52" fillId="0" borderId="0" xfId="76" applyFont="1" applyAlignment="1">
      <alignment horizontal="left" vertical="center" wrapText="1"/>
    </xf>
    <xf numFmtId="0" fontId="18" fillId="0" borderId="0" xfId="10" applyFont="1" applyAlignment="1">
      <alignment horizontal="left" wrapText="1"/>
    </xf>
    <xf numFmtId="0" fontId="18" fillId="0" borderId="42" xfId="80" applyFont="1" applyBorder="1" applyAlignment="1">
      <alignment horizontal="center" vertical="center"/>
    </xf>
    <xf numFmtId="3" fontId="18" fillId="0" borderId="42" xfId="77" applyNumberFormat="1" applyFont="1" applyBorder="1" applyAlignment="1">
      <alignment horizontal="center" vertical="center"/>
    </xf>
    <xf numFmtId="3" fontId="18" fillId="0" borderId="44" xfId="77" applyNumberFormat="1" applyFont="1" applyBorder="1" applyAlignment="1">
      <alignment horizontal="center" vertical="center"/>
    </xf>
    <xf numFmtId="3" fontId="18" fillId="0" borderId="45" xfId="77" applyNumberFormat="1" applyFont="1" applyBorder="1" applyAlignment="1">
      <alignment horizontal="center" vertical="center"/>
    </xf>
    <xf numFmtId="3" fontId="11" fillId="0" borderId="42" xfId="77" applyNumberFormat="1" applyFont="1" applyBorder="1" applyAlignment="1">
      <alignment horizontal="center" vertical="center"/>
    </xf>
    <xf numFmtId="3" fontId="11" fillId="0" borderId="44" xfId="77" applyNumberFormat="1" applyFont="1" applyBorder="1" applyAlignment="1">
      <alignment horizontal="center" vertical="center"/>
    </xf>
    <xf numFmtId="3" fontId="11" fillId="0" borderId="45" xfId="77" applyNumberFormat="1" applyFont="1" applyBorder="1" applyAlignment="1">
      <alignment horizontal="center" vertical="center"/>
    </xf>
    <xf numFmtId="0" fontId="117" fillId="0" borderId="17" xfId="73" applyFont="1" applyBorder="1" applyAlignment="1">
      <alignment vertical="center" wrapText="1"/>
    </xf>
    <xf numFmtId="0" fontId="93" fillId="0" borderId="42" xfId="73" applyFont="1" applyBorder="1" applyAlignment="1">
      <alignment horizontal="left" vertical="center" indent="2"/>
    </xf>
    <xf numFmtId="0" fontId="93" fillId="0" borderId="44" xfId="73" applyFont="1" applyBorder="1" applyAlignment="1">
      <alignment horizontal="center" vertical="center" wrapText="1"/>
    </xf>
    <xf numFmtId="0" fontId="93" fillId="0" borderId="45" xfId="73" applyFont="1" applyBorder="1" applyAlignment="1">
      <alignment horizontal="center" vertical="center" wrapText="1"/>
    </xf>
    <xf numFmtId="0" fontId="93" fillId="0" borderId="42" xfId="73" applyFont="1" applyBorder="1" applyAlignment="1">
      <alignment horizontal="center" vertical="center" wrapText="1"/>
    </xf>
    <xf numFmtId="0" fontId="93" fillId="0" borderId="0" xfId="78" quotePrefix="1" applyFont="1"/>
    <xf numFmtId="0" fontId="14" fillId="0" borderId="56" xfId="78" applyFont="1" applyBorder="1" applyAlignment="1">
      <alignment horizontal="left" vertical="center" indent="1"/>
    </xf>
    <xf numFmtId="0" fontId="14" fillId="0" borderId="43" xfId="78" applyFont="1" applyBorder="1" applyAlignment="1">
      <alignment horizontal="left" vertical="center" indent="1"/>
    </xf>
    <xf numFmtId="0" fontId="93" fillId="0" borderId="65" xfId="73" applyFont="1" applyBorder="1" applyAlignment="1">
      <alignment horizontal="center" vertical="center" wrapText="1"/>
    </xf>
    <xf numFmtId="0" fontId="14" fillId="0" borderId="0" xfId="81" quotePrefix="1" applyFont="1" applyAlignment="1">
      <alignment horizontal="left" vertical="center" wrapText="1"/>
    </xf>
    <xf numFmtId="0" fontId="14" fillId="0" borderId="0" xfId="81" quotePrefix="1" applyFont="1" applyAlignment="1">
      <alignment horizontal="left" vertical="center"/>
    </xf>
    <xf numFmtId="0" fontId="11" fillId="0" borderId="13" xfId="81" applyFont="1" applyBorder="1" applyAlignment="1">
      <alignment horizontal="center"/>
    </xf>
    <xf numFmtId="0" fontId="11" fillId="0" borderId="17" xfId="81" applyFont="1" applyBorder="1" applyAlignment="1">
      <alignment horizontal="left" wrapText="1"/>
    </xf>
    <xf numFmtId="202" fontId="135" fillId="0" borderId="17" xfId="81" applyNumberFormat="1" applyFont="1" applyBorder="1"/>
    <xf numFmtId="49" fontId="93" fillId="0" borderId="15" xfId="83" applyNumberFormat="1" applyFont="1" applyBorder="1" applyAlignment="1" applyProtection="1">
      <alignment horizontal="left" vertical="center" wrapText="1"/>
      <protection hidden="1"/>
    </xf>
    <xf numFmtId="49" fontId="93" fillId="0" borderId="13" xfId="83" applyNumberFormat="1" applyFont="1" applyBorder="1" applyAlignment="1" applyProtection="1">
      <alignment horizontal="left" vertical="center" wrapText="1"/>
      <protection hidden="1"/>
    </xf>
    <xf numFmtId="0" fontId="14" fillId="0" borderId="15" xfId="80" applyFont="1" applyBorder="1" applyAlignment="1">
      <alignment horizontal="left" vertical="center" wrapText="1"/>
    </xf>
    <xf numFmtId="0" fontId="14" fillId="0" borderId="13" xfId="80" applyFont="1" applyBorder="1" applyAlignment="1">
      <alignment horizontal="left" vertical="center" wrapText="1"/>
    </xf>
    <xf numFmtId="0" fontId="133" fillId="0" borderId="0" xfId="80" applyFont="1" applyAlignment="1">
      <alignment horizontal="left" vertical="center" wrapText="1"/>
    </xf>
    <xf numFmtId="49" fontId="14" fillId="0" borderId="15" xfId="83" applyNumberFormat="1" applyFont="1" applyBorder="1" applyAlignment="1" applyProtection="1">
      <alignment horizontal="left" vertical="center"/>
      <protection hidden="1"/>
    </xf>
    <xf numFmtId="49" fontId="14" fillId="0" borderId="13" xfId="83" applyNumberFormat="1" applyFont="1" applyBorder="1" applyAlignment="1" applyProtection="1">
      <alignment horizontal="left" vertical="center"/>
      <protection hidden="1"/>
    </xf>
    <xf numFmtId="0" fontId="14" fillId="0" borderId="0" xfId="10" applyFont="1" applyAlignment="1">
      <alignment horizontal="left" wrapText="1"/>
    </xf>
    <xf numFmtId="0" fontId="14" fillId="0" borderId="57" xfId="80" applyFont="1" applyBorder="1" applyAlignment="1">
      <alignment horizontal="left" vertical="center"/>
    </xf>
    <xf numFmtId="0" fontId="14" fillId="0" borderId="36" xfId="80" applyFont="1" applyBorder="1" applyAlignment="1">
      <alignment horizontal="left" vertical="center"/>
    </xf>
    <xf numFmtId="49" fontId="14" fillId="0" borderId="15" xfId="83" applyNumberFormat="1" applyFont="1" applyBorder="1" applyAlignment="1" applyProtection="1">
      <alignment horizontal="left" vertical="center" wrapText="1"/>
      <protection hidden="1"/>
    </xf>
    <xf numFmtId="49" fontId="14" fillId="0" borderId="13" xfId="83" applyNumberFormat="1" applyFont="1" applyBorder="1" applyAlignment="1" applyProtection="1">
      <alignment horizontal="left" vertical="center" wrapText="1"/>
      <protection hidden="1"/>
    </xf>
    <xf numFmtId="0" fontId="58" fillId="0" borderId="0" xfId="85" applyFont="1" applyAlignment="1">
      <alignment horizontal="left" vertical="center" wrapText="1"/>
    </xf>
    <xf numFmtId="0" fontId="24" fillId="0" borderId="0" xfId="0" applyFont="1" applyAlignment="1">
      <alignment wrapText="1"/>
    </xf>
    <xf numFmtId="0" fontId="58" fillId="0" borderId="30" xfId="0" applyFont="1" applyBorder="1" applyAlignment="1">
      <alignment horizontal="right" vertical="center"/>
    </xf>
    <xf numFmtId="0" fontId="61" fillId="0" borderId="0" xfId="0" applyFont="1" applyAlignment="1">
      <alignment vertical="center" wrapText="1"/>
    </xf>
    <xf numFmtId="0" fontId="24" fillId="0" borderId="0" xfId="73" applyFont="1" applyAlignment="1">
      <alignment horizontal="center" vertical="center"/>
    </xf>
    <xf numFmtId="0" fontId="22" fillId="0" borderId="0" xfId="73" applyFont="1" applyAlignment="1">
      <alignment horizontal="right" vertical="center"/>
    </xf>
    <xf numFmtId="0" fontId="11" fillId="0" borderId="0" xfId="73" applyFont="1" applyAlignment="1">
      <alignment horizontal="left" vertical="center" wrapText="1"/>
    </xf>
    <xf numFmtId="0" fontId="11" fillId="0" borderId="0" xfId="73" applyFont="1" applyAlignment="1">
      <alignment horizontal="left" wrapText="1"/>
    </xf>
    <xf numFmtId="182" fontId="11" fillId="0" borderId="64" xfId="73" applyNumberFormat="1" applyFont="1" applyBorder="1" applyAlignment="1">
      <alignment horizontal="center" vertical="center"/>
    </xf>
    <xf numFmtId="182" fontId="11" fillId="0" borderId="66" xfId="73" applyNumberFormat="1" applyFont="1" applyBorder="1" applyAlignment="1">
      <alignment horizontal="center" vertical="center"/>
    </xf>
    <xf numFmtId="182" fontId="11" fillId="0" borderId="64" xfId="73" applyNumberFormat="1" applyFont="1" applyBorder="1" applyAlignment="1">
      <alignment horizontal="right" vertical="center"/>
    </xf>
    <xf numFmtId="182" fontId="11" fillId="0" borderId="66" xfId="73" applyNumberFormat="1" applyFont="1" applyBorder="1" applyAlignment="1">
      <alignment horizontal="right" vertical="center"/>
    </xf>
    <xf numFmtId="0" fontId="14" fillId="0" borderId="15" xfId="26" applyFont="1" applyBorder="1" applyAlignment="1">
      <alignment horizontal="left" vertical="center" wrapText="1"/>
    </xf>
    <xf numFmtId="0" fontId="14" fillId="0" borderId="13" xfId="26" applyFont="1" applyBorder="1" applyAlignment="1">
      <alignment horizontal="left" vertical="center" wrapText="1"/>
    </xf>
    <xf numFmtId="0" fontId="14" fillId="0" borderId="44" xfId="26" applyFont="1" applyBorder="1" applyAlignment="1">
      <alignment horizontal="left" vertical="center"/>
    </xf>
    <xf numFmtId="0" fontId="14" fillId="0" borderId="45" xfId="26" applyFont="1" applyBorder="1" applyAlignment="1">
      <alignment horizontal="left" vertical="center"/>
    </xf>
    <xf numFmtId="0" fontId="14" fillId="0" borderId="57" xfId="26" applyFont="1" applyBorder="1" applyAlignment="1">
      <alignment horizontal="center" vertical="center"/>
    </xf>
    <xf numFmtId="0" fontId="14" fillId="0" borderId="36" xfId="26" applyFont="1" applyBorder="1" applyAlignment="1">
      <alignment vertical="center"/>
    </xf>
    <xf numFmtId="0" fontId="14" fillId="0" borderId="32" xfId="26" applyFont="1" applyBorder="1" applyAlignment="1">
      <alignment vertical="center"/>
    </xf>
    <xf numFmtId="0" fontId="14" fillId="0" borderId="31" xfId="26" applyFont="1" applyBorder="1" applyAlignment="1">
      <alignment vertical="center"/>
    </xf>
    <xf numFmtId="0" fontId="14" fillId="0" borderId="56" xfId="26" applyFont="1" applyBorder="1" applyAlignment="1">
      <alignment horizontal="center" vertical="center" wrapText="1"/>
    </xf>
    <xf numFmtId="0" fontId="14" fillId="0" borderId="43" xfId="26" applyFont="1" applyBorder="1" applyAlignment="1">
      <alignment horizontal="center" vertical="center" wrapText="1"/>
    </xf>
    <xf numFmtId="0" fontId="14" fillId="0" borderId="44" xfId="26" applyFont="1" applyBorder="1" applyAlignment="1">
      <alignment horizontal="center" vertical="center"/>
    </xf>
    <xf numFmtId="0" fontId="14" fillId="0" borderId="65" xfId="26" applyFont="1" applyBorder="1" applyAlignment="1">
      <alignment horizontal="center" vertical="center"/>
    </xf>
    <xf numFmtId="0" fontId="14" fillId="0" borderId="45" xfId="26" applyFont="1" applyBorder="1" applyAlignment="1">
      <alignment horizontal="center" vertical="center"/>
    </xf>
    <xf numFmtId="0" fontId="14" fillId="0" borderId="15" xfId="26" applyFont="1" applyBorder="1" applyAlignment="1">
      <alignment vertical="center"/>
    </xf>
    <xf numFmtId="0" fontId="14" fillId="0" borderId="0" xfId="26" applyFont="1" applyAlignment="1">
      <alignment vertical="center"/>
    </xf>
    <xf numFmtId="0" fontId="14" fillId="0" borderId="0" xfId="26" applyFont="1" applyAlignment="1">
      <alignment horizontal="left" vertical="center" wrapText="1"/>
    </xf>
    <xf numFmtId="0" fontId="14" fillId="0" borderId="32" xfId="26" applyFont="1" applyBorder="1" applyAlignment="1">
      <alignment horizontal="left" vertical="center" wrapText="1"/>
    </xf>
    <xf numFmtId="0" fontId="14" fillId="0" borderId="30" xfId="26" applyFont="1" applyBorder="1" applyAlignment="1">
      <alignment horizontal="left" vertical="center" wrapText="1"/>
    </xf>
    <xf numFmtId="0" fontId="10" fillId="0" borderId="0" xfId="1" applyFill="1" applyAlignment="1">
      <alignment horizontal="left" vertical="center"/>
    </xf>
    <xf numFmtId="0" fontId="24" fillId="0" borderId="0" xfId="26" applyFont="1" applyAlignment="1">
      <alignment horizontal="center" vertical="center"/>
    </xf>
    <xf numFmtId="0" fontId="14" fillId="0" borderId="36" xfId="26" applyFont="1" applyBorder="1" applyAlignment="1">
      <alignment horizontal="center" vertical="center"/>
    </xf>
    <xf numFmtId="0" fontId="14" fillId="0" borderId="32" xfId="26" applyFont="1" applyBorder="1" applyAlignment="1">
      <alignment horizontal="center" vertical="center"/>
    </xf>
    <xf numFmtId="0" fontId="14" fillId="0" borderId="31" xfId="26" applyFont="1" applyBorder="1" applyAlignment="1">
      <alignment horizontal="center" vertical="center"/>
    </xf>
    <xf numFmtId="0" fontId="58" fillId="0" borderId="56" xfId="26" applyFont="1" applyBorder="1" applyAlignment="1">
      <alignment horizontal="center" vertical="center" wrapText="1"/>
    </xf>
    <xf numFmtId="0" fontId="58" fillId="0" borderId="43" xfId="26" applyFont="1" applyBorder="1" applyAlignment="1">
      <alignment horizontal="center" vertical="center" wrapText="1"/>
    </xf>
    <xf numFmtId="0" fontId="58" fillId="0" borderId="56" xfId="26" applyFont="1" applyBorder="1" applyAlignment="1">
      <alignment horizontal="center" vertical="center"/>
    </xf>
    <xf numFmtId="0" fontId="58" fillId="0" borderId="17" xfId="26" applyFont="1" applyBorder="1" applyAlignment="1">
      <alignment horizontal="center" vertical="center"/>
    </xf>
    <xf numFmtId="0" fontId="58" fillId="0" borderId="43" xfId="26" applyFont="1" applyBorder="1" applyAlignment="1">
      <alignment horizontal="center" vertical="center"/>
    </xf>
    <xf numFmtId="0" fontId="58" fillId="0" borderId="17" xfId="26" applyFont="1" applyBorder="1" applyAlignment="1">
      <alignment horizontal="center" vertical="center" wrapText="1"/>
    </xf>
    <xf numFmtId="0" fontId="58" fillId="0" borderId="56" xfId="26" quotePrefix="1" applyFont="1" applyBorder="1" applyAlignment="1">
      <alignment horizontal="center" vertical="center" wrapText="1"/>
    </xf>
    <xf numFmtId="0" fontId="58" fillId="0" borderId="43" xfId="26" quotePrefix="1" applyFont="1" applyBorder="1" applyAlignment="1">
      <alignment horizontal="center" vertical="center" wrapText="1"/>
    </xf>
    <xf numFmtId="0" fontId="14" fillId="0" borderId="56" xfId="26" applyFont="1" applyBorder="1" applyAlignment="1">
      <alignment horizontal="center" vertical="center"/>
    </xf>
    <xf numFmtId="0" fontId="23" fillId="0" borderId="43" xfId="26" applyFont="1" applyBorder="1" applyAlignment="1">
      <alignment horizontal="center" vertical="center"/>
    </xf>
    <xf numFmtId="0" fontId="58" fillId="0" borderId="57" xfId="26" applyFont="1" applyBorder="1" applyAlignment="1">
      <alignment horizontal="center" vertical="center"/>
    </xf>
    <xf numFmtId="0" fontId="59" fillId="0" borderId="32" xfId="26" applyFont="1" applyBorder="1" applyAlignment="1">
      <alignment horizontal="center" vertical="center"/>
    </xf>
    <xf numFmtId="0" fontId="58" fillId="0" borderId="44" xfId="89" applyFont="1" applyBorder="1" applyAlignment="1">
      <alignment horizontal="center" vertical="center"/>
    </xf>
    <xf numFmtId="0" fontId="58" fillId="0" borderId="65" xfId="89" applyFont="1" applyBorder="1" applyAlignment="1">
      <alignment horizontal="center" vertical="center"/>
    </xf>
    <xf numFmtId="0" fontId="58" fillId="0" borderId="45" xfId="89" applyFont="1" applyBorder="1" applyAlignment="1">
      <alignment horizontal="center" vertical="center"/>
    </xf>
    <xf numFmtId="0" fontId="24" fillId="0" borderId="0" xfId="26" applyFont="1" applyAlignment="1">
      <alignment horizontal="left" vertical="center" wrapText="1"/>
    </xf>
    <xf numFmtId="0" fontId="14" fillId="0" borderId="43" xfId="26" applyFont="1" applyBorder="1" applyAlignment="1">
      <alignment horizontal="center" vertical="center"/>
    </xf>
    <xf numFmtId="0" fontId="58" fillId="0" borderId="44" xfId="26" applyFont="1" applyBorder="1" applyAlignment="1">
      <alignment horizontal="center" vertical="center"/>
    </xf>
    <xf numFmtId="0" fontId="58" fillId="0" borderId="65" xfId="26" applyFont="1" applyBorder="1" applyAlignment="1">
      <alignment horizontal="center" vertical="center"/>
    </xf>
    <xf numFmtId="0" fontId="58" fillId="0" borderId="45" xfId="26" applyFont="1" applyBorder="1" applyAlignment="1">
      <alignment horizontal="center" vertical="center"/>
    </xf>
    <xf numFmtId="0" fontId="14" fillId="0" borderId="57" xfId="92" applyFont="1" applyBorder="1" applyAlignment="1">
      <alignment horizontal="center" vertical="center"/>
    </xf>
    <xf numFmtId="0" fontId="23" fillId="0" borderId="32" xfId="92" applyFont="1" applyBorder="1" applyAlignment="1">
      <alignment vertical="center"/>
    </xf>
    <xf numFmtId="0" fontId="14" fillId="0" borderId="56" xfId="92" applyFont="1" applyBorder="1" applyAlignment="1">
      <alignment horizontal="center" vertical="center"/>
    </xf>
    <xf numFmtId="0" fontId="14" fillId="0" borderId="43" xfId="92" applyFont="1" applyBorder="1" applyAlignment="1">
      <alignment vertical="center"/>
    </xf>
    <xf numFmtId="0" fontId="58" fillId="0" borderId="42" xfId="26" applyFont="1" applyBorder="1" applyAlignment="1">
      <alignment horizontal="center" vertical="center"/>
    </xf>
    <xf numFmtId="0" fontId="37" fillId="0" borderId="42" xfId="26" applyFont="1" applyBorder="1" applyAlignment="1">
      <alignment horizontal="center" vertical="center"/>
    </xf>
    <xf numFmtId="0" fontId="227" fillId="0" borderId="0" xfId="26" applyFont="1" applyAlignment="1">
      <alignment horizontal="left" vertical="center"/>
    </xf>
    <xf numFmtId="0" fontId="37" fillId="0" borderId="65" xfId="97" applyFont="1" applyBorder="1" applyAlignment="1">
      <alignment horizontal="center"/>
    </xf>
    <xf numFmtId="0" fontId="37" fillId="0" borderId="45" xfId="97" applyFont="1" applyBorder="1" applyAlignment="1">
      <alignment horizontal="center"/>
    </xf>
    <xf numFmtId="220" fontId="58" fillId="0" borderId="44" xfId="97" applyNumberFormat="1" applyFont="1" applyBorder="1" applyAlignment="1">
      <alignment horizontal="left"/>
    </xf>
    <xf numFmtId="220" fontId="58" fillId="0" borderId="65" xfId="97" applyNumberFormat="1" applyFont="1" applyBorder="1" applyAlignment="1">
      <alignment horizontal="left"/>
    </xf>
    <xf numFmtId="220" fontId="58" fillId="0" borderId="45" xfId="97" applyNumberFormat="1" applyFont="1" applyBorder="1" applyAlignment="1">
      <alignment horizontal="left"/>
    </xf>
    <xf numFmtId="0" fontId="37" fillId="0" borderId="56" xfId="97" applyFont="1" applyBorder="1" applyAlignment="1">
      <alignment horizontal="center" vertical="center" wrapText="1"/>
    </xf>
    <xf numFmtId="0" fontId="37" fillId="0" borderId="43" xfId="97" applyFont="1" applyBorder="1" applyAlignment="1">
      <alignment horizontal="center" vertical="center" wrapText="1"/>
    </xf>
    <xf numFmtId="0" fontId="37" fillId="0" borderId="44" xfId="97" applyFont="1" applyBorder="1" applyAlignment="1">
      <alignment horizontal="center"/>
    </xf>
    <xf numFmtId="0" fontId="23" fillId="0" borderId="44" xfId="98" applyFont="1" applyBorder="1" applyAlignment="1">
      <alignment horizontal="center"/>
    </xf>
    <xf numFmtId="0" fontId="23" fillId="0" borderId="65" xfId="98" applyFont="1" applyBorder="1" applyAlignment="1">
      <alignment horizontal="center"/>
    </xf>
    <xf numFmtId="0" fontId="23" fillId="0" borderId="45" xfId="98" applyFont="1" applyBorder="1" applyAlignment="1">
      <alignment horizontal="center"/>
    </xf>
    <xf numFmtId="0" fontId="10" fillId="0" borderId="0" xfId="1"/>
    <xf numFmtId="0" fontId="23" fillId="0" borderId="56" xfId="98" applyFont="1" applyBorder="1" applyAlignment="1">
      <alignment horizontal="center" vertical="center" wrapText="1"/>
    </xf>
    <xf numFmtId="0" fontId="23" fillId="0" borderId="43" xfId="98" applyFont="1" applyBorder="1" applyAlignment="1">
      <alignment horizontal="center" vertical="center" wrapText="1"/>
    </xf>
    <xf numFmtId="0" fontId="117" fillId="0" borderId="44" xfId="98" applyFont="1" applyBorder="1" applyAlignment="1">
      <alignment horizontal="center"/>
    </xf>
    <xf numFmtId="0" fontId="117" fillId="0" borderId="65" xfId="98" applyFont="1" applyBorder="1" applyAlignment="1">
      <alignment horizontal="center"/>
    </xf>
    <xf numFmtId="0" fontId="117" fillId="0" borderId="45" xfId="98" applyFont="1" applyBorder="1" applyAlignment="1">
      <alignment horizontal="center"/>
    </xf>
    <xf numFmtId="0" fontId="23" fillId="3" borderId="44" xfId="98" applyFont="1" applyFill="1" applyBorder="1" applyAlignment="1">
      <alignment horizontal="center"/>
    </xf>
    <xf numFmtId="0" fontId="23" fillId="3" borderId="65" xfId="98" applyFont="1" applyFill="1" applyBorder="1" applyAlignment="1">
      <alignment horizontal="center"/>
    </xf>
    <xf numFmtId="0" fontId="23" fillId="3" borderId="45" xfId="98" applyFont="1" applyFill="1" applyBorder="1" applyAlignment="1">
      <alignment horizontal="center"/>
    </xf>
    <xf numFmtId="0" fontId="11" fillId="0" borderId="44" xfId="98" applyFont="1" applyBorder="1" applyAlignment="1">
      <alignment horizontal="left" wrapText="1"/>
    </xf>
    <xf numFmtId="0" fontId="11" fillId="0" borderId="65" xfId="98" applyFont="1" applyBorder="1" applyAlignment="1">
      <alignment horizontal="left" wrapText="1"/>
    </xf>
    <xf numFmtId="0" fontId="11" fillId="0" borderId="45" xfId="98" applyFont="1" applyBorder="1" applyAlignment="1">
      <alignment horizontal="left" wrapText="1"/>
    </xf>
    <xf numFmtId="0" fontId="11" fillId="0" borderId="44" xfId="98" applyFont="1" applyBorder="1" applyAlignment="1">
      <alignment wrapText="1"/>
    </xf>
    <xf numFmtId="0" fontId="11" fillId="0" borderId="65" xfId="98" applyFont="1" applyBorder="1" applyAlignment="1">
      <alignment wrapText="1"/>
    </xf>
    <xf numFmtId="0" fontId="11" fillId="0" borderId="45" xfId="98" applyFont="1" applyBorder="1" applyAlignment="1">
      <alignment wrapText="1"/>
    </xf>
    <xf numFmtId="0" fontId="11" fillId="0" borderId="44" xfId="98" applyFont="1" applyBorder="1" applyAlignment="1">
      <alignment horizontal="center"/>
    </xf>
    <xf numFmtId="0" fontId="11" fillId="0" borderId="65" xfId="98" applyFont="1" applyBorder="1" applyAlignment="1">
      <alignment horizontal="center"/>
    </xf>
    <xf numFmtId="0" fontId="11" fillId="0" borderId="45" xfId="98" applyFont="1" applyBorder="1" applyAlignment="1">
      <alignment horizontal="center"/>
    </xf>
    <xf numFmtId="0" fontId="144" fillId="0" borderId="30" xfId="99" applyBorder="1" applyAlignment="1" applyProtection="1">
      <alignment horizontal="left"/>
    </xf>
    <xf numFmtId="0" fontId="18" fillId="0" borderId="57" xfId="98" applyFont="1" applyBorder="1" applyAlignment="1">
      <alignment horizontal="center" vertical="center"/>
    </xf>
    <xf numFmtId="0" fontId="18" fillId="0" borderId="35" xfId="98" applyFont="1" applyBorder="1" applyAlignment="1">
      <alignment horizontal="center" vertical="center"/>
    </xf>
    <xf numFmtId="0" fontId="18" fillId="0" borderId="36" xfId="98" applyFont="1" applyBorder="1" applyAlignment="1">
      <alignment horizontal="center" vertical="center"/>
    </xf>
    <xf numFmtId="0" fontId="18" fillId="0" borderId="32" xfId="98" applyFont="1" applyBorder="1" applyAlignment="1">
      <alignment horizontal="center" vertical="center"/>
    </xf>
    <xf numFmtId="0" fontId="18" fillId="0" borderId="30" xfId="98" applyFont="1" applyBorder="1" applyAlignment="1">
      <alignment horizontal="center" vertical="center"/>
    </xf>
    <xf numFmtId="0" fontId="18" fillId="0" borderId="31" xfId="98" applyFont="1" applyBorder="1" applyAlignment="1">
      <alignment horizontal="center" vertical="center"/>
    </xf>
    <xf numFmtId="0" fontId="12" fillId="0" borderId="27" xfId="10" applyFont="1" applyBorder="1" applyAlignment="1">
      <alignment horizontal="center" vertical="center" wrapText="1"/>
    </xf>
    <xf numFmtId="0" fontId="12" fillId="0" borderId="15" xfId="10" applyFont="1" applyBorder="1" applyAlignment="1">
      <alignment horizontal="center" vertical="center" wrapText="1"/>
    </xf>
    <xf numFmtId="0" fontId="12" fillId="0" borderId="22" xfId="10" applyFont="1" applyBorder="1" applyAlignment="1">
      <alignment horizontal="center" vertical="center" wrapText="1"/>
    </xf>
    <xf numFmtId="0" fontId="12" fillId="0" borderId="150" xfId="10" applyFont="1" applyBorder="1" applyAlignment="1">
      <alignment horizontal="center"/>
    </xf>
    <xf numFmtId="0" fontId="12" fillId="0" borderId="151" xfId="10" applyFont="1" applyBorder="1" applyAlignment="1">
      <alignment horizontal="center"/>
    </xf>
    <xf numFmtId="0" fontId="12" fillId="0" borderId="152" xfId="10" applyFont="1" applyBorder="1" applyAlignment="1">
      <alignment horizontal="center"/>
    </xf>
    <xf numFmtId="0" fontId="12" fillId="0" borderId="153" xfId="10" applyFont="1" applyBorder="1" applyAlignment="1">
      <alignment horizontal="center"/>
    </xf>
    <xf numFmtId="0" fontId="12" fillId="0" borderId="154" xfId="10" applyFont="1" applyBorder="1" applyAlignment="1">
      <alignment horizontal="center"/>
    </xf>
    <xf numFmtId="0" fontId="12" fillId="0" borderId="155" xfId="10" applyFont="1" applyBorder="1" applyAlignment="1">
      <alignment horizontal="center"/>
    </xf>
    <xf numFmtId="0" fontId="58" fillId="0" borderId="56" xfId="106" applyFont="1" applyBorder="1" applyAlignment="1">
      <alignment horizontal="center" vertical="center"/>
    </xf>
    <xf numFmtId="0" fontId="58" fillId="0" borderId="17" xfId="106" applyFont="1" applyBorder="1" applyAlignment="1">
      <alignment horizontal="center" vertical="center"/>
    </xf>
    <xf numFmtId="0" fontId="58" fillId="0" borderId="43" xfId="106" applyFont="1" applyBorder="1" applyAlignment="1">
      <alignment horizontal="center" vertical="center"/>
    </xf>
    <xf numFmtId="0" fontId="58" fillId="0" borderId="42" xfId="106" applyFont="1" applyBorder="1" applyAlignment="1">
      <alignment horizontal="center" vertical="center"/>
    </xf>
    <xf numFmtId="0" fontId="58" fillId="0" borderId="42" xfId="106" applyFont="1" applyBorder="1" applyAlignment="1">
      <alignment horizontal="center" vertical="center" wrapText="1"/>
    </xf>
    <xf numFmtId="0" fontId="58" fillId="0" borderId="56" xfId="106" applyFont="1" applyBorder="1" applyAlignment="1">
      <alignment horizontal="center" vertical="center" wrapText="1"/>
    </xf>
    <xf numFmtId="0" fontId="58" fillId="0" borderId="17" xfId="106" applyFont="1" applyBorder="1" applyAlignment="1">
      <alignment horizontal="center" vertical="center" wrapText="1"/>
    </xf>
    <xf numFmtId="0" fontId="58" fillId="0" borderId="43" xfId="106" applyFont="1" applyBorder="1" applyAlignment="1">
      <alignment horizontal="center" vertical="center" wrapText="1"/>
    </xf>
    <xf numFmtId="0" fontId="58" fillId="0" borderId="44" xfId="106" applyFont="1" applyBorder="1" applyAlignment="1">
      <alignment horizontal="center" vertical="center"/>
    </xf>
    <xf numFmtId="0" fontId="58" fillId="0" borderId="65" xfId="106" applyFont="1" applyBorder="1" applyAlignment="1">
      <alignment horizontal="center" vertical="center"/>
    </xf>
    <xf numFmtId="0" fontId="58" fillId="0" borderId="45" xfId="106" applyFont="1" applyBorder="1" applyAlignment="1">
      <alignment horizontal="center" vertical="center"/>
    </xf>
    <xf numFmtId="0" fontId="58" fillId="0" borderId="45" xfId="106" applyFont="1" applyBorder="1" applyAlignment="1">
      <alignment horizontal="center" vertical="center" wrapText="1"/>
    </xf>
    <xf numFmtId="0" fontId="226" fillId="0" borderId="56" xfId="37" applyFont="1" applyBorder="1" applyAlignment="1">
      <alignment horizontal="center" vertical="center" wrapText="1"/>
    </xf>
    <xf numFmtId="0" fontId="226" fillId="0" borderId="17" xfId="37" applyFont="1" applyBorder="1" applyAlignment="1">
      <alignment horizontal="center" vertical="center" wrapText="1"/>
    </xf>
    <xf numFmtId="0" fontId="226" fillId="0" borderId="43" xfId="37" applyFont="1" applyBorder="1" applyAlignment="1">
      <alignment horizontal="center" vertical="center" wrapText="1"/>
    </xf>
    <xf numFmtId="0" fontId="226" fillId="0" borderId="15" xfId="37" applyFont="1" applyBorder="1" applyAlignment="1">
      <alignment horizontal="center" vertical="center" wrapText="1"/>
    </xf>
    <xf numFmtId="0" fontId="226" fillId="0" borderId="32" xfId="37" applyFont="1" applyBorder="1" applyAlignment="1">
      <alignment horizontal="center" vertical="center" wrapText="1"/>
    </xf>
    <xf numFmtId="0" fontId="226" fillId="0" borderId="44" xfId="37" applyFont="1" applyBorder="1" applyAlignment="1">
      <alignment horizontal="center" vertical="center"/>
    </xf>
    <xf numFmtId="0" fontId="226" fillId="0" borderId="65" xfId="37" applyFont="1" applyBorder="1" applyAlignment="1">
      <alignment horizontal="center" vertical="center"/>
    </xf>
    <xf numFmtId="0" fontId="226" fillId="0" borderId="45" xfId="37" applyFont="1" applyBorder="1" applyAlignment="1">
      <alignment horizontal="center" vertical="center"/>
    </xf>
    <xf numFmtId="0" fontId="227" fillId="0" borderId="0" xfId="80" applyFont="1" applyAlignment="1">
      <alignment horizontal="left" vertical="center" wrapText="1"/>
    </xf>
    <xf numFmtId="0" fontId="14" fillId="0" borderId="57" xfId="10" applyFont="1" applyBorder="1" applyAlignment="1">
      <alignment horizontal="center" vertical="center"/>
    </xf>
    <xf numFmtId="0" fontId="14" fillId="0" borderId="35" xfId="10" applyFont="1" applyBorder="1" applyAlignment="1">
      <alignment horizontal="center" vertical="center"/>
    </xf>
    <xf numFmtId="0" fontId="14" fillId="0" borderId="36" xfId="10" applyFont="1" applyBorder="1" applyAlignment="1">
      <alignment horizontal="center" vertical="center"/>
    </xf>
    <xf numFmtId="0" fontId="14" fillId="0" borderId="32" xfId="10" applyFont="1" applyBorder="1" applyAlignment="1">
      <alignment horizontal="center" vertical="center"/>
    </xf>
    <xf numFmtId="0" fontId="14" fillId="0" borderId="30" xfId="10" applyFont="1" applyBorder="1" applyAlignment="1">
      <alignment horizontal="center" vertical="center"/>
    </xf>
    <xf numFmtId="0" fontId="14" fillId="0" borderId="31" xfId="10" applyFont="1" applyBorder="1" applyAlignment="1">
      <alignment horizontal="center" vertical="center"/>
    </xf>
    <xf numFmtId="0" fontId="23" fillId="0" borderId="44" xfId="10" applyFont="1" applyBorder="1" applyAlignment="1">
      <alignment horizontal="center" vertical="center" wrapText="1"/>
    </xf>
    <xf numFmtId="0" fontId="23" fillId="0" borderId="65" xfId="10" applyFont="1" applyBorder="1" applyAlignment="1">
      <alignment horizontal="center" vertical="center" wrapText="1"/>
    </xf>
    <xf numFmtId="0" fontId="23" fillId="0" borderId="45" xfId="10" applyFont="1" applyBorder="1" applyAlignment="1">
      <alignment horizontal="center" vertical="center" wrapText="1"/>
    </xf>
    <xf numFmtId="0" fontId="59" fillId="0" borderId="0" xfId="35" applyFont="1" applyAlignment="1">
      <alignment horizontal="center" vertical="center" wrapText="1"/>
    </xf>
    <xf numFmtId="0" fontId="59" fillId="0" borderId="13" xfId="35" applyFont="1" applyBorder="1" applyAlignment="1">
      <alignment horizontal="center" vertical="center" wrapText="1"/>
    </xf>
    <xf numFmtId="0" fontId="89" fillId="3" borderId="44" xfId="35" applyFont="1" applyFill="1" applyBorder="1" applyAlignment="1">
      <alignment horizontal="center" wrapText="1"/>
    </xf>
    <xf numFmtId="0" fontId="89" fillId="3" borderId="65" xfId="35" applyFont="1" applyFill="1" applyBorder="1" applyAlignment="1">
      <alignment horizontal="center" wrapText="1"/>
    </xf>
    <xf numFmtId="0" fontId="37" fillId="3" borderId="57" xfId="35" applyFont="1" applyFill="1" applyBorder="1" applyAlignment="1">
      <alignment horizontal="center" vertical="center" wrapText="1"/>
    </xf>
    <xf numFmtId="0" fontId="37" fillId="3" borderId="36" xfId="35" applyFont="1" applyFill="1" applyBorder="1" applyAlignment="1">
      <alignment horizontal="center" vertical="center" wrapText="1"/>
    </xf>
    <xf numFmtId="0" fontId="37" fillId="3" borderId="15" xfId="35" applyFont="1" applyFill="1" applyBorder="1" applyAlignment="1">
      <alignment horizontal="center" vertical="center" wrapText="1"/>
    </xf>
    <xf numFmtId="0" fontId="37" fillId="3" borderId="13" xfId="35" applyFont="1" applyFill="1" applyBorder="1" applyAlignment="1">
      <alignment horizontal="center" vertical="center" wrapText="1"/>
    </xf>
    <xf numFmtId="0" fontId="37" fillId="3" borderId="32" xfId="35" applyFont="1" applyFill="1" applyBorder="1" applyAlignment="1">
      <alignment horizontal="center" vertical="center" wrapText="1"/>
    </xf>
    <xf numFmtId="0" fontId="37" fillId="3" borderId="31" xfId="35" applyFont="1" applyFill="1" applyBorder="1" applyAlignment="1">
      <alignment horizontal="center" vertical="center" wrapText="1"/>
    </xf>
    <xf numFmtId="0" fontId="89" fillId="3" borderId="15" xfId="35" applyFont="1" applyFill="1" applyBorder="1" applyAlignment="1">
      <alignment horizontal="left"/>
    </xf>
    <xf numFmtId="0" fontId="89" fillId="3" borderId="13" xfId="35" applyFont="1" applyFill="1" applyBorder="1" applyAlignment="1">
      <alignment horizontal="left"/>
    </xf>
    <xf numFmtId="0" fontId="23" fillId="0" borderId="191" xfId="10" applyFont="1" applyBorder="1" applyAlignment="1">
      <alignment horizontal="center" vertical="center" wrapText="1"/>
    </xf>
    <xf numFmtId="0" fontId="23" fillId="0" borderId="192" xfId="10" applyFont="1" applyBorder="1" applyAlignment="1">
      <alignment horizontal="center" vertical="center" wrapText="1"/>
    </xf>
    <xf numFmtId="0" fontId="23" fillId="0" borderId="17" xfId="107" applyFont="1" applyBorder="1" applyAlignment="1">
      <alignment horizontal="left"/>
    </xf>
    <xf numFmtId="0" fontId="14" fillId="0" borderId="42" xfId="107" applyFont="1" applyBorder="1" applyAlignment="1">
      <alignment horizontal="left"/>
    </xf>
    <xf numFmtId="0" fontId="23" fillId="0" borderId="43" xfId="107" applyFont="1" applyBorder="1" applyAlignment="1">
      <alignment horizontal="left"/>
    </xf>
    <xf numFmtId="0" fontId="14" fillId="0" borderId="57" xfId="107" applyFont="1" applyBorder="1" applyAlignment="1">
      <alignment horizontal="left"/>
    </xf>
    <xf numFmtId="0" fontId="14" fillId="0" borderId="35" xfId="107" applyFont="1" applyBorder="1" applyAlignment="1">
      <alignment horizontal="left"/>
    </xf>
    <xf numFmtId="0" fontId="14" fillId="0" borderId="36" xfId="107" applyFont="1" applyBorder="1" applyAlignment="1">
      <alignment horizontal="left"/>
    </xf>
    <xf numFmtId="0" fontId="23" fillId="0" borderId="42" xfId="107" applyFont="1" applyBorder="1" applyAlignment="1">
      <alignment horizontal="center" vertical="center" wrapText="1"/>
    </xf>
    <xf numFmtId="0" fontId="14" fillId="0" borderId="15" xfId="80" applyFont="1" applyBorder="1" applyAlignment="1">
      <alignment horizontal="left" wrapText="1"/>
    </xf>
    <xf numFmtId="0" fontId="14" fillId="0" borderId="13" xfId="80" applyFont="1" applyBorder="1" applyAlignment="1">
      <alignment horizontal="left" wrapText="1"/>
    </xf>
    <xf numFmtId="0" fontId="14" fillId="0" borderId="44" xfId="80" applyFont="1" applyBorder="1" applyAlignment="1">
      <alignment horizontal="center"/>
    </xf>
    <xf numFmtId="0" fontId="14" fillId="0" borderId="45" xfId="80" applyFont="1" applyBorder="1" applyAlignment="1">
      <alignment horizontal="center"/>
    </xf>
    <xf numFmtId="0" fontId="23" fillId="0" borderId="15" xfId="80" applyFont="1" applyBorder="1" applyAlignment="1">
      <alignment horizontal="left" wrapText="1"/>
    </xf>
    <xf numFmtId="0" fontId="23" fillId="0" borderId="13" xfId="80" applyFont="1" applyBorder="1" applyAlignment="1">
      <alignment horizontal="left" wrapText="1"/>
    </xf>
    <xf numFmtId="0" fontId="14" fillId="0" borderId="15" xfId="80" applyFont="1" applyBorder="1" applyAlignment="1">
      <alignment horizontal="left"/>
    </xf>
    <xf numFmtId="0" fontId="14" fillId="0" borderId="13" xfId="80" applyFont="1" applyBorder="1" applyAlignment="1">
      <alignment horizontal="left"/>
    </xf>
    <xf numFmtId="0" fontId="14" fillId="0" borderId="15" xfId="80" applyFont="1" applyBorder="1" applyAlignment="1">
      <alignment wrapText="1"/>
    </xf>
    <xf numFmtId="0" fontId="14" fillId="0" borderId="13" xfId="80" applyFont="1" applyBorder="1" applyAlignment="1">
      <alignment wrapText="1"/>
    </xf>
    <xf numFmtId="0" fontId="23" fillId="0" borderId="57" xfId="80" applyFont="1" applyBorder="1" applyAlignment="1">
      <alignment horizontal="center" vertical="center"/>
    </xf>
    <xf numFmtId="0" fontId="23" fillId="0" borderId="36" xfId="80" applyFont="1" applyBorder="1" applyAlignment="1">
      <alignment horizontal="center" vertical="center"/>
    </xf>
    <xf numFmtId="0" fontId="23" fillId="0" borderId="32" xfId="80" applyFont="1" applyBorder="1" applyAlignment="1">
      <alignment horizontal="center" vertical="center"/>
    </xf>
    <xf numFmtId="0" fontId="23" fillId="0" borderId="31" xfId="80" applyFont="1" applyBorder="1" applyAlignment="1">
      <alignment horizontal="center" vertical="center"/>
    </xf>
    <xf numFmtId="0" fontId="23" fillId="0" borderId="44" xfId="80" applyFont="1" applyBorder="1" applyAlignment="1">
      <alignment horizontal="center"/>
    </xf>
    <xf numFmtId="0" fontId="23" fillId="0" borderId="65" xfId="80" applyFont="1" applyBorder="1" applyAlignment="1">
      <alignment horizontal="center"/>
    </xf>
    <xf numFmtId="0" fontId="23" fillId="0" borderId="45" xfId="80" applyFont="1" applyBorder="1" applyAlignment="1">
      <alignment horizontal="center"/>
    </xf>
    <xf numFmtId="0" fontId="62" fillId="0" borderId="42" xfId="80" applyFont="1" applyBorder="1" applyAlignment="1">
      <alignment horizontal="center" vertical="center" wrapText="1"/>
    </xf>
    <xf numFmtId="0" fontId="18" fillId="0" borderId="42" xfId="80" applyFont="1" applyBorder="1" applyAlignment="1">
      <alignment horizontal="left" vertical="center"/>
    </xf>
    <xf numFmtId="0" fontId="14" fillId="0" borderId="42" xfId="80" applyFont="1" applyBorder="1" applyAlignment="1">
      <alignment horizontal="center"/>
    </xf>
    <xf numFmtId="0" fontId="52" fillId="0" borderId="35" xfId="80" applyFont="1" applyBorder="1" applyAlignment="1">
      <alignment horizontal="left" shrinkToFit="1"/>
    </xf>
    <xf numFmtId="0" fontId="52" fillId="0" borderId="0" xfId="80" applyFont="1" applyAlignment="1">
      <alignment horizontal="left" shrinkToFit="1"/>
    </xf>
    <xf numFmtId="0" fontId="24" fillId="0" borderId="0" xfId="80" applyFont="1" applyAlignment="1">
      <alignment horizontal="justify" vertical="center" wrapText="1"/>
    </xf>
    <xf numFmtId="0" fontId="18" fillId="0" borderId="42" xfId="80" applyFont="1" applyBorder="1" applyAlignment="1">
      <alignment horizontal="center" vertical="center" wrapText="1"/>
    </xf>
    <xf numFmtId="0" fontId="14" fillId="0" borderId="26" xfId="110" applyFont="1" applyBorder="1" applyAlignment="1">
      <alignment horizontal="center" vertical="center" wrapText="1"/>
    </xf>
    <xf numFmtId="0" fontId="14" fillId="0" borderId="31" xfId="110" applyFont="1" applyBorder="1" applyAlignment="1">
      <alignment horizontal="center" vertical="center" wrapText="1"/>
    </xf>
    <xf numFmtId="0" fontId="14" fillId="0" borderId="40" xfId="110" applyFont="1" applyBorder="1" applyAlignment="1">
      <alignment horizontal="center" vertical="center"/>
    </xf>
    <xf numFmtId="0" fontId="14" fillId="0" borderId="43" xfId="110" applyFont="1" applyBorder="1" applyAlignment="1">
      <alignment horizontal="center" vertical="center"/>
    </xf>
    <xf numFmtId="0" fontId="14" fillId="0" borderId="49" xfId="110" applyFont="1" applyBorder="1" applyAlignment="1">
      <alignment horizontal="center" vertical="center"/>
    </xf>
    <xf numFmtId="0" fontId="14" fillId="0" borderId="42" xfId="110" applyFont="1" applyBorder="1" applyAlignment="1">
      <alignment horizontal="center" vertical="center"/>
    </xf>
    <xf numFmtId="0" fontId="110" fillId="0" borderId="25" xfId="84" applyFont="1" applyBorder="1" applyAlignment="1">
      <alignment horizontal="center"/>
    </xf>
    <xf numFmtId="0" fontId="110" fillId="0" borderId="2" xfId="84" applyFont="1" applyBorder="1" applyAlignment="1">
      <alignment horizontal="center"/>
    </xf>
    <xf numFmtId="0" fontId="110" fillId="0" borderId="62" xfId="84" applyFont="1" applyBorder="1" applyAlignment="1">
      <alignment horizontal="center"/>
    </xf>
    <xf numFmtId="0" fontId="6" fillId="0" borderId="0" xfId="84"/>
    <xf numFmtId="0" fontId="24" fillId="0" borderId="40" xfId="112" applyFont="1" applyBorder="1" applyAlignment="1">
      <alignment horizontal="center" vertical="center"/>
    </xf>
    <xf numFmtId="0" fontId="24" fillId="0" borderId="17" xfId="112" applyFont="1" applyBorder="1" applyAlignment="1">
      <alignment horizontal="center" vertical="center"/>
    </xf>
    <xf numFmtId="0" fontId="24" fillId="0" borderId="43" xfId="112" applyFont="1" applyBorder="1" applyAlignment="1">
      <alignment horizontal="center" vertical="center"/>
    </xf>
    <xf numFmtId="0" fontId="110" fillId="0" borderId="27" xfId="84" applyFont="1" applyBorder="1" applyAlignment="1">
      <alignment horizontal="center" vertical="center"/>
    </xf>
    <xf numFmtId="0" fontId="110" fillId="0" borderId="25" xfId="84" applyFont="1" applyBorder="1" applyAlignment="1">
      <alignment horizontal="center" vertical="center"/>
    </xf>
    <xf numFmtId="0" fontId="110" fillId="0" borderId="26" xfId="84" applyFont="1" applyBorder="1" applyAlignment="1">
      <alignment horizontal="center" vertical="center"/>
    </xf>
    <xf numFmtId="0" fontId="110" fillId="0" borderId="22" xfId="84" applyFont="1" applyBorder="1" applyAlignment="1">
      <alignment horizontal="center" vertical="center"/>
    </xf>
    <xf numFmtId="0" fontId="110" fillId="0" borderId="19" xfId="84" applyFont="1" applyBorder="1" applyAlignment="1">
      <alignment horizontal="center" vertical="center"/>
    </xf>
    <xf numFmtId="0" fontId="110" fillId="0" borderId="21" xfId="84" applyFont="1" applyBorder="1" applyAlignment="1">
      <alignment horizontal="center" vertical="center"/>
    </xf>
    <xf numFmtId="0" fontId="110" fillId="0" borderId="27" xfId="84" applyFont="1" applyBorder="1" applyAlignment="1">
      <alignment horizontal="center" vertical="center" wrapText="1"/>
    </xf>
    <xf numFmtId="0" fontId="110" fillId="0" borderId="25" xfId="84" applyFont="1" applyBorder="1" applyAlignment="1">
      <alignment horizontal="center" vertical="center" wrapText="1"/>
    </xf>
    <xf numFmtId="0" fontId="110" fillId="0" borderId="28" xfId="84" applyFont="1" applyBorder="1" applyAlignment="1">
      <alignment horizontal="center" vertical="center" wrapText="1"/>
    </xf>
    <xf numFmtId="0" fontId="110" fillId="0" borderId="22" xfId="84" applyFont="1" applyBorder="1" applyAlignment="1">
      <alignment horizontal="center" vertical="center" wrapText="1"/>
    </xf>
    <xf numFmtId="0" fontId="110" fillId="0" borderId="19" xfId="84" applyFont="1" applyBorder="1" applyAlignment="1">
      <alignment horizontal="center" vertical="center" wrapText="1"/>
    </xf>
    <xf numFmtId="0" fontId="110" fillId="0" borderId="39" xfId="84" applyFont="1" applyBorder="1" applyAlignment="1">
      <alignment horizontal="center" vertical="center" wrapText="1"/>
    </xf>
    <xf numFmtId="0" fontId="14" fillId="0" borderId="40" xfId="115" applyFont="1" applyBorder="1" applyAlignment="1">
      <alignment horizontal="center" vertical="center"/>
    </xf>
    <xf numFmtId="0" fontId="14" fillId="0" borderId="17" xfId="115" applyFont="1" applyBorder="1" applyAlignment="1">
      <alignment horizontal="center" vertical="center"/>
    </xf>
    <xf numFmtId="0" fontId="14" fillId="0" borderId="43" xfId="115" applyFont="1" applyBorder="1" applyAlignment="1">
      <alignment horizontal="center" vertical="center"/>
    </xf>
    <xf numFmtId="0" fontId="110" fillId="0" borderId="27" xfId="113" applyFont="1" applyBorder="1" applyAlignment="1">
      <alignment horizontal="center" vertical="center"/>
    </xf>
    <xf numFmtId="0" fontId="110" fillId="0" borderId="25" xfId="113" applyFont="1" applyBorder="1" applyAlignment="1">
      <alignment horizontal="center" vertical="center"/>
    </xf>
    <xf numFmtId="0" fontId="110" fillId="0" borderId="28" xfId="113" applyFont="1" applyBorder="1" applyAlignment="1">
      <alignment horizontal="center" vertical="center"/>
    </xf>
    <xf numFmtId="0" fontId="110" fillId="0" borderId="22" xfId="113" applyFont="1" applyBorder="1" applyAlignment="1">
      <alignment horizontal="center" vertical="center"/>
    </xf>
    <xf numFmtId="0" fontId="110" fillId="0" borderId="19" xfId="113" applyFont="1" applyBorder="1" applyAlignment="1">
      <alignment horizontal="center" vertical="center"/>
    </xf>
    <xf numFmtId="0" fontId="110" fillId="0" borderId="39" xfId="113" applyFont="1" applyBorder="1" applyAlignment="1">
      <alignment horizontal="center" vertical="center"/>
    </xf>
    <xf numFmtId="0" fontId="5" fillId="0" borderId="0" xfId="113"/>
    <xf numFmtId="0" fontId="5" fillId="0" borderId="0" xfId="113" applyAlignment="1">
      <alignment wrapText="1"/>
    </xf>
    <xf numFmtId="0" fontId="14" fillId="0" borderId="56" xfId="114" applyFont="1" applyBorder="1" applyAlignment="1">
      <alignment horizontal="center" vertical="center"/>
    </xf>
    <xf numFmtId="0" fontId="14" fillId="0" borderId="43" xfId="114" applyFont="1" applyBorder="1" applyAlignment="1">
      <alignment horizontal="center" vertical="center"/>
    </xf>
    <xf numFmtId="0" fontId="14" fillId="0" borderId="56" xfId="114" applyFont="1" applyBorder="1" applyAlignment="1">
      <alignment horizontal="center" vertical="center" wrapText="1"/>
    </xf>
    <xf numFmtId="0" fontId="12" fillId="0" borderId="43" xfId="114" applyBorder="1" applyAlignment="1">
      <alignment horizontal="center" vertical="center" wrapText="1"/>
    </xf>
    <xf numFmtId="0" fontId="14" fillId="0" borderId="44" xfId="114" applyFont="1" applyBorder="1" applyAlignment="1">
      <alignment horizontal="center" vertical="center" wrapText="1"/>
    </xf>
    <xf numFmtId="0" fontId="14" fillId="0" borderId="65" xfId="114" applyFont="1" applyBorder="1" applyAlignment="1">
      <alignment horizontal="center" vertical="center" wrapText="1"/>
    </xf>
    <xf numFmtId="0" fontId="12" fillId="0" borderId="65" xfId="114" applyBorder="1" applyAlignment="1">
      <alignment horizontal="center" vertical="center" wrapText="1"/>
    </xf>
    <xf numFmtId="0" fontId="12" fillId="0" borderId="45" xfId="114" applyBorder="1" applyAlignment="1">
      <alignment horizontal="center" vertical="center" wrapText="1"/>
    </xf>
    <xf numFmtId="0" fontId="23" fillId="0" borderId="43" xfId="114" applyFont="1" applyBorder="1" applyAlignment="1">
      <alignment horizontal="center" vertical="center" wrapText="1"/>
    </xf>
    <xf numFmtId="0" fontId="12" fillId="0" borderId="43" xfId="114" applyBorder="1" applyAlignment="1">
      <alignment vertical="center"/>
    </xf>
    <xf numFmtId="3" fontId="23" fillId="0" borderId="15" xfId="117" applyNumberFormat="1" applyFont="1" applyFill="1" applyBorder="1" applyAlignment="1">
      <alignment horizontal="center" vertical="center"/>
    </xf>
    <xf numFmtId="3" fontId="23" fillId="0" borderId="13" xfId="117" applyNumberFormat="1" applyFont="1" applyFill="1" applyBorder="1" applyAlignment="1">
      <alignment horizontal="center" vertical="center"/>
    </xf>
    <xf numFmtId="3" fontId="23" fillId="0" borderId="15" xfId="114" applyNumberFormat="1" applyFont="1" applyBorder="1" applyAlignment="1">
      <alignment horizontal="center" vertical="center"/>
    </xf>
    <xf numFmtId="3" fontId="23" fillId="0" borderId="13" xfId="114" applyNumberFormat="1" applyFont="1" applyBorder="1" applyAlignment="1">
      <alignment horizontal="center" vertical="center"/>
    </xf>
    <xf numFmtId="3" fontId="44" fillId="0" borderId="15" xfId="117" applyNumberFormat="1" applyFont="1" applyFill="1" applyBorder="1" applyAlignment="1">
      <alignment horizontal="center" vertical="center"/>
    </xf>
    <xf numFmtId="3" fontId="44" fillId="0" borderId="13" xfId="117" applyNumberFormat="1" applyFont="1" applyFill="1" applyBorder="1" applyAlignment="1">
      <alignment horizontal="center" vertical="center"/>
    </xf>
    <xf numFmtId="3" fontId="44" fillId="0" borderId="32" xfId="117" applyNumberFormat="1" applyFont="1" applyFill="1" applyBorder="1" applyAlignment="1">
      <alignment horizontal="center" vertical="center"/>
    </xf>
    <xf numFmtId="3" fontId="44" fillId="0" borderId="31" xfId="117" applyNumberFormat="1" applyFont="1" applyFill="1" applyBorder="1" applyAlignment="1">
      <alignment horizontal="center" vertical="center"/>
    </xf>
    <xf numFmtId="0" fontId="20" fillId="0" borderId="0" xfId="114" applyFont="1" applyAlignment="1">
      <alignment horizontal="left" vertical="center"/>
    </xf>
    <xf numFmtId="0" fontId="23" fillId="0" borderId="43" xfId="114" applyFont="1" applyBorder="1" applyAlignment="1">
      <alignment vertical="center"/>
    </xf>
    <xf numFmtId="0" fontId="14" fillId="0" borderId="44" xfId="114" applyFont="1" applyBorder="1" applyAlignment="1">
      <alignment horizontal="center" vertical="center"/>
    </xf>
    <xf numFmtId="0" fontId="14" fillId="0" borderId="65" xfId="114" applyFont="1" applyBorder="1" applyAlignment="1">
      <alignment horizontal="center" vertical="center"/>
    </xf>
    <xf numFmtId="0" fontId="14" fillId="0" borderId="45" xfId="114" applyFont="1" applyBorder="1" applyAlignment="1">
      <alignment horizontal="center" vertical="center"/>
    </xf>
    <xf numFmtId="0" fontId="23" fillId="0" borderId="44" xfId="114" applyFont="1" applyBorder="1" applyAlignment="1">
      <alignment horizontal="center" vertical="center"/>
    </xf>
    <xf numFmtId="0" fontId="23" fillId="0" borderId="45" xfId="114" applyFont="1" applyBorder="1" applyAlignment="1">
      <alignment horizontal="center" vertical="center"/>
    </xf>
    <xf numFmtId="0" fontId="19" fillId="0" borderId="0" xfId="114" applyFont="1" applyAlignment="1">
      <alignment horizontal="left" vertical="center" wrapText="1"/>
    </xf>
    <xf numFmtId="3" fontId="23" fillId="0" borderId="17" xfId="114" applyNumberFormat="1" applyFont="1" applyBorder="1" applyAlignment="1">
      <alignment horizontal="center" vertical="center"/>
    </xf>
    <xf numFmtId="0" fontId="11" fillId="0" borderId="0" xfId="118" applyFont="1" applyAlignment="1">
      <alignment horizontal="left" wrapText="1" indent="1"/>
    </xf>
    <xf numFmtId="0" fontId="11" fillId="0" borderId="13" xfId="118" applyFont="1" applyBorder="1" applyAlignment="1">
      <alignment horizontal="left" wrapText="1" indent="1"/>
    </xf>
    <xf numFmtId="0" fontId="11" fillId="0" borderId="0" xfId="118" applyFont="1" applyAlignment="1">
      <alignment horizontal="left"/>
    </xf>
    <xf numFmtId="0" fontId="11" fillId="0" borderId="13" xfId="118" applyFont="1" applyBorder="1" applyAlignment="1">
      <alignment horizontal="left"/>
    </xf>
    <xf numFmtId="0" fontId="11" fillId="0" borderId="19" xfId="118" applyFont="1" applyBorder="1" applyAlignment="1">
      <alignment horizontal="left"/>
    </xf>
    <xf numFmtId="0" fontId="11" fillId="0" borderId="21" xfId="118" applyFont="1" applyBorder="1" applyAlignment="1">
      <alignment horizontal="left"/>
    </xf>
    <xf numFmtId="0" fontId="11" fillId="0" borderId="15" xfId="69" applyFont="1" applyBorder="1" applyAlignment="1">
      <alignment horizontal="left" vertical="center" wrapText="1" shrinkToFit="1"/>
    </xf>
    <xf numFmtId="0" fontId="11" fillId="0" borderId="0" xfId="69" applyFont="1" applyAlignment="1">
      <alignment horizontal="left" vertical="center" wrapText="1" shrinkToFit="1"/>
    </xf>
    <xf numFmtId="0" fontId="14" fillId="0" borderId="0" xfId="69" applyFont="1" applyAlignment="1">
      <alignment horizontal="center" vertical="center"/>
    </xf>
    <xf numFmtId="0" fontId="24" fillId="0" borderId="0" xfId="119" applyFont="1" applyAlignment="1">
      <alignment horizontal="center" vertical="center"/>
    </xf>
    <xf numFmtId="0" fontId="18" fillId="0" borderId="44" xfId="119" applyFont="1" applyBorder="1" applyAlignment="1">
      <alignment horizontal="center" vertical="center"/>
    </xf>
    <xf numFmtId="0" fontId="18" fillId="0" borderId="45" xfId="119" applyFont="1" applyBorder="1" applyAlignment="1">
      <alignment horizontal="center" vertical="center"/>
    </xf>
    <xf numFmtId="0" fontId="18" fillId="0" borderId="56" xfId="119" applyFont="1" applyBorder="1" applyAlignment="1">
      <alignment horizontal="center" vertical="center"/>
    </xf>
    <xf numFmtId="0" fontId="11" fillId="0" borderId="43" xfId="119" applyFont="1" applyBorder="1" applyAlignment="1">
      <alignment horizontal="center" vertical="center"/>
    </xf>
    <xf numFmtId="0" fontId="18" fillId="0" borderId="57" xfId="119" applyFont="1" applyBorder="1" applyAlignment="1">
      <alignment horizontal="center" vertical="center" wrapText="1"/>
    </xf>
    <xf numFmtId="0" fontId="11" fillId="0" borderId="35" xfId="119" applyFont="1" applyBorder="1" applyAlignment="1">
      <alignment vertical="center"/>
    </xf>
    <xf numFmtId="0" fontId="11" fillId="0" borderId="36" xfId="119" applyFont="1" applyBorder="1" applyAlignment="1">
      <alignment vertical="center"/>
    </xf>
    <xf numFmtId="0" fontId="11" fillId="0" borderId="15" xfId="119" applyFont="1" applyBorder="1" applyAlignment="1">
      <alignment vertical="center"/>
    </xf>
    <xf numFmtId="0" fontId="11" fillId="0" borderId="0" xfId="119" applyFont="1" applyAlignment="1">
      <alignment vertical="center"/>
    </xf>
    <xf numFmtId="0" fontId="11" fillId="0" borderId="13" xfId="119" applyFont="1" applyBorder="1" applyAlignment="1">
      <alignment vertical="center"/>
    </xf>
    <xf numFmtId="0" fontId="11" fillId="0" borderId="32" xfId="119" applyFont="1" applyBorder="1" applyAlignment="1">
      <alignment vertical="center"/>
    </xf>
    <xf numFmtId="0" fontId="11" fillId="0" borderId="30" xfId="119" applyFont="1" applyBorder="1" applyAlignment="1">
      <alignment vertical="center"/>
    </xf>
    <xf numFmtId="0" fontId="11" fillId="0" borderId="31" xfId="119" applyFont="1" applyBorder="1" applyAlignment="1">
      <alignment vertical="center"/>
    </xf>
    <xf numFmtId="0" fontId="18" fillId="0" borderId="42" xfId="119" applyFont="1" applyBorder="1" applyAlignment="1">
      <alignment horizontal="center" vertical="center"/>
    </xf>
    <xf numFmtId="0" fontId="18" fillId="0" borderId="35" xfId="119" applyFont="1" applyBorder="1" applyAlignment="1">
      <alignment horizontal="center" vertical="center" wrapText="1"/>
    </xf>
    <xf numFmtId="0" fontId="18" fillId="0" borderId="36" xfId="119" applyFont="1" applyBorder="1" applyAlignment="1">
      <alignment horizontal="center" vertical="center" wrapText="1"/>
    </xf>
    <xf numFmtId="0" fontId="18" fillId="0" borderId="57" xfId="119" applyFont="1" applyBorder="1" applyAlignment="1">
      <alignment horizontal="center" vertical="center"/>
    </xf>
    <xf numFmtId="0" fontId="18" fillId="0" borderId="15" xfId="119" applyFont="1" applyBorder="1" applyAlignment="1">
      <alignment horizontal="center" vertical="center"/>
    </xf>
    <xf numFmtId="0" fontId="18" fillId="0" borderId="32" xfId="119" applyFont="1" applyBorder="1" applyAlignment="1">
      <alignment horizontal="center" vertical="center"/>
    </xf>
    <xf numFmtId="0" fontId="18" fillId="0" borderId="15" xfId="119" applyFont="1" applyBorder="1" applyAlignment="1">
      <alignment horizontal="center" vertical="center" wrapText="1"/>
    </xf>
    <xf numFmtId="0" fontId="18" fillId="0" borderId="13" xfId="119" applyFont="1" applyBorder="1" applyAlignment="1">
      <alignment horizontal="center" vertical="center" wrapText="1"/>
    </xf>
    <xf numFmtId="0" fontId="18" fillId="0" borderId="32" xfId="119" applyFont="1" applyBorder="1" applyAlignment="1">
      <alignment horizontal="center" vertical="center" wrapText="1"/>
    </xf>
    <xf numFmtId="0" fontId="18" fillId="0" borderId="31" xfId="119" applyFont="1" applyBorder="1" applyAlignment="1">
      <alignment horizontal="center" vertical="center" wrapText="1"/>
    </xf>
    <xf numFmtId="0" fontId="18" fillId="0" borderId="0" xfId="119" applyFont="1" applyAlignment="1">
      <alignment horizontal="center" vertical="center" wrapText="1"/>
    </xf>
    <xf numFmtId="1" fontId="11" fillId="0" borderId="57" xfId="119" applyNumberFormat="1" applyFont="1" applyBorder="1" applyAlignment="1">
      <alignment horizontal="center" vertical="center"/>
    </xf>
    <xf numFmtId="1" fontId="11" fillId="0" borderId="36" xfId="119" applyNumberFormat="1" applyFont="1" applyBorder="1" applyAlignment="1">
      <alignment horizontal="center" vertical="center"/>
    </xf>
    <xf numFmtId="2" fontId="11" fillId="0" borderId="57" xfId="119" applyNumberFormat="1" applyFont="1" applyBorder="1" applyAlignment="1">
      <alignment horizontal="center" vertical="center"/>
    </xf>
    <xf numFmtId="2" fontId="11" fillId="0" borderId="36" xfId="119" applyNumberFormat="1" applyFont="1" applyBorder="1" applyAlignment="1">
      <alignment horizontal="center" vertical="center"/>
    </xf>
    <xf numFmtId="3" fontId="11" fillId="0" borderId="57" xfId="119" applyNumberFormat="1" applyFont="1" applyBorder="1" applyAlignment="1">
      <alignment horizontal="center" vertical="center"/>
    </xf>
    <xf numFmtId="3" fontId="11" fillId="0" borderId="35" xfId="119" applyNumberFormat="1" applyFont="1" applyBorder="1" applyAlignment="1">
      <alignment horizontal="center" vertical="center"/>
    </xf>
    <xf numFmtId="3" fontId="11" fillId="0" borderId="36" xfId="119" applyNumberFormat="1" applyFont="1" applyBorder="1" applyAlignment="1">
      <alignment horizontal="center" vertical="center"/>
    </xf>
    <xf numFmtId="1" fontId="11" fillId="0" borderId="15" xfId="119" applyNumberFormat="1" applyFont="1" applyBorder="1" applyAlignment="1">
      <alignment horizontal="center" vertical="center"/>
    </xf>
    <xf numFmtId="1" fontId="11" fillId="0" borderId="13" xfId="119" applyNumberFormat="1" applyFont="1" applyBorder="1" applyAlignment="1">
      <alignment horizontal="center" vertical="center"/>
    </xf>
    <xf numFmtId="2" fontId="11" fillId="0" borderId="15" xfId="119" applyNumberFormat="1" applyFont="1" applyBorder="1" applyAlignment="1">
      <alignment horizontal="center" vertical="center"/>
    </xf>
    <xf numFmtId="2" fontId="11" fillId="0" borderId="13" xfId="119" applyNumberFormat="1" applyFont="1" applyBorder="1" applyAlignment="1">
      <alignment horizontal="center" vertical="center"/>
    </xf>
    <xf numFmtId="3" fontId="11" fillId="0" borderId="15" xfId="119" applyNumberFormat="1" applyFont="1" applyBorder="1" applyAlignment="1">
      <alignment horizontal="center" vertical="center"/>
    </xf>
    <xf numFmtId="3" fontId="11" fillId="0" borderId="0" xfId="119" applyNumberFormat="1" applyFont="1" applyAlignment="1">
      <alignment horizontal="center" vertical="center"/>
    </xf>
    <xf numFmtId="3" fontId="11" fillId="0" borderId="13" xfId="119" applyNumberFormat="1" applyFont="1" applyBorder="1" applyAlignment="1">
      <alignment horizontal="center" vertical="center"/>
    </xf>
    <xf numFmtId="1" fontId="11" fillId="0" borderId="32" xfId="119" applyNumberFormat="1" applyFont="1" applyBorder="1" applyAlignment="1">
      <alignment horizontal="center" vertical="center"/>
    </xf>
    <xf numFmtId="1" fontId="11" fillId="0" borderId="31" xfId="119" applyNumberFormat="1" applyFont="1" applyBorder="1" applyAlignment="1">
      <alignment horizontal="center" vertical="center"/>
    </xf>
    <xf numFmtId="2" fontId="11" fillId="0" borderId="32" xfId="119" applyNumberFormat="1" applyFont="1" applyBorder="1" applyAlignment="1">
      <alignment horizontal="center" vertical="center"/>
    </xf>
    <xf numFmtId="2" fontId="11" fillId="0" borderId="31" xfId="119" applyNumberFormat="1" applyFont="1" applyBorder="1" applyAlignment="1">
      <alignment horizontal="center" vertical="center"/>
    </xf>
    <xf numFmtId="3" fontId="11" fillId="0" borderId="32" xfId="119" applyNumberFormat="1" applyFont="1" applyBorder="1" applyAlignment="1">
      <alignment horizontal="center" vertical="center"/>
    </xf>
    <xf numFmtId="3" fontId="11" fillId="0" borderId="30" xfId="119" applyNumberFormat="1" applyFont="1" applyBorder="1" applyAlignment="1">
      <alignment horizontal="center" vertical="center"/>
    </xf>
    <xf numFmtId="3" fontId="11" fillId="0" borderId="31" xfId="119" applyNumberFormat="1" applyFont="1" applyBorder="1" applyAlignment="1">
      <alignment horizontal="center" vertical="center"/>
    </xf>
    <xf numFmtId="0" fontId="58" fillId="0" borderId="63" xfId="160" quotePrefix="1" applyFont="1" applyBorder="1" applyAlignment="1">
      <alignment horizontal="center" vertical="center"/>
    </xf>
    <xf numFmtId="0" fontId="58" fillId="0" borderId="66" xfId="160" quotePrefix="1" applyFont="1" applyBorder="1" applyAlignment="1">
      <alignment horizontal="center" vertical="center"/>
    </xf>
    <xf numFmtId="0" fontId="58" fillId="0" borderId="63" xfId="160" applyFont="1" applyBorder="1" applyAlignment="1">
      <alignment horizontal="center" vertical="center"/>
    </xf>
    <xf numFmtId="0" fontId="58" fillId="0" borderId="66" xfId="160" applyFont="1" applyBorder="1" applyAlignment="1">
      <alignment horizontal="center" vertical="center"/>
    </xf>
    <xf numFmtId="0" fontId="18" fillId="0" borderId="48" xfId="53" applyFont="1" applyBorder="1" applyAlignment="1">
      <alignment horizontal="center" vertical="center" wrapText="1"/>
    </xf>
    <xf numFmtId="0" fontId="18" fillId="0" borderId="49" xfId="53" applyFont="1" applyBorder="1" applyAlignment="1">
      <alignment horizontal="center" vertical="center" wrapText="1"/>
    </xf>
    <xf numFmtId="0" fontId="18" fillId="0" borderId="52" xfId="53" applyFont="1" applyBorder="1" applyAlignment="1">
      <alignment horizontal="center" vertical="center" wrapText="1"/>
    </xf>
    <xf numFmtId="0" fontId="18" fillId="0" borderId="50" xfId="53" applyFont="1" applyBorder="1" applyAlignment="1">
      <alignment horizontal="center" vertical="center" wrapText="1"/>
    </xf>
    <xf numFmtId="0" fontId="18" fillId="0" borderId="29" xfId="53" applyFont="1" applyBorder="1" applyAlignment="1">
      <alignment horizontal="center" vertical="center" wrapText="1"/>
    </xf>
    <xf numFmtId="0" fontId="18" fillId="0" borderId="30" xfId="53" applyFont="1" applyBorder="1" applyAlignment="1">
      <alignment horizontal="center" vertical="center" wrapText="1"/>
    </xf>
    <xf numFmtId="0" fontId="18" fillId="0" borderId="33" xfId="53" applyFont="1" applyBorder="1" applyAlignment="1">
      <alignment horizontal="center" vertical="center" wrapText="1"/>
    </xf>
    <xf numFmtId="0" fontId="18" fillId="0" borderId="0" xfId="53" applyFont="1" applyAlignment="1">
      <alignment horizontal="right" vertical="center"/>
    </xf>
    <xf numFmtId="0" fontId="11" fillId="0" borderId="42" xfId="53" applyFont="1" applyBorder="1">
      <alignment horizontal="center" vertical="center"/>
    </xf>
    <xf numFmtId="0" fontId="14" fillId="0" borderId="52" xfId="53" applyFont="1" applyBorder="1" applyAlignment="1">
      <alignment horizontal="center" vertical="center" wrapText="1"/>
    </xf>
    <xf numFmtId="0" fontId="14" fillId="0" borderId="44" xfId="53" applyFont="1" applyBorder="1" applyAlignment="1">
      <alignment horizontal="center" vertical="center" wrapText="1"/>
    </xf>
    <xf numFmtId="0" fontId="89" fillId="0" borderId="3" xfId="53" applyFont="1" applyBorder="1" applyAlignment="1">
      <alignment horizontal="center" vertical="center" textRotation="90" wrapText="1"/>
    </xf>
    <xf numFmtId="0" fontId="89" fillId="0" borderId="84" xfId="53" applyFont="1" applyBorder="1" applyAlignment="1">
      <alignment horizontal="center" vertical="center" textRotation="90" wrapText="1"/>
    </xf>
    <xf numFmtId="0" fontId="0" fillId="0" borderId="49" xfId="0" applyBorder="1"/>
    <xf numFmtId="0" fontId="0" fillId="0" borderId="50" xfId="0" applyBorder="1"/>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18" fillId="0" borderId="76" xfId="53" applyFont="1" applyBorder="1" applyAlignment="1">
      <alignment horizontal="center" vertical="center" wrapText="1"/>
    </xf>
    <xf numFmtId="0" fontId="18" fillId="0" borderId="43" xfId="53" applyFont="1" applyBorder="1" applyAlignment="1">
      <alignment horizontal="center" vertical="center" wrapText="1"/>
    </xf>
    <xf numFmtId="0" fontId="18" fillId="0" borderId="32" xfId="53" applyFont="1" applyBorder="1" applyAlignment="1">
      <alignment horizontal="center" vertical="center" wrapText="1"/>
    </xf>
    <xf numFmtId="0" fontId="18" fillId="0" borderId="59" xfId="53" applyFont="1" applyBorder="1" applyAlignment="1">
      <alignment horizontal="center" vertical="center" wrapText="1"/>
    </xf>
    <xf numFmtId="0" fontId="14" fillId="0" borderId="0" xfId="55" applyFont="1" applyAlignment="1">
      <alignment horizontal="left" vertical="center" wrapText="1"/>
    </xf>
    <xf numFmtId="0" fontId="18" fillId="0" borderId="42" xfId="55" applyFont="1" applyBorder="1" applyAlignment="1">
      <alignment horizontal="center" vertical="center" wrapText="1"/>
    </xf>
    <xf numFmtId="0" fontId="11" fillId="0" borderId="42" xfId="55" applyFont="1" applyBorder="1">
      <alignment horizontal="center" vertical="center"/>
    </xf>
    <xf numFmtId="0" fontId="14" fillId="0" borderId="42" xfId="53" applyFont="1" applyBorder="1" applyAlignment="1">
      <alignment horizontal="center" vertical="center" wrapText="1"/>
    </xf>
    <xf numFmtId="0" fontId="18" fillId="0" borderId="42" xfId="55" applyFont="1" applyBorder="1" applyAlignment="1">
      <alignment horizontal="center" vertical="center" textRotation="90" wrapText="1"/>
    </xf>
    <xf numFmtId="0" fontId="18" fillId="0" borderId="44" xfId="55" applyFont="1" applyBorder="1" applyAlignment="1">
      <alignment horizontal="center" vertical="center" textRotation="90" wrapText="1"/>
    </xf>
    <xf numFmtId="0" fontId="14" fillId="0" borderId="48" xfId="136" applyFont="1" applyBorder="1" applyAlignment="1">
      <alignment horizontal="center" vertical="center"/>
    </xf>
    <xf numFmtId="0" fontId="14" fillId="0" borderId="41" xfId="136" applyFont="1" applyBorder="1" applyAlignment="1">
      <alignment horizontal="center" vertical="center"/>
    </xf>
    <xf numFmtId="0" fontId="18" fillId="0" borderId="52" xfId="136" applyFont="1" applyBorder="1" applyAlignment="1">
      <alignment horizontal="center" vertical="center"/>
    </xf>
    <xf numFmtId="0" fontId="18" fillId="0" borderId="4" xfId="136" applyFont="1" applyBorder="1" applyAlignment="1">
      <alignment horizontal="center" vertical="center"/>
    </xf>
    <xf numFmtId="0" fontId="18" fillId="0" borderId="5" xfId="136" applyFont="1" applyBorder="1" applyAlignment="1">
      <alignment horizontal="center" vertical="center"/>
    </xf>
    <xf numFmtId="0" fontId="159" fillId="0" borderId="203" xfId="128" applyFont="1" applyBorder="1" applyAlignment="1">
      <alignment horizontal="center" vertical="center"/>
    </xf>
    <xf numFmtId="0" fontId="159" fillId="0" borderId="209" xfId="128" applyFont="1" applyBorder="1" applyAlignment="1">
      <alignment horizontal="center" vertical="center"/>
    </xf>
    <xf numFmtId="0" fontId="159" fillId="0" borderId="213" xfId="128" applyFont="1" applyBorder="1" applyAlignment="1">
      <alignment horizontal="center" vertical="center"/>
    </xf>
    <xf numFmtId="0" fontId="159" fillId="0" borderId="169" xfId="128" applyFont="1" applyBorder="1" applyAlignment="1">
      <alignment horizontal="center" vertical="center"/>
    </xf>
    <xf numFmtId="0" fontId="159" fillId="0" borderId="173" xfId="128" applyFont="1" applyBorder="1" applyAlignment="1">
      <alignment horizontal="center" vertical="center"/>
    </xf>
    <xf numFmtId="0" fontId="159" fillId="0" borderId="205" xfId="128" applyFont="1" applyBorder="1" applyAlignment="1">
      <alignment horizontal="center" vertical="center"/>
    </xf>
    <xf numFmtId="0" fontId="159" fillId="0" borderId="65" xfId="128" applyFont="1" applyBorder="1" applyAlignment="1">
      <alignment horizontal="center" vertical="center"/>
    </xf>
    <xf numFmtId="0" fontId="159" fillId="0" borderId="206" xfId="128" applyFont="1" applyBorder="1" applyAlignment="1">
      <alignment horizontal="center" vertical="center"/>
    </xf>
    <xf numFmtId="0" fontId="159" fillId="0" borderId="0" xfId="128" applyFont="1" applyAlignment="1">
      <alignment horizontal="center" vertical="center" wrapText="1"/>
    </xf>
    <xf numFmtId="0" fontId="159" fillId="0" borderId="30" xfId="128" applyFont="1" applyBorder="1" applyAlignment="1">
      <alignment horizontal="center" vertical="center" wrapText="1"/>
    </xf>
    <xf numFmtId="0" fontId="159" fillId="0" borderId="211" xfId="128" applyFont="1" applyBorder="1" applyAlignment="1">
      <alignment horizontal="center" vertical="center" wrapText="1"/>
    </xf>
    <xf numFmtId="0" fontId="159" fillId="0" borderId="208" xfId="128" applyFont="1" applyBorder="1" applyAlignment="1">
      <alignment horizontal="center" vertical="center" wrapText="1"/>
    </xf>
    <xf numFmtId="0" fontId="159" fillId="0" borderId="35" xfId="128" applyFont="1" applyBorder="1" applyAlignment="1">
      <alignment horizontal="center" vertical="center" wrapText="1"/>
    </xf>
    <xf numFmtId="0" fontId="159" fillId="0" borderId="198" xfId="128" applyFont="1" applyBorder="1" applyAlignment="1">
      <alignment horizontal="center" wrapText="1"/>
    </xf>
    <xf numFmtId="0" fontId="159" fillId="0" borderId="204" xfId="128" applyFont="1" applyBorder="1" applyAlignment="1">
      <alignment horizontal="center"/>
    </xf>
    <xf numFmtId="0" fontId="159" fillId="0" borderId="212" xfId="128" applyFont="1" applyBorder="1" applyAlignment="1">
      <alignment horizontal="center"/>
    </xf>
    <xf numFmtId="0" fontId="159" fillId="0" borderId="52" xfId="128" applyFont="1" applyBorder="1" applyAlignment="1">
      <alignment horizontal="center" vertical="center"/>
    </xf>
    <xf numFmtId="0" fontId="159" fillId="0" borderId="4" xfId="128" applyFont="1" applyBorder="1" applyAlignment="1">
      <alignment horizontal="center" vertical="center"/>
    </xf>
    <xf numFmtId="0" fontId="159" fillId="0" borderId="199" xfId="128" applyFont="1" applyBorder="1" applyAlignment="1">
      <alignment horizontal="center" vertical="center"/>
    </xf>
    <xf numFmtId="0" fontId="159" fillId="0" borderId="200" xfId="128" applyFont="1" applyBorder="1" applyAlignment="1">
      <alignment horizontal="center" vertical="center"/>
    </xf>
    <xf numFmtId="0" fontId="159" fillId="0" borderId="25" xfId="128" applyFont="1" applyBorder="1" applyAlignment="1">
      <alignment horizontal="center" vertical="center"/>
    </xf>
    <xf numFmtId="0" fontId="159" fillId="0" borderId="201" xfId="128" applyFont="1" applyBorder="1" applyAlignment="1">
      <alignment horizontal="center" vertical="center"/>
    </xf>
    <xf numFmtId="0" fontId="159" fillId="0" borderId="207" xfId="128" applyFont="1" applyBorder="1" applyAlignment="1">
      <alignment horizontal="center" vertical="center"/>
    </xf>
    <xf numFmtId="0" fontId="159" fillId="0" borderId="30" xfId="128" applyFont="1" applyBorder="1" applyAlignment="1">
      <alignment horizontal="center" vertical="center"/>
    </xf>
    <xf numFmtId="0" fontId="159" fillId="0" borderId="208" xfId="128" applyFont="1" applyBorder="1" applyAlignment="1">
      <alignment horizontal="center" vertical="center"/>
    </xf>
    <xf numFmtId="0" fontId="159" fillId="0" borderId="202" xfId="128" applyFont="1" applyBorder="1" applyAlignment="1">
      <alignment horizontal="center" vertical="center"/>
    </xf>
    <xf numFmtId="0" fontId="159" fillId="0" borderId="170" xfId="128" applyFont="1" applyBorder="1" applyAlignment="1">
      <alignment horizontal="center" vertical="center"/>
    </xf>
    <xf numFmtId="0" fontId="159" fillId="0" borderId="172" xfId="128" applyFont="1" applyBorder="1" applyAlignment="1">
      <alignment horizontal="center" vertical="center"/>
    </xf>
    <xf numFmtId="0" fontId="11" fillId="0" borderId="27" xfId="123" applyFont="1" applyBorder="1" applyAlignment="1">
      <alignment horizontal="center"/>
    </xf>
    <xf numFmtId="0" fontId="11" fillId="0" borderId="26" xfId="123" applyFont="1" applyBorder="1" applyAlignment="1">
      <alignment horizontal="center"/>
    </xf>
    <xf numFmtId="0" fontId="11" fillId="0" borderId="32" xfId="123" applyFont="1" applyBorder="1" applyAlignment="1">
      <alignment horizontal="center" vertical="center" wrapText="1"/>
    </xf>
    <xf numFmtId="0" fontId="11" fillId="0" borderId="31" xfId="123" applyFont="1" applyBorder="1" applyAlignment="1">
      <alignment horizontal="center" vertical="center" wrapText="1"/>
    </xf>
    <xf numFmtId="0" fontId="11" fillId="0" borderId="32" xfId="123" applyFont="1" applyBorder="1" applyAlignment="1">
      <alignment horizontal="center" vertical="top"/>
    </xf>
    <xf numFmtId="0" fontId="11" fillId="0" borderId="31" xfId="123" applyFont="1" applyBorder="1" applyAlignment="1">
      <alignment horizontal="center" vertical="top"/>
    </xf>
    <xf numFmtId="0" fontId="23" fillId="0" borderId="0" xfId="123" applyFont="1" applyAlignment="1">
      <alignment horizontal="left"/>
    </xf>
    <xf numFmtId="0" fontId="17" fillId="0" borderId="0" xfId="123" applyFont="1" applyAlignment="1">
      <alignment horizontal="left" vertical="top" wrapText="1"/>
    </xf>
    <xf numFmtId="0" fontId="11" fillId="0" borderId="24" xfId="123" applyFont="1" applyBorder="1" applyAlignment="1">
      <alignment horizontal="center" vertical="center"/>
    </xf>
    <xf numFmtId="0" fontId="11" fillId="0" borderId="25" xfId="123" applyFont="1" applyBorder="1" applyAlignment="1">
      <alignment horizontal="center" vertical="center"/>
    </xf>
    <xf numFmtId="0" fontId="11" fillId="0" borderId="26" xfId="123" applyFont="1" applyBorder="1" applyAlignment="1">
      <alignment horizontal="center" vertical="center"/>
    </xf>
    <xf numFmtId="0" fontId="11" fillId="0" borderId="11" xfId="123" applyFont="1" applyBorder="1" applyAlignment="1">
      <alignment horizontal="center" vertical="center"/>
    </xf>
    <xf numFmtId="0" fontId="11" fillId="0" borderId="0" xfId="123" applyFont="1" applyAlignment="1">
      <alignment horizontal="center" vertical="center"/>
    </xf>
    <xf numFmtId="0" fontId="11" fillId="0" borderId="13" xfId="123" applyFont="1" applyBorder="1" applyAlignment="1">
      <alignment horizontal="center" vertical="center"/>
    </xf>
    <xf numFmtId="0" fontId="11" fillId="0" borderId="29" xfId="123" applyFont="1" applyBorder="1" applyAlignment="1">
      <alignment horizontal="center" vertical="center"/>
    </xf>
    <xf numFmtId="0" fontId="11" fillId="0" borderId="30" xfId="123" applyFont="1" applyBorder="1" applyAlignment="1">
      <alignment horizontal="center" vertical="center"/>
    </xf>
    <xf numFmtId="0" fontId="11" fillId="0" borderId="31" xfId="123" applyFont="1" applyBorder="1" applyAlignment="1">
      <alignment horizontal="center" vertical="center"/>
    </xf>
    <xf numFmtId="0" fontId="11" fillId="0" borderId="40" xfId="123" applyFont="1" applyBorder="1" applyAlignment="1">
      <alignment horizontal="center"/>
    </xf>
    <xf numFmtId="0" fontId="66" fillId="0" borderId="52" xfId="132" applyFont="1" applyBorder="1" applyAlignment="1">
      <alignment horizontal="center" vertical="center" wrapText="1"/>
    </xf>
    <xf numFmtId="0" fontId="66" fillId="0" borderId="4" xfId="132" applyFont="1" applyBorder="1" applyAlignment="1">
      <alignment horizontal="center" vertical="center" wrapText="1"/>
    </xf>
    <xf numFmtId="0" fontId="66" fillId="0" borderId="51" xfId="132" applyFont="1" applyBorder="1" applyAlignment="1">
      <alignment horizontal="center" vertical="center" wrapText="1"/>
    </xf>
    <xf numFmtId="0" fontId="20" fillId="0" borderId="42" xfId="123" applyFont="1" applyBorder="1" applyAlignment="1">
      <alignment horizontal="center" vertical="center"/>
    </xf>
    <xf numFmtId="0" fontId="20" fillId="0" borderId="45" xfId="123" applyFont="1" applyBorder="1" applyAlignment="1">
      <alignment horizontal="center" vertical="center"/>
    </xf>
    <xf numFmtId="0" fontId="20" fillId="0" borderId="46" xfId="123" applyFont="1" applyBorder="1" applyAlignment="1">
      <alignment horizontal="center" vertical="center"/>
    </xf>
    <xf numFmtId="0" fontId="66" fillId="0" borderId="52" xfId="132" applyFont="1" applyBorder="1" applyAlignment="1">
      <alignment horizontal="center" vertical="center"/>
    </xf>
    <xf numFmtId="0" fontId="66" fillId="0" borderId="4" xfId="132" applyFont="1" applyBorder="1" applyAlignment="1">
      <alignment horizontal="center" vertical="center"/>
    </xf>
    <xf numFmtId="0" fontId="66" fillId="0" borderId="5" xfId="132" applyFont="1" applyBorder="1" applyAlignment="1">
      <alignment horizontal="center" vertical="center"/>
    </xf>
    <xf numFmtId="0" fontId="167" fillId="0" borderId="29" xfId="122" applyFont="1" applyBorder="1" applyAlignment="1">
      <alignment horizontal="center"/>
    </xf>
    <xf numFmtId="0" fontId="167" fillId="0" borderId="30" xfId="122" applyFont="1" applyBorder="1" applyAlignment="1">
      <alignment horizontal="center"/>
    </xf>
    <xf numFmtId="0" fontId="167" fillId="0" borderId="33" xfId="122" applyFont="1" applyBorder="1" applyAlignment="1">
      <alignment horizontal="center"/>
    </xf>
    <xf numFmtId="0" fontId="20" fillId="0" borderId="24" xfId="123" applyFont="1" applyBorder="1" applyAlignment="1">
      <alignment horizontal="center" vertical="center"/>
    </xf>
    <xf numFmtId="0" fontId="20" fillId="0" borderId="25" xfId="123" applyFont="1" applyBorder="1" applyAlignment="1">
      <alignment horizontal="center" vertical="center"/>
    </xf>
    <xf numFmtId="0" fontId="20" fillId="0" borderId="28" xfId="123" applyFont="1" applyBorder="1" applyAlignment="1">
      <alignment horizontal="center" vertical="center"/>
    </xf>
    <xf numFmtId="0" fontId="20" fillId="0" borderId="29" xfId="123" applyFont="1" applyBorder="1" applyAlignment="1">
      <alignment horizontal="center" vertical="center"/>
    </xf>
    <xf numFmtId="0" fontId="20" fillId="0" borderId="30" xfId="123" applyFont="1" applyBorder="1" applyAlignment="1">
      <alignment horizontal="center" vertical="center"/>
    </xf>
    <xf numFmtId="0" fontId="20" fillId="0" borderId="33" xfId="123" applyFont="1" applyBorder="1" applyAlignment="1">
      <alignment horizontal="center" vertical="center"/>
    </xf>
    <xf numFmtId="0" fontId="20" fillId="0" borderId="51" xfId="123" applyFont="1" applyBorder="1" applyAlignment="1">
      <alignment horizontal="center" vertical="center"/>
    </xf>
    <xf numFmtId="0" fontId="20" fillId="0" borderId="49" xfId="123" applyFont="1" applyBorder="1" applyAlignment="1">
      <alignment horizontal="center" vertical="center"/>
    </xf>
    <xf numFmtId="0" fontId="20" fillId="0" borderId="49" xfId="123" applyFont="1" applyBorder="1" applyAlignment="1">
      <alignment horizontal="center" vertical="center" wrapText="1"/>
    </xf>
    <xf numFmtId="0" fontId="20" fillId="0" borderId="50" xfId="123" applyFont="1" applyBorder="1" applyAlignment="1">
      <alignment horizontal="center" vertical="center" wrapText="1"/>
    </xf>
    <xf numFmtId="173" fontId="20" fillId="0" borderId="57" xfId="123" applyNumberFormat="1" applyFont="1" applyBorder="1" applyAlignment="1">
      <alignment horizontal="center"/>
    </xf>
    <xf numFmtId="173" fontId="20" fillId="0" borderId="35" xfId="123" applyNumberFormat="1" applyFont="1" applyBorder="1" applyAlignment="1">
      <alignment horizontal="center"/>
    </xf>
    <xf numFmtId="173" fontId="20" fillId="0" borderId="36" xfId="123" applyNumberFormat="1" applyFont="1" applyBorder="1" applyAlignment="1">
      <alignment horizontal="center"/>
    </xf>
    <xf numFmtId="2" fontId="20" fillId="0" borderId="57" xfId="123" applyNumberFormat="1" applyFont="1" applyBorder="1" applyAlignment="1">
      <alignment horizontal="center"/>
    </xf>
    <xf numFmtId="2" fontId="20" fillId="0" borderId="36" xfId="123" applyNumberFormat="1" applyFont="1" applyBorder="1" applyAlignment="1">
      <alignment horizontal="center"/>
    </xf>
    <xf numFmtId="2" fontId="20" fillId="0" borderId="35" xfId="123" applyNumberFormat="1" applyFont="1" applyBorder="1" applyAlignment="1">
      <alignment horizontal="center"/>
    </xf>
    <xf numFmtId="2" fontId="20" fillId="0" borderId="37" xfId="123" applyNumberFormat="1" applyFont="1" applyBorder="1" applyAlignment="1">
      <alignment horizontal="center"/>
    </xf>
    <xf numFmtId="0" fontId="20" fillId="0" borderId="11" xfId="134" applyFont="1" applyBorder="1" applyAlignment="1">
      <alignment horizontal="left" vertical="center"/>
    </xf>
    <xf numFmtId="0" fontId="20" fillId="0" borderId="0" xfId="134" applyFont="1" applyAlignment="1">
      <alignment horizontal="left" vertical="center"/>
    </xf>
    <xf numFmtId="0" fontId="20" fillId="0" borderId="14" xfId="134" applyFont="1" applyBorder="1" applyAlignment="1">
      <alignment horizontal="left" vertical="center"/>
    </xf>
    <xf numFmtId="3" fontId="20" fillId="0" borderId="15" xfId="123" applyNumberFormat="1" applyFont="1" applyBorder="1" applyAlignment="1">
      <alignment horizontal="center"/>
    </xf>
    <xf numFmtId="3" fontId="20" fillId="0" borderId="13" xfId="123" applyNumberFormat="1" applyFont="1" applyBorder="1" applyAlignment="1">
      <alignment horizontal="center"/>
    </xf>
    <xf numFmtId="173" fontId="20" fillId="0" borderId="15" xfId="123" applyNumberFormat="1" applyFont="1" applyBorder="1" applyAlignment="1">
      <alignment horizontal="center"/>
    </xf>
    <xf numFmtId="173" fontId="20" fillId="0" borderId="0" xfId="123" applyNumberFormat="1" applyFont="1" applyAlignment="1">
      <alignment horizontal="center"/>
    </xf>
    <xf numFmtId="173" fontId="20" fillId="0" borderId="13" xfId="123" applyNumberFormat="1" applyFont="1" applyBorder="1" applyAlignment="1">
      <alignment horizontal="center"/>
    </xf>
    <xf numFmtId="0" fontId="20" fillId="0" borderId="34" xfId="134" applyFont="1" applyBorder="1" applyAlignment="1">
      <alignment horizontal="left" vertical="center"/>
    </xf>
    <xf numFmtId="0" fontId="20" fillId="0" borderId="35" xfId="134" applyFont="1" applyBorder="1" applyAlignment="1">
      <alignment horizontal="left" vertical="center"/>
    </xf>
    <xf numFmtId="0" fontId="20" fillId="0" borderId="37" xfId="134" applyFont="1" applyBorder="1" applyAlignment="1">
      <alignment horizontal="left" vertical="center"/>
    </xf>
    <xf numFmtId="3" fontId="20" fillId="0" borderId="57" xfId="123" applyNumberFormat="1" applyFont="1" applyBorder="1" applyAlignment="1">
      <alignment horizontal="center"/>
    </xf>
    <xf numFmtId="3" fontId="20" fillId="0" borderId="36" xfId="123" applyNumberFormat="1" applyFont="1" applyBorder="1" applyAlignment="1">
      <alignment horizontal="center"/>
    </xf>
    <xf numFmtId="2" fontId="20" fillId="0" borderId="15" xfId="123" applyNumberFormat="1" applyFont="1" applyBorder="1" applyAlignment="1">
      <alignment horizontal="center"/>
    </xf>
    <xf numFmtId="2" fontId="20" fillId="0" borderId="13" xfId="123" applyNumberFormat="1" applyFont="1" applyBorder="1" applyAlignment="1">
      <alignment horizontal="center"/>
    </xf>
    <xf numFmtId="2" fontId="20" fillId="0" borderId="0" xfId="123" applyNumberFormat="1" applyFont="1" applyAlignment="1">
      <alignment horizontal="center"/>
    </xf>
    <xf numFmtId="2" fontId="20" fillId="0" borderId="14" xfId="123" applyNumberFormat="1" applyFont="1" applyBorder="1" applyAlignment="1">
      <alignment horizontal="center"/>
    </xf>
    <xf numFmtId="3" fontId="20" fillId="0" borderId="239" xfId="123" applyNumberFormat="1" applyFont="1" applyBorder="1" applyAlignment="1">
      <alignment horizontal="center"/>
    </xf>
    <xf numFmtId="3" fontId="20" fillId="0" borderId="240" xfId="123" applyNumberFormat="1" applyFont="1" applyBorder="1" applyAlignment="1">
      <alignment horizontal="center"/>
    </xf>
    <xf numFmtId="173" fontId="20" fillId="0" borderId="239" xfId="123" applyNumberFormat="1" applyFont="1" applyBorder="1" applyAlignment="1">
      <alignment horizontal="center"/>
    </xf>
    <xf numFmtId="173" fontId="20" fillId="0" borderId="241" xfId="123" applyNumberFormat="1" applyFont="1" applyBorder="1" applyAlignment="1">
      <alignment horizontal="center"/>
    </xf>
    <xf numFmtId="173" fontId="20" fillId="0" borderId="240" xfId="123" applyNumberFormat="1" applyFont="1" applyBorder="1" applyAlignment="1">
      <alignment horizontal="center"/>
    </xf>
    <xf numFmtId="2" fontId="20" fillId="0" borderId="239" xfId="123" applyNumberFormat="1" applyFont="1" applyBorder="1" applyAlignment="1">
      <alignment horizontal="center"/>
    </xf>
    <xf numFmtId="2" fontId="20" fillId="0" borderId="240" xfId="123" applyNumberFormat="1" applyFont="1" applyBorder="1" applyAlignment="1">
      <alignment horizontal="center"/>
    </xf>
    <xf numFmtId="2" fontId="20" fillId="0" borderId="241" xfId="123" applyNumberFormat="1" applyFont="1" applyBorder="1" applyAlignment="1">
      <alignment horizontal="center"/>
    </xf>
    <xf numFmtId="2" fontId="20" fillId="0" borderId="242" xfId="123" applyNumberFormat="1" applyFont="1" applyBorder="1" applyAlignment="1">
      <alignment horizontal="center"/>
    </xf>
    <xf numFmtId="2" fontId="20" fillId="0" borderId="189" xfId="123" applyNumberFormat="1" applyFont="1" applyBorder="1" applyAlignment="1">
      <alignment horizontal="center"/>
    </xf>
    <xf numFmtId="2" fontId="20" fillId="0" borderId="244" xfId="123" applyNumberFormat="1" applyFont="1" applyBorder="1" applyAlignment="1">
      <alignment horizontal="center"/>
    </xf>
    <xf numFmtId="2" fontId="20" fillId="0" borderId="188" xfId="123" applyNumberFormat="1" applyFont="1" applyBorder="1" applyAlignment="1">
      <alignment horizontal="center"/>
    </xf>
    <xf numFmtId="2" fontId="20" fillId="0" borderId="243" xfId="123" applyNumberFormat="1" applyFont="1" applyBorder="1" applyAlignment="1">
      <alignment horizontal="center"/>
    </xf>
    <xf numFmtId="0" fontId="62" fillId="0" borderId="18" xfId="134" applyFont="1" applyBorder="1" applyAlignment="1">
      <alignment horizontal="left" vertical="center" wrapText="1"/>
    </xf>
    <xf numFmtId="0" fontId="62" fillId="0" borderId="19" xfId="134" applyFont="1" applyBorder="1" applyAlignment="1">
      <alignment horizontal="left" vertical="center" wrapText="1"/>
    </xf>
    <xf numFmtId="0" fontId="62" fillId="0" borderId="39" xfId="134" applyFont="1" applyBorder="1" applyAlignment="1">
      <alignment horizontal="left" vertical="center" wrapText="1"/>
    </xf>
    <xf numFmtId="3" fontId="20" fillId="0" borderId="22" xfId="123" applyNumberFormat="1" applyFont="1" applyBorder="1" applyAlignment="1">
      <alignment horizontal="center" vertical="center"/>
    </xf>
    <xf numFmtId="3" fontId="20" fillId="0" borderId="21" xfId="123" applyNumberFormat="1" applyFont="1" applyBorder="1" applyAlignment="1">
      <alignment horizontal="center" vertical="center"/>
    </xf>
    <xf numFmtId="173" fontId="20" fillId="0" borderId="22" xfId="123" applyNumberFormat="1" applyFont="1" applyBorder="1" applyAlignment="1">
      <alignment horizontal="center" vertical="center"/>
    </xf>
    <xf numFmtId="173" fontId="20" fillId="0" borderId="19" xfId="123" applyNumberFormat="1" applyFont="1" applyBorder="1" applyAlignment="1">
      <alignment horizontal="center" vertical="center"/>
    </xf>
    <xf numFmtId="173" fontId="20" fillId="0" borderId="21" xfId="123" applyNumberFormat="1" applyFont="1" applyBorder="1" applyAlignment="1">
      <alignment horizontal="center" vertical="center"/>
    </xf>
    <xf numFmtId="0" fontId="62" fillId="0" borderId="224" xfId="134" applyFont="1" applyBorder="1" applyAlignment="1">
      <alignment horizontal="left" vertical="center"/>
    </xf>
    <xf numFmtId="0" fontId="62" fillId="0" borderId="188" xfId="134" applyFont="1" applyBorder="1" applyAlignment="1">
      <alignment horizontal="left" vertical="center"/>
    </xf>
    <xf numFmtId="0" fontId="62" fillId="0" borderId="243" xfId="134" applyFont="1" applyBorder="1" applyAlignment="1">
      <alignment horizontal="left" vertical="center"/>
    </xf>
    <xf numFmtId="173" fontId="20" fillId="0" borderId="189" xfId="123" applyNumberFormat="1" applyFont="1" applyBorder="1" applyAlignment="1">
      <alignment horizontal="center"/>
    </xf>
    <xf numFmtId="173" fontId="20" fillId="0" borderId="188" xfId="123" applyNumberFormat="1" applyFont="1" applyBorder="1" applyAlignment="1">
      <alignment horizontal="center"/>
    </xf>
    <xf numFmtId="173" fontId="20" fillId="0" borderId="244" xfId="123" applyNumberFormat="1" applyFont="1" applyBorder="1" applyAlignment="1">
      <alignment horizontal="center"/>
    </xf>
    <xf numFmtId="2" fontId="62" fillId="0" borderId="2" xfId="134" applyNumberFormat="1" applyFont="1" applyBorder="1" applyAlignment="1">
      <alignment horizontal="center" vertical="center"/>
    </xf>
    <xf numFmtId="2" fontId="62" fillId="0" borderId="62" xfId="134" applyNumberFormat="1" applyFont="1" applyBorder="1" applyAlignment="1">
      <alignment horizontal="center" vertical="center"/>
    </xf>
    <xf numFmtId="2" fontId="20" fillId="0" borderId="22" xfId="123" applyNumberFormat="1" applyFont="1" applyBorder="1" applyAlignment="1">
      <alignment horizontal="center" vertical="center"/>
    </xf>
    <xf numFmtId="2" fontId="20" fillId="0" borderId="21" xfId="123" applyNumberFormat="1" applyFont="1" applyBorder="1" applyAlignment="1">
      <alignment horizontal="center" vertical="center"/>
    </xf>
    <xf numFmtId="2" fontId="20" fillId="0" borderId="19" xfId="123" applyNumberFormat="1" applyFont="1" applyBorder="1" applyAlignment="1">
      <alignment horizontal="center" vertical="center"/>
    </xf>
    <xf numFmtId="2" fontId="20" fillId="0" borderId="39" xfId="123" applyNumberFormat="1" applyFont="1" applyBorder="1" applyAlignment="1">
      <alignment horizontal="center" vertical="center"/>
    </xf>
    <xf numFmtId="0" fontId="62" fillId="0" borderId="18" xfId="134" applyFont="1" applyBorder="1" applyAlignment="1">
      <alignment horizontal="left" vertical="center"/>
    </xf>
    <xf numFmtId="0" fontId="62" fillId="0" borderId="19" xfId="134" applyFont="1" applyBorder="1" applyAlignment="1">
      <alignment horizontal="left" vertical="center"/>
    </xf>
    <xf numFmtId="0" fontId="62" fillId="0" borderId="39" xfId="134" applyFont="1" applyBorder="1" applyAlignment="1">
      <alignment horizontal="left" vertical="center"/>
    </xf>
    <xf numFmtId="3" fontId="62" fillId="0" borderId="70" xfId="123" applyNumberFormat="1" applyFont="1" applyBorder="1" applyAlignment="1">
      <alignment horizontal="center" vertical="center"/>
    </xf>
    <xf numFmtId="3" fontId="62" fillId="0" borderId="83" xfId="123" applyNumberFormat="1" applyFont="1" applyBorder="1" applyAlignment="1">
      <alignment horizontal="center" vertical="center"/>
    </xf>
    <xf numFmtId="173" fontId="62" fillId="0" borderId="70" xfId="123" applyNumberFormat="1" applyFont="1" applyBorder="1" applyAlignment="1">
      <alignment horizontal="center" vertical="center"/>
    </xf>
    <xf numFmtId="173" fontId="62" fillId="0" borderId="2" xfId="123" applyNumberFormat="1" applyFont="1" applyBorder="1" applyAlignment="1">
      <alignment horizontal="center" vertical="center"/>
    </xf>
    <xf numFmtId="173" fontId="62" fillId="0" borderId="83" xfId="123" applyNumberFormat="1" applyFont="1" applyBorder="1" applyAlignment="1">
      <alignment horizontal="center" vertical="center"/>
    </xf>
    <xf numFmtId="198" fontId="62" fillId="0" borderId="70" xfId="123" applyNumberFormat="1" applyFont="1" applyBorder="1" applyAlignment="1">
      <alignment horizontal="center" vertical="center"/>
    </xf>
    <xf numFmtId="198" fontId="62" fillId="0" borderId="2" xfId="123" applyNumberFormat="1" applyFont="1" applyBorder="1" applyAlignment="1">
      <alignment horizontal="center" vertical="center"/>
    </xf>
    <xf numFmtId="198" fontId="62" fillId="0" borderId="83" xfId="123" applyNumberFormat="1" applyFont="1" applyBorder="1" applyAlignment="1">
      <alignment horizontal="center" vertical="center"/>
    </xf>
    <xf numFmtId="2" fontId="62" fillId="0" borderId="70" xfId="134" applyNumberFormat="1" applyFont="1" applyBorder="1" applyAlignment="1">
      <alignment horizontal="center" vertical="center"/>
    </xf>
    <xf numFmtId="2" fontId="62" fillId="0" borderId="83" xfId="134" applyNumberFormat="1" applyFont="1" applyBorder="1" applyAlignment="1">
      <alignment horizontal="center" vertical="center"/>
    </xf>
    <xf numFmtId="0" fontId="62" fillId="0" borderId="44" xfId="150" quotePrefix="1" applyFont="1" applyBorder="1" applyAlignment="1">
      <alignment horizontal="center" vertical="center"/>
    </xf>
    <xf numFmtId="0" fontId="62" fillId="0" borderId="45" xfId="150" quotePrefix="1" applyFont="1" applyBorder="1" applyAlignment="1">
      <alignment horizontal="center" vertical="center"/>
    </xf>
    <xf numFmtId="0" fontId="11" fillId="0" borderId="0" xfId="41" applyFont="1" applyAlignment="1">
      <alignment horizontal="left" vertical="center"/>
    </xf>
    <xf numFmtId="0" fontId="62" fillId="0" borderId="44" xfId="41" quotePrefix="1" applyFont="1" applyBorder="1" applyAlignment="1">
      <alignment horizontal="center" vertical="center"/>
    </xf>
    <xf numFmtId="0" fontId="62" fillId="0" borderId="45" xfId="41" quotePrefix="1" applyFont="1" applyBorder="1" applyAlignment="1">
      <alignment horizontal="center" vertical="center"/>
    </xf>
    <xf numFmtId="0" fontId="52" fillId="0" borderId="65" xfId="51" applyFont="1" applyBorder="1" applyAlignment="1">
      <alignment horizontal="center" vertical="center"/>
    </xf>
    <xf numFmtId="0" fontId="52" fillId="0" borderId="45" xfId="51" applyFont="1" applyBorder="1" applyAlignment="1">
      <alignment horizontal="center" vertical="center"/>
    </xf>
    <xf numFmtId="0" fontId="52" fillId="0" borderId="44" xfId="51" applyFont="1" applyBorder="1" applyAlignment="1">
      <alignment horizontal="center" vertical="center"/>
    </xf>
    <xf numFmtId="0" fontId="52" fillId="0" borderId="44" xfId="150" applyFont="1" applyBorder="1" applyAlignment="1">
      <alignment horizontal="center" vertical="center"/>
    </xf>
    <xf numFmtId="0" fontId="52" fillId="0" borderId="45" xfId="150" applyFont="1" applyBorder="1" applyAlignment="1">
      <alignment horizontal="center" vertical="center"/>
    </xf>
    <xf numFmtId="0" fontId="52" fillId="0" borderId="44" xfId="41" applyFont="1" applyBorder="1" applyAlignment="1">
      <alignment horizontal="center" vertical="center"/>
    </xf>
    <xf numFmtId="0" fontId="52" fillId="0" borderId="45" xfId="41" applyFont="1" applyBorder="1" applyAlignment="1">
      <alignment horizontal="center" vertical="center"/>
    </xf>
    <xf numFmtId="0" fontId="66" fillId="0" borderId="44" xfId="41" applyFont="1" applyBorder="1" applyAlignment="1">
      <alignment horizontal="center" vertical="center"/>
    </xf>
    <xf numFmtId="0" fontId="66" fillId="0" borderId="65" xfId="41" applyFont="1" applyBorder="1" applyAlignment="1">
      <alignment horizontal="center" vertical="center"/>
    </xf>
    <xf numFmtId="0" fontId="66" fillId="0" borderId="45" xfId="41" applyFont="1" applyBorder="1" applyAlignment="1">
      <alignment horizontal="center" vertical="center"/>
    </xf>
    <xf numFmtId="0" fontId="11" fillId="0" borderId="44" xfId="150" applyBorder="1" applyAlignment="1">
      <alignment horizontal="center" vertical="center"/>
    </xf>
    <xf numFmtId="0" fontId="11" fillId="0" borderId="45" xfId="150" applyBorder="1" applyAlignment="1">
      <alignment horizontal="center" vertical="center"/>
    </xf>
    <xf numFmtId="0" fontId="52" fillId="0" borderId="65" xfId="41" applyFont="1" applyBorder="1" applyAlignment="1">
      <alignment horizontal="center" vertical="center"/>
    </xf>
    <xf numFmtId="0" fontId="11" fillId="0" borderId="65" xfId="150" applyBorder="1" applyAlignment="1">
      <alignment horizontal="center" vertical="center"/>
    </xf>
    <xf numFmtId="0" fontId="23" fillId="0" borderId="56" xfId="41" applyFont="1" applyBorder="1" applyAlignment="1">
      <alignment horizontal="center" vertical="center" wrapText="1"/>
    </xf>
    <xf numFmtId="0" fontId="23" fillId="0" borderId="17" xfId="41" applyFont="1" applyBorder="1" applyAlignment="1">
      <alignment horizontal="center" vertical="center" wrapText="1"/>
    </xf>
    <xf numFmtId="0" fontId="23" fillId="0" borderId="43" xfId="41" applyFont="1" applyBorder="1" applyAlignment="1">
      <alignment horizontal="center" vertical="center" wrapText="1"/>
    </xf>
    <xf numFmtId="0" fontId="23" fillId="0" borderId="0" xfId="152" applyFont="1" applyAlignment="1">
      <alignment horizontal="center" vertical="center" wrapText="1"/>
    </xf>
    <xf numFmtId="0" fontId="14" fillId="0" borderId="56" xfId="152" applyFont="1" applyBorder="1" applyAlignment="1">
      <alignment horizontal="center" vertical="center" wrapText="1"/>
    </xf>
    <xf numFmtId="0" fontId="14" fillId="0" borderId="43" xfId="152" applyFont="1" applyBorder="1" applyAlignment="1">
      <alignment horizontal="center" vertical="center" wrapText="1"/>
    </xf>
    <xf numFmtId="0" fontId="14" fillId="0" borderId="56" xfId="152" applyFont="1" applyBorder="1" applyAlignment="1">
      <alignment horizontal="center" vertical="center"/>
    </xf>
    <xf numFmtId="0" fontId="14" fillId="0" borderId="43" xfId="152" applyFont="1" applyBorder="1" applyAlignment="1">
      <alignment horizontal="center" vertical="center"/>
    </xf>
    <xf numFmtId="0" fontId="14" fillId="0" borderId="44" xfId="152" applyFont="1" applyBorder="1" applyAlignment="1">
      <alignment horizontal="center" vertical="center"/>
    </xf>
    <xf numFmtId="0" fontId="14" fillId="0" borderId="65" xfId="152" applyFont="1" applyBorder="1" applyAlignment="1">
      <alignment horizontal="center" vertical="center"/>
    </xf>
    <xf numFmtId="0" fontId="14" fillId="0" borderId="45" xfId="152" applyFont="1" applyBorder="1" applyAlignment="1">
      <alignment horizontal="center" vertical="center"/>
    </xf>
    <xf numFmtId="0" fontId="14" fillId="0" borderId="56" xfId="153" applyFont="1" applyBorder="1" applyAlignment="1">
      <alignment horizontal="center" vertical="center" wrapText="1"/>
    </xf>
    <xf numFmtId="0" fontId="14" fillId="0" borderId="43" xfId="153" applyFont="1" applyBorder="1" applyAlignment="1">
      <alignment horizontal="center" vertical="center" wrapText="1"/>
    </xf>
    <xf numFmtId="0" fontId="14" fillId="0" borderId="36" xfId="152" applyFont="1" applyBorder="1" applyAlignment="1">
      <alignment horizontal="center" vertical="center"/>
    </xf>
    <xf numFmtId="0" fontId="14" fillId="0" borderId="31" xfId="152" applyFont="1" applyBorder="1" applyAlignment="1">
      <alignment horizontal="center" vertical="center"/>
    </xf>
    <xf numFmtId="0" fontId="18" fillId="0" borderId="42" xfId="0" applyFont="1" applyBorder="1" applyAlignment="1">
      <alignment horizontal="center" vertical="center"/>
    </xf>
    <xf numFmtId="0" fontId="14" fillId="0" borderId="30" xfId="138" applyFont="1" applyBorder="1" applyAlignment="1">
      <alignment horizontal="center" vertical="center"/>
    </xf>
    <xf numFmtId="0" fontId="14" fillId="0" borderId="0" xfId="138" applyFont="1" applyAlignment="1">
      <alignment horizontal="center" vertical="center"/>
    </xf>
    <xf numFmtId="0" fontId="24" fillId="0" borderId="0" xfId="138" applyFont="1" applyAlignment="1">
      <alignment horizontal="left" vertical="center"/>
    </xf>
    <xf numFmtId="0" fontId="23" fillId="0" borderId="32" xfId="138" applyFont="1" applyBorder="1" applyAlignment="1">
      <alignment horizontal="left" vertical="center"/>
    </xf>
    <xf numFmtId="0" fontId="23" fillId="0" borderId="30" xfId="138" applyFont="1" applyBorder="1" applyAlignment="1">
      <alignment horizontal="left" vertical="center"/>
    </xf>
    <xf numFmtId="0" fontId="23" fillId="0" borderId="31" xfId="138" applyFont="1" applyBorder="1" applyAlignment="1">
      <alignment horizontal="left" vertical="center"/>
    </xf>
    <xf numFmtId="0" fontId="23" fillId="0" borderId="15" xfId="123" applyFont="1" applyBorder="1" applyAlignment="1">
      <alignment horizontal="left" vertical="center"/>
    </xf>
    <xf numFmtId="0" fontId="23" fillId="0" borderId="0" xfId="123" applyFont="1" applyAlignment="1">
      <alignment horizontal="left" vertical="center"/>
    </xf>
    <xf numFmtId="0" fontId="23" fillId="0" borderId="13" xfId="123" applyFont="1" applyBorder="1" applyAlignment="1">
      <alignment horizontal="left" vertical="center"/>
    </xf>
    <xf numFmtId="0" fontId="23" fillId="0" borderId="15" xfId="138" applyFont="1" applyBorder="1" applyAlignment="1">
      <alignment horizontal="left" vertical="center"/>
    </xf>
    <xf numFmtId="0" fontId="23" fillId="0" borderId="0" xfId="138" applyFont="1" applyAlignment="1">
      <alignment horizontal="left" vertical="center"/>
    </xf>
    <xf numFmtId="0" fontId="23" fillId="0" borderId="13" xfId="138" applyFont="1" applyBorder="1" applyAlignment="1">
      <alignment horizontal="left" vertical="center"/>
    </xf>
    <xf numFmtId="273" fontId="23" fillId="0" borderId="15" xfId="138" applyNumberFormat="1" applyFont="1" applyBorder="1" applyAlignment="1">
      <alignment horizontal="center" vertical="center"/>
    </xf>
    <xf numFmtId="273" fontId="23" fillId="0" borderId="13" xfId="138" applyNumberFormat="1" applyFont="1" applyBorder="1" applyAlignment="1">
      <alignment horizontal="center" vertical="center"/>
    </xf>
    <xf numFmtId="273" fontId="23" fillId="0" borderId="32" xfId="138" applyNumberFormat="1" applyFont="1" applyBorder="1" applyAlignment="1">
      <alignment horizontal="left" vertical="center" indent="6"/>
    </xf>
    <xf numFmtId="273" fontId="23" fillId="0" borderId="31" xfId="138" applyNumberFormat="1" applyFont="1" applyBorder="1" applyAlignment="1">
      <alignment horizontal="left" vertical="center" indent="6"/>
    </xf>
    <xf numFmtId="0" fontId="23" fillId="0" borderId="57" xfId="138" applyFont="1" applyBorder="1" applyAlignment="1">
      <alignment horizontal="left" vertical="center"/>
    </xf>
    <xf numFmtId="0" fontId="23" fillId="0" borderId="35" xfId="138" applyFont="1" applyBorder="1" applyAlignment="1">
      <alignment horizontal="left" vertical="center"/>
    </xf>
    <xf numFmtId="0" fontId="23" fillId="0" borderId="36" xfId="138" applyFont="1" applyBorder="1" applyAlignment="1">
      <alignment horizontal="left" vertical="center"/>
    </xf>
    <xf numFmtId="273" fontId="23" fillId="0" borderId="57" xfId="138" applyNumberFormat="1" applyFont="1" applyBorder="1" applyAlignment="1">
      <alignment horizontal="center" vertical="center"/>
    </xf>
    <xf numFmtId="273" fontId="23" fillId="0" borderId="36" xfId="138" applyNumberFormat="1" applyFont="1" applyBorder="1" applyAlignment="1">
      <alignment horizontal="center" vertical="center"/>
    </xf>
    <xf numFmtId="0" fontId="14" fillId="0" borderId="84" xfId="10" applyFont="1" applyBorder="1" applyAlignment="1">
      <alignment horizontal="center" vertical="center" wrapText="1"/>
    </xf>
    <xf numFmtId="0" fontId="14" fillId="0" borderId="130" xfId="10" applyFont="1" applyBorder="1" applyAlignment="1">
      <alignment horizontal="center" vertical="center"/>
    </xf>
    <xf numFmtId="0" fontId="14" fillId="0" borderId="45" xfId="10" applyFont="1" applyBorder="1" applyAlignment="1">
      <alignment horizontal="center" vertical="center" wrapText="1"/>
    </xf>
    <xf numFmtId="0" fontId="23" fillId="0" borderId="30" xfId="10" applyFont="1" applyBorder="1" applyAlignment="1">
      <alignment horizontal="right"/>
    </xf>
    <xf numFmtId="0" fontId="14" fillId="0" borderId="57" xfId="10" applyFont="1" applyBorder="1" applyAlignment="1">
      <alignment vertical="center" wrapText="1"/>
    </xf>
    <xf numFmtId="0" fontId="14" fillId="0" borderId="15" xfId="10" applyFont="1" applyBorder="1" applyAlignment="1">
      <alignment vertical="center" wrapText="1"/>
    </xf>
    <xf numFmtId="0" fontId="11" fillId="0" borderId="245" xfId="10" applyFont="1" applyBorder="1" applyAlignment="1">
      <alignment horizontal="center" vertical="center" wrapText="1"/>
    </xf>
    <xf numFmtId="0" fontId="11" fillId="0" borderId="246" xfId="10" applyFont="1" applyBorder="1" applyAlignment="1">
      <alignment horizontal="center" vertical="center" wrapText="1"/>
    </xf>
    <xf numFmtId="0" fontId="11" fillId="0" borderId="247" xfId="10" applyFont="1" applyBorder="1" applyAlignment="1">
      <alignment horizontal="center" vertical="center" wrapText="1"/>
    </xf>
    <xf numFmtId="173" fontId="170" fillId="0" borderId="2" xfId="10" applyNumberFormat="1" applyFont="1" applyBorder="1" applyAlignment="1">
      <alignment horizontal="center" vertical="center"/>
    </xf>
    <xf numFmtId="173" fontId="170" fillId="0" borderId="62" xfId="10" applyNumberFormat="1" applyFont="1" applyBorder="1" applyAlignment="1">
      <alignment horizontal="center" vertical="center"/>
    </xf>
    <xf numFmtId="0" fontId="170" fillId="0" borderId="258" xfId="10" applyFont="1" applyBorder="1" applyAlignment="1">
      <alignment horizontal="center" vertical="center" wrapText="1"/>
    </xf>
    <xf numFmtId="0" fontId="170" fillId="0" borderId="246" xfId="10" applyFont="1" applyBorder="1" applyAlignment="1">
      <alignment horizontal="center" vertical="center" wrapText="1"/>
    </xf>
    <xf numFmtId="0" fontId="170" fillId="0" borderId="245" xfId="10" applyFont="1" applyBorder="1" applyAlignment="1">
      <alignment horizontal="center" vertical="center" wrapText="1"/>
    </xf>
    <xf numFmtId="0" fontId="170" fillId="0" borderId="247" xfId="10" applyFont="1" applyBorder="1" applyAlignment="1">
      <alignment horizontal="center" vertical="center" wrapText="1"/>
    </xf>
    <xf numFmtId="0" fontId="14" fillId="0" borderId="84" xfId="10" applyFont="1" applyBorder="1" applyAlignment="1">
      <alignment horizontal="center" vertical="top" wrapText="1"/>
    </xf>
    <xf numFmtId="0" fontId="14" fillId="0" borderId="130" xfId="10" applyFont="1" applyBorder="1" applyAlignment="1">
      <alignment horizontal="center" vertical="top" wrapText="1"/>
    </xf>
    <xf numFmtId="0" fontId="14" fillId="0" borderId="57" xfId="10" applyFont="1" applyBorder="1" applyAlignment="1">
      <alignment vertical="top" wrapText="1"/>
    </xf>
    <xf numFmtId="0" fontId="14" fillId="0" borderId="15" xfId="10" applyFont="1" applyBorder="1" applyAlignment="1">
      <alignment vertical="top" wrapText="1"/>
    </xf>
    <xf numFmtId="0" fontId="14" fillId="0" borderId="130" xfId="10" applyFont="1" applyBorder="1" applyAlignment="1">
      <alignment horizontal="center" vertical="center" wrapText="1"/>
    </xf>
    <xf numFmtId="0" fontId="24" fillId="0" borderId="44" xfId="140" applyFont="1" applyBorder="1" applyAlignment="1">
      <alignment horizontal="center" vertical="center" wrapText="1"/>
    </xf>
    <xf numFmtId="0" fontId="24" fillId="0" borderId="45" xfId="140" applyFont="1" applyBorder="1" applyAlignment="1">
      <alignment horizontal="center" vertical="center" wrapText="1"/>
    </xf>
    <xf numFmtId="0" fontId="109" fillId="0" borderId="30" xfId="133" applyFont="1" applyBorder="1" applyAlignment="1">
      <alignment horizontal="center"/>
    </xf>
    <xf numFmtId="0" fontId="12" fillId="0" borderId="42" xfId="140" applyFont="1" applyBorder="1" applyAlignment="1">
      <alignment horizontal="center" vertical="center"/>
    </xf>
    <xf numFmtId="1" fontId="24" fillId="0" borderId="44" xfId="140" applyNumberFormat="1" applyFont="1" applyBorder="1" applyAlignment="1">
      <alignment horizontal="center" vertical="center"/>
    </xf>
    <xf numFmtId="1" fontId="24" fillId="0" borderId="65" xfId="140" applyNumberFormat="1" applyFont="1" applyBorder="1" applyAlignment="1">
      <alignment horizontal="center" vertical="center"/>
    </xf>
    <xf numFmtId="1" fontId="24" fillId="0" borderId="45" xfId="140" applyNumberFormat="1" applyFont="1" applyBorder="1" applyAlignment="1">
      <alignment horizontal="center" vertical="center"/>
    </xf>
    <xf numFmtId="0" fontId="24" fillId="0" borderId="56" xfId="133" applyFont="1" applyBorder="1" applyAlignment="1">
      <alignment horizontal="center" vertical="center" wrapText="1"/>
    </xf>
    <xf numFmtId="0" fontId="24" fillId="0" borderId="43" xfId="133" applyFont="1" applyBorder="1" applyAlignment="1">
      <alignment horizontal="center" vertical="center" wrapText="1"/>
    </xf>
    <xf numFmtId="0" fontId="24" fillId="0" borderId="15" xfId="140" applyFont="1" applyBorder="1" applyAlignment="1">
      <alignment horizontal="center" vertical="center" wrapText="1"/>
    </xf>
    <xf numFmtId="0" fontId="24" fillId="0" borderId="13" xfId="140" applyFont="1" applyBorder="1" applyAlignment="1">
      <alignment horizontal="center" vertical="center" wrapText="1"/>
    </xf>
    <xf numFmtId="0" fontId="22" fillId="0" borderId="35" xfId="0" applyFont="1" applyBorder="1" applyAlignment="1">
      <alignment horizontal="left" wrapText="1"/>
    </xf>
    <xf numFmtId="0" fontId="22" fillId="0" borderId="0" xfId="0" applyFont="1" applyAlignment="1">
      <alignment horizontal="left" vertical="center" wrapText="1"/>
    </xf>
    <xf numFmtId="0" fontId="125" fillId="0" borderId="0" xfId="84" applyFont="1" applyAlignment="1">
      <alignment wrapText="1"/>
    </xf>
    <xf numFmtId="0" fontId="14" fillId="0" borderId="44" xfId="10" applyFont="1" applyBorder="1" applyAlignment="1">
      <alignment horizontal="center" vertical="center"/>
    </xf>
    <xf numFmtId="0" fontId="14" fillId="0" borderId="65" xfId="10" applyFont="1" applyBorder="1" applyAlignment="1">
      <alignment horizontal="center" vertical="center"/>
    </xf>
    <xf numFmtId="276" fontId="23" fillId="0" borderId="15" xfId="10" applyNumberFormat="1" applyFont="1" applyBorder="1" applyAlignment="1">
      <alignment horizontal="left" vertical="center"/>
    </xf>
    <xf numFmtId="276" fontId="23" fillId="0" borderId="0" xfId="10" applyNumberFormat="1" applyFont="1" applyAlignment="1">
      <alignment horizontal="left" vertical="center"/>
    </xf>
    <xf numFmtId="276" fontId="23" fillId="0" borderId="13" xfId="10" applyNumberFormat="1" applyFont="1" applyBorder="1" applyAlignment="1">
      <alignment horizontal="left" vertical="center"/>
    </xf>
    <xf numFmtId="276" fontId="23" fillId="0" borderId="15" xfId="10" applyNumberFormat="1" applyFont="1" applyBorder="1" applyAlignment="1">
      <alignment horizontal="left" vertical="center" indent="1"/>
    </xf>
    <xf numFmtId="276" fontId="23" fillId="0" borderId="0" xfId="10" applyNumberFormat="1" applyFont="1" applyAlignment="1">
      <alignment horizontal="left" vertical="center" indent="1"/>
    </xf>
    <xf numFmtId="276" fontId="23" fillId="0" borderId="13" xfId="10" applyNumberFormat="1" applyFont="1" applyBorder="1" applyAlignment="1">
      <alignment horizontal="left" vertical="center" indent="1"/>
    </xf>
    <xf numFmtId="0" fontId="44" fillId="0" borderId="15" xfId="10" applyFont="1" applyBorder="1" applyAlignment="1">
      <alignment horizontal="left" vertical="center" wrapText="1" indent="2"/>
    </xf>
    <xf numFmtId="0" fontId="44" fillId="0" borderId="0" xfId="10" applyFont="1" applyAlignment="1">
      <alignment horizontal="left" vertical="center" wrapText="1" indent="2"/>
    </xf>
    <xf numFmtId="0" fontId="44" fillId="0" borderId="13" xfId="10" applyFont="1" applyBorder="1" applyAlignment="1">
      <alignment horizontal="left" vertical="center" wrapText="1" indent="2"/>
    </xf>
    <xf numFmtId="0" fontId="14" fillId="0" borderId="44" xfId="10" applyFont="1" applyBorder="1" applyAlignment="1">
      <alignment horizontal="left" vertical="center" indent="9"/>
    </xf>
    <xf numFmtId="0" fontId="14" fillId="0" borderId="65" xfId="10" applyFont="1" applyBorder="1" applyAlignment="1">
      <alignment horizontal="left" vertical="center" indent="9"/>
    </xf>
    <xf numFmtId="0" fontId="14" fillId="0" borderId="45" xfId="10" applyFont="1" applyBorder="1" applyAlignment="1">
      <alignment horizontal="left" vertical="center" indent="9"/>
    </xf>
    <xf numFmtId="0" fontId="14" fillId="0" borderId="0" xfId="144" applyFont="1" applyAlignment="1">
      <alignment horizontal="center"/>
    </xf>
    <xf numFmtId="0" fontId="42" fillId="0" borderId="30" xfId="10" applyFont="1" applyBorder="1" applyAlignment="1">
      <alignment horizontal="right"/>
    </xf>
    <xf numFmtId="0" fontId="12" fillId="0" borderId="0" xfId="146" applyFont="1" applyAlignment="1">
      <alignment horizontal="left" vertical="center" wrapText="1"/>
    </xf>
    <xf numFmtId="0" fontId="23" fillId="0" borderId="35" xfId="2" applyFont="1" applyBorder="1" applyAlignment="1">
      <alignment horizontal="left" vertical="center" wrapText="1"/>
    </xf>
    <xf numFmtId="0" fontId="23" fillId="0" borderId="0" xfId="119" applyFont="1" applyAlignment="1">
      <alignment horizontal="left" vertical="center" wrapText="1"/>
    </xf>
    <xf numFmtId="0" fontId="24" fillId="0" borderId="0" xfId="148" applyFont="1" applyAlignment="1">
      <alignment horizontal="left" vertical="top" wrapText="1"/>
    </xf>
    <xf numFmtId="0" fontId="11" fillId="0" borderId="30" xfId="119" applyFont="1" applyBorder="1" applyAlignment="1">
      <alignment horizontal="right"/>
    </xf>
    <xf numFmtId="0" fontId="12" fillId="0" borderId="0" xfId="2" applyFont="1" applyAlignment="1">
      <alignment horizontal="left" vertical="center" wrapText="1"/>
    </xf>
  </cellXfs>
  <cellStyles count="164">
    <cellStyle name="Comma" xfId="48" builtinId="3"/>
    <cellStyle name="Comma [0] 2" xfId="135" xr:uid="{FAECA76F-899A-4F02-9D5B-E1B41A43B0E1}"/>
    <cellStyle name="Comma 2" xfId="14" xr:uid="{D8110C48-3E30-4998-B5D3-9A6D8C1C652B}"/>
    <cellStyle name="Comma 2 11" xfId="143" xr:uid="{B431B954-8D88-4CAF-AE9C-4272CC130F67}"/>
    <cellStyle name="Comma 2 2" xfId="16" xr:uid="{10CFE2E9-4791-46EA-A15D-FE886B6703B6}"/>
    <cellStyle name="Comma 2 2 2" xfId="120" xr:uid="{67CDAFE8-682E-4847-A15B-DFAB53F59EE9}"/>
    <cellStyle name="Comma 2 2 2 3" xfId="34" xr:uid="{94C9475C-EE67-49E4-934F-E8E53574016E}"/>
    <cellStyle name="Comma 2 2 3" xfId="156" xr:uid="{9387BFC9-BD45-4DC0-8062-A22C85F10C28}"/>
    <cellStyle name="Comma 2 2 4" xfId="142" xr:uid="{E0BDB0F5-3D7B-48C2-813F-C2E331B1DA90}"/>
    <cellStyle name="Comma 2 2 5" xfId="20" xr:uid="{1758022C-5DA1-4A7E-982B-389E39EA0D04}"/>
    <cellStyle name="Comma 2 3 2" xfId="130" xr:uid="{F1E1F4DE-433C-42A4-8BED-95250FD6C43C}"/>
    <cellStyle name="Comma 2 5" xfId="117" xr:uid="{3C82483B-5B80-4422-9CF6-C10316005166}"/>
    <cellStyle name="Comma 2 7" xfId="147" xr:uid="{358A47A9-E9A8-4E6B-A59A-57D5C5FAEEF1}"/>
    <cellStyle name="Comma 23" xfId="139" xr:uid="{BEEF36BB-8814-4A9B-B49C-291F570382D2}"/>
    <cellStyle name="Comma 3" xfId="17" xr:uid="{A3B5DB50-1E02-4831-B936-3CEA5BB5AF49}"/>
    <cellStyle name="Comma 3 2 2" xfId="108" xr:uid="{95F2D1C6-F7D5-40DA-B99B-C71D09BDEE39}"/>
    <cellStyle name="Comma 3 2 2 4" xfId="87" xr:uid="{0C55CF04-889C-452B-AB7F-53C0437BFF0C}"/>
    <cellStyle name="Comma 3 7" xfId="19" xr:uid="{6F8BD8D2-96E9-4F0C-B2D8-D18EC7F36442}"/>
    <cellStyle name="Comma 4" xfId="47" xr:uid="{E2F16B29-3740-401E-B076-1B99E8B80A0C}"/>
    <cellStyle name="Comma 4 2" xfId="125" xr:uid="{866F73D0-B04A-46B5-8AB5-CE9FB453771C}"/>
    <cellStyle name="Comma 4 2 2" xfId="33" xr:uid="{2095F170-FEF5-430A-84D8-1E1F3A2D198F}"/>
    <cellStyle name="Comma 4 2 2 2" xfId="32" xr:uid="{C728C95F-7000-40F2-9296-BEDC2DC7ECB6}"/>
    <cellStyle name="Comma 5" xfId="65" xr:uid="{8123EE03-A5BB-4F93-A88A-31134AC081CD}"/>
    <cellStyle name="Comma 5 2" xfId="157" xr:uid="{92924982-32C1-45AF-81F5-AF71C3195301}"/>
    <cellStyle name="Comma 6" xfId="90" xr:uid="{0808062A-ECC6-414B-B2EA-EC202D94EE56}"/>
    <cellStyle name="Comma 6 2" xfId="121" xr:uid="{B2780AF4-29CD-4430-8E87-9791CF1C5F88}"/>
    <cellStyle name="Comma 7" xfId="4" xr:uid="{00000000-0005-0000-0000-000000000000}"/>
    <cellStyle name="Comma 7 3 2" xfId="131" xr:uid="{CBD0AE3A-9DDE-4D9C-9FC0-454C9D844076}"/>
    <cellStyle name="Comma 7 4" xfId="137" xr:uid="{D6EAF0A8-D5A8-4C02-AD80-AEE87BB83828}"/>
    <cellStyle name="Comma_annual dig'03" xfId="126" xr:uid="{31E4D656-E283-41F8-9746-0E2FC4BB0FFE}"/>
    <cellStyle name="Comma_PPI M (2003) Q2 2010 Workings" xfId="54" xr:uid="{84A87B07-D7EF-4DDE-8ACE-91C97A042D81}"/>
    <cellStyle name="Comma_section 15 revised-energy" xfId="124" xr:uid="{CB4A8C95-BDD1-448F-A2B6-F2FF4E0EE613}"/>
    <cellStyle name="Comma_T5.5" xfId="103" xr:uid="{DF86BAC5-8B20-4C55-82D0-1168B7A1E8AE}"/>
    <cellStyle name="Currency 3" xfId="95" xr:uid="{504B7EF7-78F9-4976-8BC0-1715E426E8D1}"/>
    <cellStyle name="Hyperlink" xfId="1" builtinId="8"/>
    <cellStyle name="Hyperlink 2 3" xfId="12" xr:uid="{00000000-0005-0000-0000-000002000000}"/>
    <cellStyle name="Hyperlink 5" xfId="99" xr:uid="{EBEC8ED4-F388-4BA4-99D1-73C1797C9B73}"/>
    <cellStyle name="Normal" xfId="0" builtinId="0"/>
    <cellStyle name="Normal 10" xfId="69" xr:uid="{AFEB5C50-9666-45F4-B673-D058E1FCCA94}"/>
    <cellStyle name="Normal 10 10 6 3" xfId="113" xr:uid="{8D7DCEFA-4DE3-4AD6-8561-685A1FAA5C74}"/>
    <cellStyle name="Normal 10 10 8 3 2 5 2" xfId="36" xr:uid="{0EA80FC4-F287-45DA-9AFF-C8E017EF493E}"/>
    <cellStyle name="Normal 10 2" xfId="86" xr:uid="{9861AB71-E999-4749-AE44-3C3F40A35386}"/>
    <cellStyle name="Normal 10 3" xfId="79" xr:uid="{FA9B5570-804D-446C-853F-A5DABEEE6DBC}"/>
    <cellStyle name="Normal 11 3 2 2 2" xfId="85" xr:uid="{7D5B7936-6951-4320-9B9F-3984843DF866}"/>
    <cellStyle name="Normal 13" xfId="73" xr:uid="{28775FD1-ED3C-4FA0-BE97-C0BEE1E76791}"/>
    <cellStyle name="Normal 13 2" xfId="42" xr:uid="{487C2C56-93A3-4F73-9357-9190998B733F}"/>
    <cellStyle name="Normal 14" xfId="26" xr:uid="{5F09EEFD-65E1-4A6D-B6F9-4ABBC710228F}"/>
    <cellStyle name="Normal 143 2" xfId="40" xr:uid="{BE5A1DD0-D0D6-4C2B-93C8-A0599795A1A3}"/>
    <cellStyle name="Normal 144 2 2" xfId="30" xr:uid="{77B2325D-5A9B-498C-B92C-424E37B7D1A1}"/>
    <cellStyle name="Normal 15" xfId="146" xr:uid="{1B99936E-B2AC-4D3C-ABD3-305966224385}"/>
    <cellStyle name="Normal 17 3" xfId="7" xr:uid="{00000000-0005-0000-0000-000004000000}"/>
    <cellStyle name="Normal 18" xfId="151" xr:uid="{BDADAB29-C0D6-4D21-98D3-3B1FAEF759A7}"/>
    <cellStyle name="Normal 2" xfId="13" xr:uid="{6C8255AA-D0A0-4420-AE56-AC1BEA977EAA}"/>
    <cellStyle name="Normal 2 10" xfId="10" xr:uid="{00000000-0005-0000-0000-000005000000}"/>
    <cellStyle name="Normal 2 10 2" xfId="29" xr:uid="{859C7822-8D31-49FB-B59D-EFEFECA1BED2}"/>
    <cellStyle name="Normal 2 14" xfId="141" xr:uid="{1477EC2E-2416-4450-9801-301854932CA1}"/>
    <cellStyle name="Normal 2 2" xfId="2" xr:uid="{00000000-0005-0000-0000-000006000000}"/>
    <cellStyle name="Normal 2 2 2" xfId="3" xr:uid="{00000000-0005-0000-0000-000007000000}"/>
    <cellStyle name="Normal 2 2 2 2" xfId="49" xr:uid="{EF054731-F4F3-41A6-AB73-17C7CC2C14D7}"/>
    <cellStyle name="Normal 2 2 2 2 2" xfId="80" xr:uid="{EE057DF7-56CB-4CF3-88BF-9CB5BD255428}"/>
    <cellStyle name="Normal 2 2 2 4" xfId="77" xr:uid="{F0CE5613-832D-421C-9D4C-C430D862243A}"/>
    <cellStyle name="Normal 2 2 2 4 4 2 2 2" xfId="84" xr:uid="{A8CD781E-70EB-46E4-B0DF-D96849B94947}"/>
    <cellStyle name="Normal 2 2 3" xfId="58" xr:uid="{9503F04C-26F1-49C9-842A-C2972B04174F}"/>
    <cellStyle name="Normal 2 2 3 2" xfId="37" xr:uid="{F14926BA-CD9A-4EBB-BDD5-980533A5A37F}"/>
    <cellStyle name="Normal 2 2 4" xfId="71" xr:uid="{7D65C2ED-2850-4BA2-9D52-953151FB09FB}"/>
    <cellStyle name="Normal 2 3" xfId="41" xr:uid="{DD6D4457-F025-44AD-977B-C473C6E95AB5}"/>
    <cellStyle name="Normal 2 3 2" xfId="154" xr:uid="{EC3B5B09-8D92-4859-8223-09A191D5AE3A}"/>
    <cellStyle name="Normal 2 3 2 2 2" xfId="123" xr:uid="{9F0D3F49-B9E5-4DBB-834B-41E0D2BA12A0}"/>
    <cellStyle name="Normal 2 3 3" xfId="64" xr:uid="{D992EA87-7F78-4B70-9BBF-E381BAA7D8D0}"/>
    <cellStyle name="Normal 2 4" xfId="50" xr:uid="{726C95FD-CB7F-4FCF-A440-70D3B6E2CA6D}"/>
    <cellStyle name="Normal 2 5 2" xfId="144" xr:uid="{39336E71-2DA4-440B-8511-2D6DB973C735}"/>
    <cellStyle name="Normal 2 5 3" xfId="119" xr:uid="{3F95A5EC-BF4D-4D81-9558-D6AC5BD8FB5A}"/>
    <cellStyle name="Normal 2 6 2" xfId="52" xr:uid="{8683C6C9-2BF5-4825-A825-2BACE6DEB54C}"/>
    <cellStyle name="Normal 3" xfId="23" xr:uid="{55DAFD6C-ED82-4B2D-9FD6-BD89856267CD}"/>
    <cellStyle name="Normal 3 10 2" xfId="35" xr:uid="{A3D95FE7-4785-4760-B620-EE1C496D2786}"/>
    <cellStyle name="Normal 3 2" xfId="72" xr:uid="{7C6CA1C1-70DB-430D-9C5F-500DA97B3265}"/>
    <cellStyle name="Normal 3 2 2 2" xfId="78" xr:uid="{44E93932-9612-467A-B9E3-3223CD75285C}"/>
    <cellStyle name="Normal 3 2 32" xfId="150" xr:uid="{6494782A-078C-43BC-B906-AA64A993CF97}"/>
    <cellStyle name="Normal 3 3" xfId="51" xr:uid="{294E8D7B-3CD9-4F2F-856D-F156AF4473F5}"/>
    <cellStyle name="Normal 3 33" xfId="114" xr:uid="{2B3E879F-2F0B-4F50-9357-A40658E7460C}"/>
    <cellStyle name="Normal 3 4 2" xfId="136" xr:uid="{9E5D254E-61AF-454F-BB9B-BA49B06D2CB2}"/>
    <cellStyle name="Normal 4" xfId="5" xr:uid="{00000000-0005-0000-0000-000008000000}"/>
    <cellStyle name="Normal 4 2" xfId="138" xr:uid="{D77006EC-E19F-4EC6-A627-216C3BE60C75}"/>
    <cellStyle name="Normal 4 3" xfId="158" xr:uid="{23DD0D59-BC44-477A-B86D-B30EFC2F36A6}"/>
    <cellStyle name="Normal 5 10" xfId="18" xr:uid="{39C6DF51-F56A-4690-93DE-0DD3774CB835}"/>
    <cellStyle name="Normal 5 2" xfId="59" xr:uid="{A1E7E226-FFFB-45E8-8C4A-7B0806DC98A1}"/>
    <cellStyle name="Normal 5 3" xfId="152" xr:uid="{1DEF05A1-D1A6-4F77-B3CF-7595AB63FF11}"/>
    <cellStyle name="Normal 5 4" xfId="129" xr:uid="{87B9C88F-62AB-4279-95DD-8BB339F51A30}"/>
    <cellStyle name="Normal 5 5" xfId="163" xr:uid="{6E079A11-EC36-4A19-97E5-B6E84DDC38CA}"/>
    <cellStyle name="Normal 6 2 4 2" xfId="106" xr:uid="{7F3F3F41-78C8-4B1D-B00E-4705B18950E5}"/>
    <cellStyle name="Normal 6 2 5" xfId="105" xr:uid="{3D039C6E-C6C2-42C9-9A82-E8651184BB2D}"/>
    <cellStyle name="Normal 7 10" xfId="149" xr:uid="{30E79646-AF0D-4FC2-AB97-A6D40924368A}"/>
    <cellStyle name="Normal 7 4" xfId="83" xr:uid="{04302795-F125-4384-BE8D-57CCECA1EDD5}"/>
    <cellStyle name="Normal 9 2" xfId="92" xr:uid="{63671CBF-08F3-427E-B593-0274D6C5C037}"/>
    <cellStyle name="Normal_01TAB1Q1" xfId="45" xr:uid="{99A18173-A161-4A28-85F4-C1D337C1A899}"/>
    <cellStyle name="Normal_01TAB3Q1" xfId="46" xr:uid="{E68F6CD2-F59C-493A-9753-9A6FF1E24C47}"/>
    <cellStyle name="Normal_2000" xfId="88" xr:uid="{8EAE7020-DA5C-4D09-9A8D-568866813EDC}"/>
    <cellStyle name="Normal_annual dig'03" xfId="122" xr:uid="{CA14F893-629E-4D9C-8A4D-5F567352DD31}"/>
    <cellStyle name="Normal_Book3" xfId="162" xr:uid="{38866AB1-8EA3-41EE-A93E-D4334D154A58}"/>
    <cellStyle name="Normal_consq4-2002tabs" xfId="153" xr:uid="{B6098578-486E-4003-A88B-3BA99973432F}"/>
    <cellStyle name="Normal_DIG11_5" xfId="116" xr:uid="{3D1E0A1E-C06D-476F-B7A4-E7B5C2A8F522}"/>
    <cellStyle name="Normal_DIG2_4" xfId="8" xr:uid="{00000000-0005-0000-0000-000009000000}"/>
    <cellStyle name="Normal_DIG2_5" xfId="9" xr:uid="{00000000-0005-0000-0000-00000A000000}"/>
    <cellStyle name="Normal_DIG2_6" xfId="6" xr:uid="{00000000-0005-0000-0000-00000B000000}"/>
    <cellStyle name="Normal_DIG2_7" xfId="11" xr:uid="{00000000-0005-0000-0000-00000C000000}"/>
    <cellStyle name="Normal_DIG4_11B" xfId="24" xr:uid="{40282BFB-F4B0-4BFB-8E4B-0B7B21CA9797}"/>
    <cellStyle name="Normal_DIG4_12A" xfId="25" xr:uid="{6CD8D549-FBE4-4C3F-AF1C-6A5A5693E404}"/>
    <cellStyle name="Normal_DIG7_10" xfId="63" xr:uid="{80829DE5-26A5-451A-B31C-38DBEA903428}"/>
    <cellStyle name="Normal_DIG7_12" xfId="68" xr:uid="{7BEF263E-AE3A-47EC-A4D5-8F7D30523518}"/>
    <cellStyle name="Normal_DIG7_4" xfId="66" xr:uid="{47B029DF-3414-4F02-A439-207256766809}"/>
    <cellStyle name="Normal_DIG7_5" xfId="62" xr:uid="{67604764-D91A-4BE7-B723-3A79F6D58B35}"/>
    <cellStyle name="Normal_DIG7_6" xfId="60" xr:uid="{E7BBFCD4-E905-43CB-B79F-B46071B27B94}"/>
    <cellStyle name="Normal_DIG7_7" xfId="57" xr:uid="{BB91E368-0B29-4B81-9CEF-EDF318C52812}"/>
    <cellStyle name="Normal_DIG7_8" xfId="61" xr:uid="{65C8D92A-27F1-4B3E-978A-F6662377FF51}"/>
    <cellStyle name="Normal_DIG7_9" xfId="67" xr:uid="{73F2D28E-8DB6-4898-8D3A-904A61223AA7}"/>
    <cellStyle name="Normal_Digest 2002" xfId="133" xr:uid="{89514243-97EC-4E42-AAB1-90C8DDFCA7E8}"/>
    <cellStyle name="Normal_Energy Balance incl Rodrigues" xfId="128" xr:uid="{CEAED32D-B0E0-4F83-BE1A-F53F5D508F29}"/>
    <cellStyle name="Normal_indicator water" xfId="127" xr:uid="{4D9B5108-63FE-4F36-91B7-54C5ABCCE72D}"/>
    <cellStyle name="Normal_Industry 15.7-15.8" xfId="161" xr:uid="{2C71B0BE-7217-406F-AD89-4E1FB44F0A0E}"/>
    <cellStyle name="Normal_inflationfcast" xfId="44" xr:uid="{819C678F-BD63-4708-A6AC-32AFA0397391}"/>
    <cellStyle name="Normal_ODCS" xfId="28" xr:uid="{1E5EFFCD-F841-40A6-AAF7-2F10E1E3A25C}"/>
    <cellStyle name="Normal_PPI M (2003) Q2 2010 Workings 2" xfId="53" xr:uid="{88DB37E0-9F18-4139-B434-6892814EB2E1}"/>
    <cellStyle name="Normal_PPI M (2003) Q2 2010 Workings_ppi(m) q3 2010 tables (Final)  20.12.2010" xfId="55" xr:uid="{4834A6EC-609B-4866-91E0-93644E4D4419}"/>
    <cellStyle name="Normal_PPISept02_ppi(m) q3 2010 tables (Final)  20.12.2010" xfId="56" xr:uid="{43600F3E-7831-4908-88BD-EC079ED55547}"/>
    <cellStyle name="Normal_q2001water972000" xfId="148" xr:uid="{0378269D-7CB3-413E-B516-6F4D9CEEAC26}"/>
    <cellStyle name="Normal_Quarterly BOP 2001" xfId="159" xr:uid="{63DB7176-C4D9-40F0-8B86-72079E39DCA3}"/>
    <cellStyle name="Normal_RHABMCPC010731" xfId="31" xr:uid="{3C1D7630-AFF0-4839-B039-05239A7B21D2}"/>
    <cellStyle name="Normal_section 15 (b)-Industry" xfId="160" xr:uid="{02DD36BB-0F72-4466-B103-AE4B9EBD301B}"/>
    <cellStyle name="Normal_Sheet1" xfId="43" xr:uid="{9465A6CC-09D2-48B9-BF9D-DFD539655734}"/>
    <cellStyle name="Normal_Sheet1 (2)" xfId="110" xr:uid="{F3D83321-61E6-4921-80BA-7A5BF342BAF5}"/>
    <cellStyle name="Normal_Sheet1 (3)" xfId="112" xr:uid="{63FBA39B-46D6-4C80-AA6D-E23A35B26BDC}"/>
    <cellStyle name="Normal_Sheet1 (4)" xfId="115" xr:uid="{7821AEF4-7D77-458F-BD38-0A9F3FD30911}"/>
    <cellStyle name="Normal_Sheet1 (5)" xfId="118" xr:uid="{7EEEF414-0BB6-47E6-BF35-25D8EDBA4B41}"/>
    <cellStyle name="Normal_T 3.21" xfId="89" xr:uid="{EEE162D7-EA5D-4EAE-A7C8-E3897D914089}"/>
    <cellStyle name="Normal_T 3.6 - 3.7" xfId="100" xr:uid="{7A7078CE-44C0-4615-8BDF-B8F9FD3A9B0E}"/>
    <cellStyle name="Normal_T 4.1" xfId="91" xr:uid="{FE9C3630-2CFD-4BB7-A8A2-C4BE819ED656}"/>
    <cellStyle name="Normal_T 4.19" xfId="94" xr:uid="{F8ED9D35-CFD5-4685-9EA0-CEADBE5ED865}"/>
    <cellStyle name="Normal_T 5.14" xfId="104" xr:uid="{5B00DAE9-9975-4634-9B4F-106FB0EEC0C3}"/>
    <cellStyle name="Normal_T12.1-2" xfId="93" xr:uid="{D4A31772-44CF-4803-AF36-0715849CEDD1}"/>
    <cellStyle name="Normal_T4.32" xfId="96" xr:uid="{E566F6EF-EFC6-4600-81FB-6D027EC8DFAE}"/>
    <cellStyle name="Normal_T5.15 2 2" xfId="109" xr:uid="{BC6042F3-46F6-4854-A899-390AAD02AD25}"/>
    <cellStyle name="Normal_T5.2 2" xfId="102" xr:uid="{3609AB25-03DC-4DA1-86B9-0A4A20416CFA}"/>
    <cellStyle name="Normal_T5.3 - 5.4" xfId="101" xr:uid="{1E32E2B6-155D-45CA-BB9D-8BD1356CEC20}"/>
    <cellStyle name="Normal_T5.5" xfId="97" xr:uid="{9C1E6864-C0EE-4EEE-884A-78F2A1A428D5}"/>
    <cellStyle name="Normal_T-5.6 - 5.7" xfId="107" xr:uid="{A49E7DFD-0ECF-4988-8E7A-31DC5FBE0637}"/>
    <cellStyle name="Normal_T5.8 -5.9" xfId="98" xr:uid="{9CB5B729-0EB7-41E4-89B6-D15753E0D471}"/>
    <cellStyle name="Normal_Tab 2.18 - GOVFUNC" xfId="155" xr:uid="{1DAB8D32-1676-43A1-82BA-9A9EA76E7CE9}"/>
    <cellStyle name="Normal_TAB-1.2" xfId="111" xr:uid="{4B7C7BE4-D0CA-4CB2-A9CC-FEF9891E293B}"/>
    <cellStyle name="Normal_TAB1-5" xfId="15" xr:uid="{DFD1D2E9-A6C9-4174-825C-DCEAE6E86A85}"/>
    <cellStyle name="Normal_TAB2-00" xfId="145" xr:uid="{4BA55201-9068-4049-9B2E-3E630BC7F946}"/>
    <cellStyle name="Normal_TAB34" xfId="82" xr:uid="{1CE416E4-615A-477B-9B4A-56C19D080ED5}"/>
    <cellStyle name="Normal_TAB82" xfId="75" xr:uid="{5F5485E8-F150-4DCD-98DB-5D5775871D33}"/>
    <cellStyle name="Normal_TAB823" xfId="74" xr:uid="{BF761BC1-F53E-410A-9D35-69448672FFBD}"/>
    <cellStyle name="Normal_TAB89" xfId="81" xr:uid="{A7E951E3-848E-4B98-8691-1832D1293D36}"/>
    <cellStyle name="Normal_Table 25f" xfId="27" xr:uid="{58918539-B248-4AEC-A0F0-74728B67E36E}"/>
    <cellStyle name="Normal_Table 30" xfId="38" xr:uid="{1106E4AA-4397-4A39-AB82-AE932530701C}"/>
    <cellStyle name="Normal_TABLE 8.2a" xfId="70" xr:uid="{3A49BBC2-8519-4FAA-BCA3-5FB28E70E47D}"/>
    <cellStyle name="Normal_TABLE 8.2c" xfId="76" xr:uid="{78776BED-EA36-4576-B6C7-8D0729012B81}"/>
    <cellStyle name="Normal_water production" xfId="132" xr:uid="{0432213E-5BAA-4D5E-9AF3-126E30871B89}"/>
    <cellStyle name="Normal_water production 2" xfId="140" xr:uid="{AB2556EB-3C70-43A7-80CB-8204062A466C}"/>
    <cellStyle name="Normal_WATER sales 2" xfId="134" xr:uid="{1928F946-7B6A-48B4-A487-C64B602DBC39}"/>
    <cellStyle name="Output Column Headings" xfId="21" xr:uid="{D2C7FBF7-5BB6-4AC3-B503-6C6BDB91E1D1}"/>
    <cellStyle name="Output Line Items" xfId="22" xr:uid="{6F14060A-D7B3-4037-8DAA-BEE7DF695D54}"/>
    <cellStyle name="Percent 2 2 2" xfId="39" xr:uid="{586404FD-7011-4941-90BA-8291107D9F5E}"/>
  </cellStyles>
  <dxfs count="30">
    <dxf>
      <font>
        <i/>
        <strike val="0"/>
        <outline val="0"/>
        <shadow val="0"/>
        <u val="none"/>
        <vertAlign val="baseline"/>
        <sz val="14"/>
        <color auto="1"/>
        <name val="Times New Roman"/>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3" formatCode="#,##0"/>
      <fill>
        <patternFill patternType="none">
          <fgColor indexed="64"/>
          <bgColor indexed="65"/>
        </patternFill>
      </fill>
      <alignment horizontal="right" vertical="center" textRotation="0" wrapText="0" indent="2"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externalLink" Target="externalLinks/externalLink113.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externalLink" Target="externalLinks/externalLink40.xml"/><Relationship Id="rId268" Type="http://schemas.openxmlformats.org/officeDocument/2006/relationships/externalLink" Target="externalLinks/externalLink82.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externalLink" Target="externalLinks/externalLink51.xml"/><Relationship Id="rId279" Type="http://schemas.openxmlformats.org/officeDocument/2006/relationships/externalLink" Target="externalLinks/externalLink93.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externalLink" Target="externalLinks/externalLink104.xml"/><Relationship Id="rId304" Type="http://schemas.openxmlformats.org/officeDocument/2006/relationships/externalLink" Target="externalLinks/externalLink11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externalLink" Target="externalLinks/externalLink6.xml"/><Relationship Id="rId206" Type="http://schemas.openxmlformats.org/officeDocument/2006/relationships/externalLink" Target="externalLinks/externalLink20.xml"/><Relationship Id="rId248" Type="http://schemas.openxmlformats.org/officeDocument/2006/relationships/externalLink" Target="externalLinks/externalLink62.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theme" Target="theme/theme1.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externalLink" Target="externalLinks/externalLink31.xml"/><Relationship Id="rId259" Type="http://schemas.openxmlformats.org/officeDocument/2006/relationships/externalLink" Target="externalLinks/externalLink73.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84.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externalLink" Target="externalLinks/externalLink42.xml"/><Relationship Id="rId281" Type="http://schemas.openxmlformats.org/officeDocument/2006/relationships/externalLink" Target="externalLinks/externalLink95.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externalLink" Target="externalLinks/externalLink32.xml"/><Relationship Id="rId239" Type="http://schemas.openxmlformats.org/officeDocument/2006/relationships/externalLink" Target="externalLinks/externalLink53.xml"/><Relationship Id="rId250" Type="http://schemas.openxmlformats.org/officeDocument/2006/relationships/externalLink" Target="externalLinks/externalLink64.xml"/><Relationship Id="rId271" Type="http://schemas.openxmlformats.org/officeDocument/2006/relationships/externalLink" Target="externalLinks/externalLink85.xml"/><Relationship Id="rId292" Type="http://schemas.openxmlformats.org/officeDocument/2006/relationships/externalLink" Target="externalLinks/externalLink106.xml"/><Relationship Id="rId306" Type="http://schemas.openxmlformats.org/officeDocument/2006/relationships/externalLink" Target="externalLinks/externalLink12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8.xml"/><Relationship Id="rId208" Type="http://schemas.openxmlformats.org/officeDocument/2006/relationships/externalLink" Target="externalLinks/externalLink22.xml"/><Relationship Id="rId229" Type="http://schemas.openxmlformats.org/officeDocument/2006/relationships/externalLink" Target="externalLinks/externalLink43.xml"/><Relationship Id="rId240" Type="http://schemas.openxmlformats.org/officeDocument/2006/relationships/externalLink" Target="externalLinks/externalLink54.xml"/><Relationship Id="rId261" Type="http://schemas.openxmlformats.org/officeDocument/2006/relationships/externalLink" Target="externalLinks/externalLink75.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96.xml"/><Relationship Id="rId317" Type="http://schemas.openxmlformats.org/officeDocument/2006/relationships/sharedStrings" Target="sharedString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externalLink" Target="externalLinks/externalLink33.xml"/><Relationship Id="rId230" Type="http://schemas.openxmlformats.org/officeDocument/2006/relationships/externalLink" Target="externalLinks/externalLink44.xml"/><Relationship Id="rId251" Type="http://schemas.openxmlformats.org/officeDocument/2006/relationships/externalLink" Target="externalLinks/externalLink6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86.xml"/><Relationship Id="rId293" Type="http://schemas.openxmlformats.org/officeDocument/2006/relationships/externalLink" Target="externalLinks/externalLink107.xml"/><Relationship Id="rId307" Type="http://schemas.openxmlformats.org/officeDocument/2006/relationships/externalLink" Target="externalLinks/externalLink12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externalLink" Target="externalLinks/externalLink9.xml"/><Relationship Id="rId209" Type="http://schemas.openxmlformats.org/officeDocument/2006/relationships/externalLink" Target="externalLinks/externalLink23.xml"/><Relationship Id="rId220" Type="http://schemas.openxmlformats.org/officeDocument/2006/relationships/externalLink" Target="externalLinks/externalLink34.xml"/><Relationship Id="rId241" Type="http://schemas.openxmlformats.org/officeDocument/2006/relationships/externalLink" Target="externalLinks/externalLink5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76.xml"/><Relationship Id="rId283" Type="http://schemas.openxmlformats.org/officeDocument/2006/relationships/externalLink" Target="externalLinks/externalLink97.xml"/><Relationship Id="rId318" Type="http://schemas.openxmlformats.org/officeDocument/2006/relationships/calcChain" Target="calcChai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externalLink" Target="externalLinks/externalLink24.xml"/><Relationship Id="rId26" Type="http://schemas.openxmlformats.org/officeDocument/2006/relationships/worksheet" Target="worksheets/sheet26.xml"/><Relationship Id="rId231" Type="http://schemas.openxmlformats.org/officeDocument/2006/relationships/externalLink" Target="externalLinks/externalLink45.xml"/><Relationship Id="rId252" Type="http://schemas.openxmlformats.org/officeDocument/2006/relationships/externalLink" Target="externalLinks/externalLink66.xml"/><Relationship Id="rId273" Type="http://schemas.openxmlformats.org/officeDocument/2006/relationships/externalLink" Target="externalLinks/externalLink87.xml"/><Relationship Id="rId294" Type="http://schemas.openxmlformats.org/officeDocument/2006/relationships/externalLink" Target="externalLinks/externalLink108.xml"/><Relationship Id="rId308" Type="http://schemas.openxmlformats.org/officeDocument/2006/relationships/externalLink" Target="externalLinks/externalLink12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10.xml"/><Relationship Id="rId200" Type="http://schemas.openxmlformats.org/officeDocument/2006/relationships/externalLink" Target="externalLinks/externalLink14.xml"/><Relationship Id="rId16" Type="http://schemas.openxmlformats.org/officeDocument/2006/relationships/worksheet" Target="worksheets/sheet16.xml"/><Relationship Id="rId221" Type="http://schemas.openxmlformats.org/officeDocument/2006/relationships/externalLink" Target="externalLinks/externalLink35.xml"/><Relationship Id="rId242" Type="http://schemas.openxmlformats.org/officeDocument/2006/relationships/externalLink" Target="externalLinks/externalLink56.xml"/><Relationship Id="rId263" Type="http://schemas.openxmlformats.org/officeDocument/2006/relationships/externalLink" Target="externalLinks/externalLink77.xml"/><Relationship Id="rId284" Type="http://schemas.openxmlformats.org/officeDocument/2006/relationships/externalLink" Target="externalLinks/externalLink98.xml"/><Relationship Id="rId319"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5.xml"/><Relationship Id="rId232" Type="http://schemas.openxmlformats.org/officeDocument/2006/relationships/externalLink" Target="externalLinks/externalLink46.xml"/><Relationship Id="rId253" Type="http://schemas.openxmlformats.org/officeDocument/2006/relationships/externalLink" Target="externalLinks/externalLink67.xml"/><Relationship Id="rId274" Type="http://schemas.openxmlformats.org/officeDocument/2006/relationships/externalLink" Target="externalLinks/externalLink88.xml"/><Relationship Id="rId295" Type="http://schemas.openxmlformats.org/officeDocument/2006/relationships/externalLink" Target="externalLinks/externalLink109.xml"/><Relationship Id="rId309" Type="http://schemas.openxmlformats.org/officeDocument/2006/relationships/externalLink" Target="externalLinks/externalLink12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customXml" Target="../customXml/item2.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11.xml"/><Relationship Id="rId201" Type="http://schemas.openxmlformats.org/officeDocument/2006/relationships/externalLink" Target="externalLinks/externalLink15.xml"/><Relationship Id="rId222" Type="http://schemas.openxmlformats.org/officeDocument/2006/relationships/externalLink" Target="externalLinks/externalLink36.xml"/><Relationship Id="rId243" Type="http://schemas.openxmlformats.org/officeDocument/2006/relationships/externalLink" Target="externalLinks/externalLink57.xml"/><Relationship Id="rId264" Type="http://schemas.openxmlformats.org/officeDocument/2006/relationships/externalLink" Target="externalLinks/externalLink78.xml"/><Relationship Id="rId285" Type="http://schemas.openxmlformats.org/officeDocument/2006/relationships/externalLink" Target="externalLinks/externalLink99.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externalLink" Target="externalLinks/externalLink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1.xml"/><Relationship Id="rId1" Type="http://schemas.openxmlformats.org/officeDocument/2006/relationships/worksheet" Target="worksheets/sheet1.xml"/><Relationship Id="rId212" Type="http://schemas.openxmlformats.org/officeDocument/2006/relationships/externalLink" Target="externalLinks/externalLink26.xml"/><Relationship Id="rId233" Type="http://schemas.openxmlformats.org/officeDocument/2006/relationships/externalLink" Target="externalLinks/externalLink47.xml"/><Relationship Id="rId254" Type="http://schemas.openxmlformats.org/officeDocument/2006/relationships/externalLink" Target="externalLinks/externalLink68.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89.xml"/><Relationship Id="rId296" Type="http://schemas.openxmlformats.org/officeDocument/2006/relationships/externalLink" Target="externalLinks/externalLink110.xml"/><Relationship Id="rId300" Type="http://schemas.openxmlformats.org/officeDocument/2006/relationships/externalLink" Target="externalLinks/externalLink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2.xml"/><Relationship Id="rId321" Type="http://schemas.openxmlformats.org/officeDocument/2006/relationships/customXml" Target="../customXml/item3.xml"/><Relationship Id="rId202" Type="http://schemas.openxmlformats.org/officeDocument/2006/relationships/externalLink" Target="externalLinks/externalLink16.xml"/><Relationship Id="rId223" Type="http://schemas.openxmlformats.org/officeDocument/2006/relationships/externalLink" Target="externalLinks/externalLink37.xml"/><Relationship Id="rId244" Type="http://schemas.openxmlformats.org/officeDocument/2006/relationships/externalLink" Target="externalLinks/externalLink58.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79.xml"/><Relationship Id="rId286" Type="http://schemas.openxmlformats.org/officeDocument/2006/relationships/externalLink" Target="externalLinks/externalLink100.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2.xml"/><Relationship Id="rId311" Type="http://schemas.openxmlformats.org/officeDocument/2006/relationships/externalLink" Target="externalLinks/externalLink125.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27.xml"/><Relationship Id="rId234"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69.xml"/><Relationship Id="rId276" Type="http://schemas.openxmlformats.org/officeDocument/2006/relationships/externalLink" Target="externalLinks/externalLink90.xml"/><Relationship Id="rId297" Type="http://schemas.openxmlformats.org/officeDocument/2006/relationships/externalLink" Target="externalLinks/externalLink11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115.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3.xml"/><Relationship Id="rId203" Type="http://schemas.openxmlformats.org/officeDocument/2006/relationships/externalLink" Target="externalLinks/externalLink17.xml"/><Relationship Id="rId19" Type="http://schemas.openxmlformats.org/officeDocument/2006/relationships/worksheet" Target="worksheets/sheet19.xml"/><Relationship Id="rId224" Type="http://schemas.openxmlformats.org/officeDocument/2006/relationships/externalLink" Target="externalLinks/externalLink38.xml"/><Relationship Id="rId245" Type="http://schemas.openxmlformats.org/officeDocument/2006/relationships/externalLink" Target="externalLinks/externalLink59.xml"/><Relationship Id="rId266" Type="http://schemas.openxmlformats.org/officeDocument/2006/relationships/externalLink" Target="externalLinks/externalLink80.xml"/><Relationship Id="rId287" Type="http://schemas.openxmlformats.org/officeDocument/2006/relationships/externalLink" Target="externalLinks/externalLink10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externalLink" Target="externalLinks/externalLink126.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3.xml"/><Relationship Id="rId3" Type="http://schemas.openxmlformats.org/officeDocument/2006/relationships/worksheet" Target="worksheets/sheet3.xml"/><Relationship Id="rId214" Type="http://schemas.openxmlformats.org/officeDocument/2006/relationships/externalLink" Target="externalLinks/externalLink28.xml"/><Relationship Id="rId235" Type="http://schemas.openxmlformats.org/officeDocument/2006/relationships/externalLink" Target="externalLinks/externalLink49.xml"/><Relationship Id="rId256" Type="http://schemas.openxmlformats.org/officeDocument/2006/relationships/externalLink" Target="externalLinks/externalLink70.xml"/><Relationship Id="rId277" Type="http://schemas.openxmlformats.org/officeDocument/2006/relationships/externalLink" Target="externalLinks/externalLink91.xml"/><Relationship Id="rId298" Type="http://schemas.openxmlformats.org/officeDocument/2006/relationships/externalLink" Target="externalLinks/externalLink11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externalLink" Target="externalLinks/externalLink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externalLink" Target="externalLinks/externalLink4.xml"/><Relationship Id="rId204" Type="http://schemas.openxmlformats.org/officeDocument/2006/relationships/externalLink" Target="externalLinks/externalLink18.xml"/><Relationship Id="rId225" Type="http://schemas.openxmlformats.org/officeDocument/2006/relationships/externalLink" Target="externalLinks/externalLink39.xml"/><Relationship Id="rId246" Type="http://schemas.openxmlformats.org/officeDocument/2006/relationships/externalLink" Target="externalLinks/externalLink60.xml"/><Relationship Id="rId267" Type="http://schemas.openxmlformats.org/officeDocument/2006/relationships/externalLink" Target="externalLinks/externalLink81.xml"/><Relationship Id="rId288" Type="http://schemas.openxmlformats.org/officeDocument/2006/relationships/externalLink" Target="externalLinks/externalLink10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externalLink" Target="externalLinks/externalLink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externalLink" Target="externalLinks/externalLink29.xml"/><Relationship Id="rId236" Type="http://schemas.openxmlformats.org/officeDocument/2006/relationships/externalLink" Target="externalLinks/externalLink50.xml"/><Relationship Id="rId257" Type="http://schemas.openxmlformats.org/officeDocument/2006/relationships/externalLink" Target="externalLinks/externalLink71.xml"/><Relationship Id="rId278" Type="http://schemas.openxmlformats.org/officeDocument/2006/relationships/externalLink" Target="externalLinks/externalLink92.xml"/><Relationship Id="rId303" Type="http://schemas.openxmlformats.org/officeDocument/2006/relationships/externalLink" Target="externalLinks/externalLink11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externalLink" Target="externalLinks/externalLink5.xml"/><Relationship Id="rId205" Type="http://schemas.openxmlformats.org/officeDocument/2006/relationships/externalLink" Target="externalLinks/externalLink19.xml"/><Relationship Id="rId247" Type="http://schemas.openxmlformats.org/officeDocument/2006/relationships/externalLink" Target="externalLinks/externalLink61.xml"/><Relationship Id="rId107" Type="http://schemas.openxmlformats.org/officeDocument/2006/relationships/worksheet" Target="worksheets/sheet107.xml"/><Relationship Id="rId289" Type="http://schemas.openxmlformats.org/officeDocument/2006/relationships/externalLink" Target="externalLinks/externalLink103.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externalLink" Target="externalLinks/externalLink12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externalLink" Target="externalLinks/externalLink30.xml"/><Relationship Id="rId258" Type="http://schemas.openxmlformats.org/officeDocument/2006/relationships/externalLink" Target="externalLinks/externalLink72.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externalLink" Target="externalLinks/externalLink41.xml"/><Relationship Id="rId269" Type="http://schemas.openxmlformats.org/officeDocument/2006/relationships/externalLink" Target="externalLinks/externalLink83.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externalLink" Target="externalLinks/externalLink94.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externalLink" Target="externalLinks/externalLink52.xml"/><Relationship Id="rId291" Type="http://schemas.openxmlformats.org/officeDocument/2006/relationships/externalLink" Target="externalLinks/externalLink105.xml"/><Relationship Id="rId305" Type="http://schemas.openxmlformats.org/officeDocument/2006/relationships/externalLink" Target="externalLinks/externalLink119.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externalLink" Target="externalLinks/externalLink7.xml"/><Relationship Id="rId207" Type="http://schemas.openxmlformats.org/officeDocument/2006/relationships/externalLink" Target="externalLinks/externalLink21.xml"/><Relationship Id="rId249" Type="http://schemas.openxmlformats.org/officeDocument/2006/relationships/externalLink" Target="externalLinks/externalLink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74.xml"/><Relationship Id="rId316"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MU"/>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DAC1-4F66-8999-535B9AA48F5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DAC1-4F66-8999-535B9AA48F5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DAC1-4F66-8999-535B9AA48F5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DAC1-4F66-8999-535B9AA48F5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DAC1-4F66-8999-535B9AA48F5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DAC1-4F66-8999-535B9AA48F5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DAC1-4F66-8999-535B9AA48F5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DAC1-4F66-8999-535B9AA48F54}"/>
              </c:ext>
            </c:extLst>
          </c:dPt>
          <c:val>
            <c:numLit>
              <c:formatCode>General</c:formatCode>
              <c:ptCount val="8"/>
              <c:pt idx="0">
                <c:v>0</c:v>
              </c:pt>
              <c:pt idx="2">
                <c:v>0</c:v>
              </c:pt>
              <c:pt idx="3">
                <c:v>0</c:v>
              </c:pt>
              <c:pt idx="5">
                <c:v>0</c:v>
              </c:pt>
              <c:pt idx="7">
                <c:v>0</c:v>
              </c:pt>
            </c:numLit>
          </c:val>
          <c:extLst>
            <c:ext xmlns:c16="http://schemas.microsoft.com/office/drawing/2014/chart" uri="{C3380CC4-5D6E-409C-BE32-E72D297353CC}">
              <c16:uniqueId val="{0000000F-DAC1-4F66-8999-535B9AA48F54}"/>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en-MU"/>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MU"/>
    </a:p>
  </c:txPr>
  <c:printSettings>
    <c:headerFooter alignWithMargins="0"/>
    <c:pageMargins b="1" l="0.75000000000000022" r="0.75000000000000022" t="1" header="0.5" footer="0.5"/>
    <c:pageSetup/>
  </c:printSettings>
</c:chartSpace>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12</xdr:col>
      <xdr:colOff>0</xdr:colOff>
      <xdr:row>8</xdr:row>
      <xdr:rowOff>0</xdr:rowOff>
    </xdr:from>
    <xdr:ext cx="184731" cy="264560"/>
    <xdr:sp macro="" textlink="">
      <xdr:nvSpPr>
        <xdr:cNvPr id="2" name="TextBox 1">
          <a:extLst>
            <a:ext uri="{FF2B5EF4-FFF2-40B4-BE49-F238E27FC236}">
              <a16:creationId xmlns:a16="http://schemas.microsoft.com/office/drawing/2014/main" id="{B9321476-11D4-49CD-A3EA-3463784C55E9}"/>
            </a:ext>
          </a:extLst>
        </xdr:cNvPr>
        <xdr:cNvSpPr txBox="1"/>
      </xdr:nvSpPr>
      <xdr:spPr>
        <a:xfrm>
          <a:off x="7877175" y="262890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oneCellAnchor>
    <xdr:from>
      <xdr:col>12</xdr:col>
      <xdr:colOff>0</xdr:colOff>
      <xdr:row>8</xdr:row>
      <xdr:rowOff>0</xdr:rowOff>
    </xdr:from>
    <xdr:ext cx="184731" cy="264560"/>
    <xdr:sp macro="" textlink="">
      <xdr:nvSpPr>
        <xdr:cNvPr id="3" name="TextBox 2">
          <a:extLst>
            <a:ext uri="{FF2B5EF4-FFF2-40B4-BE49-F238E27FC236}">
              <a16:creationId xmlns:a16="http://schemas.microsoft.com/office/drawing/2014/main" id="{4CC5025F-F602-4748-BB56-D527B62DC471}"/>
            </a:ext>
          </a:extLst>
        </xdr:cNvPr>
        <xdr:cNvSpPr txBox="1"/>
      </xdr:nvSpPr>
      <xdr:spPr>
        <a:xfrm>
          <a:off x="7877175" y="262890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1047750</xdr:colOff>
      <xdr:row>1</xdr:row>
      <xdr:rowOff>19050</xdr:rowOff>
    </xdr:from>
    <xdr:to>
      <xdr:col>0</xdr:col>
      <xdr:colOff>1295400</xdr:colOff>
      <xdr:row>1</xdr:row>
      <xdr:rowOff>123825</xdr:rowOff>
    </xdr:to>
    <xdr:sp macro="" textlink="">
      <xdr:nvSpPr>
        <xdr:cNvPr id="2" name="Text 1">
          <a:extLst>
            <a:ext uri="{FF2B5EF4-FFF2-40B4-BE49-F238E27FC236}">
              <a16:creationId xmlns:a16="http://schemas.microsoft.com/office/drawing/2014/main" id="{28067B88-60C9-499C-ACF9-195FE0C23F23}"/>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3" name="Text 1">
          <a:extLst>
            <a:ext uri="{FF2B5EF4-FFF2-40B4-BE49-F238E27FC236}">
              <a16:creationId xmlns:a16="http://schemas.microsoft.com/office/drawing/2014/main" id="{80F03E24-9991-494A-A637-3505C46369C7}"/>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76571A15-1F16-4034-9171-F68FBD5A5CCE}"/>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1D2FCD8B-D844-45AA-A853-E1EE898B3CE7}"/>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6" name="Text 1">
          <a:extLst>
            <a:ext uri="{FF2B5EF4-FFF2-40B4-BE49-F238E27FC236}">
              <a16:creationId xmlns:a16="http://schemas.microsoft.com/office/drawing/2014/main" id="{80100369-0AF2-45CB-B208-53D38CD3F31C}"/>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7" name="Text 1">
          <a:extLst>
            <a:ext uri="{FF2B5EF4-FFF2-40B4-BE49-F238E27FC236}">
              <a16:creationId xmlns:a16="http://schemas.microsoft.com/office/drawing/2014/main" id="{4D3261E3-94DB-4B72-ACF7-0009BC572607}"/>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4</xdr:row>
      <xdr:rowOff>104775</xdr:rowOff>
    </xdr:from>
    <xdr:to>
      <xdr:col>0</xdr:col>
      <xdr:colOff>676278</xdr:colOff>
      <xdr:row>6</xdr:row>
      <xdr:rowOff>1323978</xdr:rowOff>
    </xdr:to>
    <xdr:cxnSp macro="">
      <xdr:nvCxnSpPr>
        <xdr:cNvPr id="2" name="Straight Connector 1">
          <a:extLst>
            <a:ext uri="{FF2B5EF4-FFF2-40B4-BE49-F238E27FC236}">
              <a16:creationId xmlns:a16="http://schemas.microsoft.com/office/drawing/2014/main" id="{2B86CACA-CBE7-4E81-AE1D-94E79E5E0A3D}"/>
            </a:ext>
          </a:extLst>
        </xdr:cNvPr>
        <xdr:cNvCxnSpPr/>
      </xdr:nvCxnSpPr>
      <xdr:spPr>
        <a:xfrm>
          <a:off x="19050" y="885825"/>
          <a:ext cx="657228" cy="23526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27</xdr:row>
      <xdr:rowOff>0</xdr:rowOff>
    </xdr:to>
    <xdr:sp macro="" textlink="">
      <xdr:nvSpPr>
        <xdr:cNvPr id="2" name="Text Box 1">
          <a:extLst>
            <a:ext uri="{FF2B5EF4-FFF2-40B4-BE49-F238E27FC236}">
              <a16:creationId xmlns:a16="http://schemas.microsoft.com/office/drawing/2014/main" id="{82E5CE5F-E6BC-40DE-BBE7-0065005329A8}"/>
            </a:ext>
          </a:extLst>
        </xdr:cNvPr>
        <xdr:cNvSpPr txBox="1">
          <a:spLocks noChangeArrowheads="1"/>
        </xdr:cNvSpPr>
      </xdr:nvSpPr>
      <xdr:spPr bwMode="auto">
        <a:xfrm>
          <a:off x="5781675" y="209550"/>
          <a:ext cx="0" cy="527685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18</xdr:row>
      <xdr:rowOff>251460</xdr:rowOff>
    </xdr:from>
    <xdr:to>
      <xdr:col>13</xdr:col>
      <xdr:colOff>0</xdr:colOff>
      <xdr:row>18</xdr:row>
      <xdr:rowOff>487680</xdr:rowOff>
    </xdr:to>
    <xdr:sp macro="" textlink="">
      <xdr:nvSpPr>
        <xdr:cNvPr id="2" name="Line 1">
          <a:extLst>
            <a:ext uri="{FF2B5EF4-FFF2-40B4-BE49-F238E27FC236}">
              <a16:creationId xmlns:a16="http://schemas.microsoft.com/office/drawing/2014/main" id="{896322EC-983B-4427-8313-E3C875781762}"/>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 name="Line 2">
          <a:extLst>
            <a:ext uri="{FF2B5EF4-FFF2-40B4-BE49-F238E27FC236}">
              <a16:creationId xmlns:a16="http://schemas.microsoft.com/office/drawing/2014/main" id="{37285424-4FDE-4FAB-A22E-661C418CC68B}"/>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4" name="Line 3">
          <a:extLst>
            <a:ext uri="{FF2B5EF4-FFF2-40B4-BE49-F238E27FC236}">
              <a16:creationId xmlns:a16="http://schemas.microsoft.com/office/drawing/2014/main" id="{E56E382C-A20E-4408-8BEF-75D1BEF7BA3D}"/>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5" name="Line 1">
          <a:extLst>
            <a:ext uri="{FF2B5EF4-FFF2-40B4-BE49-F238E27FC236}">
              <a16:creationId xmlns:a16="http://schemas.microsoft.com/office/drawing/2014/main" id="{E15FA898-FCBB-44E6-B4BE-06BEF1A5453C}"/>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 name="Line 2">
          <a:extLst>
            <a:ext uri="{FF2B5EF4-FFF2-40B4-BE49-F238E27FC236}">
              <a16:creationId xmlns:a16="http://schemas.microsoft.com/office/drawing/2014/main" id="{4258EE4E-4B3A-454D-B41C-38142BBD6643}"/>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7" name="Line 3">
          <a:extLst>
            <a:ext uri="{FF2B5EF4-FFF2-40B4-BE49-F238E27FC236}">
              <a16:creationId xmlns:a16="http://schemas.microsoft.com/office/drawing/2014/main" id="{7E600C69-371C-46B8-837D-07296EA435A7}"/>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8" name="Line 1">
          <a:extLst>
            <a:ext uri="{FF2B5EF4-FFF2-40B4-BE49-F238E27FC236}">
              <a16:creationId xmlns:a16="http://schemas.microsoft.com/office/drawing/2014/main" id="{F82E8E13-F8B8-4177-AE82-6384DA28AAF0}"/>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9" name="Line 2">
          <a:extLst>
            <a:ext uri="{FF2B5EF4-FFF2-40B4-BE49-F238E27FC236}">
              <a16:creationId xmlns:a16="http://schemas.microsoft.com/office/drawing/2014/main" id="{1313314B-18FD-45CA-8A95-8ABF9C691538}"/>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10" name="Line 3">
          <a:extLst>
            <a:ext uri="{FF2B5EF4-FFF2-40B4-BE49-F238E27FC236}">
              <a16:creationId xmlns:a16="http://schemas.microsoft.com/office/drawing/2014/main" id="{892703EF-0757-4802-8851-160125C4BB45}"/>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11" name="Line 1">
          <a:extLst>
            <a:ext uri="{FF2B5EF4-FFF2-40B4-BE49-F238E27FC236}">
              <a16:creationId xmlns:a16="http://schemas.microsoft.com/office/drawing/2014/main" id="{9349B19D-2410-4748-80F7-AF4507106488}"/>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2" name="Line 2">
          <a:extLst>
            <a:ext uri="{FF2B5EF4-FFF2-40B4-BE49-F238E27FC236}">
              <a16:creationId xmlns:a16="http://schemas.microsoft.com/office/drawing/2014/main" id="{A9C60769-A90B-4F2E-9210-9C4F91A97245}"/>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13" name="Line 3">
          <a:extLst>
            <a:ext uri="{FF2B5EF4-FFF2-40B4-BE49-F238E27FC236}">
              <a16:creationId xmlns:a16="http://schemas.microsoft.com/office/drawing/2014/main" id="{66221B63-E5FF-4782-B95E-84E6A9293E46}"/>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14" name="Line 1">
          <a:extLst>
            <a:ext uri="{FF2B5EF4-FFF2-40B4-BE49-F238E27FC236}">
              <a16:creationId xmlns:a16="http://schemas.microsoft.com/office/drawing/2014/main" id="{87BFEE99-F5E0-43C6-B1E1-33E1479F56B2}"/>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5" name="Line 2">
          <a:extLst>
            <a:ext uri="{FF2B5EF4-FFF2-40B4-BE49-F238E27FC236}">
              <a16:creationId xmlns:a16="http://schemas.microsoft.com/office/drawing/2014/main" id="{9E2792FF-F109-41A1-BDAA-95075CA0AD44}"/>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16" name="Line 3">
          <a:extLst>
            <a:ext uri="{FF2B5EF4-FFF2-40B4-BE49-F238E27FC236}">
              <a16:creationId xmlns:a16="http://schemas.microsoft.com/office/drawing/2014/main" id="{4B526252-2002-43A7-B570-9A15A391DFF0}"/>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17" name="Line 1">
          <a:extLst>
            <a:ext uri="{FF2B5EF4-FFF2-40B4-BE49-F238E27FC236}">
              <a16:creationId xmlns:a16="http://schemas.microsoft.com/office/drawing/2014/main" id="{33E9E333-FF72-48D0-9AF2-F329BC12A4D5}"/>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18" name="Line 2">
          <a:extLst>
            <a:ext uri="{FF2B5EF4-FFF2-40B4-BE49-F238E27FC236}">
              <a16:creationId xmlns:a16="http://schemas.microsoft.com/office/drawing/2014/main" id="{15742176-BF94-4CA2-85A0-D71D3AAE943B}"/>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19" name="Line 3">
          <a:extLst>
            <a:ext uri="{FF2B5EF4-FFF2-40B4-BE49-F238E27FC236}">
              <a16:creationId xmlns:a16="http://schemas.microsoft.com/office/drawing/2014/main" id="{61F1ADAF-69B4-40D7-B077-018E0607F0AB}"/>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20" name="Line 1">
          <a:extLst>
            <a:ext uri="{FF2B5EF4-FFF2-40B4-BE49-F238E27FC236}">
              <a16:creationId xmlns:a16="http://schemas.microsoft.com/office/drawing/2014/main" id="{1C39EC03-D278-40D4-9885-F99D15E91EA3}"/>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1" name="Line 2">
          <a:extLst>
            <a:ext uri="{FF2B5EF4-FFF2-40B4-BE49-F238E27FC236}">
              <a16:creationId xmlns:a16="http://schemas.microsoft.com/office/drawing/2014/main" id="{A47D7FFD-B5DF-4167-9491-FC914429DBA3}"/>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22" name="Line 3">
          <a:extLst>
            <a:ext uri="{FF2B5EF4-FFF2-40B4-BE49-F238E27FC236}">
              <a16:creationId xmlns:a16="http://schemas.microsoft.com/office/drawing/2014/main" id="{9534951B-F178-4B32-84A2-4606BD6DAEFA}"/>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23" name="Line 1">
          <a:extLst>
            <a:ext uri="{FF2B5EF4-FFF2-40B4-BE49-F238E27FC236}">
              <a16:creationId xmlns:a16="http://schemas.microsoft.com/office/drawing/2014/main" id="{D969845F-BF66-4673-AA73-CCB6690D6A0E}"/>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4" name="Line 2">
          <a:extLst>
            <a:ext uri="{FF2B5EF4-FFF2-40B4-BE49-F238E27FC236}">
              <a16:creationId xmlns:a16="http://schemas.microsoft.com/office/drawing/2014/main" id="{4A0A8258-5C6B-4A21-90EA-5082337612B7}"/>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25" name="Line 3">
          <a:extLst>
            <a:ext uri="{FF2B5EF4-FFF2-40B4-BE49-F238E27FC236}">
              <a16:creationId xmlns:a16="http://schemas.microsoft.com/office/drawing/2014/main" id="{89F519A2-ACF0-4E8A-B9FA-CC41E82ED498}"/>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26" name="Line 1">
          <a:extLst>
            <a:ext uri="{FF2B5EF4-FFF2-40B4-BE49-F238E27FC236}">
              <a16:creationId xmlns:a16="http://schemas.microsoft.com/office/drawing/2014/main" id="{F471E676-3730-404A-AF64-A3550726C067}"/>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27" name="Line 2">
          <a:extLst>
            <a:ext uri="{FF2B5EF4-FFF2-40B4-BE49-F238E27FC236}">
              <a16:creationId xmlns:a16="http://schemas.microsoft.com/office/drawing/2014/main" id="{22ADE336-9DDB-46F4-A633-7E4A97E8541E}"/>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28" name="Line 3">
          <a:extLst>
            <a:ext uri="{FF2B5EF4-FFF2-40B4-BE49-F238E27FC236}">
              <a16:creationId xmlns:a16="http://schemas.microsoft.com/office/drawing/2014/main" id="{04A8D923-B7FD-40FE-A5A0-A814BB38585E}"/>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29" name="Line 1">
          <a:extLst>
            <a:ext uri="{FF2B5EF4-FFF2-40B4-BE49-F238E27FC236}">
              <a16:creationId xmlns:a16="http://schemas.microsoft.com/office/drawing/2014/main" id="{B411748D-A08B-4B87-87AF-D1E8F6517738}"/>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0" name="Line 2">
          <a:extLst>
            <a:ext uri="{FF2B5EF4-FFF2-40B4-BE49-F238E27FC236}">
              <a16:creationId xmlns:a16="http://schemas.microsoft.com/office/drawing/2014/main" id="{578EA3A7-6675-45C5-9CAB-713B0F8520C7}"/>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31" name="Line 3">
          <a:extLst>
            <a:ext uri="{FF2B5EF4-FFF2-40B4-BE49-F238E27FC236}">
              <a16:creationId xmlns:a16="http://schemas.microsoft.com/office/drawing/2014/main" id="{9F61A499-379D-4AA9-AEF5-FEFF660A3FBA}"/>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32" name="Line 1">
          <a:extLst>
            <a:ext uri="{FF2B5EF4-FFF2-40B4-BE49-F238E27FC236}">
              <a16:creationId xmlns:a16="http://schemas.microsoft.com/office/drawing/2014/main" id="{1DA41694-44F5-4321-BD6F-8CD5546AD82F}"/>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3" name="Line 2">
          <a:extLst>
            <a:ext uri="{FF2B5EF4-FFF2-40B4-BE49-F238E27FC236}">
              <a16:creationId xmlns:a16="http://schemas.microsoft.com/office/drawing/2014/main" id="{4C733B87-0DCF-4753-982C-F26AE9285D26}"/>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34" name="Line 3">
          <a:extLst>
            <a:ext uri="{FF2B5EF4-FFF2-40B4-BE49-F238E27FC236}">
              <a16:creationId xmlns:a16="http://schemas.microsoft.com/office/drawing/2014/main" id="{1E38648D-BA08-43F8-94BF-81BC3783CF8E}"/>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35" name="Line 1">
          <a:extLst>
            <a:ext uri="{FF2B5EF4-FFF2-40B4-BE49-F238E27FC236}">
              <a16:creationId xmlns:a16="http://schemas.microsoft.com/office/drawing/2014/main" id="{62CF5C53-EDD3-4DEF-985B-5F97A4938339}"/>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6" name="Line 2">
          <a:extLst>
            <a:ext uri="{FF2B5EF4-FFF2-40B4-BE49-F238E27FC236}">
              <a16:creationId xmlns:a16="http://schemas.microsoft.com/office/drawing/2014/main" id="{C8E86822-62AA-4574-ADFC-755649377D39}"/>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37" name="Line 3">
          <a:extLst>
            <a:ext uri="{FF2B5EF4-FFF2-40B4-BE49-F238E27FC236}">
              <a16:creationId xmlns:a16="http://schemas.microsoft.com/office/drawing/2014/main" id="{1FA588FF-E714-46CD-9DEB-CB637288A064}"/>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38" name="Line 1">
          <a:extLst>
            <a:ext uri="{FF2B5EF4-FFF2-40B4-BE49-F238E27FC236}">
              <a16:creationId xmlns:a16="http://schemas.microsoft.com/office/drawing/2014/main" id="{F35C3687-D8D8-4363-B470-AE66DADCD14F}"/>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39" name="Line 2">
          <a:extLst>
            <a:ext uri="{FF2B5EF4-FFF2-40B4-BE49-F238E27FC236}">
              <a16:creationId xmlns:a16="http://schemas.microsoft.com/office/drawing/2014/main" id="{6CA202AF-2573-42A6-AA41-826CB4E1920C}"/>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40" name="Line 3">
          <a:extLst>
            <a:ext uri="{FF2B5EF4-FFF2-40B4-BE49-F238E27FC236}">
              <a16:creationId xmlns:a16="http://schemas.microsoft.com/office/drawing/2014/main" id="{49E746E6-9731-43FF-8E87-079ACC1464AD}"/>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41" name="Line 1">
          <a:extLst>
            <a:ext uri="{FF2B5EF4-FFF2-40B4-BE49-F238E27FC236}">
              <a16:creationId xmlns:a16="http://schemas.microsoft.com/office/drawing/2014/main" id="{65DBC613-8A3B-458E-A456-BC689BB0C745}"/>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2" name="Line 2">
          <a:extLst>
            <a:ext uri="{FF2B5EF4-FFF2-40B4-BE49-F238E27FC236}">
              <a16:creationId xmlns:a16="http://schemas.microsoft.com/office/drawing/2014/main" id="{E8FAD6DF-74E6-4166-A9D9-0742B704C89D}"/>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43" name="Line 3">
          <a:extLst>
            <a:ext uri="{FF2B5EF4-FFF2-40B4-BE49-F238E27FC236}">
              <a16:creationId xmlns:a16="http://schemas.microsoft.com/office/drawing/2014/main" id="{AEBB53C3-4B0D-4E5B-8706-0BB6DE40F844}"/>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44" name="Line 1">
          <a:extLst>
            <a:ext uri="{FF2B5EF4-FFF2-40B4-BE49-F238E27FC236}">
              <a16:creationId xmlns:a16="http://schemas.microsoft.com/office/drawing/2014/main" id="{0EA3512B-A74C-49B2-AEDD-D9E735859099}"/>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5" name="Line 2">
          <a:extLst>
            <a:ext uri="{FF2B5EF4-FFF2-40B4-BE49-F238E27FC236}">
              <a16:creationId xmlns:a16="http://schemas.microsoft.com/office/drawing/2014/main" id="{BBB6D65E-F716-4FAE-8A69-03FA8D91822C}"/>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46" name="Line 3">
          <a:extLst>
            <a:ext uri="{FF2B5EF4-FFF2-40B4-BE49-F238E27FC236}">
              <a16:creationId xmlns:a16="http://schemas.microsoft.com/office/drawing/2014/main" id="{EC4F88C9-834A-49A2-B52B-5C27AD568A16}"/>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47" name="Line 1">
          <a:extLst>
            <a:ext uri="{FF2B5EF4-FFF2-40B4-BE49-F238E27FC236}">
              <a16:creationId xmlns:a16="http://schemas.microsoft.com/office/drawing/2014/main" id="{EB5C4E99-6F20-43AA-A142-F06178643059}"/>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48" name="Line 2">
          <a:extLst>
            <a:ext uri="{FF2B5EF4-FFF2-40B4-BE49-F238E27FC236}">
              <a16:creationId xmlns:a16="http://schemas.microsoft.com/office/drawing/2014/main" id="{A9975D03-2934-49C5-A84D-2BC08161DB4A}"/>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49" name="Line 3">
          <a:extLst>
            <a:ext uri="{FF2B5EF4-FFF2-40B4-BE49-F238E27FC236}">
              <a16:creationId xmlns:a16="http://schemas.microsoft.com/office/drawing/2014/main" id="{7E30023E-D774-4F24-879B-CAB286FABA71}"/>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50" name="Line 1">
          <a:extLst>
            <a:ext uri="{FF2B5EF4-FFF2-40B4-BE49-F238E27FC236}">
              <a16:creationId xmlns:a16="http://schemas.microsoft.com/office/drawing/2014/main" id="{718DD032-AFD1-4712-A937-108D4ECE40C2}"/>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1" name="Line 2">
          <a:extLst>
            <a:ext uri="{FF2B5EF4-FFF2-40B4-BE49-F238E27FC236}">
              <a16:creationId xmlns:a16="http://schemas.microsoft.com/office/drawing/2014/main" id="{8C6791B1-9CE8-4013-9831-F135E25998BA}"/>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52" name="Line 3">
          <a:extLst>
            <a:ext uri="{FF2B5EF4-FFF2-40B4-BE49-F238E27FC236}">
              <a16:creationId xmlns:a16="http://schemas.microsoft.com/office/drawing/2014/main" id="{E9A03F10-BB06-4C1F-B7E7-15006AB2A9CE}"/>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53" name="Line 1">
          <a:extLst>
            <a:ext uri="{FF2B5EF4-FFF2-40B4-BE49-F238E27FC236}">
              <a16:creationId xmlns:a16="http://schemas.microsoft.com/office/drawing/2014/main" id="{0D7AEDA6-1D35-4839-A0B8-D35EFC19C556}"/>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4" name="Line 2">
          <a:extLst>
            <a:ext uri="{FF2B5EF4-FFF2-40B4-BE49-F238E27FC236}">
              <a16:creationId xmlns:a16="http://schemas.microsoft.com/office/drawing/2014/main" id="{6A1D29F5-C841-4232-B75D-A697BE7183C7}"/>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55" name="Line 3">
          <a:extLst>
            <a:ext uri="{FF2B5EF4-FFF2-40B4-BE49-F238E27FC236}">
              <a16:creationId xmlns:a16="http://schemas.microsoft.com/office/drawing/2014/main" id="{D4C2DB6F-AF53-4FED-ADAD-30F0EDE1C93A}"/>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56" name="Line 1">
          <a:extLst>
            <a:ext uri="{FF2B5EF4-FFF2-40B4-BE49-F238E27FC236}">
              <a16:creationId xmlns:a16="http://schemas.microsoft.com/office/drawing/2014/main" id="{79F09AC5-5014-48C7-8971-333722636D04}"/>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57" name="Line 2">
          <a:extLst>
            <a:ext uri="{FF2B5EF4-FFF2-40B4-BE49-F238E27FC236}">
              <a16:creationId xmlns:a16="http://schemas.microsoft.com/office/drawing/2014/main" id="{592456F9-3F0F-4FBF-84A8-47864AB7C926}"/>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58" name="Line 3">
          <a:extLst>
            <a:ext uri="{FF2B5EF4-FFF2-40B4-BE49-F238E27FC236}">
              <a16:creationId xmlns:a16="http://schemas.microsoft.com/office/drawing/2014/main" id="{05AF5425-520E-4ED1-A1EE-A5381D1D6BEE}"/>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59" name="Line 1">
          <a:extLst>
            <a:ext uri="{FF2B5EF4-FFF2-40B4-BE49-F238E27FC236}">
              <a16:creationId xmlns:a16="http://schemas.microsoft.com/office/drawing/2014/main" id="{9B84EE4A-E637-44A2-8D22-74A97FBAABF7}"/>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0" name="Line 2">
          <a:extLst>
            <a:ext uri="{FF2B5EF4-FFF2-40B4-BE49-F238E27FC236}">
              <a16:creationId xmlns:a16="http://schemas.microsoft.com/office/drawing/2014/main" id="{D6A87323-4FF1-4749-9245-934DC6FB59CA}"/>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61" name="Line 3">
          <a:extLst>
            <a:ext uri="{FF2B5EF4-FFF2-40B4-BE49-F238E27FC236}">
              <a16:creationId xmlns:a16="http://schemas.microsoft.com/office/drawing/2014/main" id="{4C3B99F3-E450-4B76-A1AF-892A5A7C20D5}"/>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62" name="Line 1">
          <a:extLst>
            <a:ext uri="{FF2B5EF4-FFF2-40B4-BE49-F238E27FC236}">
              <a16:creationId xmlns:a16="http://schemas.microsoft.com/office/drawing/2014/main" id="{156E5073-D24F-4D27-84F7-4A608FBC12EB}"/>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3" name="Line 2">
          <a:extLst>
            <a:ext uri="{FF2B5EF4-FFF2-40B4-BE49-F238E27FC236}">
              <a16:creationId xmlns:a16="http://schemas.microsoft.com/office/drawing/2014/main" id="{B6567D4B-D60B-4496-9514-20344A16F06D}"/>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64" name="Line 3">
          <a:extLst>
            <a:ext uri="{FF2B5EF4-FFF2-40B4-BE49-F238E27FC236}">
              <a16:creationId xmlns:a16="http://schemas.microsoft.com/office/drawing/2014/main" id="{A5E333D3-2530-4B7E-A8BF-284817E9302D}"/>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65" name="Line 1">
          <a:extLst>
            <a:ext uri="{FF2B5EF4-FFF2-40B4-BE49-F238E27FC236}">
              <a16:creationId xmlns:a16="http://schemas.microsoft.com/office/drawing/2014/main" id="{2879ECCA-9EBA-45F7-AB2A-171EF63F837B}"/>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6" name="Line 2">
          <a:extLst>
            <a:ext uri="{FF2B5EF4-FFF2-40B4-BE49-F238E27FC236}">
              <a16:creationId xmlns:a16="http://schemas.microsoft.com/office/drawing/2014/main" id="{EECF452E-85B4-4431-B0A3-53E7FD57F7FE}"/>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67" name="Line 3">
          <a:extLst>
            <a:ext uri="{FF2B5EF4-FFF2-40B4-BE49-F238E27FC236}">
              <a16:creationId xmlns:a16="http://schemas.microsoft.com/office/drawing/2014/main" id="{3689C9F2-723A-471B-B775-CA4282950C4E}"/>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68" name="Line 1">
          <a:extLst>
            <a:ext uri="{FF2B5EF4-FFF2-40B4-BE49-F238E27FC236}">
              <a16:creationId xmlns:a16="http://schemas.microsoft.com/office/drawing/2014/main" id="{7694439F-1B84-4617-AE34-09A66FA20676}"/>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69" name="Line 2">
          <a:extLst>
            <a:ext uri="{FF2B5EF4-FFF2-40B4-BE49-F238E27FC236}">
              <a16:creationId xmlns:a16="http://schemas.microsoft.com/office/drawing/2014/main" id="{C9123567-F1A9-412C-AC39-011258DBC706}"/>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70" name="Line 3">
          <a:extLst>
            <a:ext uri="{FF2B5EF4-FFF2-40B4-BE49-F238E27FC236}">
              <a16:creationId xmlns:a16="http://schemas.microsoft.com/office/drawing/2014/main" id="{937EB332-8F9D-4577-911C-3A0841DC3960}"/>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251460</xdr:rowOff>
    </xdr:from>
    <xdr:to>
      <xdr:col>13</xdr:col>
      <xdr:colOff>0</xdr:colOff>
      <xdr:row>18</xdr:row>
      <xdr:rowOff>487680</xdr:rowOff>
    </xdr:to>
    <xdr:sp macro="" textlink="">
      <xdr:nvSpPr>
        <xdr:cNvPr id="71" name="Line 1">
          <a:extLst>
            <a:ext uri="{FF2B5EF4-FFF2-40B4-BE49-F238E27FC236}">
              <a16:creationId xmlns:a16="http://schemas.microsoft.com/office/drawing/2014/main" id="{452F90DF-E186-49F3-B764-A2B357ACD776}"/>
            </a:ext>
          </a:extLst>
        </xdr:cNvPr>
        <xdr:cNvSpPr>
          <a:spLocks noChangeShapeType="1"/>
        </xdr:cNvSpPr>
      </xdr:nvSpPr>
      <xdr:spPr bwMode="auto">
        <a:xfrm flipV="1">
          <a:off x="79533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18</xdr:row>
      <xdr:rowOff>251460</xdr:rowOff>
    </xdr:from>
    <xdr:to>
      <xdr:col>14</xdr:col>
      <xdr:colOff>0</xdr:colOff>
      <xdr:row>19</xdr:row>
      <xdr:rowOff>0</xdr:rowOff>
    </xdr:to>
    <xdr:sp macro="" textlink="">
      <xdr:nvSpPr>
        <xdr:cNvPr id="72" name="Line 2">
          <a:extLst>
            <a:ext uri="{FF2B5EF4-FFF2-40B4-BE49-F238E27FC236}">
              <a16:creationId xmlns:a16="http://schemas.microsoft.com/office/drawing/2014/main" id="{3CC7B7F4-B2F8-42A8-8120-FCA4049E321C}"/>
            </a:ext>
          </a:extLst>
        </xdr:cNvPr>
        <xdr:cNvSpPr>
          <a:spLocks noChangeShapeType="1"/>
        </xdr:cNvSpPr>
      </xdr:nvSpPr>
      <xdr:spPr bwMode="auto">
        <a:xfrm flipV="1">
          <a:off x="8524875"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18</xdr:row>
      <xdr:rowOff>251460</xdr:rowOff>
    </xdr:from>
    <xdr:to>
      <xdr:col>15</xdr:col>
      <xdr:colOff>0</xdr:colOff>
      <xdr:row>19</xdr:row>
      <xdr:rowOff>0</xdr:rowOff>
    </xdr:to>
    <xdr:sp macro="" textlink="">
      <xdr:nvSpPr>
        <xdr:cNvPr id="73" name="Line 3">
          <a:extLst>
            <a:ext uri="{FF2B5EF4-FFF2-40B4-BE49-F238E27FC236}">
              <a16:creationId xmlns:a16="http://schemas.microsoft.com/office/drawing/2014/main" id="{4BE8F73B-9D38-41D7-93B5-5DCF17E6B9B0}"/>
            </a:ext>
          </a:extLst>
        </xdr:cNvPr>
        <xdr:cNvSpPr>
          <a:spLocks noChangeShapeType="1"/>
        </xdr:cNvSpPr>
      </xdr:nvSpPr>
      <xdr:spPr bwMode="auto">
        <a:xfrm flipV="1">
          <a:off x="9144000" y="358521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34</xdr:row>
      <xdr:rowOff>142875</xdr:rowOff>
    </xdr:to>
    <xdr:sp macro="" textlink="">
      <xdr:nvSpPr>
        <xdr:cNvPr id="2" name="Text 1">
          <a:extLst>
            <a:ext uri="{FF2B5EF4-FFF2-40B4-BE49-F238E27FC236}">
              <a16:creationId xmlns:a16="http://schemas.microsoft.com/office/drawing/2014/main" id="{65DE7395-2496-4A0B-A2AB-697A06AD3D6D}"/>
            </a:ext>
          </a:extLst>
        </xdr:cNvPr>
        <xdr:cNvSpPr txBox="1">
          <a:spLocks noChangeArrowheads="1"/>
        </xdr:cNvSpPr>
      </xdr:nvSpPr>
      <xdr:spPr bwMode="auto">
        <a:xfrm>
          <a:off x="6496050" y="0"/>
          <a:ext cx="0" cy="609600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1</xdr:row>
      <xdr:rowOff>0</xdr:rowOff>
    </xdr:to>
    <xdr:sp macro="" textlink="">
      <xdr:nvSpPr>
        <xdr:cNvPr id="3" name="Text 1">
          <a:extLst>
            <a:ext uri="{FF2B5EF4-FFF2-40B4-BE49-F238E27FC236}">
              <a16:creationId xmlns:a16="http://schemas.microsoft.com/office/drawing/2014/main" id="{FCA682FD-4B5E-473C-9A29-5536BC362A55}"/>
            </a:ext>
          </a:extLst>
        </xdr:cNvPr>
        <xdr:cNvSpPr txBox="1">
          <a:spLocks noChangeArrowheads="1"/>
        </xdr:cNvSpPr>
      </xdr:nvSpPr>
      <xdr:spPr bwMode="auto">
        <a:xfrm>
          <a:off x="6496050" y="0"/>
          <a:ext cx="0" cy="25717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34</xdr:row>
      <xdr:rowOff>142875</xdr:rowOff>
    </xdr:to>
    <xdr:sp macro="" textlink="">
      <xdr:nvSpPr>
        <xdr:cNvPr id="4" name="Text 1">
          <a:extLst>
            <a:ext uri="{FF2B5EF4-FFF2-40B4-BE49-F238E27FC236}">
              <a16:creationId xmlns:a16="http://schemas.microsoft.com/office/drawing/2014/main" id="{D828126E-1288-47F2-95CA-781B177D010D}"/>
            </a:ext>
          </a:extLst>
        </xdr:cNvPr>
        <xdr:cNvSpPr txBox="1">
          <a:spLocks noChangeArrowheads="1"/>
        </xdr:cNvSpPr>
      </xdr:nvSpPr>
      <xdr:spPr bwMode="auto">
        <a:xfrm>
          <a:off x="6496050" y="0"/>
          <a:ext cx="0" cy="609600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1</xdr:row>
      <xdr:rowOff>0</xdr:rowOff>
    </xdr:to>
    <xdr:sp macro="" textlink="">
      <xdr:nvSpPr>
        <xdr:cNvPr id="2" name="Text 1">
          <a:extLst>
            <a:ext uri="{FF2B5EF4-FFF2-40B4-BE49-F238E27FC236}">
              <a16:creationId xmlns:a16="http://schemas.microsoft.com/office/drawing/2014/main" id="{4CE3633C-AFB5-4AF2-A396-1C81A703A2CB}"/>
            </a:ext>
          </a:extLst>
        </xdr:cNvPr>
        <xdr:cNvSpPr txBox="1">
          <a:spLocks noChangeArrowheads="1"/>
        </xdr:cNvSpPr>
      </xdr:nvSpPr>
      <xdr:spPr bwMode="auto">
        <a:xfrm>
          <a:off x="6296025" y="0"/>
          <a:ext cx="0" cy="25717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10</xdr:col>
      <xdr:colOff>0</xdr:colOff>
      <xdr:row>0</xdr:row>
      <xdr:rowOff>0</xdr:rowOff>
    </xdr:from>
    <xdr:to>
      <xdr:col>10</xdr:col>
      <xdr:colOff>0</xdr:colOff>
      <xdr:row>1</xdr:row>
      <xdr:rowOff>0</xdr:rowOff>
    </xdr:to>
    <xdr:sp macro="" textlink="">
      <xdr:nvSpPr>
        <xdr:cNvPr id="3" name="Text 1">
          <a:extLst>
            <a:ext uri="{FF2B5EF4-FFF2-40B4-BE49-F238E27FC236}">
              <a16:creationId xmlns:a16="http://schemas.microsoft.com/office/drawing/2014/main" id="{D8F081A8-E958-4EF7-921B-056BE0B26BC6}"/>
            </a:ext>
          </a:extLst>
        </xdr:cNvPr>
        <xdr:cNvSpPr txBox="1">
          <a:spLocks noChangeArrowheads="1"/>
        </xdr:cNvSpPr>
      </xdr:nvSpPr>
      <xdr:spPr bwMode="auto">
        <a:xfrm>
          <a:off x="6296025" y="0"/>
          <a:ext cx="0" cy="25717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962025</xdr:colOff>
      <xdr:row>31</xdr:row>
      <xdr:rowOff>9525</xdr:rowOff>
    </xdr:from>
    <xdr:to>
      <xdr:col>2</xdr:col>
      <xdr:colOff>1257300</xdr:colOff>
      <xdr:row>31</xdr:row>
      <xdr:rowOff>247650</xdr:rowOff>
    </xdr:to>
    <xdr:sp macro="" textlink="">
      <xdr:nvSpPr>
        <xdr:cNvPr id="2" name="TextBox 1">
          <a:extLst>
            <a:ext uri="{FF2B5EF4-FFF2-40B4-BE49-F238E27FC236}">
              <a16:creationId xmlns:a16="http://schemas.microsoft.com/office/drawing/2014/main" id="{7ECA9D44-1AB1-4458-B573-0D75E8448AFE}"/>
            </a:ext>
          </a:extLst>
        </xdr:cNvPr>
        <xdr:cNvSpPr txBox="1"/>
      </xdr:nvSpPr>
      <xdr:spPr>
        <a:xfrm>
          <a:off x="4162425" y="8267700"/>
          <a:ext cx="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U" sz="1100"/>
        </a:p>
      </xdr:txBody>
    </xdr:sp>
    <xdr:clientData/>
  </xdr:twoCellAnchor>
  <xdr:twoCellAnchor>
    <xdr:from>
      <xdr:col>2</xdr:col>
      <xdr:colOff>962025</xdr:colOff>
      <xdr:row>31</xdr:row>
      <xdr:rowOff>9525</xdr:rowOff>
    </xdr:from>
    <xdr:to>
      <xdr:col>2</xdr:col>
      <xdr:colOff>1257300</xdr:colOff>
      <xdr:row>31</xdr:row>
      <xdr:rowOff>247650</xdr:rowOff>
    </xdr:to>
    <xdr:sp macro="" textlink="">
      <xdr:nvSpPr>
        <xdr:cNvPr id="3" name="TextBox 2">
          <a:extLst>
            <a:ext uri="{FF2B5EF4-FFF2-40B4-BE49-F238E27FC236}">
              <a16:creationId xmlns:a16="http://schemas.microsoft.com/office/drawing/2014/main" id="{4EA394C5-EE11-4AC6-A7CB-E81154AAAAB3}"/>
            </a:ext>
          </a:extLst>
        </xdr:cNvPr>
        <xdr:cNvSpPr txBox="1"/>
      </xdr:nvSpPr>
      <xdr:spPr>
        <a:xfrm>
          <a:off x="4162425" y="8267700"/>
          <a:ext cx="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U"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0</xdr:colOff>
      <xdr:row>96</xdr:row>
      <xdr:rowOff>0</xdr:rowOff>
    </xdr:from>
    <xdr:ext cx="184731" cy="264560"/>
    <xdr:sp macro="" textlink="">
      <xdr:nvSpPr>
        <xdr:cNvPr id="2" name="TextBox 1">
          <a:extLst>
            <a:ext uri="{FF2B5EF4-FFF2-40B4-BE49-F238E27FC236}">
              <a16:creationId xmlns:a16="http://schemas.microsoft.com/office/drawing/2014/main" id="{1BB90A32-1426-4316-A052-9C2800F274F5}"/>
            </a:ext>
          </a:extLst>
        </xdr:cNvPr>
        <xdr:cNvSpPr txBox="1"/>
      </xdr:nvSpPr>
      <xdr:spPr>
        <a:xfrm>
          <a:off x="4057650" y="3313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228600" cy="371472"/>
    <xdr:sp macro="" textlink="">
      <xdr:nvSpPr>
        <xdr:cNvPr id="3" name="TextBox 2">
          <a:extLst>
            <a:ext uri="{FF2B5EF4-FFF2-40B4-BE49-F238E27FC236}">
              <a16:creationId xmlns:a16="http://schemas.microsoft.com/office/drawing/2014/main" id="{540C6F3E-47FE-468D-9425-47866EB0FDD9}"/>
            </a:ext>
          </a:extLst>
        </xdr:cNvPr>
        <xdr:cNvSpPr txBox="1"/>
      </xdr:nvSpPr>
      <xdr:spPr>
        <a:xfrm rot="5400000" flipH="1">
          <a:off x="3986214" y="4586286"/>
          <a:ext cx="371472"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1</xdr:col>
      <xdr:colOff>0</xdr:colOff>
      <xdr:row>96</xdr:row>
      <xdr:rowOff>0</xdr:rowOff>
    </xdr:from>
    <xdr:ext cx="184731" cy="264560"/>
    <xdr:sp macro="" textlink="">
      <xdr:nvSpPr>
        <xdr:cNvPr id="4" name="TextBox 3">
          <a:extLst>
            <a:ext uri="{FF2B5EF4-FFF2-40B4-BE49-F238E27FC236}">
              <a16:creationId xmlns:a16="http://schemas.microsoft.com/office/drawing/2014/main" id="{5F7716A1-AEEB-4E05-BC21-AB4E88FCB110}"/>
            </a:ext>
          </a:extLst>
        </xdr:cNvPr>
        <xdr:cNvSpPr txBox="1"/>
      </xdr:nvSpPr>
      <xdr:spPr>
        <a:xfrm>
          <a:off x="1562100" y="3313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7</xdr:row>
      <xdr:rowOff>57150</xdr:rowOff>
    </xdr:from>
    <xdr:ext cx="184731" cy="264560"/>
    <xdr:sp macro="" textlink="">
      <xdr:nvSpPr>
        <xdr:cNvPr id="5" name="TextBox 4">
          <a:extLst>
            <a:ext uri="{FF2B5EF4-FFF2-40B4-BE49-F238E27FC236}">
              <a16:creationId xmlns:a16="http://schemas.microsoft.com/office/drawing/2014/main" id="{746B275A-28A9-4517-8E08-E53E8C1E360F}"/>
            </a:ext>
          </a:extLst>
        </xdr:cNvPr>
        <xdr:cNvSpPr txBox="1"/>
      </xdr:nvSpPr>
      <xdr:spPr>
        <a:xfrm>
          <a:off x="405765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9</xdr:row>
      <xdr:rowOff>57150</xdr:rowOff>
    </xdr:from>
    <xdr:ext cx="184731" cy="264560"/>
    <xdr:sp macro="" textlink="">
      <xdr:nvSpPr>
        <xdr:cNvPr id="6" name="TextBox 5">
          <a:extLst>
            <a:ext uri="{FF2B5EF4-FFF2-40B4-BE49-F238E27FC236}">
              <a16:creationId xmlns:a16="http://schemas.microsoft.com/office/drawing/2014/main" id="{1CA4F20E-7501-4E69-A36C-D813CBA4C81A}"/>
            </a:ext>
          </a:extLst>
        </xdr:cNvPr>
        <xdr:cNvSpPr txBox="1"/>
      </xdr:nvSpPr>
      <xdr:spPr>
        <a:xfrm>
          <a:off x="4057650" y="320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7" name="TextBox 6">
          <a:extLst>
            <a:ext uri="{FF2B5EF4-FFF2-40B4-BE49-F238E27FC236}">
              <a16:creationId xmlns:a16="http://schemas.microsoft.com/office/drawing/2014/main" id="{D958E35D-E164-4FEA-A175-D4418BA7270A}"/>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8" name="TextBox 7">
          <a:extLst>
            <a:ext uri="{FF2B5EF4-FFF2-40B4-BE49-F238E27FC236}">
              <a16:creationId xmlns:a16="http://schemas.microsoft.com/office/drawing/2014/main" id="{52EED369-7544-432A-8272-93C144DC586A}"/>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9" name="TextBox 8">
          <a:extLst>
            <a:ext uri="{FF2B5EF4-FFF2-40B4-BE49-F238E27FC236}">
              <a16:creationId xmlns:a16="http://schemas.microsoft.com/office/drawing/2014/main" id="{F5DBCC20-C50B-4292-A9A0-D4148FEFC2B3}"/>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0" name="TextBox 9">
          <a:extLst>
            <a:ext uri="{FF2B5EF4-FFF2-40B4-BE49-F238E27FC236}">
              <a16:creationId xmlns:a16="http://schemas.microsoft.com/office/drawing/2014/main" id="{7E596E84-3DB2-4376-97EE-A4D10F070CCE}"/>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1" name="TextBox 10">
          <a:extLst>
            <a:ext uri="{FF2B5EF4-FFF2-40B4-BE49-F238E27FC236}">
              <a16:creationId xmlns:a16="http://schemas.microsoft.com/office/drawing/2014/main" id="{B1875A47-2E7F-4A9E-BF1F-F445ACC12B7B}"/>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2" name="TextBox 11">
          <a:extLst>
            <a:ext uri="{FF2B5EF4-FFF2-40B4-BE49-F238E27FC236}">
              <a16:creationId xmlns:a16="http://schemas.microsoft.com/office/drawing/2014/main" id="{3082D6F1-5149-47F5-9AE5-5A384A1003A1}"/>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3" name="TextBox 12">
          <a:extLst>
            <a:ext uri="{FF2B5EF4-FFF2-40B4-BE49-F238E27FC236}">
              <a16:creationId xmlns:a16="http://schemas.microsoft.com/office/drawing/2014/main" id="{F8AEA1A4-F39D-4503-9D2A-54AECE6EF1CE}"/>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0</xdr:rowOff>
    </xdr:from>
    <xdr:ext cx="184731" cy="264560"/>
    <xdr:sp macro="" textlink="">
      <xdr:nvSpPr>
        <xdr:cNvPr id="14" name="TextBox 13">
          <a:extLst>
            <a:ext uri="{FF2B5EF4-FFF2-40B4-BE49-F238E27FC236}">
              <a16:creationId xmlns:a16="http://schemas.microsoft.com/office/drawing/2014/main" id="{C208FA50-2292-42C2-85DC-A0BFEE98AE8B}"/>
            </a:ext>
          </a:extLst>
        </xdr:cNvPr>
        <xdr:cNvSpPr txBox="1"/>
      </xdr:nvSpPr>
      <xdr:spPr>
        <a:xfrm>
          <a:off x="4057650"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57150</xdr:rowOff>
    </xdr:from>
    <xdr:ext cx="184731" cy="264560"/>
    <xdr:sp macro="" textlink="">
      <xdr:nvSpPr>
        <xdr:cNvPr id="15" name="TextBox 14">
          <a:extLst>
            <a:ext uri="{FF2B5EF4-FFF2-40B4-BE49-F238E27FC236}">
              <a16:creationId xmlns:a16="http://schemas.microsoft.com/office/drawing/2014/main" id="{3E6F83B8-AE48-4B94-AA99-B98C5D5AAD7E}"/>
            </a:ext>
          </a:extLst>
        </xdr:cNvPr>
        <xdr:cNvSpPr txBox="1"/>
      </xdr:nvSpPr>
      <xdr:spPr>
        <a:xfrm>
          <a:off x="4057650" y="457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13</xdr:row>
      <xdr:rowOff>57150</xdr:rowOff>
    </xdr:from>
    <xdr:ext cx="184731" cy="264560"/>
    <xdr:sp macro="" textlink="">
      <xdr:nvSpPr>
        <xdr:cNvPr id="16" name="TextBox 15">
          <a:extLst>
            <a:ext uri="{FF2B5EF4-FFF2-40B4-BE49-F238E27FC236}">
              <a16:creationId xmlns:a16="http://schemas.microsoft.com/office/drawing/2014/main" id="{F84A155A-20D3-4C8D-9B5C-AFC941EDDE5E}"/>
            </a:ext>
          </a:extLst>
        </xdr:cNvPr>
        <xdr:cNvSpPr txBox="1"/>
      </xdr:nvSpPr>
      <xdr:spPr>
        <a:xfrm>
          <a:off x="4057650" y="457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16</xdr:row>
      <xdr:rowOff>57150</xdr:rowOff>
    </xdr:from>
    <xdr:ext cx="184731" cy="264560"/>
    <xdr:sp macro="" textlink="">
      <xdr:nvSpPr>
        <xdr:cNvPr id="17" name="TextBox 16">
          <a:extLst>
            <a:ext uri="{FF2B5EF4-FFF2-40B4-BE49-F238E27FC236}">
              <a16:creationId xmlns:a16="http://schemas.microsoft.com/office/drawing/2014/main" id="{5816C4C3-E855-45F8-A742-E8256A9E1A77}"/>
            </a:ext>
          </a:extLst>
        </xdr:cNvPr>
        <xdr:cNvSpPr txBox="1"/>
      </xdr:nvSpPr>
      <xdr:spPr>
        <a:xfrm>
          <a:off x="4057650"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16</xdr:row>
      <xdr:rowOff>57150</xdr:rowOff>
    </xdr:from>
    <xdr:ext cx="184731" cy="264560"/>
    <xdr:sp macro="" textlink="">
      <xdr:nvSpPr>
        <xdr:cNvPr id="18" name="TextBox 17">
          <a:extLst>
            <a:ext uri="{FF2B5EF4-FFF2-40B4-BE49-F238E27FC236}">
              <a16:creationId xmlns:a16="http://schemas.microsoft.com/office/drawing/2014/main" id="{24F0A4C7-44DC-4BE3-820F-7EAC998E729B}"/>
            </a:ext>
          </a:extLst>
        </xdr:cNvPr>
        <xdr:cNvSpPr txBox="1"/>
      </xdr:nvSpPr>
      <xdr:spPr>
        <a:xfrm>
          <a:off x="4057650" y="56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19" name="TextBox 18">
          <a:extLst>
            <a:ext uri="{FF2B5EF4-FFF2-40B4-BE49-F238E27FC236}">
              <a16:creationId xmlns:a16="http://schemas.microsoft.com/office/drawing/2014/main" id="{B18DBCAC-D0C9-43E1-956F-F025CB07DBDD}"/>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0" name="TextBox 19">
          <a:extLst>
            <a:ext uri="{FF2B5EF4-FFF2-40B4-BE49-F238E27FC236}">
              <a16:creationId xmlns:a16="http://schemas.microsoft.com/office/drawing/2014/main" id="{5F963014-6B15-4093-970D-4951D4FC0A9F}"/>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1" name="TextBox 20">
          <a:extLst>
            <a:ext uri="{FF2B5EF4-FFF2-40B4-BE49-F238E27FC236}">
              <a16:creationId xmlns:a16="http://schemas.microsoft.com/office/drawing/2014/main" id="{8D276A42-A872-4E60-9C54-3EA5DC3AEF05}"/>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2" name="TextBox 21">
          <a:extLst>
            <a:ext uri="{FF2B5EF4-FFF2-40B4-BE49-F238E27FC236}">
              <a16:creationId xmlns:a16="http://schemas.microsoft.com/office/drawing/2014/main" id="{218E93B0-3C53-4037-8D8C-8C3A3325CE08}"/>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3" name="TextBox 22">
          <a:extLst>
            <a:ext uri="{FF2B5EF4-FFF2-40B4-BE49-F238E27FC236}">
              <a16:creationId xmlns:a16="http://schemas.microsoft.com/office/drawing/2014/main" id="{86D51D8A-D09A-4371-BF6C-25D7AF84943D}"/>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428624</xdr:colOff>
      <xdr:row>19</xdr:row>
      <xdr:rowOff>0</xdr:rowOff>
    </xdr:from>
    <xdr:ext cx="45719" cy="264560"/>
    <xdr:sp macro="" textlink="">
      <xdr:nvSpPr>
        <xdr:cNvPr id="24" name="TextBox 23">
          <a:extLst>
            <a:ext uri="{FF2B5EF4-FFF2-40B4-BE49-F238E27FC236}">
              <a16:creationId xmlns:a16="http://schemas.microsoft.com/office/drawing/2014/main" id="{421AF784-C992-4497-B5D1-5E75503AB4B9}"/>
            </a:ext>
          </a:extLst>
        </xdr:cNvPr>
        <xdr:cNvSpPr txBox="1"/>
      </xdr:nvSpPr>
      <xdr:spPr>
        <a:xfrm flipH="1">
          <a:off x="4486274" y="6572250"/>
          <a:ext cx="4571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5" name="TextBox 24">
          <a:extLst>
            <a:ext uri="{FF2B5EF4-FFF2-40B4-BE49-F238E27FC236}">
              <a16:creationId xmlns:a16="http://schemas.microsoft.com/office/drawing/2014/main" id="{D68B8848-2B99-42FE-9B30-8136A17DA96B}"/>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6" name="TextBox 25">
          <a:extLst>
            <a:ext uri="{FF2B5EF4-FFF2-40B4-BE49-F238E27FC236}">
              <a16:creationId xmlns:a16="http://schemas.microsoft.com/office/drawing/2014/main" id="{DE3A5D7E-35A1-48FE-A46C-42D746EF82BA}"/>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7" name="TextBox 26">
          <a:extLst>
            <a:ext uri="{FF2B5EF4-FFF2-40B4-BE49-F238E27FC236}">
              <a16:creationId xmlns:a16="http://schemas.microsoft.com/office/drawing/2014/main" id="{B73FDB6B-D282-4A61-AD81-0CE232130E0F}"/>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28" name="TextBox 27">
          <a:extLst>
            <a:ext uri="{FF2B5EF4-FFF2-40B4-BE49-F238E27FC236}">
              <a16:creationId xmlns:a16="http://schemas.microsoft.com/office/drawing/2014/main" id="{54960273-A052-4A71-9D7A-1C921A6E13F7}"/>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57150</xdr:rowOff>
    </xdr:from>
    <xdr:ext cx="184731" cy="264560"/>
    <xdr:sp macro="" textlink="">
      <xdr:nvSpPr>
        <xdr:cNvPr id="29" name="TextBox 28">
          <a:extLst>
            <a:ext uri="{FF2B5EF4-FFF2-40B4-BE49-F238E27FC236}">
              <a16:creationId xmlns:a16="http://schemas.microsoft.com/office/drawing/2014/main" id="{BE9F3DF2-BDA4-4134-97A1-1EFF2C341455}"/>
            </a:ext>
          </a:extLst>
        </xdr:cNvPr>
        <xdr:cNvSpPr txBox="1"/>
      </xdr:nvSpPr>
      <xdr:spPr>
        <a:xfrm>
          <a:off x="4057650" y="66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57150</xdr:rowOff>
    </xdr:from>
    <xdr:ext cx="184731" cy="264560"/>
    <xdr:sp macro="" textlink="">
      <xdr:nvSpPr>
        <xdr:cNvPr id="30" name="TextBox 29">
          <a:extLst>
            <a:ext uri="{FF2B5EF4-FFF2-40B4-BE49-F238E27FC236}">
              <a16:creationId xmlns:a16="http://schemas.microsoft.com/office/drawing/2014/main" id="{5A12FE58-259E-4B08-99E8-FDD536DA6740}"/>
            </a:ext>
          </a:extLst>
        </xdr:cNvPr>
        <xdr:cNvSpPr txBox="1"/>
      </xdr:nvSpPr>
      <xdr:spPr>
        <a:xfrm>
          <a:off x="4057650" y="662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21</xdr:row>
      <xdr:rowOff>57150</xdr:rowOff>
    </xdr:from>
    <xdr:ext cx="184731" cy="264560"/>
    <xdr:sp macro="" textlink="">
      <xdr:nvSpPr>
        <xdr:cNvPr id="31" name="TextBox 30">
          <a:extLst>
            <a:ext uri="{FF2B5EF4-FFF2-40B4-BE49-F238E27FC236}">
              <a16:creationId xmlns:a16="http://schemas.microsoft.com/office/drawing/2014/main" id="{0A7546A5-ED97-4E12-B0B5-EF83AB2F4D4A}"/>
            </a:ext>
          </a:extLst>
        </xdr:cNvPr>
        <xdr:cNvSpPr txBox="1"/>
      </xdr:nvSpPr>
      <xdr:spPr>
        <a:xfrm>
          <a:off x="40576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21</xdr:row>
      <xdr:rowOff>57150</xdr:rowOff>
    </xdr:from>
    <xdr:ext cx="184731" cy="264560"/>
    <xdr:sp macro="" textlink="">
      <xdr:nvSpPr>
        <xdr:cNvPr id="32" name="TextBox 31">
          <a:extLst>
            <a:ext uri="{FF2B5EF4-FFF2-40B4-BE49-F238E27FC236}">
              <a16:creationId xmlns:a16="http://schemas.microsoft.com/office/drawing/2014/main" id="{C14111B9-BF2A-470C-8898-3203F90A1D96}"/>
            </a:ext>
          </a:extLst>
        </xdr:cNvPr>
        <xdr:cNvSpPr txBox="1"/>
      </xdr:nvSpPr>
      <xdr:spPr>
        <a:xfrm>
          <a:off x="40576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0</xdr:rowOff>
    </xdr:from>
    <xdr:ext cx="184731" cy="264560"/>
    <xdr:sp macro="" textlink="">
      <xdr:nvSpPr>
        <xdr:cNvPr id="33" name="TextBox 32">
          <a:extLst>
            <a:ext uri="{FF2B5EF4-FFF2-40B4-BE49-F238E27FC236}">
              <a16:creationId xmlns:a16="http://schemas.microsoft.com/office/drawing/2014/main" id="{DF17A8F7-3DE3-4B91-A844-DA32EAEE8588}"/>
            </a:ext>
          </a:extLst>
        </xdr:cNvPr>
        <xdr:cNvSpPr txBox="1"/>
      </xdr:nvSpPr>
      <xdr:spPr>
        <a:xfrm>
          <a:off x="4057650"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0</xdr:rowOff>
    </xdr:from>
    <xdr:ext cx="184731" cy="264560"/>
    <xdr:sp macro="" textlink="">
      <xdr:nvSpPr>
        <xdr:cNvPr id="34" name="TextBox 33">
          <a:extLst>
            <a:ext uri="{FF2B5EF4-FFF2-40B4-BE49-F238E27FC236}">
              <a16:creationId xmlns:a16="http://schemas.microsoft.com/office/drawing/2014/main" id="{A80D9117-1C7C-414A-B695-2A9DFC4E68BC}"/>
            </a:ext>
          </a:extLst>
        </xdr:cNvPr>
        <xdr:cNvSpPr txBox="1"/>
      </xdr:nvSpPr>
      <xdr:spPr>
        <a:xfrm>
          <a:off x="4057650" y="760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57150</xdr:rowOff>
    </xdr:from>
    <xdr:ext cx="184731" cy="264560"/>
    <xdr:sp macro="" textlink="">
      <xdr:nvSpPr>
        <xdr:cNvPr id="35" name="TextBox 34">
          <a:extLst>
            <a:ext uri="{FF2B5EF4-FFF2-40B4-BE49-F238E27FC236}">
              <a16:creationId xmlns:a16="http://schemas.microsoft.com/office/drawing/2014/main" id="{E844D160-8C86-4591-BD9C-BD0E00EF5CEC}"/>
            </a:ext>
          </a:extLst>
        </xdr:cNvPr>
        <xdr:cNvSpPr txBox="1"/>
      </xdr:nvSpPr>
      <xdr:spPr>
        <a:xfrm>
          <a:off x="405765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22</xdr:row>
      <xdr:rowOff>57150</xdr:rowOff>
    </xdr:from>
    <xdr:ext cx="184731" cy="264560"/>
    <xdr:sp macro="" textlink="">
      <xdr:nvSpPr>
        <xdr:cNvPr id="36" name="TextBox 35">
          <a:extLst>
            <a:ext uri="{FF2B5EF4-FFF2-40B4-BE49-F238E27FC236}">
              <a16:creationId xmlns:a16="http://schemas.microsoft.com/office/drawing/2014/main" id="{082CE8A1-E5E3-48A3-AF45-FFC203C2FC70}"/>
            </a:ext>
          </a:extLst>
        </xdr:cNvPr>
        <xdr:cNvSpPr txBox="1"/>
      </xdr:nvSpPr>
      <xdr:spPr>
        <a:xfrm>
          <a:off x="4057650" y="7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24</xdr:row>
      <xdr:rowOff>0</xdr:rowOff>
    </xdr:from>
    <xdr:ext cx="184731" cy="264560"/>
    <xdr:sp macro="" textlink="">
      <xdr:nvSpPr>
        <xdr:cNvPr id="37" name="TextBox 36">
          <a:extLst>
            <a:ext uri="{FF2B5EF4-FFF2-40B4-BE49-F238E27FC236}">
              <a16:creationId xmlns:a16="http://schemas.microsoft.com/office/drawing/2014/main" id="{E4CE5044-B92D-47F3-B2C7-608A30730998}"/>
            </a:ext>
          </a:extLst>
        </xdr:cNvPr>
        <xdr:cNvSpPr txBox="1"/>
      </xdr:nvSpPr>
      <xdr:spPr>
        <a:xfrm>
          <a:off x="405765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38" name="TextBox 37">
          <a:extLst>
            <a:ext uri="{FF2B5EF4-FFF2-40B4-BE49-F238E27FC236}">
              <a16:creationId xmlns:a16="http://schemas.microsoft.com/office/drawing/2014/main" id="{527CCC72-CC22-42FB-8FB0-A64E5FAFE81B}"/>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39" name="TextBox 38">
          <a:extLst>
            <a:ext uri="{FF2B5EF4-FFF2-40B4-BE49-F238E27FC236}">
              <a16:creationId xmlns:a16="http://schemas.microsoft.com/office/drawing/2014/main" id="{A7C3B090-C0C0-4EB0-B1DC-E0A8158DD6DD}"/>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184731" cy="264560"/>
    <xdr:sp macro="" textlink="">
      <xdr:nvSpPr>
        <xdr:cNvPr id="40" name="TextBox 39">
          <a:extLst>
            <a:ext uri="{FF2B5EF4-FFF2-40B4-BE49-F238E27FC236}">
              <a16:creationId xmlns:a16="http://schemas.microsoft.com/office/drawing/2014/main" id="{FE97ED35-1BD8-43B2-9511-B18CBC17059F}"/>
            </a:ext>
          </a:extLst>
        </xdr:cNvPr>
        <xdr:cNvSpPr txBox="1"/>
      </xdr:nvSpPr>
      <xdr:spPr>
        <a:xfrm>
          <a:off x="405765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19</xdr:row>
      <xdr:rowOff>0</xdr:rowOff>
    </xdr:from>
    <xdr:ext cx="47624" cy="264560"/>
    <xdr:sp macro="" textlink="">
      <xdr:nvSpPr>
        <xdr:cNvPr id="41" name="TextBox 40">
          <a:extLst>
            <a:ext uri="{FF2B5EF4-FFF2-40B4-BE49-F238E27FC236}">
              <a16:creationId xmlns:a16="http://schemas.microsoft.com/office/drawing/2014/main" id="{B9C47441-437E-4835-AECC-6614B417DF8B}"/>
            </a:ext>
          </a:extLst>
        </xdr:cNvPr>
        <xdr:cNvSpPr txBox="1"/>
      </xdr:nvSpPr>
      <xdr:spPr>
        <a:xfrm>
          <a:off x="4057650" y="6572250"/>
          <a:ext cx="476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a:p>
      </xdr:txBody>
    </xdr:sp>
    <xdr:clientData/>
  </xdr:oneCellAnchor>
  <xdr:oneCellAnchor>
    <xdr:from>
      <xdr:col>1</xdr:col>
      <xdr:colOff>0</xdr:colOff>
      <xdr:row>24</xdr:row>
      <xdr:rowOff>0</xdr:rowOff>
    </xdr:from>
    <xdr:ext cx="184731" cy="264560"/>
    <xdr:sp macro="" textlink="">
      <xdr:nvSpPr>
        <xdr:cNvPr id="42" name="TextBox 41">
          <a:extLst>
            <a:ext uri="{FF2B5EF4-FFF2-40B4-BE49-F238E27FC236}">
              <a16:creationId xmlns:a16="http://schemas.microsoft.com/office/drawing/2014/main" id="{111837B3-0FDE-48D2-8582-809ABAEBA185}"/>
            </a:ext>
          </a:extLst>
        </xdr:cNvPr>
        <xdr:cNvSpPr txBox="1"/>
      </xdr:nvSpPr>
      <xdr:spPr>
        <a:xfrm>
          <a:off x="15621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30</xdr:row>
      <xdr:rowOff>133350</xdr:rowOff>
    </xdr:from>
    <xdr:ext cx="238125" cy="333374"/>
    <xdr:sp macro="" textlink="">
      <xdr:nvSpPr>
        <xdr:cNvPr id="43" name="TextBox 42">
          <a:extLst>
            <a:ext uri="{FF2B5EF4-FFF2-40B4-BE49-F238E27FC236}">
              <a16:creationId xmlns:a16="http://schemas.microsoft.com/office/drawing/2014/main" id="{E286AEAA-751C-400C-B05D-E37B28F20EDB}"/>
            </a:ext>
          </a:extLst>
        </xdr:cNvPr>
        <xdr:cNvSpPr txBox="1"/>
      </xdr:nvSpPr>
      <xdr:spPr>
        <a:xfrm rot="5400000" flipH="1">
          <a:off x="4010026" y="10525124"/>
          <a:ext cx="333374"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25</xdr:row>
      <xdr:rowOff>57150</xdr:rowOff>
    </xdr:from>
    <xdr:ext cx="184731" cy="264560"/>
    <xdr:sp macro="" textlink="">
      <xdr:nvSpPr>
        <xdr:cNvPr id="44" name="TextBox 43">
          <a:extLst>
            <a:ext uri="{FF2B5EF4-FFF2-40B4-BE49-F238E27FC236}">
              <a16:creationId xmlns:a16="http://schemas.microsoft.com/office/drawing/2014/main" id="{057D8D94-3566-4531-B389-23345BDE1D4A}"/>
            </a:ext>
          </a:extLst>
        </xdr:cNvPr>
        <xdr:cNvSpPr txBox="1"/>
      </xdr:nvSpPr>
      <xdr:spPr>
        <a:xfrm>
          <a:off x="4057650" y="868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45" name="TextBox 44">
          <a:extLst>
            <a:ext uri="{FF2B5EF4-FFF2-40B4-BE49-F238E27FC236}">
              <a16:creationId xmlns:a16="http://schemas.microsoft.com/office/drawing/2014/main" id="{34AC2110-16EB-439C-A1A4-C57F9AC351B1}"/>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46" name="TextBox 45">
          <a:extLst>
            <a:ext uri="{FF2B5EF4-FFF2-40B4-BE49-F238E27FC236}">
              <a16:creationId xmlns:a16="http://schemas.microsoft.com/office/drawing/2014/main" id="{B3890FD8-153D-4BC5-A7CF-B137B75826BF}"/>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47" name="TextBox 46">
          <a:extLst>
            <a:ext uri="{FF2B5EF4-FFF2-40B4-BE49-F238E27FC236}">
              <a16:creationId xmlns:a16="http://schemas.microsoft.com/office/drawing/2014/main" id="{6DC30E0E-378E-48C0-A172-F0893D5295F0}"/>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48" name="TextBox 47">
          <a:extLst>
            <a:ext uri="{FF2B5EF4-FFF2-40B4-BE49-F238E27FC236}">
              <a16:creationId xmlns:a16="http://schemas.microsoft.com/office/drawing/2014/main" id="{55535BBF-E59D-46BE-AABE-601B82DBE782}"/>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49" name="TextBox 48">
          <a:extLst>
            <a:ext uri="{FF2B5EF4-FFF2-40B4-BE49-F238E27FC236}">
              <a16:creationId xmlns:a16="http://schemas.microsoft.com/office/drawing/2014/main" id="{742BF752-1F39-4D34-A6C6-D3C1D5BB5864}"/>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50" name="TextBox 49">
          <a:extLst>
            <a:ext uri="{FF2B5EF4-FFF2-40B4-BE49-F238E27FC236}">
              <a16:creationId xmlns:a16="http://schemas.microsoft.com/office/drawing/2014/main" id="{03AEB8CA-A2D7-45FD-8542-8DC2949511BE}"/>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1" name="TextBox 50">
          <a:extLst>
            <a:ext uri="{FF2B5EF4-FFF2-40B4-BE49-F238E27FC236}">
              <a16:creationId xmlns:a16="http://schemas.microsoft.com/office/drawing/2014/main" id="{EA86DBFF-AEE6-4A9D-97C1-2D418A0442D3}"/>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2" name="TextBox 51">
          <a:extLst>
            <a:ext uri="{FF2B5EF4-FFF2-40B4-BE49-F238E27FC236}">
              <a16:creationId xmlns:a16="http://schemas.microsoft.com/office/drawing/2014/main" id="{CE574D87-DCB0-4395-8F2F-798823381306}"/>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3" name="TextBox 52">
          <a:extLst>
            <a:ext uri="{FF2B5EF4-FFF2-40B4-BE49-F238E27FC236}">
              <a16:creationId xmlns:a16="http://schemas.microsoft.com/office/drawing/2014/main" id="{FBB3F492-0AB5-4190-A890-C01AA6C0F5C2}"/>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4" name="TextBox 53">
          <a:extLst>
            <a:ext uri="{FF2B5EF4-FFF2-40B4-BE49-F238E27FC236}">
              <a16:creationId xmlns:a16="http://schemas.microsoft.com/office/drawing/2014/main" id="{7D3B9263-36DB-496A-8E08-DD195E523F50}"/>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55" name="TextBox 54">
          <a:extLst>
            <a:ext uri="{FF2B5EF4-FFF2-40B4-BE49-F238E27FC236}">
              <a16:creationId xmlns:a16="http://schemas.microsoft.com/office/drawing/2014/main" id="{9FB21B16-AD08-409F-BAB3-3B0BF2D13139}"/>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56" name="TextBox 55">
          <a:extLst>
            <a:ext uri="{FF2B5EF4-FFF2-40B4-BE49-F238E27FC236}">
              <a16:creationId xmlns:a16="http://schemas.microsoft.com/office/drawing/2014/main" id="{BA682A65-404C-4AC2-95C5-D9DD589539F0}"/>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57" name="TextBox 56">
          <a:extLst>
            <a:ext uri="{FF2B5EF4-FFF2-40B4-BE49-F238E27FC236}">
              <a16:creationId xmlns:a16="http://schemas.microsoft.com/office/drawing/2014/main" id="{8BC4AD6D-F9E8-456B-BF47-6538C8AE301F}"/>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58" name="TextBox 57">
          <a:extLst>
            <a:ext uri="{FF2B5EF4-FFF2-40B4-BE49-F238E27FC236}">
              <a16:creationId xmlns:a16="http://schemas.microsoft.com/office/drawing/2014/main" id="{F3B8DD71-5F14-4C1F-B775-8BDB59416A09}"/>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59" name="TextBox 58">
          <a:extLst>
            <a:ext uri="{FF2B5EF4-FFF2-40B4-BE49-F238E27FC236}">
              <a16:creationId xmlns:a16="http://schemas.microsoft.com/office/drawing/2014/main" id="{553CC6E6-605D-40EF-929A-C239900287AC}"/>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60" name="TextBox 59">
          <a:extLst>
            <a:ext uri="{FF2B5EF4-FFF2-40B4-BE49-F238E27FC236}">
              <a16:creationId xmlns:a16="http://schemas.microsoft.com/office/drawing/2014/main" id="{B4559E53-A856-4B08-AB21-348F9364F0A5}"/>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61" name="TextBox 60">
          <a:extLst>
            <a:ext uri="{FF2B5EF4-FFF2-40B4-BE49-F238E27FC236}">
              <a16:creationId xmlns:a16="http://schemas.microsoft.com/office/drawing/2014/main" id="{B29036D8-19A5-4DA4-971A-1502F3BD6096}"/>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2" name="TextBox 61">
          <a:extLst>
            <a:ext uri="{FF2B5EF4-FFF2-40B4-BE49-F238E27FC236}">
              <a16:creationId xmlns:a16="http://schemas.microsoft.com/office/drawing/2014/main" id="{3B5800EE-97E9-40A5-9158-7E80727F5CB3}"/>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3" name="TextBox 62">
          <a:extLst>
            <a:ext uri="{FF2B5EF4-FFF2-40B4-BE49-F238E27FC236}">
              <a16:creationId xmlns:a16="http://schemas.microsoft.com/office/drawing/2014/main" id="{550E1280-5517-467E-9A08-B6A0B307384E}"/>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4" name="TextBox 63">
          <a:extLst>
            <a:ext uri="{FF2B5EF4-FFF2-40B4-BE49-F238E27FC236}">
              <a16:creationId xmlns:a16="http://schemas.microsoft.com/office/drawing/2014/main" id="{214A33DB-D1D7-4FF2-861E-981A3A6FCC49}"/>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65" name="TextBox 64">
          <a:extLst>
            <a:ext uri="{FF2B5EF4-FFF2-40B4-BE49-F238E27FC236}">
              <a16:creationId xmlns:a16="http://schemas.microsoft.com/office/drawing/2014/main" id="{DFFCE373-E006-42DA-907A-444EBAF15357}"/>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6" name="TextBox 65">
          <a:extLst>
            <a:ext uri="{FF2B5EF4-FFF2-40B4-BE49-F238E27FC236}">
              <a16:creationId xmlns:a16="http://schemas.microsoft.com/office/drawing/2014/main" id="{034D6841-B7B1-4731-9777-B59C394FE2AF}"/>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7" name="TextBox 66">
          <a:extLst>
            <a:ext uri="{FF2B5EF4-FFF2-40B4-BE49-F238E27FC236}">
              <a16:creationId xmlns:a16="http://schemas.microsoft.com/office/drawing/2014/main" id="{9C653BA0-DD16-4CFC-A955-E21436064268}"/>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68" name="TextBox 67">
          <a:extLst>
            <a:ext uri="{FF2B5EF4-FFF2-40B4-BE49-F238E27FC236}">
              <a16:creationId xmlns:a16="http://schemas.microsoft.com/office/drawing/2014/main" id="{3B1A58A2-3937-4464-B96E-414239CFD87F}"/>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69" name="TextBox 68">
          <a:extLst>
            <a:ext uri="{FF2B5EF4-FFF2-40B4-BE49-F238E27FC236}">
              <a16:creationId xmlns:a16="http://schemas.microsoft.com/office/drawing/2014/main" id="{11E212CA-BAA0-47B6-ACBF-D05D28C0A2A9}"/>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0" name="TextBox 69">
          <a:extLst>
            <a:ext uri="{FF2B5EF4-FFF2-40B4-BE49-F238E27FC236}">
              <a16:creationId xmlns:a16="http://schemas.microsoft.com/office/drawing/2014/main" id="{C6EFE288-C2DF-431B-89CF-29B5A6DDDF1B}"/>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1" name="TextBox 70">
          <a:extLst>
            <a:ext uri="{FF2B5EF4-FFF2-40B4-BE49-F238E27FC236}">
              <a16:creationId xmlns:a16="http://schemas.microsoft.com/office/drawing/2014/main" id="{1AA0A74C-608D-4656-9B2F-FDE916EB6715}"/>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2" name="TextBox 71">
          <a:extLst>
            <a:ext uri="{FF2B5EF4-FFF2-40B4-BE49-F238E27FC236}">
              <a16:creationId xmlns:a16="http://schemas.microsoft.com/office/drawing/2014/main" id="{4EBC6BFA-E1ED-4D3F-BA0D-16FCD4CECF43}"/>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73" name="TextBox 72">
          <a:extLst>
            <a:ext uri="{FF2B5EF4-FFF2-40B4-BE49-F238E27FC236}">
              <a16:creationId xmlns:a16="http://schemas.microsoft.com/office/drawing/2014/main" id="{F5B1B5B1-461A-4706-B1EA-D13DC7C94E8F}"/>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4" name="TextBox 73">
          <a:extLst>
            <a:ext uri="{FF2B5EF4-FFF2-40B4-BE49-F238E27FC236}">
              <a16:creationId xmlns:a16="http://schemas.microsoft.com/office/drawing/2014/main" id="{F7B4E342-C9F4-495D-BC2B-508A41B56EDC}"/>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5" name="TextBox 74">
          <a:extLst>
            <a:ext uri="{FF2B5EF4-FFF2-40B4-BE49-F238E27FC236}">
              <a16:creationId xmlns:a16="http://schemas.microsoft.com/office/drawing/2014/main" id="{C35729E6-7895-4D54-8CCF-87FA62A085C0}"/>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6" name="TextBox 75">
          <a:extLst>
            <a:ext uri="{FF2B5EF4-FFF2-40B4-BE49-F238E27FC236}">
              <a16:creationId xmlns:a16="http://schemas.microsoft.com/office/drawing/2014/main" id="{71D644DC-74D6-4FFC-A0B3-18D515971FBB}"/>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7" name="TextBox 76">
          <a:extLst>
            <a:ext uri="{FF2B5EF4-FFF2-40B4-BE49-F238E27FC236}">
              <a16:creationId xmlns:a16="http://schemas.microsoft.com/office/drawing/2014/main" id="{E2B9D3F1-D75B-4C52-90F1-DDF80452934B}"/>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78" name="TextBox 77">
          <a:extLst>
            <a:ext uri="{FF2B5EF4-FFF2-40B4-BE49-F238E27FC236}">
              <a16:creationId xmlns:a16="http://schemas.microsoft.com/office/drawing/2014/main" id="{A81AA824-2147-44D7-9CBB-2910D864880E}"/>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79" name="TextBox 78">
          <a:extLst>
            <a:ext uri="{FF2B5EF4-FFF2-40B4-BE49-F238E27FC236}">
              <a16:creationId xmlns:a16="http://schemas.microsoft.com/office/drawing/2014/main" id="{2895282C-F49E-47CE-924C-77D19338F8DB}"/>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0" name="TextBox 79">
          <a:extLst>
            <a:ext uri="{FF2B5EF4-FFF2-40B4-BE49-F238E27FC236}">
              <a16:creationId xmlns:a16="http://schemas.microsoft.com/office/drawing/2014/main" id="{9B1677DA-4D6E-4165-A21F-092E47768D57}"/>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1" name="TextBox 80">
          <a:extLst>
            <a:ext uri="{FF2B5EF4-FFF2-40B4-BE49-F238E27FC236}">
              <a16:creationId xmlns:a16="http://schemas.microsoft.com/office/drawing/2014/main" id="{F03FE09E-FA9F-4C76-95F4-A22039B1B65B}"/>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82" name="TextBox 81">
          <a:extLst>
            <a:ext uri="{FF2B5EF4-FFF2-40B4-BE49-F238E27FC236}">
              <a16:creationId xmlns:a16="http://schemas.microsoft.com/office/drawing/2014/main" id="{AEC0E0E3-2FB0-43BB-AC92-9E781633AED9}"/>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83" name="TextBox 82">
          <a:extLst>
            <a:ext uri="{FF2B5EF4-FFF2-40B4-BE49-F238E27FC236}">
              <a16:creationId xmlns:a16="http://schemas.microsoft.com/office/drawing/2014/main" id="{B41A7121-402F-4E30-830C-6D2BBC6B01DD}"/>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4" name="TextBox 83">
          <a:extLst>
            <a:ext uri="{FF2B5EF4-FFF2-40B4-BE49-F238E27FC236}">
              <a16:creationId xmlns:a16="http://schemas.microsoft.com/office/drawing/2014/main" id="{DBE850CE-6E84-443D-9B65-519362675EBA}"/>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5" name="TextBox 84">
          <a:extLst>
            <a:ext uri="{FF2B5EF4-FFF2-40B4-BE49-F238E27FC236}">
              <a16:creationId xmlns:a16="http://schemas.microsoft.com/office/drawing/2014/main" id="{FD0EEA00-84A7-4780-BEFE-81F39415ECC1}"/>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6" name="TextBox 85">
          <a:extLst>
            <a:ext uri="{FF2B5EF4-FFF2-40B4-BE49-F238E27FC236}">
              <a16:creationId xmlns:a16="http://schemas.microsoft.com/office/drawing/2014/main" id="{1D2509D2-29E6-404E-9BD3-4ADDE3E5C02F}"/>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7" name="TextBox 86">
          <a:extLst>
            <a:ext uri="{FF2B5EF4-FFF2-40B4-BE49-F238E27FC236}">
              <a16:creationId xmlns:a16="http://schemas.microsoft.com/office/drawing/2014/main" id="{A94F914F-829E-49BD-8A04-75C8072E406B}"/>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88" name="TextBox 87">
          <a:extLst>
            <a:ext uri="{FF2B5EF4-FFF2-40B4-BE49-F238E27FC236}">
              <a16:creationId xmlns:a16="http://schemas.microsoft.com/office/drawing/2014/main" id="{915718B0-9EE5-4DAD-871B-4C5930C363D5}"/>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89" name="TextBox 88">
          <a:extLst>
            <a:ext uri="{FF2B5EF4-FFF2-40B4-BE49-F238E27FC236}">
              <a16:creationId xmlns:a16="http://schemas.microsoft.com/office/drawing/2014/main" id="{C08BDE01-D69E-4403-8EEA-FAA65E57CF2A}"/>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0" name="TextBox 89">
          <a:extLst>
            <a:ext uri="{FF2B5EF4-FFF2-40B4-BE49-F238E27FC236}">
              <a16:creationId xmlns:a16="http://schemas.microsoft.com/office/drawing/2014/main" id="{632F2A30-40C7-4125-BA26-E5B44FB493D9}"/>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1" name="TextBox 90">
          <a:extLst>
            <a:ext uri="{FF2B5EF4-FFF2-40B4-BE49-F238E27FC236}">
              <a16:creationId xmlns:a16="http://schemas.microsoft.com/office/drawing/2014/main" id="{41A86C11-8900-44B6-B8FD-B62C112EF30F}"/>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2" name="TextBox 91">
          <a:extLst>
            <a:ext uri="{FF2B5EF4-FFF2-40B4-BE49-F238E27FC236}">
              <a16:creationId xmlns:a16="http://schemas.microsoft.com/office/drawing/2014/main" id="{53F059D3-70C9-4E9B-B292-86143E9F563E}"/>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3" name="TextBox 92">
          <a:extLst>
            <a:ext uri="{FF2B5EF4-FFF2-40B4-BE49-F238E27FC236}">
              <a16:creationId xmlns:a16="http://schemas.microsoft.com/office/drawing/2014/main" id="{6C22B564-A288-4542-9527-C34D91E7B4E2}"/>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94" name="TextBox 93">
          <a:extLst>
            <a:ext uri="{FF2B5EF4-FFF2-40B4-BE49-F238E27FC236}">
              <a16:creationId xmlns:a16="http://schemas.microsoft.com/office/drawing/2014/main" id="{9D496372-04B6-49B5-B166-92DD59649A9A}"/>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5" name="TextBox 94">
          <a:extLst>
            <a:ext uri="{FF2B5EF4-FFF2-40B4-BE49-F238E27FC236}">
              <a16:creationId xmlns:a16="http://schemas.microsoft.com/office/drawing/2014/main" id="{4614863A-ABDB-4CCB-A275-2781660A944B}"/>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6" name="TextBox 95">
          <a:extLst>
            <a:ext uri="{FF2B5EF4-FFF2-40B4-BE49-F238E27FC236}">
              <a16:creationId xmlns:a16="http://schemas.microsoft.com/office/drawing/2014/main" id="{1BC97AD1-8C8E-479A-B28B-A86DA52AC709}"/>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7" name="TextBox 96">
          <a:extLst>
            <a:ext uri="{FF2B5EF4-FFF2-40B4-BE49-F238E27FC236}">
              <a16:creationId xmlns:a16="http://schemas.microsoft.com/office/drawing/2014/main" id="{482E4777-6E9C-4C12-ACB5-198DA37AC1EB}"/>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8" name="TextBox 97">
          <a:extLst>
            <a:ext uri="{FF2B5EF4-FFF2-40B4-BE49-F238E27FC236}">
              <a16:creationId xmlns:a16="http://schemas.microsoft.com/office/drawing/2014/main" id="{C8D0ABE4-A319-4C1E-8C24-AAAA69AC0ED7}"/>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99" name="TextBox 98">
          <a:extLst>
            <a:ext uri="{FF2B5EF4-FFF2-40B4-BE49-F238E27FC236}">
              <a16:creationId xmlns:a16="http://schemas.microsoft.com/office/drawing/2014/main" id="{5BB7E60B-94C0-45A1-AB17-9CEBC99EE308}"/>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26</xdr:row>
      <xdr:rowOff>57150</xdr:rowOff>
    </xdr:from>
    <xdr:ext cx="184731" cy="264560"/>
    <xdr:sp macro="" textlink="">
      <xdr:nvSpPr>
        <xdr:cNvPr id="100" name="TextBox 99">
          <a:extLst>
            <a:ext uri="{FF2B5EF4-FFF2-40B4-BE49-F238E27FC236}">
              <a16:creationId xmlns:a16="http://schemas.microsoft.com/office/drawing/2014/main" id="{F63F4267-E07F-426C-B4DA-0DE8EDD9DE1D}"/>
            </a:ext>
          </a:extLst>
        </xdr:cNvPr>
        <xdr:cNvSpPr txBox="1"/>
      </xdr:nvSpPr>
      <xdr:spPr>
        <a:xfrm>
          <a:off x="4057650" y="902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1" name="TextBox 100">
          <a:extLst>
            <a:ext uri="{FF2B5EF4-FFF2-40B4-BE49-F238E27FC236}">
              <a16:creationId xmlns:a16="http://schemas.microsoft.com/office/drawing/2014/main" id="{65475B0B-1948-4B10-A71C-362C74689BA1}"/>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2" name="TextBox 101">
          <a:extLst>
            <a:ext uri="{FF2B5EF4-FFF2-40B4-BE49-F238E27FC236}">
              <a16:creationId xmlns:a16="http://schemas.microsoft.com/office/drawing/2014/main" id="{14C7D8CF-A0D9-4A99-B64E-7FB7D7AF9FB9}"/>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3" name="TextBox 102">
          <a:extLst>
            <a:ext uri="{FF2B5EF4-FFF2-40B4-BE49-F238E27FC236}">
              <a16:creationId xmlns:a16="http://schemas.microsoft.com/office/drawing/2014/main" id="{3C886F28-1018-4A35-B055-DA3A55B0AF7C}"/>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4" name="TextBox 103">
          <a:extLst>
            <a:ext uri="{FF2B5EF4-FFF2-40B4-BE49-F238E27FC236}">
              <a16:creationId xmlns:a16="http://schemas.microsoft.com/office/drawing/2014/main" id="{74FB1CAB-1E43-4ED1-9FAF-F09E90E30A39}"/>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5" name="TextBox 104">
          <a:extLst>
            <a:ext uri="{FF2B5EF4-FFF2-40B4-BE49-F238E27FC236}">
              <a16:creationId xmlns:a16="http://schemas.microsoft.com/office/drawing/2014/main" id="{C6CD418A-4EEE-4655-B78C-B0B2F1BBF6C6}"/>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27</xdr:row>
      <xdr:rowOff>57150</xdr:rowOff>
    </xdr:from>
    <xdr:ext cx="184731" cy="264560"/>
    <xdr:sp macro="" textlink="">
      <xdr:nvSpPr>
        <xdr:cNvPr id="106" name="TextBox 105">
          <a:extLst>
            <a:ext uri="{FF2B5EF4-FFF2-40B4-BE49-F238E27FC236}">
              <a16:creationId xmlns:a16="http://schemas.microsoft.com/office/drawing/2014/main" id="{39CBAFBD-C038-45F7-88B4-0CDBE463399D}"/>
            </a:ext>
          </a:extLst>
        </xdr:cNvPr>
        <xdr:cNvSpPr txBox="1"/>
      </xdr:nvSpPr>
      <xdr:spPr>
        <a:xfrm>
          <a:off x="4057650" y="93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7" name="TextBox 106">
          <a:extLst>
            <a:ext uri="{FF2B5EF4-FFF2-40B4-BE49-F238E27FC236}">
              <a16:creationId xmlns:a16="http://schemas.microsoft.com/office/drawing/2014/main" id="{A5BAB869-FD44-4710-A6DF-42B356CDFE4A}"/>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8" name="TextBox 107">
          <a:extLst>
            <a:ext uri="{FF2B5EF4-FFF2-40B4-BE49-F238E27FC236}">
              <a16:creationId xmlns:a16="http://schemas.microsoft.com/office/drawing/2014/main" id="{E86CF467-C5EA-4287-A5D9-CAF7594C28AF}"/>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09" name="TextBox 108">
          <a:extLst>
            <a:ext uri="{FF2B5EF4-FFF2-40B4-BE49-F238E27FC236}">
              <a16:creationId xmlns:a16="http://schemas.microsoft.com/office/drawing/2014/main" id="{9F2193BA-21A5-4594-A987-9796561B375D}"/>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0" name="TextBox 109">
          <a:extLst>
            <a:ext uri="{FF2B5EF4-FFF2-40B4-BE49-F238E27FC236}">
              <a16:creationId xmlns:a16="http://schemas.microsoft.com/office/drawing/2014/main" id="{354FAD12-BD01-4195-98C3-BF0457FB821D}"/>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1" name="TextBox 110">
          <a:extLst>
            <a:ext uri="{FF2B5EF4-FFF2-40B4-BE49-F238E27FC236}">
              <a16:creationId xmlns:a16="http://schemas.microsoft.com/office/drawing/2014/main" id="{16028DF8-EB90-40FF-A442-D2EC752C1E8D}"/>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2" name="TextBox 111">
          <a:extLst>
            <a:ext uri="{FF2B5EF4-FFF2-40B4-BE49-F238E27FC236}">
              <a16:creationId xmlns:a16="http://schemas.microsoft.com/office/drawing/2014/main" id="{00DE0649-513B-4891-92F5-290635EECC07}"/>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28</xdr:row>
      <xdr:rowOff>57150</xdr:rowOff>
    </xdr:from>
    <xdr:ext cx="184731" cy="264560"/>
    <xdr:sp macro="" textlink="">
      <xdr:nvSpPr>
        <xdr:cNvPr id="113" name="TextBox 112">
          <a:extLst>
            <a:ext uri="{FF2B5EF4-FFF2-40B4-BE49-F238E27FC236}">
              <a16:creationId xmlns:a16="http://schemas.microsoft.com/office/drawing/2014/main" id="{12DAEFD1-3650-4572-AB71-2A244AFB09A4}"/>
            </a:ext>
          </a:extLst>
        </xdr:cNvPr>
        <xdr:cNvSpPr txBox="1"/>
      </xdr:nvSpPr>
      <xdr:spPr>
        <a:xfrm>
          <a:off x="4057650" y="971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4" name="TextBox 113">
          <a:extLst>
            <a:ext uri="{FF2B5EF4-FFF2-40B4-BE49-F238E27FC236}">
              <a16:creationId xmlns:a16="http://schemas.microsoft.com/office/drawing/2014/main" id="{B2A7BB0D-2594-4539-8D78-5A1F234BC8F2}"/>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5" name="TextBox 114">
          <a:extLst>
            <a:ext uri="{FF2B5EF4-FFF2-40B4-BE49-F238E27FC236}">
              <a16:creationId xmlns:a16="http://schemas.microsoft.com/office/drawing/2014/main" id="{064A2D9D-1046-4F1B-87AE-62F75E93998C}"/>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6" name="TextBox 115">
          <a:extLst>
            <a:ext uri="{FF2B5EF4-FFF2-40B4-BE49-F238E27FC236}">
              <a16:creationId xmlns:a16="http://schemas.microsoft.com/office/drawing/2014/main" id="{9C4AB0A8-3BAA-463C-AE90-294DF9147B73}"/>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7" name="TextBox 116">
          <a:extLst>
            <a:ext uri="{FF2B5EF4-FFF2-40B4-BE49-F238E27FC236}">
              <a16:creationId xmlns:a16="http://schemas.microsoft.com/office/drawing/2014/main" id="{B4BF25A9-BBEB-4173-BDA5-F7110FFDF795}"/>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8" name="TextBox 117">
          <a:extLst>
            <a:ext uri="{FF2B5EF4-FFF2-40B4-BE49-F238E27FC236}">
              <a16:creationId xmlns:a16="http://schemas.microsoft.com/office/drawing/2014/main" id="{81A44410-6856-4623-9DE7-4F1B17EA2006}"/>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29</xdr:row>
      <xdr:rowOff>0</xdr:rowOff>
    </xdr:from>
    <xdr:ext cx="184731" cy="264560"/>
    <xdr:sp macro="" textlink="">
      <xdr:nvSpPr>
        <xdr:cNvPr id="119" name="TextBox 118">
          <a:extLst>
            <a:ext uri="{FF2B5EF4-FFF2-40B4-BE49-F238E27FC236}">
              <a16:creationId xmlns:a16="http://schemas.microsoft.com/office/drawing/2014/main" id="{03245E1D-28D8-4942-97E6-72EB2FFA5889}"/>
            </a:ext>
          </a:extLst>
        </xdr:cNvPr>
        <xdr:cNvSpPr txBox="1"/>
      </xdr:nvSpPr>
      <xdr:spPr>
        <a:xfrm>
          <a:off x="4057650" y="1000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40</xdr:row>
      <xdr:rowOff>0</xdr:rowOff>
    </xdr:from>
    <xdr:ext cx="314325" cy="314325"/>
    <xdr:sp macro="" textlink="">
      <xdr:nvSpPr>
        <xdr:cNvPr id="120" name="TextBox 119">
          <a:extLst>
            <a:ext uri="{FF2B5EF4-FFF2-40B4-BE49-F238E27FC236}">
              <a16:creationId xmlns:a16="http://schemas.microsoft.com/office/drawing/2014/main" id="{4F465D50-70D9-4E1E-9E68-E71E3C58CED4}"/>
            </a:ext>
          </a:extLst>
        </xdr:cNvPr>
        <xdr:cNvSpPr txBox="1"/>
      </xdr:nvSpPr>
      <xdr:spPr>
        <a:xfrm rot="5400000" flipH="1">
          <a:off x="4057650" y="13773150"/>
          <a:ext cx="31432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38</xdr:row>
      <xdr:rowOff>57150</xdr:rowOff>
    </xdr:from>
    <xdr:ext cx="184731" cy="264560"/>
    <xdr:sp macro="" textlink="">
      <xdr:nvSpPr>
        <xdr:cNvPr id="121" name="TextBox 120">
          <a:extLst>
            <a:ext uri="{FF2B5EF4-FFF2-40B4-BE49-F238E27FC236}">
              <a16:creationId xmlns:a16="http://schemas.microsoft.com/office/drawing/2014/main" id="{9E6F4279-5278-443C-825C-B082357BA5C7}"/>
            </a:ext>
          </a:extLst>
        </xdr:cNvPr>
        <xdr:cNvSpPr txBox="1"/>
      </xdr:nvSpPr>
      <xdr:spPr>
        <a:xfrm>
          <a:off x="4057650" y="1314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40</xdr:row>
      <xdr:rowOff>0</xdr:rowOff>
    </xdr:from>
    <xdr:ext cx="361950" cy="314325"/>
    <xdr:sp macro="" textlink="">
      <xdr:nvSpPr>
        <xdr:cNvPr id="122" name="TextBox 121">
          <a:extLst>
            <a:ext uri="{FF2B5EF4-FFF2-40B4-BE49-F238E27FC236}">
              <a16:creationId xmlns:a16="http://schemas.microsoft.com/office/drawing/2014/main" id="{AEAD919A-711C-4EB2-AF8D-0FD9836E2EDF}"/>
            </a:ext>
          </a:extLst>
        </xdr:cNvPr>
        <xdr:cNvSpPr txBox="1"/>
      </xdr:nvSpPr>
      <xdr:spPr>
        <a:xfrm rot="5400000" flipH="1">
          <a:off x="4081462"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3" name="TextBox 122">
          <a:extLst>
            <a:ext uri="{FF2B5EF4-FFF2-40B4-BE49-F238E27FC236}">
              <a16:creationId xmlns:a16="http://schemas.microsoft.com/office/drawing/2014/main" id="{4D130DA1-8801-4CDE-892C-15DAAFCAA010}"/>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4" name="TextBox 123">
          <a:extLst>
            <a:ext uri="{FF2B5EF4-FFF2-40B4-BE49-F238E27FC236}">
              <a16:creationId xmlns:a16="http://schemas.microsoft.com/office/drawing/2014/main" id="{5BFED7E9-BE92-4735-BB3F-3B35C511F641}"/>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5" name="TextBox 124">
          <a:extLst>
            <a:ext uri="{FF2B5EF4-FFF2-40B4-BE49-F238E27FC236}">
              <a16:creationId xmlns:a16="http://schemas.microsoft.com/office/drawing/2014/main" id="{5E2F6E0E-7666-4C8E-9E20-5E23EA1CB27D}"/>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6" name="TextBox 125">
          <a:extLst>
            <a:ext uri="{FF2B5EF4-FFF2-40B4-BE49-F238E27FC236}">
              <a16:creationId xmlns:a16="http://schemas.microsoft.com/office/drawing/2014/main" id="{2A6EAC80-B46E-458C-8B88-981BC7FF3A86}"/>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7" name="TextBox 126">
          <a:extLst>
            <a:ext uri="{FF2B5EF4-FFF2-40B4-BE49-F238E27FC236}">
              <a16:creationId xmlns:a16="http://schemas.microsoft.com/office/drawing/2014/main" id="{0CE608A9-3B48-4817-86E5-47ECAE991BE6}"/>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8" name="TextBox 127">
          <a:extLst>
            <a:ext uri="{FF2B5EF4-FFF2-40B4-BE49-F238E27FC236}">
              <a16:creationId xmlns:a16="http://schemas.microsoft.com/office/drawing/2014/main" id="{AE4E4EDF-43C7-425C-835C-BDECC98157DA}"/>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2</xdr:col>
      <xdr:colOff>0</xdr:colOff>
      <xdr:row>40</xdr:row>
      <xdr:rowOff>0</xdr:rowOff>
    </xdr:from>
    <xdr:ext cx="361950" cy="314325"/>
    <xdr:sp macro="" textlink="">
      <xdr:nvSpPr>
        <xdr:cNvPr id="129" name="TextBox 128">
          <a:extLst>
            <a:ext uri="{FF2B5EF4-FFF2-40B4-BE49-F238E27FC236}">
              <a16:creationId xmlns:a16="http://schemas.microsoft.com/office/drawing/2014/main" id="{C7C46AF2-95A8-463C-91CE-A0FFBA4B3750}"/>
            </a:ext>
          </a:extLst>
        </xdr:cNvPr>
        <xdr:cNvSpPr txBox="1"/>
      </xdr:nvSpPr>
      <xdr:spPr>
        <a:xfrm rot="5400000" flipH="1">
          <a:off x="3100387"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3</xdr:col>
      <xdr:colOff>0</xdr:colOff>
      <xdr:row>10</xdr:row>
      <xdr:rowOff>57150</xdr:rowOff>
    </xdr:from>
    <xdr:ext cx="184731" cy="264560"/>
    <xdr:sp macro="" textlink="">
      <xdr:nvSpPr>
        <xdr:cNvPr id="130" name="TextBox 129">
          <a:extLst>
            <a:ext uri="{FF2B5EF4-FFF2-40B4-BE49-F238E27FC236}">
              <a16:creationId xmlns:a16="http://schemas.microsoft.com/office/drawing/2014/main" id="{FF641659-F24E-43D9-85C8-ECF9977FD16B}"/>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1" name="TextBox 130">
          <a:extLst>
            <a:ext uri="{FF2B5EF4-FFF2-40B4-BE49-F238E27FC236}">
              <a16:creationId xmlns:a16="http://schemas.microsoft.com/office/drawing/2014/main" id="{F2B5C7AE-A8D0-42BC-B6FB-5BBE281A9BE4}"/>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2" name="TextBox 131">
          <a:extLst>
            <a:ext uri="{FF2B5EF4-FFF2-40B4-BE49-F238E27FC236}">
              <a16:creationId xmlns:a16="http://schemas.microsoft.com/office/drawing/2014/main" id="{852582BF-0D87-428B-8531-E9C6D89FC3E8}"/>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3" name="TextBox 132">
          <a:extLst>
            <a:ext uri="{FF2B5EF4-FFF2-40B4-BE49-F238E27FC236}">
              <a16:creationId xmlns:a16="http://schemas.microsoft.com/office/drawing/2014/main" id="{474A1E25-EE73-4804-B8A9-8C358AC7556F}"/>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4" name="TextBox 133">
          <a:extLst>
            <a:ext uri="{FF2B5EF4-FFF2-40B4-BE49-F238E27FC236}">
              <a16:creationId xmlns:a16="http://schemas.microsoft.com/office/drawing/2014/main" id="{343D9165-F543-49F2-9B2B-AA163ACCF58E}"/>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0</xdr:colOff>
      <xdr:row>10</xdr:row>
      <xdr:rowOff>57150</xdr:rowOff>
    </xdr:from>
    <xdr:ext cx="184731" cy="264560"/>
    <xdr:sp macro="" textlink="">
      <xdr:nvSpPr>
        <xdr:cNvPr id="135" name="TextBox 134">
          <a:extLst>
            <a:ext uri="{FF2B5EF4-FFF2-40B4-BE49-F238E27FC236}">
              <a16:creationId xmlns:a16="http://schemas.microsoft.com/office/drawing/2014/main" id="{B46A1D31-D551-46E4-AE8C-D7AEC2F66B12}"/>
            </a:ext>
          </a:extLst>
        </xdr:cNvPr>
        <xdr:cNvSpPr txBox="1"/>
      </xdr:nvSpPr>
      <xdr:spPr>
        <a:xfrm>
          <a:off x="4057650"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6</xdr:col>
      <xdr:colOff>0</xdr:colOff>
      <xdr:row>96</xdr:row>
      <xdr:rowOff>0</xdr:rowOff>
    </xdr:from>
    <xdr:ext cx="184731" cy="264560"/>
    <xdr:sp macro="" textlink="">
      <xdr:nvSpPr>
        <xdr:cNvPr id="136" name="TextBox 135">
          <a:extLst>
            <a:ext uri="{FF2B5EF4-FFF2-40B4-BE49-F238E27FC236}">
              <a16:creationId xmlns:a16="http://schemas.microsoft.com/office/drawing/2014/main" id="{11EB02AE-1DC5-408E-AFA0-C87A99594DBB}"/>
            </a:ext>
          </a:extLst>
        </xdr:cNvPr>
        <xdr:cNvSpPr txBox="1"/>
      </xdr:nvSpPr>
      <xdr:spPr>
        <a:xfrm>
          <a:off x="6362700" y="3313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1</xdr:col>
      <xdr:colOff>0</xdr:colOff>
      <xdr:row>96</xdr:row>
      <xdr:rowOff>0</xdr:rowOff>
    </xdr:from>
    <xdr:ext cx="184731" cy="264560"/>
    <xdr:sp macro="" textlink="">
      <xdr:nvSpPr>
        <xdr:cNvPr id="137" name="TextBox 136">
          <a:extLst>
            <a:ext uri="{FF2B5EF4-FFF2-40B4-BE49-F238E27FC236}">
              <a16:creationId xmlns:a16="http://schemas.microsoft.com/office/drawing/2014/main" id="{FAB03D09-F3CF-4778-A5AA-E7C817FD542A}"/>
            </a:ext>
          </a:extLst>
        </xdr:cNvPr>
        <xdr:cNvSpPr txBox="1"/>
      </xdr:nvSpPr>
      <xdr:spPr>
        <a:xfrm>
          <a:off x="1562100" y="3313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5</xdr:col>
      <xdr:colOff>542925</xdr:colOff>
      <xdr:row>96</xdr:row>
      <xdr:rowOff>0</xdr:rowOff>
    </xdr:from>
    <xdr:ext cx="285493" cy="264560"/>
    <xdr:sp macro="" textlink="">
      <xdr:nvSpPr>
        <xdr:cNvPr id="138" name="TextBox 137">
          <a:extLst>
            <a:ext uri="{FF2B5EF4-FFF2-40B4-BE49-F238E27FC236}">
              <a16:creationId xmlns:a16="http://schemas.microsoft.com/office/drawing/2014/main" id="{AE0E1E93-5E11-42CE-A4C6-CDD6727BA86D}"/>
            </a:ext>
          </a:extLst>
        </xdr:cNvPr>
        <xdr:cNvSpPr txBox="1"/>
      </xdr:nvSpPr>
      <xdr:spPr>
        <a:xfrm>
          <a:off x="6296025" y="33137475"/>
          <a:ext cx="2854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U"/>
        </a:p>
      </xdr:txBody>
    </xdr:sp>
    <xdr:clientData/>
  </xdr:oneCellAnchor>
  <xdr:oneCellAnchor>
    <xdr:from>
      <xdr:col>4</xdr:col>
      <xdr:colOff>0</xdr:colOff>
      <xdr:row>40</xdr:row>
      <xdr:rowOff>0</xdr:rowOff>
    </xdr:from>
    <xdr:ext cx="361950" cy="314325"/>
    <xdr:sp macro="" textlink="">
      <xdr:nvSpPr>
        <xdr:cNvPr id="139" name="TextBox 138">
          <a:extLst>
            <a:ext uri="{FF2B5EF4-FFF2-40B4-BE49-F238E27FC236}">
              <a16:creationId xmlns:a16="http://schemas.microsoft.com/office/drawing/2014/main" id="{E26B5545-8FE0-43FE-A2E4-F551C2357A28}"/>
            </a:ext>
          </a:extLst>
        </xdr:cNvPr>
        <xdr:cNvSpPr txBox="1"/>
      </xdr:nvSpPr>
      <xdr:spPr>
        <a:xfrm rot="5400000" flipH="1">
          <a:off x="5167312" y="13749338"/>
          <a:ext cx="314325"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a:p>
      </xdr:txBody>
    </xdr:sp>
    <xdr:clientData/>
  </xdr:oneCellAnchor>
  <xdr:oneCellAnchor>
    <xdr:from>
      <xdr:col>1</xdr:col>
      <xdr:colOff>0</xdr:colOff>
      <xdr:row>24</xdr:row>
      <xdr:rowOff>0</xdr:rowOff>
    </xdr:from>
    <xdr:ext cx="184731" cy="264560"/>
    <xdr:sp macro="" textlink="">
      <xdr:nvSpPr>
        <xdr:cNvPr id="140" name="TextBox 139">
          <a:extLst>
            <a:ext uri="{FF2B5EF4-FFF2-40B4-BE49-F238E27FC236}">
              <a16:creationId xmlns:a16="http://schemas.microsoft.com/office/drawing/2014/main" id="{C414A0F6-F8F4-4F47-A1F4-BA84776DDBFC}"/>
            </a:ext>
          </a:extLst>
        </xdr:cNvPr>
        <xdr:cNvSpPr txBox="1"/>
      </xdr:nvSpPr>
      <xdr:spPr>
        <a:xfrm>
          <a:off x="15621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24</xdr:col>
      <xdr:colOff>292288</xdr:colOff>
      <xdr:row>1</xdr:row>
      <xdr:rowOff>107216</xdr:rowOff>
    </xdr:from>
    <xdr:to>
      <xdr:col>25</xdr:col>
      <xdr:colOff>44500</xdr:colOff>
      <xdr:row>43</xdr:row>
      <xdr:rowOff>102393</xdr:rowOff>
    </xdr:to>
    <xdr:sp macro="" textlink="">
      <xdr:nvSpPr>
        <xdr:cNvPr id="2" name="Text 1">
          <a:extLst>
            <a:ext uri="{FF2B5EF4-FFF2-40B4-BE49-F238E27FC236}">
              <a16:creationId xmlns:a16="http://schemas.microsoft.com/office/drawing/2014/main" id="{3F84C2D6-1BF4-4D76-83C5-29471106E93D}"/>
            </a:ext>
          </a:extLst>
        </xdr:cNvPr>
        <xdr:cNvSpPr txBox="1">
          <a:spLocks noChangeArrowheads="1"/>
        </xdr:cNvSpPr>
      </xdr:nvSpPr>
      <xdr:spPr bwMode="auto">
        <a:xfrm flipH="1">
          <a:off x="17856388" y="307241"/>
          <a:ext cx="361812" cy="988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19</xdr:row>
      <xdr:rowOff>160020</xdr:rowOff>
    </xdr:from>
    <xdr:to>
      <xdr:col>9</xdr:col>
      <xdr:colOff>765801</xdr:colOff>
      <xdr:row>21</xdr:row>
      <xdr:rowOff>0</xdr:rowOff>
    </xdr:to>
    <xdr:sp macro="" textlink="">
      <xdr:nvSpPr>
        <xdr:cNvPr id="2" name="Text 2">
          <a:extLst>
            <a:ext uri="{FF2B5EF4-FFF2-40B4-BE49-F238E27FC236}">
              <a16:creationId xmlns:a16="http://schemas.microsoft.com/office/drawing/2014/main" id="{B5A97A30-3C3E-44C5-B134-F3AAF4D7A3E0}"/>
            </a:ext>
          </a:extLst>
        </xdr:cNvPr>
        <xdr:cNvSpPr txBox="1">
          <a:spLocks noChangeArrowheads="1"/>
        </xdr:cNvSpPr>
      </xdr:nvSpPr>
      <xdr:spPr bwMode="auto">
        <a:xfrm>
          <a:off x="9525" y="5113020"/>
          <a:ext cx="9262101" cy="354330"/>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N.L.T.A.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1851660</xdr:colOff>
      <xdr:row>5</xdr:row>
      <xdr:rowOff>0</xdr:rowOff>
    </xdr:from>
    <xdr:to>
      <xdr:col>0</xdr:col>
      <xdr:colOff>1706880</xdr:colOff>
      <xdr:row>5</xdr:row>
      <xdr:rowOff>0</xdr:rowOff>
    </xdr:to>
    <xdr:graphicFrame macro="">
      <xdr:nvGraphicFramePr>
        <xdr:cNvPr id="2" name="Chart 1">
          <a:extLst>
            <a:ext uri="{FF2B5EF4-FFF2-40B4-BE49-F238E27FC236}">
              <a16:creationId xmlns:a16="http://schemas.microsoft.com/office/drawing/2014/main" id="{9267D77D-A94C-4C0B-8734-894A956A3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0C7C41A1\digest2007-%202808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OCUME~1\user\LOCALS~1\Temp\Table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panepz02%20blow%20up%2025.1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Epz%20CEAL2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CIP\2002\panepz02%20blow%20up%2025.10.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2014\ILO\ILO-MUS-YI-201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 val="table-1"/>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 val="Savings &amp; Invest."/>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v>0</v>
          </cell>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row r="1">
          <cell r="D1">
            <v>1981</v>
          </cell>
        </row>
      </sheetData>
      <sheetData sheetId="10"/>
      <sheetData sheetId="11">
        <row r="1">
          <cell r="D1">
            <v>1981</v>
          </cell>
        </row>
      </sheetData>
      <sheetData sheetId="12"/>
      <sheetData sheetId="13">
        <row r="1">
          <cell r="D1">
            <v>1981</v>
          </cell>
        </row>
      </sheetData>
      <sheetData sheetId="14">
        <row r="1">
          <cell r="D1">
            <v>1981</v>
          </cell>
        </row>
      </sheetData>
      <sheetData sheetId="15">
        <row r="1">
          <cell r="D1">
            <v>1981</v>
          </cell>
        </row>
      </sheetData>
      <sheetData sheetId="16">
        <row r="1">
          <cell r="D1">
            <v>1981</v>
          </cell>
        </row>
      </sheetData>
      <sheetData sheetId="17">
        <row r="1">
          <cell r="D1">
            <v>1981</v>
          </cell>
        </row>
      </sheetData>
      <sheetData sheetId="18">
        <row r="1">
          <cell r="D1">
            <v>1981</v>
          </cell>
        </row>
      </sheetData>
      <sheetData sheetId="19"/>
      <sheetData sheetId="20">
        <row r="1">
          <cell r="D1">
            <v>1981</v>
          </cell>
        </row>
      </sheetData>
      <sheetData sheetId="21">
        <row r="1">
          <cell r="D1">
            <v>1981</v>
          </cell>
        </row>
      </sheetData>
      <sheetData sheetId="22">
        <row r="1">
          <cell r="D1">
            <v>1981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 val="SUPUESTOS"/>
      <sheetName val="RESULTADOS"/>
      <sheetName val="SMONET-FINANC"/>
      <sheetName val="SFISCAL-MOD"/>
      <sheetName val="SREAL"/>
      <sheetName val="Ex rate bloo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8A2717-5CF4-43BB-9CB5-C469095BFB98}" name="Table134" displayName="Table134" ref="A4:K12" totalsRowShown="0" headerRowDxfId="29" dataDxfId="27" headerRowBorderDxfId="28" tableBorderDxfId="26">
  <tableColumns count="11">
    <tableColumn id="1" xr3:uid="{AFD5FB39-926B-4665-83DE-AB81ED67FA6F}" name="Type of plant" dataDxfId="25"/>
    <tableColumn id="6" xr3:uid="{6A60E3B4-267C-4469-AA59-54A1D2A99D52}" name="2015" dataDxfId="24" dataCellStyle="Comma 2"/>
    <tableColumn id="7" xr3:uid="{7B246149-548E-4D3A-AA5F-2112F58321AC}" name="2016" dataDxfId="23" dataCellStyle="Comma 2"/>
    <tableColumn id="8" xr3:uid="{480F250B-4792-458F-9944-399964F8B835}" name="2017" dataDxfId="22" dataCellStyle="Comma 2"/>
    <tableColumn id="9" xr3:uid="{85A6E09E-6409-4F55-9465-36EDDE127A46}" name="2018" dataDxfId="21" dataCellStyle="Comma 2"/>
    <tableColumn id="10" xr3:uid="{17FFF4AC-10D8-4940-B7AF-2EC31CB36749}" name="2019" dataDxfId="20" dataCellStyle="Comma 2"/>
    <tableColumn id="11" xr3:uid="{F81A4776-2609-4E38-A58F-32B8C894E1DE}" name="2020" dataDxfId="19" dataCellStyle="Comma 2"/>
    <tableColumn id="12" xr3:uid="{9B06CED7-2409-4354-B932-E06D788D9FD7}" name="2021" dataDxfId="18" dataCellStyle="Comma 2 2 4"/>
    <tableColumn id="13" xr3:uid="{4749ABD1-C81B-4F4D-80FD-83D2BCCD183A}" name="2022" dataDxfId="17" dataCellStyle="Comma 2 2 4"/>
    <tableColumn id="14" xr3:uid="{AA11F99F-D01F-4438-AC5D-5CD9A48B6E5E}" name="2023" dataDxfId="16" dataCellStyle="Comma 2 2 4"/>
    <tableColumn id="5" xr3:uid="{C09575F8-8D2B-4C80-A4A9-C8D7B4D8E22F}" name="2024" dataDxfId="1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4F2371-8C60-4F80-99E4-04362DE2B48A}" name="Table5397" displayName="Table5397" ref="A18:K28" totalsRowShown="0" headerRowDxfId="14" dataDxfId="12" headerRowBorderDxfId="13" tableBorderDxfId="11">
  <tableColumns count="11">
    <tableColumn id="1" xr3:uid="{A852F21F-75D9-41C5-AAB8-65206E63B5B2}" name="Year" dataDxfId="10"/>
    <tableColumn id="2" xr3:uid="{EB6C83D0-4C8F-4793-A1B3-F6872FBFA826}" name="2015" dataDxfId="9" dataCellStyle="Normal 2 2"/>
    <tableColumn id="3" xr3:uid="{4492A25D-0CDA-4E95-9C93-B820D39DB38F}" name="2016" dataDxfId="8" dataCellStyle="Normal 2 2"/>
    <tableColumn id="4" xr3:uid="{10C25F50-06AC-464F-973F-D399FE528823}" name="2017" dataDxfId="7" dataCellStyle="Normal 2 2"/>
    <tableColumn id="5" xr3:uid="{AFC2279D-BAD3-4F32-A8ED-742D10C56E4D}" name="2018" dataDxfId="6" dataCellStyle="Normal 2 2"/>
    <tableColumn id="6" xr3:uid="{7C58BE98-7E6B-4651-8C33-8E6D88BBF3F1}" name="2019" dataDxfId="5" dataCellStyle="Normal 2 2"/>
    <tableColumn id="7" xr3:uid="{687171CA-8333-4008-9E81-0D01732FE2BE}" name="2020" dataDxfId="4" dataCellStyle="Normal 2 10"/>
    <tableColumn id="8" xr3:uid="{8DD45368-54A6-402D-A59B-7B8D7F537FDB}" name="2021" dataDxfId="3" dataCellStyle="Normal 2 10"/>
    <tableColumn id="9" xr3:uid="{5AB75533-5915-4DB8-9375-92A04765EB66}" name="2022" dataDxfId="2" dataCellStyle="Normal 2 10"/>
    <tableColumn id="10" xr3:uid="{61374529-D1DA-42F6-96B5-93AFDC7E6062}" name="2023" dataDxfId="1" dataCellStyle="Normal 2 10"/>
    <tableColumn id="11" xr3:uid="{E50D0DA2-FF6B-4E56-AFCC-11569A98D8D0}" name="2024" dataDxfId="0" dataCellStyle="Normal 2 1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statsbysubj.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E09F7-B397-4F2E-9BA4-CAD8F36E85C3}">
  <dimension ref="A1:A17"/>
  <sheetViews>
    <sheetView showGridLines="0" workbookViewId="0"/>
  </sheetViews>
  <sheetFormatPr defaultColWidth="8.19921875" defaultRowHeight="13.2" x14ac:dyDescent="0.25"/>
  <cols>
    <col min="1" max="1" width="85.09765625" style="43" customWidth="1"/>
    <col min="2" max="16384" width="8.19921875" style="43"/>
  </cols>
  <sheetData>
    <row r="1" spans="1:1" ht="17.399999999999999" x14ac:dyDescent="0.25">
      <c r="A1" s="5846" t="s">
        <v>4374</v>
      </c>
    </row>
    <row r="2" spans="1:1" ht="18.600000000000001" x14ac:dyDescent="0.25">
      <c r="A2" s="5847"/>
    </row>
    <row r="3" spans="1:1" ht="17.399999999999999" x14ac:dyDescent="0.25">
      <c r="A3" s="5846" t="s">
        <v>4336</v>
      </c>
    </row>
    <row r="4" spans="1:1" ht="18.600000000000001" x14ac:dyDescent="0.25">
      <c r="A4" s="5847"/>
    </row>
    <row r="5" spans="1:1" ht="206.4" customHeight="1" x14ac:dyDescent="0.25">
      <c r="A5" s="5858" t="s">
        <v>4380</v>
      </c>
    </row>
    <row r="6" spans="1:1" s="900" customFormat="1" ht="29.4" customHeight="1" x14ac:dyDescent="0.3">
      <c r="A6" s="5859" t="s">
        <v>4378</v>
      </c>
    </row>
    <row r="7" spans="1:1" ht="122.4" customHeight="1" x14ac:dyDescent="0.25">
      <c r="A7" s="5858" t="s">
        <v>4379</v>
      </c>
    </row>
    <row r="8" spans="1:1" ht="15.6" customHeight="1" x14ac:dyDescent="0.25">
      <c r="A8" s="5860"/>
    </row>
    <row r="9" spans="1:1" ht="15.6" x14ac:dyDescent="0.25">
      <c r="A9" s="5848" t="s">
        <v>4376</v>
      </c>
    </row>
    <row r="10" spans="1:1" ht="15.6" x14ac:dyDescent="0.25">
      <c r="A10" s="5848" t="s">
        <v>4375</v>
      </c>
    </row>
    <row r="11" spans="1:1" ht="15.6" x14ac:dyDescent="0.25">
      <c r="A11" s="5848"/>
    </row>
    <row r="12" spans="1:1" ht="15.6" x14ac:dyDescent="0.25">
      <c r="A12" s="5849" t="s">
        <v>4337</v>
      </c>
    </row>
    <row r="13" spans="1:1" ht="15.6" x14ac:dyDescent="0.25">
      <c r="A13" s="5849" t="s">
        <v>4338</v>
      </c>
    </row>
    <row r="14" spans="1:1" ht="15.6" x14ac:dyDescent="0.25">
      <c r="A14" s="5849" t="s">
        <v>4339</v>
      </c>
    </row>
    <row r="15" spans="1:1" ht="15.6" x14ac:dyDescent="0.25">
      <c r="A15" s="5850" t="s">
        <v>4340</v>
      </c>
    </row>
    <row r="16" spans="1:1" ht="8.25" customHeight="1" x14ac:dyDescent="0.25">
      <c r="A16" s="5850"/>
    </row>
    <row r="17" spans="1:1" ht="15.6" x14ac:dyDescent="0.25">
      <c r="A17" s="5851" t="s">
        <v>4377</v>
      </c>
    </row>
  </sheetData>
  <hyperlinks>
    <hyperlink ref="A6" r:id="rId1" xr:uid="{512C20E2-C572-4BF8-BA2C-7F9790244994}"/>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A26-DD6A-48FA-9CBC-464A4765159A}">
  <dimension ref="A1:K25"/>
  <sheetViews>
    <sheetView workbookViewId="0">
      <selection sqref="A1:G1"/>
    </sheetView>
  </sheetViews>
  <sheetFormatPr defaultColWidth="8.3984375" defaultRowHeight="15.6" x14ac:dyDescent="0.3"/>
  <cols>
    <col min="1" max="1" width="24.69921875" style="273" customWidth="1"/>
    <col min="2" max="2" width="9.09765625" style="273" customWidth="1"/>
    <col min="3" max="3" width="13.59765625" style="273" customWidth="1"/>
    <col min="4" max="4" width="11.09765625" style="273" customWidth="1"/>
    <col min="5" max="5" width="10.5" style="273" customWidth="1"/>
    <col min="6" max="6" width="9.8984375" style="273" customWidth="1"/>
    <col min="7" max="7" width="13.19921875" style="273" customWidth="1"/>
    <col min="8" max="8" width="11.5" style="273" customWidth="1"/>
    <col min="9" max="9" width="12" style="273" customWidth="1"/>
    <col min="10" max="10" width="9.8984375" style="273" customWidth="1"/>
    <col min="11" max="11" width="9.19921875" style="273" customWidth="1"/>
    <col min="12" max="12" width="12.19921875" style="273" customWidth="1"/>
    <col min="13" max="16384" width="8.3984375" style="273"/>
  </cols>
  <sheetData>
    <row r="1" spans="1:11" x14ac:dyDescent="0.3">
      <c r="A1" s="5863" t="s">
        <v>0</v>
      </c>
      <c r="B1" s="5863"/>
      <c r="C1" s="5863"/>
      <c r="D1" s="5863"/>
      <c r="E1" s="5863"/>
      <c r="F1" s="5863"/>
      <c r="G1" s="5863"/>
    </row>
    <row r="2" spans="1:11" ht="24" customHeight="1" x14ac:dyDescent="0.3">
      <c r="A2" s="270" t="s">
        <v>342</v>
      </c>
    </row>
    <row r="3" spans="1:11" ht="24" customHeight="1" x14ac:dyDescent="0.3">
      <c r="A3" s="4904" t="s">
        <v>343</v>
      </c>
    </row>
    <row r="4" spans="1:11" ht="12" customHeight="1" thickBot="1" x14ac:dyDescent="0.35">
      <c r="B4" s="4566"/>
      <c r="E4" s="4144"/>
      <c r="F4" s="4144"/>
      <c r="G4" s="4144"/>
      <c r="H4" s="4144"/>
      <c r="I4" s="4144"/>
      <c r="J4" s="4144"/>
      <c r="K4" s="4144"/>
    </row>
    <row r="5" spans="1:11" ht="33" customHeight="1" thickBot="1" x14ac:dyDescent="0.35">
      <c r="A5" s="4905"/>
      <c r="B5" s="280" t="s">
        <v>333</v>
      </c>
      <c r="C5" s="4145" t="s">
        <v>344</v>
      </c>
      <c r="D5" s="4117"/>
      <c r="E5" s="4118"/>
      <c r="F5" s="4146"/>
      <c r="G5" s="4145" t="s">
        <v>345</v>
      </c>
      <c r="H5" s="4117"/>
      <c r="I5" s="4118"/>
      <c r="J5" s="4146"/>
    </row>
    <row r="6" spans="1:11" ht="36" customHeight="1" thickBot="1" x14ac:dyDescent="0.35">
      <c r="A6" s="4779" t="s">
        <v>315</v>
      </c>
      <c r="B6" s="4906" t="s">
        <v>336</v>
      </c>
      <c r="C6" s="4147" t="s">
        <v>223</v>
      </c>
      <c r="D6" s="4148" t="s">
        <v>63</v>
      </c>
      <c r="E6" s="4149" t="s">
        <v>224</v>
      </c>
      <c r="F6" s="4150" t="s">
        <v>338</v>
      </c>
      <c r="G6" s="4147" t="s">
        <v>223</v>
      </c>
      <c r="H6" s="4148" t="s">
        <v>63</v>
      </c>
      <c r="I6" s="4149" t="s">
        <v>224</v>
      </c>
      <c r="J6" s="4150" t="s">
        <v>338</v>
      </c>
      <c r="K6" s="4144"/>
    </row>
    <row r="7" spans="1:11" ht="26.25" customHeight="1" x14ac:dyDescent="0.3">
      <c r="A7" s="4897" t="s">
        <v>318</v>
      </c>
      <c r="B7" s="4907">
        <v>40.4</v>
      </c>
      <c r="C7" s="4124">
        <v>109762</v>
      </c>
      <c r="D7" s="4125">
        <v>54566</v>
      </c>
      <c r="E7" s="4125">
        <v>55196</v>
      </c>
      <c r="F7" s="4126">
        <v>2716.8811881188121</v>
      </c>
      <c r="G7" s="4124">
        <v>108594</v>
      </c>
      <c r="H7" s="4125">
        <v>54031</v>
      </c>
      <c r="I7" s="4125">
        <v>54563</v>
      </c>
      <c r="J7" s="4126">
        <v>2687.970297029703</v>
      </c>
      <c r="K7" s="4144"/>
    </row>
    <row r="8" spans="1:11" ht="24.9" customHeight="1" x14ac:dyDescent="0.3">
      <c r="A8" s="4751" t="s">
        <v>319</v>
      </c>
      <c r="B8" s="4859">
        <v>179.6</v>
      </c>
      <c r="C8" s="4127">
        <v>141639</v>
      </c>
      <c r="D8" s="4072">
        <v>70101</v>
      </c>
      <c r="E8" s="4072">
        <v>71538</v>
      </c>
      <c r="F8" s="4128">
        <v>788.63585746102456</v>
      </c>
      <c r="G8" s="4127">
        <v>141696</v>
      </c>
      <c r="H8" s="4072">
        <v>69991</v>
      </c>
      <c r="I8" s="4072">
        <v>71705</v>
      </c>
      <c r="J8" s="4128">
        <v>788.95322939866367</v>
      </c>
      <c r="K8" s="4144"/>
    </row>
    <row r="9" spans="1:11" ht="24.9" customHeight="1" x14ac:dyDescent="0.3">
      <c r="A9" s="4751" t="s">
        <v>320</v>
      </c>
      <c r="B9" s="4859">
        <v>154.30000000000001</v>
      </c>
      <c r="C9" s="4127">
        <v>110983</v>
      </c>
      <c r="D9" s="4072">
        <v>54766</v>
      </c>
      <c r="E9" s="4072">
        <v>56217</v>
      </c>
      <c r="F9" s="4128">
        <v>719.26766040181462</v>
      </c>
      <c r="G9" s="4127">
        <v>110756</v>
      </c>
      <c r="H9" s="4072">
        <v>54588</v>
      </c>
      <c r="I9" s="4072">
        <v>56168</v>
      </c>
      <c r="J9" s="4128">
        <v>717.79650032404402</v>
      </c>
      <c r="K9" s="4144"/>
    </row>
    <row r="10" spans="1:11" ht="24.9" customHeight="1" x14ac:dyDescent="0.3">
      <c r="A10" s="4751" t="s">
        <v>321</v>
      </c>
      <c r="B10" s="4859">
        <v>298.8</v>
      </c>
      <c r="C10" s="4127">
        <v>138370</v>
      </c>
      <c r="D10" s="4072">
        <v>68295</v>
      </c>
      <c r="E10" s="4072">
        <v>70075</v>
      </c>
      <c r="F10" s="4128">
        <v>463.08567603748327</v>
      </c>
      <c r="G10" s="4127">
        <v>138156</v>
      </c>
      <c r="H10" s="4072">
        <v>68131</v>
      </c>
      <c r="I10" s="4072">
        <v>70025</v>
      </c>
      <c r="J10" s="4128">
        <v>462.36947791164658</v>
      </c>
      <c r="K10" s="4144"/>
    </row>
    <row r="11" spans="1:11" ht="24.9" customHeight="1" x14ac:dyDescent="0.3">
      <c r="A11" s="4751" t="s">
        <v>322</v>
      </c>
      <c r="B11" s="4859">
        <v>261.3</v>
      </c>
      <c r="C11" s="4127">
        <v>111326</v>
      </c>
      <c r="D11" s="4072">
        <v>54865</v>
      </c>
      <c r="E11" s="4072">
        <v>56461</v>
      </c>
      <c r="F11" s="4128">
        <v>426.04668962877918</v>
      </c>
      <c r="G11" s="4127">
        <v>111092</v>
      </c>
      <c r="H11" s="4072">
        <v>54652</v>
      </c>
      <c r="I11" s="4072">
        <v>56440</v>
      </c>
      <c r="J11" s="4128">
        <v>425.15116724071947</v>
      </c>
      <c r="K11" s="4144"/>
    </row>
    <row r="12" spans="1:11" ht="24.9" customHeight="1" x14ac:dyDescent="0.3">
      <c r="A12" s="4751" t="s">
        <v>323</v>
      </c>
      <c r="B12" s="4859">
        <v>246.2</v>
      </c>
      <c r="C12" s="4127">
        <v>67471</v>
      </c>
      <c r="D12" s="4072">
        <v>33655</v>
      </c>
      <c r="E12" s="4072">
        <v>33816</v>
      </c>
      <c r="F12" s="4128">
        <v>274.04955320877337</v>
      </c>
      <c r="G12" s="4127">
        <v>67284</v>
      </c>
      <c r="H12" s="4072">
        <v>33592</v>
      </c>
      <c r="I12" s="4072">
        <v>33692</v>
      </c>
      <c r="J12" s="4128">
        <v>273.29000812347687</v>
      </c>
      <c r="K12" s="4144"/>
    </row>
    <row r="13" spans="1:11" ht="24.9" customHeight="1" x14ac:dyDescent="0.3">
      <c r="A13" s="4751" t="s">
        <v>324</v>
      </c>
      <c r="B13" s="4859">
        <v>196.2</v>
      </c>
      <c r="C13" s="4127">
        <v>349197</v>
      </c>
      <c r="D13" s="4072">
        <v>171256</v>
      </c>
      <c r="E13" s="4072">
        <v>177941</v>
      </c>
      <c r="F13" s="4128">
        <v>1779.8012232415904</v>
      </c>
      <c r="G13" s="4127">
        <v>347589</v>
      </c>
      <c r="H13" s="4072">
        <v>170310</v>
      </c>
      <c r="I13" s="4072">
        <v>177279</v>
      </c>
      <c r="J13" s="4128">
        <v>1771.605504587156</v>
      </c>
      <c r="K13" s="4144"/>
    </row>
    <row r="14" spans="1:11" ht="24.9" customHeight="1" x14ac:dyDescent="0.3">
      <c r="A14" s="4751" t="s">
        <v>325</v>
      </c>
      <c r="B14" s="4859">
        <v>234.4</v>
      </c>
      <c r="C14" s="4127">
        <v>85612</v>
      </c>
      <c r="D14" s="4072">
        <v>42900</v>
      </c>
      <c r="E14" s="4072">
        <v>42712</v>
      </c>
      <c r="F14" s="4128">
        <v>365.23890784982933</v>
      </c>
      <c r="G14" s="4127">
        <v>85614</v>
      </c>
      <c r="H14" s="4072">
        <v>42862</v>
      </c>
      <c r="I14" s="4072">
        <v>42752</v>
      </c>
      <c r="J14" s="4128">
        <v>365.24744027303751</v>
      </c>
      <c r="K14" s="4144"/>
    </row>
    <row r="15" spans="1:11" ht="24.9" customHeight="1" thickBot="1" x14ac:dyDescent="0.35">
      <c r="A15" s="4751" t="s">
        <v>326</v>
      </c>
      <c r="B15" s="4859">
        <v>257.2</v>
      </c>
      <c r="C15" s="4129">
        <v>88576</v>
      </c>
      <c r="D15" s="4072">
        <v>45631</v>
      </c>
      <c r="E15" s="4072">
        <v>42945</v>
      </c>
      <c r="F15" s="4128">
        <v>344.38569206842925</v>
      </c>
      <c r="G15" s="4129">
        <v>89053</v>
      </c>
      <c r="H15" s="4072">
        <v>45845</v>
      </c>
      <c r="I15" s="4072">
        <v>43208</v>
      </c>
      <c r="J15" s="4128">
        <v>346.24027993779163</v>
      </c>
      <c r="K15" s="4144"/>
    </row>
    <row r="16" spans="1:11" ht="29.25" customHeight="1" x14ac:dyDescent="0.3">
      <c r="A16" s="4897" t="s">
        <v>327</v>
      </c>
      <c r="B16" s="4908">
        <v>1868.4000000000003</v>
      </c>
      <c r="C16" s="4151">
        <v>1202936</v>
      </c>
      <c r="D16" s="4132">
        <v>596035</v>
      </c>
      <c r="E16" s="4132">
        <v>606901</v>
      </c>
      <c r="F16" s="4152">
        <v>643.83215585527716</v>
      </c>
      <c r="G16" s="4151">
        <v>1199834</v>
      </c>
      <c r="H16" s="4132">
        <v>594002</v>
      </c>
      <c r="I16" s="4132">
        <v>605832</v>
      </c>
      <c r="J16" s="4152">
        <v>642.17191179618919</v>
      </c>
      <c r="K16" s="4144"/>
    </row>
    <row r="17" spans="1:11" ht="24" customHeight="1" thickBot="1" x14ac:dyDescent="0.35">
      <c r="A17" s="4909" t="s">
        <v>328</v>
      </c>
      <c r="B17" s="4910">
        <v>110.1</v>
      </c>
      <c r="C17" s="4135">
        <v>44051</v>
      </c>
      <c r="D17" s="4136">
        <v>21515</v>
      </c>
      <c r="E17" s="4137">
        <v>22536</v>
      </c>
      <c r="F17" s="4153">
        <v>400.09990917347869</v>
      </c>
      <c r="G17" s="4135">
        <v>44313</v>
      </c>
      <c r="H17" s="4136">
        <v>21615</v>
      </c>
      <c r="I17" s="4137">
        <v>22698</v>
      </c>
      <c r="J17" s="4153">
        <v>402.47956403269757</v>
      </c>
      <c r="K17" s="4144"/>
    </row>
    <row r="18" spans="1:11" ht="29.25" customHeight="1" thickBot="1" x14ac:dyDescent="0.35">
      <c r="A18" s="4911" t="s">
        <v>232</v>
      </c>
      <c r="B18" s="4912">
        <v>1978.5000000000002</v>
      </c>
      <c r="C18" s="4138">
        <v>1246987</v>
      </c>
      <c r="D18" s="4142">
        <v>617550</v>
      </c>
      <c r="E18" s="4142">
        <v>629437</v>
      </c>
      <c r="F18" s="4141">
        <v>630.26889057366679</v>
      </c>
      <c r="G18" s="4138">
        <v>1244147</v>
      </c>
      <c r="H18" s="4142">
        <v>615617</v>
      </c>
      <c r="I18" s="4142">
        <v>628530</v>
      </c>
      <c r="J18" s="4141">
        <v>628.83345969168556</v>
      </c>
      <c r="K18" s="4144"/>
    </row>
    <row r="19" spans="1:11" ht="21" customHeight="1" x14ac:dyDescent="0.3">
      <c r="A19" s="277" t="s">
        <v>346</v>
      </c>
      <c r="B19" s="278"/>
      <c r="C19" s="278"/>
      <c r="D19" s="278"/>
      <c r="E19" s="278"/>
      <c r="F19" s="278"/>
      <c r="G19" s="278"/>
      <c r="H19" s="278"/>
      <c r="I19" s="278"/>
      <c r="J19" s="278"/>
    </row>
    <row r="20" spans="1:11" ht="13.5" customHeight="1" x14ac:dyDescent="0.3">
      <c r="A20" s="277" t="s">
        <v>347</v>
      </c>
      <c r="B20" s="278"/>
      <c r="C20" s="278"/>
      <c r="D20" s="278"/>
      <c r="E20" s="278"/>
      <c r="F20" s="278"/>
      <c r="G20" s="278"/>
      <c r="H20" s="278"/>
      <c r="I20" s="278"/>
      <c r="J20" s="278"/>
    </row>
    <row r="21" spans="1:11" ht="15.75" customHeight="1" x14ac:dyDescent="0.3">
      <c r="A21" s="277" t="s">
        <v>330</v>
      </c>
      <c r="B21" s="278"/>
      <c r="C21" s="278"/>
      <c r="D21" s="278"/>
      <c r="E21" s="278"/>
      <c r="F21" s="278"/>
      <c r="G21" s="278"/>
      <c r="H21" s="278"/>
      <c r="I21" s="278"/>
      <c r="J21" s="278"/>
    </row>
    <row r="22" spans="1:11" ht="1.5" customHeight="1" x14ac:dyDescent="0.3">
      <c r="A22" s="274"/>
    </row>
    <row r="23" spans="1:11" ht="12.75" customHeight="1" x14ac:dyDescent="0.3"/>
    <row r="24" spans="1:11" ht="12" customHeight="1" x14ac:dyDescent="0.3"/>
    <row r="25" spans="1:11" ht="21" customHeight="1" x14ac:dyDescent="0.3"/>
  </sheetData>
  <mergeCells count="1">
    <mergeCell ref="A1:G1"/>
  </mergeCells>
  <hyperlinks>
    <hyperlink ref="A1:G1" location="CONTENT!B4" display="Back to table of contents" xr:uid="{E64BBA41-63B4-4969-B717-C9E189763AF2}"/>
    <hyperlink ref="A1" location="CONTENT!A1" display="Back to table of contents" xr:uid="{44CA9388-1ABD-45BF-B47B-314AF4F96731}"/>
  </hyperlinks>
  <pageMargins left="0.9055118110236221" right="0.23622047244094491" top="0.74803149606299213" bottom="0.43307086614173229"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6F43-D718-4C56-960F-67E24DE22C4D}">
  <dimension ref="A1:L56"/>
  <sheetViews>
    <sheetView workbookViewId="0">
      <selection sqref="A1:E1"/>
    </sheetView>
  </sheetViews>
  <sheetFormatPr defaultColWidth="6.8984375" defaultRowHeight="13.2" x14ac:dyDescent="0.25"/>
  <cols>
    <col min="1" max="12" width="6.59765625" style="42" customWidth="1"/>
    <col min="13" max="13" width="1.8984375" style="42" customWidth="1"/>
    <col min="14" max="14" width="25.8984375" style="42" customWidth="1"/>
    <col min="15" max="256" width="6.8984375" style="42"/>
    <col min="257" max="257" width="1" style="42" customWidth="1"/>
    <col min="258" max="258" width="8" style="42" customWidth="1"/>
    <col min="259" max="259" width="5.59765625" style="42" customWidth="1"/>
    <col min="260" max="260" width="2.3984375" style="42" customWidth="1"/>
    <col min="261" max="261" width="5.8984375" style="42" customWidth="1"/>
    <col min="262" max="262" width="6.3984375" style="42" customWidth="1"/>
    <col min="263" max="263" width="3" style="42" customWidth="1"/>
    <col min="264" max="264" width="15.59765625" style="42" customWidth="1"/>
    <col min="265" max="265" width="0" style="42" hidden="1" customWidth="1"/>
    <col min="266" max="266" width="4" style="42" customWidth="1"/>
    <col min="267" max="267" width="5.5" style="42" customWidth="1"/>
    <col min="268" max="268" width="5.3984375" style="42" customWidth="1"/>
    <col min="269" max="269" width="1.8984375" style="42" customWidth="1"/>
    <col min="270" max="270" width="25.8984375" style="42" customWidth="1"/>
    <col min="271" max="512" width="6.8984375" style="42"/>
    <col min="513" max="513" width="1" style="42" customWidth="1"/>
    <col min="514" max="514" width="8" style="42" customWidth="1"/>
    <col min="515" max="515" width="5.59765625" style="42" customWidth="1"/>
    <col min="516" max="516" width="2.3984375" style="42" customWidth="1"/>
    <col min="517" max="517" width="5.8984375" style="42" customWidth="1"/>
    <col min="518" max="518" width="6.3984375" style="42" customWidth="1"/>
    <col min="519" max="519" width="3" style="42" customWidth="1"/>
    <col min="520" max="520" width="15.59765625" style="42" customWidth="1"/>
    <col min="521" max="521" width="0" style="42" hidden="1" customWidth="1"/>
    <col min="522" max="522" width="4" style="42" customWidth="1"/>
    <col min="523" max="523" width="5.5" style="42" customWidth="1"/>
    <col min="524" max="524" width="5.3984375" style="42" customWidth="1"/>
    <col min="525" max="525" width="1.8984375" style="42" customWidth="1"/>
    <col min="526" max="526" width="25.8984375" style="42" customWidth="1"/>
    <col min="527" max="768" width="6.8984375" style="42"/>
    <col min="769" max="769" width="1" style="42" customWidth="1"/>
    <col min="770" max="770" width="8" style="42" customWidth="1"/>
    <col min="771" max="771" width="5.59765625" style="42" customWidth="1"/>
    <col min="772" max="772" width="2.3984375" style="42" customWidth="1"/>
    <col min="773" max="773" width="5.8984375" style="42" customWidth="1"/>
    <col min="774" max="774" width="6.3984375" style="42" customWidth="1"/>
    <col min="775" max="775" width="3" style="42" customWidth="1"/>
    <col min="776" max="776" width="15.59765625" style="42" customWidth="1"/>
    <col min="777" max="777" width="0" style="42" hidden="1" customWidth="1"/>
    <col min="778" max="778" width="4" style="42" customWidth="1"/>
    <col min="779" max="779" width="5.5" style="42" customWidth="1"/>
    <col min="780" max="780" width="5.3984375" style="42" customWidth="1"/>
    <col min="781" max="781" width="1.8984375" style="42" customWidth="1"/>
    <col min="782" max="782" width="25.8984375" style="42" customWidth="1"/>
    <col min="783" max="1024" width="6.8984375" style="42"/>
    <col min="1025" max="1025" width="1" style="42" customWidth="1"/>
    <col min="1026" max="1026" width="8" style="42" customWidth="1"/>
    <col min="1027" max="1027" width="5.59765625" style="42" customWidth="1"/>
    <col min="1028" max="1028" width="2.3984375" style="42" customWidth="1"/>
    <col min="1029" max="1029" width="5.8984375" style="42" customWidth="1"/>
    <col min="1030" max="1030" width="6.3984375" style="42" customWidth="1"/>
    <col min="1031" max="1031" width="3" style="42" customWidth="1"/>
    <col min="1032" max="1032" width="15.59765625" style="42" customWidth="1"/>
    <col min="1033" max="1033" width="0" style="42" hidden="1" customWidth="1"/>
    <col min="1034" max="1034" width="4" style="42" customWidth="1"/>
    <col min="1035" max="1035" width="5.5" style="42" customWidth="1"/>
    <col min="1036" max="1036" width="5.3984375" style="42" customWidth="1"/>
    <col min="1037" max="1037" width="1.8984375" style="42" customWidth="1"/>
    <col min="1038" max="1038" width="25.8984375" style="42" customWidth="1"/>
    <col min="1039" max="1280" width="6.8984375" style="42"/>
    <col min="1281" max="1281" width="1" style="42" customWidth="1"/>
    <col min="1282" max="1282" width="8" style="42" customWidth="1"/>
    <col min="1283" max="1283" width="5.59765625" style="42" customWidth="1"/>
    <col min="1284" max="1284" width="2.3984375" style="42" customWidth="1"/>
    <col min="1285" max="1285" width="5.8984375" style="42" customWidth="1"/>
    <col min="1286" max="1286" width="6.3984375" style="42" customWidth="1"/>
    <col min="1287" max="1287" width="3" style="42" customWidth="1"/>
    <col min="1288" max="1288" width="15.59765625" style="42" customWidth="1"/>
    <col min="1289" max="1289" width="0" style="42" hidden="1" customWidth="1"/>
    <col min="1290" max="1290" width="4" style="42" customWidth="1"/>
    <col min="1291" max="1291" width="5.5" style="42" customWidth="1"/>
    <col min="1292" max="1292" width="5.3984375" style="42" customWidth="1"/>
    <col min="1293" max="1293" width="1.8984375" style="42" customWidth="1"/>
    <col min="1294" max="1294" width="25.8984375" style="42" customWidth="1"/>
    <col min="1295" max="1536" width="6.8984375" style="42"/>
    <col min="1537" max="1537" width="1" style="42" customWidth="1"/>
    <col min="1538" max="1538" width="8" style="42" customWidth="1"/>
    <col min="1539" max="1539" width="5.59765625" style="42" customWidth="1"/>
    <col min="1540" max="1540" width="2.3984375" style="42" customWidth="1"/>
    <col min="1541" max="1541" width="5.8984375" style="42" customWidth="1"/>
    <col min="1542" max="1542" width="6.3984375" style="42" customWidth="1"/>
    <col min="1543" max="1543" width="3" style="42" customWidth="1"/>
    <col min="1544" max="1544" width="15.59765625" style="42" customWidth="1"/>
    <col min="1545" max="1545" width="0" style="42" hidden="1" customWidth="1"/>
    <col min="1546" max="1546" width="4" style="42" customWidth="1"/>
    <col min="1547" max="1547" width="5.5" style="42" customWidth="1"/>
    <col min="1548" max="1548" width="5.3984375" style="42" customWidth="1"/>
    <col min="1549" max="1549" width="1.8984375" style="42" customWidth="1"/>
    <col min="1550" max="1550" width="25.8984375" style="42" customWidth="1"/>
    <col min="1551" max="1792" width="6.8984375" style="42"/>
    <col min="1793" max="1793" width="1" style="42" customWidth="1"/>
    <col min="1794" max="1794" width="8" style="42" customWidth="1"/>
    <col min="1795" max="1795" width="5.59765625" style="42" customWidth="1"/>
    <col min="1796" max="1796" width="2.3984375" style="42" customWidth="1"/>
    <col min="1797" max="1797" width="5.8984375" style="42" customWidth="1"/>
    <col min="1798" max="1798" width="6.3984375" style="42" customWidth="1"/>
    <col min="1799" max="1799" width="3" style="42" customWidth="1"/>
    <col min="1800" max="1800" width="15.59765625" style="42" customWidth="1"/>
    <col min="1801" max="1801" width="0" style="42" hidden="1" customWidth="1"/>
    <col min="1802" max="1802" width="4" style="42" customWidth="1"/>
    <col min="1803" max="1803" width="5.5" style="42" customWidth="1"/>
    <col min="1804" max="1804" width="5.3984375" style="42" customWidth="1"/>
    <col min="1805" max="1805" width="1.8984375" style="42" customWidth="1"/>
    <col min="1806" max="1806" width="25.8984375" style="42" customWidth="1"/>
    <col min="1807" max="2048" width="6.8984375" style="42"/>
    <col min="2049" max="2049" width="1" style="42" customWidth="1"/>
    <col min="2050" max="2050" width="8" style="42" customWidth="1"/>
    <col min="2051" max="2051" width="5.59765625" style="42" customWidth="1"/>
    <col min="2052" max="2052" width="2.3984375" style="42" customWidth="1"/>
    <col min="2053" max="2053" width="5.8984375" style="42" customWidth="1"/>
    <col min="2054" max="2054" width="6.3984375" style="42" customWidth="1"/>
    <col min="2055" max="2055" width="3" style="42" customWidth="1"/>
    <col min="2056" max="2056" width="15.59765625" style="42" customWidth="1"/>
    <col min="2057" max="2057" width="0" style="42" hidden="1" customWidth="1"/>
    <col min="2058" max="2058" width="4" style="42" customWidth="1"/>
    <col min="2059" max="2059" width="5.5" style="42" customWidth="1"/>
    <col min="2060" max="2060" width="5.3984375" style="42" customWidth="1"/>
    <col min="2061" max="2061" width="1.8984375" style="42" customWidth="1"/>
    <col min="2062" max="2062" width="25.8984375" style="42" customWidth="1"/>
    <col min="2063" max="2304" width="6.8984375" style="42"/>
    <col min="2305" max="2305" width="1" style="42" customWidth="1"/>
    <col min="2306" max="2306" width="8" style="42" customWidth="1"/>
    <col min="2307" max="2307" width="5.59765625" style="42" customWidth="1"/>
    <col min="2308" max="2308" width="2.3984375" style="42" customWidth="1"/>
    <col min="2309" max="2309" width="5.8984375" style="42" customWidth="1"/>
    <col min="2310" max="2310" width="6.3984375" style="42" customWidth="1"/>
    <col min="2311" max="2311" width="3" style="42" customWidth="1"/>
    <col min="2312" max="2312" width="15.59765625" style="42" customWidth="1"/>
    <col min="2313" max="2313" width="0" style="42" hidden="1" customWidth="1"/>
    <col min="2314" max="2314" width="4" style="42" customWidth="1"/>
    <col min="2315" max="2315" width="5.5" style="42" customWidth="1"/>
    <col min="2316" max="2316" width="5.3984375" style="42" customWidth="1"/>
    <col min="2317" max="2317" width="1.8984375" style="42" customWidth="1"/>
    <col min="2318" max="2318" width="25.8984375" style="42" customWidth="1"/>
    <col min="2319" max="2560" width="6.8984375" style="42"/>
    <col min="2561" max="2561" width="1" style="42" customWidth="1"/>
    <col min="2562" max="2562" width="8" style="42" customWidth="1"/>
    <col min="2563" max="2563" width="5.59765625" style="42" customWidth="1"/>
    <col min="2564" max="2564" width="2.3984375" style="42" customWidth="1"/>
    <col min="2565" max="2565" width="5.8984375" style="42" customWidth="1"/>
    <col min="2566" max="2566" width="6.3984375" style="42" customWidth="1"/>
    <col min="2567" max="2567" width="3" style="42" customWidth="1"/>
    <col min="2568" max="2568" width="15.59765625" style="42" customWidth="1"/>
    <col min="2569" max="2569" width="0" style="42" hidden="1" customWidth="1"/>
    <col min="2570" max="2570" width="4" style="42" customWidth="1"/>
    <col min="2571" max="2571" width="5.5" style="42" customWidth="1"/>
    <col min="2572" max="2572" width="5.3984375" style="42" customWidth="1"/>
    <col min="2573" max="2573" width="1.8984375" style="42" customWidth="1"/>
    <col min="2574" max="2574" width="25.8984375" style="42" customWidth="1"/>
    <col min="2575" max="2816" width="6.8984375" style="42"/>
    <col min="2817" max="2817" width="1" style="42" customWidth="1"/>
    <col min="2818" max="2818" width="8" style="42" customWidth="1"/>
    <col min="2819" max="2819" width="5.59765625" style="42" customWidth="1"/>
    <col min="2820" max="2820" width="2.3984375" style="42" customWidth="1"/>
    <col min="2821" max="2821" width="5.8984375" style="42" customWidth="1"/>
    <col min="2822" max="2822" width="6.3984375" style="42" customWidth="1"/>
    <col min="2823" max="2823" width="3" style="42" customWidth="1"/>
    <col min="2824" max="2824" width="15.59765625" style="42" customWidth="1"/>
    <col min="2825" max="2825" width="0" style="42" hidden="1" customWidth="1"/>
    <col min="2826" max="2826" width="4" style="42" customWidth="1"/>
    <col min="2827" max="2827" width="5.5" style="42" customWidth="1"/>
    <col min="2828" max="2828" width="5.3984375" style="42" customWidth="1"/>
    <col min="2829" max="2829" width="1.8984375" style="42" customWidth="1"/>
    <col min="2830" max="2830" width="25.8984375" style="42" customWidth="1"/>
    <col min="2831" max="3072" width="6.8984375" style="42"/>
    <col min="3073" max="3073" width="1" style="42" customWidth="1"/>
    <col min="3074" max="3074" width="8" style="42" customWidth="1"/>
    <col min="3075" max="3075" width="5.59765625" style="42" customWidth="1"/>
    <col min="3076" max="3076" width="2.3984375" style="42" customWidth="1"/>
    <col min="3077" max="3077" width="5.8984375" style="42" customWidth="1"/>
    <col min="3078" max="3078" width="6.3984375" style="42" customWidth="1"/>
    <col min="3079" max="3079" width="3" style="42" customWidth="1"/>
    <col min="3080" max="3080" width="15.59765625" style="42" customWidth="1"/>
    <col min="3081" max="3081" width="0" style="42" hidden="1" customWidth="1"/>
    <col min="3082" max="3082" width="4" style="42" customWidth="1"/>
    <col min="3083" max="3083" width="5.5" style="42" customWidth="1"/>
    <col min="3084" max="3084" width="5.3984375" style="42" customWidth="1"/>
    <col min="3085" max="3085" width="1.8984375" style="42" customWidth="1"/>
    <col min="3086" max="3086" width="25.8984375" style="42" customWidth="1"/>
    <col min="3087" max="3328" width="6.8984375" style="42"/>
    <col min="3329" max="3329" width="1" style="42" customWidth="1"/>
    <col min="3330" max="3330" width="8" style="42" customWidth="1"/>
    <col min="3331" max="3331" width="5.59765625" style="42" customWidth="1"/>
    <col min="3332" max="3332" width="2.3984375" style="42" customWidth="1"/>
    <col min="3333" max="3333" width="5.8984375" style="42" customWidth="1"/>
    <col min="3334" max="3334" width="6.3984375" style="42" customWidth="1"/>
    <col min="3335" max="3335" width="3" style="42" customWidth="1"/>
    <col min="3336" max="3336" width="15.59765625" style="42" customWidth="1"/>
    <col min="3337" max="3337" width="0" style="42" hidden="1" customWidth="1"/>
    <col min="3338" max="3338" width="4" style="42" customWidth="1"/>
    <col min="3339" max="3339" width="5.5" style="42" customWidth="1"/>
    <col min="3340" max="3340" width="5.3984375" style="42" customWidth="1"/>
    <col min="3341" max="3341" width="1.8984375" style="42" customWidth="1"/>
    <col min="3342" max="3342" width="25.8984375" style="42" customWidth="1"/>
    <col min="3343" max="3584" width="6.8984375" style="42"/>
    <col min="3585" max="3585" width="1" style="42" customWidth="1"/>
    <col min="3586" max="3586" width="8" style="42" customWidth="1"/>
    <col min="3587" max="3587" width="5.59765625" style="42" customWidth="1"/>
    <col min="3588" max="3588" width="2.3984375" style="42" customWidth="1"/>
    <col min="3589" max="3589" width="5.8984375" style="42" customWidth="1"/>
    <col min="3590" max="3590" width="6.3984375" style="42" customWidth="1"/>
    <col min="3591" max="3591" width="3" style="42" customWidth="1"/>
    <col min="3592" max="3592" width="15.59765625" style="42" customWidth="1"/>
    <col min="3593" max="3593" width="0" style="42" hidden="1" customWidth="1"/>
    <col min="3594" max="3594" width="4" style="42" customWidth="1"/>
    <col min="3595" max="3595" width="5.5" style="42" customWidth="1"/>
    <col min="3596" max="3596" width="5.3984375" style="42" customWidth="1"/>
    <col min="3597" max="3597" width="1.8984375" style="42" customWidth="1"/>
    <col min="3598" max="3598" width="25.8984375" style="42" customWidth="1"/>
    <col min="3599" max="3840" width="6.8984375" style="42"/>
    <col min="3841" max="3841" width="1" style="42" customWidth="1"/>
    <col min="3842" max="3842" width="8" style="42" customWidth="1"/>
    <col min="3843" max="3843" width="5.59765625" style="42" customWidth="1"/>
    <col min="3844" max="3844" width="2.3984375" style="42" customWidth="1"/>
    <col min="3845" max="3845" width="5.8984375" style="42" customWidth="1"/>
    <col min="3846" max="3846" width="6.3984375" style="42" customWidth="1"/>
    <col min="3847" max="3847" width="3" style="42" customWidth="1"/>
    <col min="3848" max="3848" width="15.59765625" style="42" customWidth="1"/>
    <col min="3849" max="3849" width="0" style="42" hidden="1" customWidth="1"/>
    <col min="3850" max="3850" width="4" style="42" customWidth="1"/>
    <col min="3851" max="3851" width="5.5" style="42" customWidth="1"/>
    <col min="3852" max="3852" width="5.3984375" style="42" customWidth="1"/>
    <col min="3853" max="3853" width="1.8984375" style="42" customWidth="1"/>
    <col min="3854" max="3854" width="25.8984375" style="42" customWidth="1"/>
    <col min="3855" max="4096" width="6.8984375" style="42"/>
    <col min="4097" max="4097" width="1" style="42" customWidth="1"/>
    <col min="4098" max="4098" width="8" style="42" customWidth="1"/>
    <col min="4099" max="4099" width="5.59765625" style="42" customWidth="1"/>
    <col min="4100" max="4100" width="2.3984375" style="42" customWidth="1"/>
    <col min="4101" max="4101" width="5.8984375" style="42" customWidth="1"/>
    <col min="4102" max="4102" width="6.3984375" style="42" customWidth="1"/>
    <col min="4103" max="4103" width="3" style="42" customWidth="1"/>
    <col min="4104" max="4104" width="15.59765625" style="42" customWidth="1"/>
    <col min="4105" max="4105" width="0" style="42" hidden="1" customWidth="1"/>
    <col min="4106" max="4106" width="4" style="42" customWidth="1"/>
    <col min="4107" max="4107" width="5.5" style="42" customWidth="1"/>
    <col min="4108" max="4108" width="5.3984375" style="42" customWidth="1"/>
    <col min="4109" max="4109" width="1.8984375" style="42" customWidth="1"/>
    <col min="4110" max="4110" width="25.8984375" style="42" customWidth="1"/>
    <col min="4111" max="4352" width="6.8984375" style="42"/>
    <col min="4353" max="4353" width="1" style="42" customWidth="1"/>
    <col min="4354" max="4354" width="8" style="42" customWidth="1"/>
    <col min="4355" max="4355" width="5.59765625" style="42" customWidth="1"/>
    <col min="4356" max="4356" width="2.3984375" style="42" customWidth="1"/>
    <col min="4357" max="4357" width="5.8984375" style="42" customWidth="1"/>
    <col min="4358" max="4358" width="6.3984375" style="42" customWidth="1"/>
    <col min="4359" max="4359" width="3" style="42" customWidth="1"/>
    <col min="4360" max="4360" width="15.59765625" style="42" customWidth="1"/>
    <col min="4361" max="4361" width="0" style="42" hidden="1" customWidth="1"/>
    <col min="4362" max="4362" width="4" style="42" customWidth="1"/>
    <col min="4363" max="4363" width="5.5" style="42" customWidth="1"/>
    <col min="4364" max="4364" width="5.3984375" style="42" customWidth="1"/>
    <col min="4365" max="4365" width="1.8984375" style="42" customWidth="1"/>
    <col min="4366" max="4366" width="25.8984375" style="42" customWidth="1"/>
    <col min="4367" max="4608" width="6.8984375" style="42"/>
    <col min="4609" max="4609" width="1" style="42" customWidth="1"/>
    <col min="4610" max="4610" width="8" style="42" customWidth="1"/>
    <col min="4611" max="4611" width="5.59765625" style="42" customWidth="1"/>
    <col min="4612" max="4612" width="2.3984375" style="42" customWidth="1"/>
    <col min="4613" max="4613" width="5.8984375" style="42" customWidth="1"/>
    <col min="4614" max="4614" width="6.3984375" style="42" customWidth="1"/>
    <col min="4615" max="4615" width="3" style="42" customWidth="1"/>
    <col min="4616" max="4616" width="15.59765625" style="42" customWidth="1"/>
    <col min="4617" max="4617" width="0" style="42" hidden="1" customWidth="1"/>
    <col min="4618" max="4618" width="4" style="42" customWidth="1"/>
    <col min="4619" max="4619" width="5.5" style="42" customWidth="1"/>
    <col min="4620" max="4620" width="5.3984375" style="42" customWidth="1"/>
    <col min="4621" max="4621" width="1.8984375" style="42" customWidth="1"/>
    <col min="4622" max="4622" width="25.8984375" style="42" customWidth="1"/>
    <col min="4623" max="4864" width="6.8984375" style="42"/>
    <col min="4865" max="4865" width="1" style="42" customWidth="1"/>
    <col min="4866" max="4866" width="8" style="42" customWidth="1"/>
    <col min="4867" max="4867" width="5.59765625" style="42" customWidth="1"/>
    <col min="4868" max="4868" width="2.3984375" style="42" customWidth="1"/>
    <col min="4869" max="4869" width="5.8984375" style="42" customWidth="1"/>
    <col min="4870" max="4870" width="6.3984375" style="42" customWidth="1"/>
    <col min="4871" max="4871" width="3" style="42" customWidth="1"/>
    <col min="4872" max="4872" width="15.59765625" style="42" customWidth="1"/>
    <col min="4873" max="4873" width="0" style="42" hidden="1" customWidth="1"/>
    <col min="4874" max="4874" width="4" style="42" customWidth="1"/>
    <col min="4875" max="4875" width="5.5" style="42" customWidth="1"/>
    <col min="4876" max="4876" width="5.3984375" style="42" customWidth="1"/>
    <col min="4877" max="4877" width="1.8984375" style="42" customWidth="1"/>
    <col min="4878" max="4878" width="25.8984375" style="42" customWidth="1"/>
    <col min="4879" max="5120" width="6.8984375" style="42"/>
    <col min="5121" max="5121" width="1" style="42" customWidth="1"/>
    <col min="5122" max="5122" width="8" style="42" customWidth="1"/>
    <col min="5123" max="5123" width="5.59765625" style="42" customWidth="1"/>
    <col min="5124" max="5124" width="2.3984375" style="42" customWidth="1"/>
    <col min="5125" max="5125" width="5.8984375" style="42" customWidth="1"/>
    <col min="5126" max="5126" width="6.3984375" style="42" customWidth="1"/>
    <col min="5127" max="5127" width="3" style="42" customWidth="1"/>
    <col min="5128" max="5128" width="15.59765625" style="42" customWidth="1"/>
    <col min="5129" max="5129" width="0" style="42" hidden="1" customWidth="1"/>
    <col min="5130" max="5130" width="4" style="42" customWidth="1"/>
    <col min="5131" max="5131" width="5.5" style="42" customWidth="1"/>
    <col min="5132" max="5132" width="5.3984375" style="42" customWidth="1"/>
    <col min="5133" max="5133" width="1.8984375" style="42" customWidth="1"/>
    <col min="5134" max="5134" width="25.8984375" style="42" customWidth="1"/>
    <col min="5135" max="5376" width="6.8984375" style="42"/>
    <col min="5377" max="5377" width="1" style="42" customWidth="1"/>
    <col min="5378" max="5378" width="8" style="42" customWidth="1"/>
    <col min="5379" max="5379" width="5.59765625" style="42" customWidth="1"/>
    <col min="5380" max="5380" width="2.3984375" style="42" customWidth="1"/>
    <col min="5381" max="5381" width="5.8984375" style="42" customWidth="1"/>
    <col min="5382" max="5382" width="6.3984375" style="42" customWidth="1"/>
    <col min="5383" max="5383" width="3" style="42" customWidth="1"/>
    <col min="5384" max="5384" width="15.59765625" style="42" customWidth="1"/>
    <col min="5385" max="5385" width="0" style="42" hidden="1" customWidth="1"/>
    <col min="5386" max="5386" width="4" style="42" customWidth="1"/>
    <col min="5387" max="5387" width="5.5" style="42" customWidth="1"/>
    <col min="5388" max="5388" width="5.3984375" style="42" customWidth="1"/>
    <col min="5389" max="5389" width="1.8984375" style="42" customWidth="1"/>
    <col min="5390" max="5390" width="25.8984375" style="42" customWidth="1"/>
    <col min="5391" max="5632" width="6.8984375" style="42"/>
    <col min="5633" max="5633" width="1" style="42" customWidth="1"/>
    <col min="5634" max="5634" width="8" style="42" customWidth="1"/>
    <col min="5635" max="5635" width="5.59765625" style="42" customWidth="1"/>
    <col min="5636" max="5636" width="2.3984375" style="42" customWidth="1"/>
    <col min="5637" max="5637" width="5.8984375" style="42" customWidth="1"/>
    <col min="5638" max="5638" width="6.3984375" style="42" customWidth="1"/>
    <col min="5639" max="5639" width="3" style="42" customWidth="1"/>
    <col min="5640" max="5640" width="15.59765625" style="42" customWidth="1"/>
    <col min="5641" max="5641" width="0" style="42" hidden="1" customWidth="1"/>
    <col min="5642" max="5642" width="4" style="42" customWidth="1"/>
    <col min="5643" max="5643" width="5.5" style="42" customWidth="1"/>
    <col min="5644" max="5644" width="5.3984375" style="42" customWidth="1"/>
    <col min="5645" max="5645" width="1.8984375" style="42" customWidth="1"/>
    <col min="5646" max="5646" width="25.8984375" style="42" customWidth="1"/>
    <col min="5647" max="5888" width="6.8984375" style="42"/>
    <col min="5889" max="5889" width="1" style="42" customWidth="1"/>
    <col min="5890" max="5890" width="8" style="42" customWidth="1"/>
    <col min="5891" max="5891" width="5.59765625" style="42" customWidth="1"/>
    <col min="5892" max="5892" width="2.3984375" style="42" customWidth="1"/>
    <col min="5893" max="5893" width="5.8984375" style="42" customWidth="1"/>
    <col min="5894" max="5894" width="6.3984375" style="42" customWidth="1"/>
    <col min="5895" max="5895" width="3" style="42" customWidth="1"/>
    <col min="5896" max="5896" width="15.59765625" style="42" customWidth="1"/>
    <col min="5897" max="5897" width="0" style="42" hidden="1" customWidth="1"/>
    <col min="5898" max="5898" width="4" style="42" customWidth="1"/>
    <col min="5899" max="5899" width="5.5" style="42" customWidth="1"/>
    <col min="5900" max="5900" width="5.3984375" style="42" customWidth="1"/>
    <col min="5901" max="5901" width="1.8984375" style="42" customWidth="1"/>
    <col min="5902" max="5902" width="25.8984375" style="42" customWidth="1"/>
    <col min="5903" max="6144" width="6.8984375" style="42"/>
    <col min="6145" max="6145" width="1" style="42" customWidth="1"/>
    <col min="6146" max="6146" width="8" style="42" customWidth="1"/>
    <col min="6147" max="6147" width="5.59765625" style="42" customWidth="1"/>
    <col min="6148" max="6148" width="2.3984375" style="42" customWidth="1"/>
    <col min="6149" max="6149" width="5.8984375" style="42" customWidth="1"/>
    <col min="6150" max="6150" width="6.3984375" style="42" customWidth="1"/>
    <col min="6151" max="6151" width="3" style="42" customWidth="1"/>
    <col min="6152" max="6152" width="15.59765625" style="42" customWidth="1"/>
    <col min="6153" max="6153" width="0" style="42" hidden="1" customWidth="1"/>
    <col min="6154" max="6154" width="4" style="42" customWidth="1"/>
    <col min="6155" max="6155" width="5.5" style="42" customWidth="1"/>
    <col min="6156" max="6156" width="5.3984375" style="42" customWidth="1"/>
    <col min="6157" max="6157" width="1.8984375" style="42" customWidth="1"/>
    <col min="6158" max="6158" width="25.8984375" style="42" customWidth="1"/>
    <col min="6159" max="6400" width="6.8984375" style="42"/>
    <col min="6401" max="6401" width="1" style="42" customWidth="1"/>
    <col min="6402" max="6402" width="8" style="42" customWidth="1"/>
    <col min="6403" max="6403" width="5.59765625" style="42" customWidth="1"/>
    <col min="6404" max="6404" width="2.3984375" style="42" customWidth="1"/>
    <col min="6405" max="6405" width="5.8984375" style="42" customWidth="1"/>
    <col min="6406" max="6406" width="6.3984375" style="42" customWidth="1"/>
    <col min="6407" max="6407" width="3" style="42" customWidth="1"/>
    <col min="6408" max="6408" width="15.59765625" style="42" customWidth="1"/>
    <col min="6409" max="6409" width="0" style="42" hidden="1" customWidth="1"/>
    <col min="6410" max="6410" width="4" style="42" customWidth="1"/>
    <col min="6411" max="6411" width="5.5" style="42" customWidth="1"/>
    <col min="6412" max="6412" width="5.3984375" style="42" customWidth="1"/>
    <col min="6413" max="6413" width="1.8984375" style="42" customWidth="1"/>
    <col min="6414" max="6414" width="25.8984375" style="42" customWidth="1"/>
    <col min="6415" max="6656" width="6.8984375" style="42"/>
    <col min="6657" max="6657" width="1" style="42" customWidth="1"/>
    <col min="6658" max="6658" width="8" style="42" customWidth="1"/>
    <col min="6659" max="6659" width="5.59765625" style="42" customWidth="1"/>
    <col min="6660" max="6660" width="2.3984375" style="42" customWidth="1"/>
    <col min="6661" max="6661" width="5.8984375" style="42" customWidth="1"/>
    <col min="6662" max="6662" width="6.3984375" style="42" customWidth="1"/>
    <col min="6663" max="6663" width="3" style="42" customWidth="1"/>
    <col min="6664" max="6664" width="15.59765625" style="42" customWidth="1"/>
    <col min="6665" max="6665" width="0" style="42" hidden="1" customWidth="1"/>
    <col min="6666" max="6666" width="4" style="42" customWidth="1"/>
    <col min="6667" max="6667" width="5.5" style="42" customWidth="1"/>
    <col min="6668" max="6668" width="5.3984375" style="42" customWidth="1"/>
    <col min="6669" max="6669" width="1.8984375" style="42" customWidth="1"/>
    <col min="6670" max="6670" width="25.8984375" style="42" customWidth="1"/>
    <col min="6671" max="6912" width="6.8984375" style="42"/>
    <col min="6913" max="6913" width="1" style="42" customWidth="1"/>
    <col min="6914" max="6914" width="8" style="42" customWidth="1"/>
    <col min="6915" max="6915" width="5.59765625" style="42" customWidth="1"/>
    <col min="6916" max="6916" width="2.3984375" style="42" customWidth="1"/>
    <col min="6917" max="6917" width="5.8984375" style="42" customWidth="1"/>
    <col min="6918" max="6918" width="6.3984375" style="42" customWidth="1"/>
    <col min="6919" max="6919" width="3" style="42" customWidth="1"/>
    <col min="6920" max="6920" width="15.59765625" style="42" customWidth="1"/>
    <col min="6921" max="6921" width="0" style="42" hidden="1" customWidth="1"/>
    <col min="6922" max="6922" width="4" style="42" customWidth="1"/>
    <col min="6923" max="6923" width="5.5" style="42" customWidth="1"/>
    <col min="6924" max="6924" width="5.3984375" style="42" customWidth="1"/>
    <col min="6925" max="6925" width="1.8984375" style="42" customWidth="1"/>
    <col min="6926" max="6926" width="25.8984375" style="42" customWidth="1"/>
    <col min="6927" max="7168" width="6.8984375" style="42"/>
    <col min="7169" max="7169" width="1" style="42" customWidth="1"/>
    <col min="7170" max="7170" width="8" style="42" customWidth="1"/>
    <col min="7171" max="7171" width="5.59765625" style="42" customWidth="1"/>
    <col min="7172" max="7172" width="2.3984375" style="42" customWidth="1"/>
    <col min="7173" max="7173" width="5.8984375" style="42" customWidth="1"/>
    <col min="7174" max="7174" width="6.3984375" style="42" customWidth="1"/>
    <col min="7175" max="7175" width="3" style="42" customWidth="1"/>
    <col min="7176" max="7176" width="15.59765625" style="42" customWidth="1"/>
    <col min="7177" max="7177" width="0" style="42" hidden="1" customWidth="1"/>
    <col min="7178" max="7178" width="4" style="42" customWidth="1"/>
    <col min="7179" max="7179" width="5.5" style="42" customWidth="1"/>
    <col min="7180" max="7180" width="5.3984375" style="42" customWidth="1"/>
    <col min="7181" max="7181" width="1.8984375" style="42" customWidth="1"/>
    <col min="7182" max="7182" width="25.8984375" style="42" customWidth="1"/>
    <col min="7183" max="7424" width="6.8984375" style="42"/>
    <col min="7425" max="7425" width="1" style="42" customWidth="1"/>
    <col min="7426" max="7426" width="8" style="42" customWidth="1"/>
    <col min="7427" max="7427" width="5.59765625" style="42" customWidth="1"/>
    <col min="7428" max="7428" width="2.3984375" style="42" customWidth="1"/>
    <col min="7429" max="7429" width="5.8984375" style="42" customWidth="1"/>
    <col min="7430" max="7430" width="6.3984375" style="42" customWidth="1"/>
    <col min="7431" max="7431" width="3" style="42" customWidth="1"/>
    <col min="7432" max="7432" width="15.59765625" style="42" customWidth="1"/>
    <col min="7433" max="7433" width="0" style="42" hidden="1" customWidth="1"/>
    <col min="7434" max="7434" width="4" style="42" customWidth="1"/>
    <col min="7435" max="7435" width="5.5" style="42" customWidth="1"/>
    <col min="7436" max="7436" width="5.3984375" style="42" customWidth="1"/>
    <col min="7437" max="7437" width="1.8984375" style="42" customWidth="1"/>
    <col min="7438" max="7438" width="25.8984375" style="42" customWidth="1"/>
    <col min="7439" max="7680" width="6.8984375" style="42"/>
    <col min="7681" max="7681" width="1" style="42" customWidth="1"/>
    <col min="7682" max="7682" width="8" style="42" customWidth="1"/>
    <col min="7683" max="7683" width="5.59765625" style="42" customWidth="1"/>
    <col min="7684" max="7684" width="2.3984375" style="42" customWidth="1"/>
    <col min="7685" max="7685" width="5.8984375" style="42" customWidth="1"/>
    <col min="7686" max="7686" width="6.3984375" style="42" customWidth="1"/>
    <col min="7687" max="7687" width="3" style="42" customWidth="1"/>
    <col min="7688" max="7688" width="15.59765625" style="42" customWidth="1"/>
    <col min="7689" max="7689" width="0" style="42" hidden="1" customWidth="1"/>
    <col min="7690" max="7690" width="4" style="42" customWidth="1"/>
    <col min="7691" max="7691" width="5.5" style="42" customWidth="1"/>
    <col min="7692" max="7692" width="5.3984375" style="42" customWidth="1"/>
    <col min="7693" max="7693" width="1.8984375" style="42" customWidth="1"/>
    <col min="7694" max="7694" width="25.8984375" style="42" customWidth="1"/>
    <col min="7695" max="7936" width="6.8984375" style="42"/>
    <col min="7937" max="7937" width="1" style="42" customWidth="1"/>
    <col min="7938" max="7938" width="8" style="42" customWidth="1"/>
    <col min="7939" max="7939" width="5.59765625" style="42" customWidth="1"/>
    <col min="7940" max="7940" width="2.3984375" style="42" customWidth="1"/>
    <col min="7941" max="7941" width="5.8984375" style="42" customWidth="1"/>
    <col min="7942" max="7942" width="6.3984375" style="42" customWidth="1"/>
    <col min="7943" max="7943" width="3" style="42" customWidth="1"/>
    <col min="7944" max="7944" width="15.59765625" style="42" customWidth="1"/>
    <col min="7945" max="7945" width="0" style="42" hidden="1" customWidth="1"/>
    <col min="7946" max="7946" width="4" style="42" customWidth="1"/>
    <col min="7947" max="7947" width="5.5" style="42" customWidth="1"/>
    <col min="7948" max="7948" width="5.3984375" style="42" customWidth="1"/>
    <col min="7949" max="7949" width="1.8984375" style="42" customWidth="1"/>
    <col min="7950" max="7950" width="25.8984375" style="42" customWidth="1"/>
    <col min="7951" max="8192" width="6.8984375" style="42"/>
    <col min="8193" max="8193" width="1" style="42" customWidth="1"/>
    <col min="8194" max="8194" width="8" style="42" customWidth="1"/>
    <col min="8195" max="8195" width="5.59765625" style="42" customWidth="1"/>
    <col min="8196" max="8196" width="2.3984375" style="42" customWidth="1"/>
    <col min="8197" max="8197" width="5.8984375" style="42" customWidth="1"/>
    <col min="8198" max="8198" width="6.3984375" style="42" customWidth="1"/>
    <col min="8199" max="8199" width="3" style="42" customWidth="1"/>
    <col min="8200" max="8200" width="15.59765625" style="42" customWidth="1"/>
    <col min="8201" max="8201" width="0" style="42" hidden="1" customWidth="1"/>
    <col min="8202" max="8202" width="4" style="42" customWidth="1"/>
    <col min="8203" max="8203" width="5.5" style="42" customWidth="1"/>
    <col min="8204" max="8204" width="5.3984375" style="42" customWidth="1"/>
    <col min="8205" max="8205" width="1.8984375" style="42" customWidth="1"/>
    <col min="8206" max="8206" width="25.8984375" style="42" customWidth="1"/>
    <col min="8207" max="8448" width="6.8984375" style="42"/>
    <col min="8449" max="8449" width="1" style="42" customWidth="1"/>
    <col min="8450" max="8450" width="8" style="42" customWidth="1"/>
    <col min="8451" max="8451" width="5.59765625" style="42" customWidth="1"/>
    <col min="8452" max="8452" width="2.3984375" style="42" customWidth="1"/>
    <col min="8453" max="8453" width="5.8984375" style="42" customWidth="1"/>
    <col min="8454" max="8454" width="6.3984375" style="42" customWidth="1"/>
    <col min="8455" max="8455" width="3" style="42" customWidth="1"/>
    <col min="8456" max="8456" width="15.59765625" style="42" customWidth="1"/>
    <col min="8457" max="8457" width="0" style="42" hidden="1" customWidth="1"/>
    <col min="8458" max="8458" width="4" style="42" customWidth="1"/>
    <col min="8459" max="8459" width="5.5" style="42" customWidth="1"/>
    <col min="8460" max="8460" width="5.3984375" style="42" customWidth="1"/>
    <col min="8461" max="8461" width="1.8984375" style="42" customWidth="1"/>
    <col min="8462" max="8462" width="25.8984375" style="42" customWidth="1"/>
    <col min="8463" max="8704" width="6.8984375" style="42"/>
    <col min="8705" max="8705" width="1" style="42" customWidth="1"/>
    <col min="8706" max="8706" width="8" style="42" customWidth="1"/>
    <col min="8707" max="8707" width="5.59765625" style="42" customWidth="1"/>
    <col min="8708" max="8708" width="2.3984375" style="42" customWidth="1"/>
    <col min="8709" max="8709" width="5.8984375" style="42" customWidth="1"/>
    <col min="8710" max="8710" width="6.3984375" style="42" customWidth="1"/>
    <col min="8711" max="8711" width="3" style="42" customWidth="1"/>
    <col min="8712" max="8712" width="15.59765625" style="42" customWidth="1"/>
    <col min="8713" max="8713" width="0" style="42" hidden="1" customWidth="1"/>
    <col min="8714" max="8714" width="4" style="42" customWidth="1"/>
    <col min="8715" max="8715" width="5.5" style="42" customWidth="1"/>
    <col min="8716" max="8716" width="5.3984375" style="42" customWidth="1"/>
    <col min="8717" max="8717" width="1.8984375" style="42" customWidth="1"/>
    <col min="8718" max="8718" width="25.8984375" style="42" customWidth="1"/>
    <col min="8719" max="8960" width="6.8984375" style="42"/>
    <col min="8961" max="8961" width="1" style="42" customWidth="1"/>
    <col min="8962" max="8962" width="8" style="42" customWidth="1"/>
    <col min="8963" max="8963" width="5.59765625" style="42" customWidth="1"/>
    <col min="8964" max="8964" width="2.3984375" style="42" customWidth="1"/>
    <col min="8965" max="8965" width="5.8984375" style="42" customWidth="1"/>
    <col min="8966" max="8966" width="6.3984375" style="42" customWidth="1"/>
    <col min="8967" max="8967" width="3" style="42" customWidth="1"/>
    <col min="8968" max="8968" width="15.59765625" style="42" customWidth="1"/>
    <col min="8969" max="8969" width="0" style="42" hidden="1" customWidth="1"/>
    <col min="8970" max="8970" width="4" style="42" customWidth="1"/>
    <col min="8971" max="8971" width="5.5" style="42" customWidth="1"/>
    <col min="8972" max="8972" width="5.3984375" style="42" customWidth="1"/>
    <col min="8973" max="8973" width="1.8984375" style="42" customWidth="1"/>
    <col min="8974" max="8974" width="25.8984375" style="42" customWidth="1"/>
    <col min="8975" max="9216" width="6.8984375" style="42"/>
    <col min="9217" max="9217" width="1" style="42" customWidth="1"/>
    <col min="9218" max="9218" width="8" style="42" customWidth="1"/>
    <col min="9219" max="9219" width="5.59765625" style="42" customWidth="1"/>
    <col min="9220" max="9220" width="2.3984375" style="42" customWidth="1"/>
    <col min="9221" max="9221" width="5.8984375" style="42" customWidth="1"/>
    <col min="9222" max="9222" width="6.3984375" style="42" customWidth="1"/>
    <col min="9223" max="9223" width="3" style="42" customWidth="1"/>
    <col min="9224" max="9224" width="15.59765625" style="42" customWidth="1"/>
    <col min="9225" max="9225" width="0" style="42" hidden="1" customWidth="1"/>
    <col min="9226" max="9226" width="4" style="42" customWidth="1"/>
    <col min="9227" max="9227" width="5.5" style="42" customWidth="1"/>
    <col min="9228" max="9228" width="5.3984375" style="42" customWidth="1"/>
    <col min="9229" max="9229" width="1.8984375" style="42" customWidth="1"/>
    <col min="9230" max="9230" width="25.8984375" style="42" customWidth="1"/>
    <col min="9231" max="9472" width="6.8984375" style="42"/>
    <col min="9473" max="9473" width="1" style="42" customWidth="1"/>
    <col min="9474" max="9474" width="8" style="42" customWidth="1"/>
    <col min="9475" max="9475" width="5.59765625" style="42" customWidth="1"/>
    <col min="9476" max="9476" width="2.3984375" style="42" customWidth="1"/>
    <col min="9477" max="9477" width="5.8984375" style="42" customWidth="1"/>
    <col min="9478" max="9478" width="6.3984375" style="42" customWidth="1"/>
    <col min="9479" max="9479" width="3" style="42" customWidth="1"/>
    <col min="9480" max="9480" width="15.59765625" style="42" customWidth="1"/>
    <col min="9481" max="9481" width="0" style="42" hidden="1" customWidth="1"/>
    <col min="9482" max="9482" width="4" style="42" customWidth="1"/>
    <col min="9483" max="9483" width="5.5" style="42" customWidth="1"/>
    <col min="9484" max="9484" width="5.3984375" style="42" customWidth="1"/>
    <col min="9485" max="9485" width="1.8984375" style="42" customWidth="1"/>
    <col min="9486" max="9486" width="25.8984375" style="42" customWidth="1"/>
    <col min="9487" max="9728" width="6.8984375" style="42"/>
    <col min="9729" max="9729" width="1" style="42" customWidth="1"/>
    <col min="9730" max="9730" width="8" style="42" customWidth="1"/>
    <col min="9731" max="9731" width="5.59765625" style="42" customWidth="1"/>
    <col min="9732" max="9732" width="2.3984375" style="42" customWidth="1"/>
    <col min="9733" max="9733" width="5.8984375" style="42" customWidth="1"/>
    <col min="9734" max="9734" width="6.3984375" style="42" customWidth="1"/>
    <col min="9735" max="9735" width="3" style="42" customWidth="1"/>
    <col min="9736" max="9736" width="15.59765625" style="42" customWidth="1"/>
    <col min="9737" max="9737" width="0" style="42" hidden="1" customWidth="1"/>
    <col min="9738" max="9738" width="4" style="42" customWidth="1"/>
    <col min="9739" max="9739" width="5.5" style="42" customWidth="1"/>
    <col min="9740" max="9740" width="5.3984375" style="42" customWidth="1"/>
    <col min="9741" max="9741" width="1.8984375" style="42" customWidth="1"/>
    <col min="9742" max="9742" width="25.8984375" style="42" customWidth="1"/>
    <col min="9743" max="9984" width="6.8984375" style="42"/>
    <col min="9985" max="9985" width="1" style="42" customWidth="1"/>
    <col min="9986" max="9986" width="8" style="42" customWidth="1"/>
    <col min="9987" max="9987" width="5.59765625" style="42" customWidth="1"/>
    <col min="9988" max="9988" width="2.3984375" style="42" customWidth="1"/>
    <col min="9989" max="9989" width="5.8984375" style="42" customWidth="1"/>
    <col min="9990" max="9990" width="6.3984375" style="42" customWidth="1"/>
    <col min="9991" max="9991" width="3" style="42" customWidth="1"/>
    <col min="9992" max="9992" width="15.59765625" style="42" customWidth="1"/>
    <col min="9993" max="9993" width="0" style="42" hidden="1" customWidth="1"/>
    <col min="9994" max="9994" width="4" style="42" customWidth="1"/>
    <col min="9995" max="9995" width="5.5" style="42" customWidth="1"/>
    <col min="9996" max="9996" width="5.3984375" style="42" customWidth="1"/>
    <col min="9997" max="9997" width="1.8984375" style="42" customWidth="1"/>
    <col min="9998" max="9998" width="25.8984375" style="42" customWidth="1"/>
    <col min="9999" max="10240" width="6.8984375" style="42"/>
    <col min="10241" max="10241" width="1" style="42" customWidth="1"/>
    <col min="10242" max="10242" width="8" style="42" customWidth="1"/>
    <col min="10243" max="10243" width="5.59765625" style="42" customWidth="1"/>
    <col min="10244" max="10244" width="2.3984375" style="42" customWidth="1"/>
    <col min="10245" max="10245" width="5.8984375" style="42" customWidth="1"/>
    <col min="10246" max="10246" width="6.3984375" style="42" customWidth="1"/>
    <col min="10247" max="10247" width="3" style="42" customWidth="1"/>
    <col min="10248" max="10248" width="15.59765625" style="42" customWidth="1"/>
    <col min="10249" max="10249" width="0" style="42" hidden="1" customWidth="1"/>
    <col min="10250" max="10250" width="4" style="42" customWidth="1"/>
    <col min="10251" max="10251" width="5.5" style="42" customWidth="1"/>
    <col min="10252" max="10252" width="5.3984375" style="42" customWidth="1"/>
    <col min="10253" max="10253" width="1.8984375" style="42" customWidth="1"/>
    <col min="10254" max="10254" width="25.8984375" style="42" customWidth="1"/>
    <col min="10255" max="10496" width="6.8984375" style="42"/>
    <col min="10497" max="10497" width="1" style="42" customWidth="1"/>
    <col min="10498" max="10498" width="8" style="42" customWidth="1"/>
    <col min="10499" max="10499" width="5.59765625" style="42" customWidth="1"/>
    <col min="10500" max="10500" width="2.3984375" style="42" customWidth="1"/>
    <col min="10501" max="10501" width="5.8984375" style="42" customWidth="1"/>
    <col min="10502" max="10502" width="6.3984375" style="42" customWidth="1"/>
    <col min="10503" max="10503" width="3" style="42" customWidth="1"/>
    <col min="10504" max="10504" width="15.59765625" style="42" customWidth="1"/>
    <col min="10505" max="10505" width="0" style="42" hidden="1" customWidth="1"/>
    <col min="10506" max="10506" width="4" style="42" customWidth="1"/>
    <col min="10507" max="10507" width="5.5" style="42" customWidth="1"/>
    <col min="10508" max="10508" width="5.3984375" style="42" customWidth="1"/>
    <col min="10509" max="10509" width="1.8984375" style="42" customWidth="1"/>
    <col min="10510" max="10510" width="25.8984375" style="42" customWidth="1"/>
    <col min="10511" max="10752" width="6.8984375" style="42"/>
    <col min="10753" max="10753" width="1" style="42" customWidth="1"/>
    <col min="10754" max="10754" width="8" style="42" customWidth="1"/>
    <col min="10755" max="10755" width="5.59765625" style="42" customWidth="1"/>
    <col min="10756" max="10756" width="2.3984375" style="42" customWidth="1"/>
    <col min="10757" max="10757" width="5.8984375" style="42" customWidth="1"/>
    <col min="10758" max="10758" width="6.3984375" style="42" customWidth="1"/>
    <col min="10759" max="10759" width="3" style="42" customWidth="1"/>
    <col min="10760" max="10760" width="15.59765625" style="42" customWidth="1"/>
    <col min="10761" max="10761" width="0" style="42" hidden="1" customWidth="1"/>
    <col min="10762" max="10762" width="4" style="42" customWidth="1"/>
    <col min="10763" max="10763" width="5.5" style="42" customWidth="1"/>
    <col min="10764" max="10764" width="5.3984375" style="42" customWidth="1"/>
    <col min="10765" max="10765" width="1.8984375" style="42" customWidth="1"/>
    <col min="10766" max="10766" width="25.8984375" style="42" customWidth="1"/>
    <col min="10767" max="11008" width="6.8984375" style="42"/>
    <col min="11009" max="11009" width="1" style="42" customWidth="1"/>
    <col min="11010" max="11010" width="8" style="42" customWidth="1"/>
    <col min="11011" max="11011" width="5.59765625" style="42" customWidth="1"/>
    <col min="11012" max="11012" width="2.3984375" style="42" customWidth="1"/>
    <col min="11013" max="11013" width="5.8984375" style="42" customWidth="1"/>
    <col min="11014" max="11014" width="6.3984375" style="42" customWidth="1"/>
    <col min="11015" max="11015" width="3" style="42" customWidth="1"/>
    <col min="11016" max="11016" width="15.59765625" style="42" customWidth="1"/>
    <col min="11017" max="11017" width="0" style="42" hidden="1" customWidth="1"/>
    <col min="11018" max="11018" width="4" style="42" customWidth="1"/>
    <col min="11019" max="11019" width="5.5" style="42" customWidth="1"/>
    <col min="11020" max="11020" width="5.3984375" style="42" customWidth="1"/>
    <col min="11021" max="11021" width="1.8984375" style="42" customWidth="1"/>
    <col min="11022" max="11022" width="25.8984375" style="42" customWidth="1"/>
    <col min="11023" max="11264" width="6.8984375" style="42"/>
    <col min="11265" max="11265" width="1" style="42" customWidth="1"/>
    <col min="11266" max="11266" width="8" style="42" customWidth="1"/>
    <col min="11267" max="11267" width="5.59765625" style="42" customWidth="1"/>
    <col min="11268" max="11268" width="2.3984375" style="42" customWidth="1"/>
    <col min="11269" max="11269" width="5.8984375" style="42" customWidth="1"/>
    <col min="11270" max="11270" width="6.3984375" style="42" customWidth="1"/>
    <col min="11271" max="11271" width="3" style="42" customWidth="1"/>
    <col min="11272" max="11272" width="15.59765625" style="42" customWidth="1"/>
    <col min="11273" max="11273" width="0" style="42" hidden="1" customWidth="1"/>
    <col min="11274" max="11274" width="4" style="42" customWidth="1"/>
    <col min="11275" max="11275" width="5.5" style="42" customWidth="1"/>
    <col min="11276" max="11276" width="5.3984375" style="42" customWidth="1"/>
    <col min="11277" max="11277" width="1.8984375" style="42" customWidth="1"/>
    <col min="11278" max="11278" width="25.8984375" style="42" customWidth="1"/>
    <col min="11279" max="11520" width="6.8984375" style="42"/>
    <col min="11521" max="11521" width="1" style="42" customWidth="1"/>
    <col min="11522" max="11522" width="8" style="42" customWidth="1"/>
    <col min="11523" max="11523" width="5.59765625" style="42" customWidth="1"/>
    <col min="11524" max="11524" width="2.3984375" style="42" customWidth="1"/>
    <col min="11525" max="11525" width="5.8984375" style="42" customWidth="1"/>
    <col min="11526" max="11526" width="6.3984375" style="42" customWidth="1"/>
    <col min="11527" max="11527" width="3" style="42" customWidth="1"/>
    <col min="11528" max="11528" width="15.59765625" style="42" customWidth="1"/>
    <col min="11529" max="11529" width="0" style="42" hidden="1" customWidth="1"/>
    <col min="11530" max="11530" width="4" style="42" customWidth="1"/>
    <col min="11531" max="11531" width="5.5" style="42" customWidth="1"/>
    <col min="11532" max="11532" width="5.3984375" style="42" customWidth="1"/>
    <col min="11533" max="11533" width="1.8984375" style="42" customWidth="1"/>
    <col min="11534" max="11534" width="25.8984375" style="42" customWidth="1"/>
    <col min="11535" max="11776" width="6.8984375" style="42"/>
    <col min="11777" max="11777" width="1" style="42" customWidth="1"/>
    <col min="11778" max="11778" width="8" style="42" customWidth="1"/>
    <col min="11779" max="11779" width="5.59765625" style="42" customWidth="1"/>
    <col min="11780" max="11780" width="2.3984375" style="42" customWidth="1"/>
    <col min="11781" max="11781" width="5.8984375" style="42" customWidth="1"/>
    <col min="11782" max="11782" width="6.3984375" style="42" customWidth="1"/>
    <col min="11783" max="11783" width="3" style="42" customWidth="1"/>
    <col min="11784" max="11784" width="15.59765625" style="42" customWidth="1"/>
    <col min="11785" max="11785" width="0" style="42" hidden="1" customWidth="1"/>
    <col min="11786" max="11786" width="4" style="42" customWidth="1"/>
    <col min="11787" max="11787" width="5.5" style="42" customWidth="1"/>
    <col min="11788" max="11788" width="5.3984375" style="42" customWidth="1"/>
    <col min="11789" max="11789" width="1.8984375" style="42" customWidth="1"/>
    <col min="11790" max="11790" width="25.8984375" style="42" customWidth="1"/>
    <col min="11791" max="12032" width="6.8984375" style="42"/>
    <col min="12033" max="12033" width="1" style="42" customWidth="1"/>
    <col min="12034" max="12034" width="8" style="42" customWidth="1"/>
    <col min="12035" max="12035" width="5.59765625" style="42" customWidth="1"/>
    <col min="12036" max="12036" width="2.3984375" style="42" customWidth="1"/>
    <col min="12037" max="12037" width="5.8984375" style="42" customWidth="1"/>
    <col min="12038" max="12038" width="6.3984375" style="42" customWidth="1"/>
    <col min="12039" max="12039" width="3" style="42" customWidth="1"/>
    <col min="12040" max="12040" width="15.59765625" style="42" customWidth="1"/>
    <col min="12041" max="12041" width="0" style="42" hidden="1" customWidth="1"/>
    <col min="12042" max="12042" width="4" style="42" customWidth="1"/>
    <col min="12043" max="12043" width="5.5" style="42" customWidth="1"/>
    <col min="12044" max="12044" width="5.3984375" style="42" customWidth="1"/>
    <col min="12045" max="12045" width="1.8984375" style="42" customWidth="1"/>
    <col min="12046" max="12046" width="25.8984375" style="42" customWidth="1"/>
    <col min="12047" max="12288" width="6.8984375" style="42"/>
    <col min="12289" max="12289" width="1" style="42" customWidth="1"/>
    <col min="12290" max="12290" width="8" style="42" customWidth="1"/>
    <col min="12291" max="12291" width="5.59765625" style="42" customWidth="1"/>
    <col min="12292" max="12292" width="2.3984375" style="42" customWidth="1"/>
    <col min="12293" max="12293" width="5.8984375" style="42" customWidth="1"/>
    <col min="12294" max="12294" width="6.3984375" style="42" customWidth="1"/>
    <col min="12295" max="12295" width="3" style="42" customWidth="1"/>
    <col min="12296" max="12296" width="15.59765625" style="42" customWidth="1"/>
    <col min="12297" max="12297" width="0" style="42" hidden="1" customWidth="1"/>
    <col min="12298" max="12298" width="4" style="42" customWidth="1"/>
    <col min="12299" max="12299" width="5.5" style="42" customWidth="1"/>
    <col min="12300" max="12300" width="5.3984375" style="42" customWidth="1"/>
    <col min="12301" max="12301" width="1.8984375" style="42" customWidth="1"/>
    <col min="12302" max="12302" width="25.8984375" style="42" customWidth="1"/>
    <col min="12303" max="12544" width="6.8984375" style="42"/>
    <col min="12545" max="12545" width="1" style="42" customWidth="1"/>
    <col min="12546" max="12546" width="8" style="42" customWidth="1"/>
    <col min="12547" max="12547" width="5.59765625" style="42" customWidth="1"/>
    <col min="12548" max="12548" width="2.3984375" style="42" customWidth="1"/>
    <col min="12549" max="12549" width="5.8984375" style="42" customWidth="1"/>
    <col min="12550" max="12550" width="6.3984375" style="42" customWidth="1"/>
    <col min="12551" max="12551" width="3" style="42" customWidth="1"/>
    <col min="12552" max="12552" width="15.59765625" style="42" customWidth="1"/>
    <col min="12553" max="12553" width="0" style="42" hidden="1" customWidth="1"/>
    <col min="12554" max="12554" width="4" style="42" customWidth="1"/>
    <col min="12555" max="12555" width="5.5" style="42" customWidth="1"/>
    <col min="12556" max="12556" width="5.3984375" style="42" customWidth="1"/>
    <col min="12557" max="12557" width="1.8984375" style="42" customWidth="1"/>
    <col min="12558" max="12558" width="25.8984375" style="42" customWidth="1"/>
    <col min="12559" max="12800" width="6.8984375" style="42"/>
    <col min="12801" max="12801" width="1" style="42" customWidth="1"/>
    <col min="12802" max="12802" width="8" style="42" customWidth="1"/>
    <col min="12803" max="12803" width="5.59765625" style="42" customWidth="1"/>
    <col min="12804" max="12804" width="2.3984375" style="42" customWidth="1"/>
    <col min="12805" max="12805" width="5.8984375" style="42" customWidth="1"/>
    <col min="12806" max="12806" width="6.3984375" style="42" customWidth="1"/>
    <col min="12807" max="12807" width="3" style="42" customWidth="1"/>
    <col min="12808" max="12808" width="15.59765625" style="42" customWidth="1"/>
    <col min="12809" max="12809" width="0" style="42" hidden="1" customWidth="1"/>
    <col min="12810" max="12810" width="4" style="42" customWidth="1"/>
    <col min="12811" max="12811" width="5.5" style="42" customWidth="1"/>
    <col min="12812" max="12812" width="5.3984375" style="42" customWidth="1"/>
    <col min="12813" max="12813" width="1.8984375" style="42" customWidth="1"/>
    <col min="12814" max="12814" width="25.8984375" style="42" customWidth="1"/>
    <col min="12815" max="13056" width="6.8984375" style="42"/>
    <col min="13057" max="13057" width="1" style="42" customWidth="1"/>
    <col min="13058" max="13058" width="8" style="42" customWidth="1"/>
    <col min="13059" max="13059" width="5.59765625" style="42" customWidth="1"/>
    <col min="13060" max="13060" width="2.3984375" style="42" customWidth="1"/>
    <col min="13061" max="13061" width="5.8984375" style="42" customWidth="1"/>
    <col min="13062" max="13062" width="6.3984375" style="42" customWidth="1"/>
    <col min="13063" max="13063" width="3" style="42" customWidth="1"/>
    <col min="13064" max="13064" width="15.59765625" style="42" customWidth="1"/>
    <col min="13065" max="13065" width="0" style="42" hidden="1" customWidth="1"/>
    <col min="13066" max="13066" width="4" style="42" customWidth="1"/>
    <col min="13067" max="13067" width="5.5" style="42" customWidth="1"/>
    <col min="13068" max="13068" width="5.3984375" style="42" customWidth="1"/>
    <col min="13069" max="13069" width="1.8984375" style="42" customWidth="1"/>
    <col min="13070" max="13070" width="25.8984375" style="42" customWidth="1"/>
    <col min="13071" max="13312" width="6.8984375" style="42"/>
    <col min="13313" max="13313" width="1" style="42" customWidth="1"/>
    <col min="13314" max="13314" width="8" style="42" customWidth="1"/>
    <col min="13315" max="13315" width="5.59765625" style="42" customWidth="1"/>
    <col min="13316" max="13316" width="2.3984375" style="42" customWidth="1"/>
    <col min="13317" max="13317" width="5.8984375" style="42" customWidth="1"/>
    <col min="13318" max="13318" width="6.3984375" style="42" customWidth="1"/>
    <col min="13319" max="13319" width="3" style="42" customWidth="1"/>
    <col min="13320" max="13320" width="15.59765625" style="42" customWidth="1"/>
    <col min="13321" max="13321" width="0" style="42" hidden="1" customWidth="1"/>
    <col min="13322" max="13322" width="4" style="42" customWidth="1"/>
    <col min="13323" max="13323" width="5.5" style="42" customWidth="1"/>
    <col min="13324" max="13324" width="5.3984375" style="42" customWidth="1"/>
    <col min="13325" max="13325" width="1.8984375" style="42" customWidth="1"/>
    <col min="13326" max="13326" width="25.8984375" style="42" customWidth="1"/>
    <col min="13327" max="13568" width="6.8984375" style="42"/>
    <col min="13569" max="13569" width="1" style="42" customWidth="1"/>
    <col min="13570" max="13570" width="8" style="42" customWidth="1"/>
    <col min="13571" max="13571" width="5.59765625" style="42" customWidth="1"/>
    <col min="13572" max="13572" width="2.3984375" style="42" customWidth="1"/>
    <col min="13573" max="13573" width="5.8984375" style="42" customWidth="1"/>
    <col min="13574" max="13574" width="6.3984375" style="42" customWidth="1"/>
    <col min="13575" max="13575" width="3" style="42" customWidth="1"/>
    <col min="13576" max="13576" width="15.59765625" style="42" customWidth="1"/>
    <col min="13577" max="13577" width="0" style="42" hidden="1" customWidth="1"/>
    <col min="13578" max="13578" width="4" style="42" customWidth="1"/>
    <col min="13579" max="13579" width="5.5" style="42" customWidth="1"/>
    <col min="13580" max="13580" width="5.3984375" style="42" customWidth="1"/>
    <col min="13581" max="13581" width="1.8984375" style="42" customWidth="1"/>
    <col min="13582" max="13582" width="25.8984375" style="42" customWidth="1"/>
    <col min="13583" max="13824" width="6.8984375" style="42"/>
    <col min="13825" max="13825" width="1" style="42" customWidth="1"/>
    <col min="13826" max="13826" width="8" style="42" customWidth="1"/>
    <col min="13827" max="13827" width="5.59765625" style="42" customWidth="1"/>
    <col min="13828" max="13828" width="2.3984375" style="42" customWidth="1"/>
    <col min="13829" max="13829" width="5.8984375" style="42" customWidth="1"/>
    <col min="13830" max="13830" width="6.3984375" style="42" customWidth="1"/>
    <col min="13831" max="13831" width="3" style="42" customWidth="1"/>
    <col min="13832" max="13832" width="15.59765625" style="42" customWidth="1"/>
    <col min="13833" max="13833" width="0" style="42" hidden="1" customWidth="1"/>
    <col min="13834" max="13834" width="4" style="42" customWidth="1"/>
    <col min="13835" max="13835" width="5.5" style="42" customWidth="1"/>
    <col min="13836" max="13836" width="5.3984375" style="42" customWidth="1"/>
    <col min="13837" max="13837" width="1.8984375" style="42" customWidth="1"/>
    <col min="13838" max="13838" width="25.8984375" style="42" customWidth="1"/>
    <col min="13839" max="14080" width="6.8984375" style="42"/>
    <col min="14081" max="14081" width="1" style="42" customWidth="1"/>
    <col min="14082" max="14082" width="8" style="42" customWidth="1"/>
    <col min="14083" max="14083" width="5.59765625" style="42" customWidth="1"/>
    <col min="14084" max="14084" width="2.3984375" style="42" customWidth="1"/>
    <col min="14085" max="14085" width="5.8984375" style="42" customWidth="1"/>
    <col min="14086" max="14086" width="6.3984375" style="42" customWidth="1"/>
    <col min="14087" max="14087" width="3" style="42" customWidth="1"/>
    <col min="14088" max="14088" width="15.59765625" style="42" customWidth="1"/>
    <col min="14089" max="14089" width="0" style="42" hidden="1" customWidth="1"/>
    <col min="14090" max="14090" width="4" style="42" customWidth="1"/>
    <col min="14091" max="14091" width="5.5" style="42" customWidth="1"/>
    <col min="14092" max="14092" width="5.3984375" style="42" customWidth="1"/>
    <col min="14093" max="14093" width="1.8984375" style="42" customWidth="1"/>
    <col min="14094" max="14094" width="25.8984375" style="42" customWidth="1"/>
    <col min="14095" max="14336" width="6.8984375" style="42"/>
    <col min="14337" max="14337" width="1" style="42" customWidth="1"/>
    <col min="14338" max="14338" width="8" style="42" customWidth="1"/>
    <col min="14339" max="14339" width="5.59765625" style="42" customWidth="1"/>
    <col min="14340" max="14340" width="2.3984375" style="42" customWidth="1"/>
    <col min="14341" max="14341" width="5.8984375" style="42" customWidth="1"/>
    <col min="14342" max="14342" width="6.3984375" style="42" customWidth="1"/>
    <col min="14343" max="14343" width="3" style="42" customWidth="1"/>
    <col min="14344" max="14344" width="15.59765625" style="42" customWidth="1"/>
    <col min="14345" max="14345" width="0" style="42" hidden="1" customWidth="1"/>
    <col min="14346" max="14346" width="4" style="42" customWidth="1"/>
    <col min="14347" max="14347" width="5.5" style="42" customWidth="1"/>
    <col min="14348" max="14348" width="5.3984375" style="42" customWidth="1"/>
    <col min="14349" max="14349" width="1.8984375" style="42" customWidth="1"/>
    <col min="14350" max="14350" width="25.8984375" style="42" customWidth="1"/>
    <col min="14351" max="14592" width="6.8984375" style="42"/>
    <col min="14593" max="14593" width="1" style="42" customWidth="1"/>
    <col min="14594" max="14594" width="8" style="42" customWidth="1"/>
    <col min="14595" max="14595" width="5.59765625" style="42" customWidth="1"/>
    <col min="14596" max="14596" width="2.3984375" style="42" customWidth="1"/>
    <col min="14597" max="14597" width="5.8984375" style="42" customWidth="1"/>
    <col min="14598" max="14598" width="6.3984375" style="42" customWidth="1"/>
    <col min="14599" max="14599" width="3" style="42" customWidth="1"/>
    <col min="14600" max="14600" width="15.59765625" style="42" customWidth="1"/>
    <col min="14601" max="14601" width="0" style="42" hidden="1" customWidth="1"/>
    <col min="14602" max="14602" width="4" style="42" customWidth="1"/>
    <col min="14603" max="14603" width="5.5" style="42" customWidth="1"/>
    <col min="14604" max="14604" width="5.3984375" style="42" customWidth="1"/>
    <col min="14605" max="14605" width="1.8984375" style="42" customWidth="1"/>
    <col min="14606" max="14606" width="25.8984375" style="42" customWidth="1"/>
    <col min="14607" max="14848" width="6.8984375" style="42"/>
    <col min="14849" max="14849" width="1" style="42" customWidth="1"/>
    <col min="14850" max="14850" width="8" style="42" customWidth="1"/>
    <col min="14851" max="14851" width="5.59765625" style="42" customWidth="1"/>
    <col min="14852" max="14852" width="2.3984375" style="42" customWidth="1"/>
    <col min="14853" max="14853" width="5.8984375" style="42" customWidth="1"/>
    <col min="14854" max="14854" width="6.3984375" style="42" customWidth="1"/>
    <col min="14855" max="14855" width="3" style="42" customWidth="1"/>
    <col min="14856" max="14856" width="15.59765625" style="42" customWidth="1"/>
    <col min="14857" max="14857" width="0" style="42" hidden="1" customWidth="1"/>
    <col min="14858" max="14858" width="4" style="42" customWidth="1"/>
    <col min="14859" max="14859" width="5.5" style="42" customWidth="1"/>
    <col min="14860" max="14860" width="5.3984375" style="42" customWidth="1"/>
    <col min="14861" max="14861" width="1.8984375" style="42" customWidth="1"/>
    <col min="14862" max="14862" width="25.8984375" style="42" customWidth="1"/>
    <col min="14863" max="15104" width="6.8984375" style="42"/>
    <col min="15105" max="15105" width="1" style="42" customWidth="1"/>
    <col min="15106" max="15106" width="8" style="42" customWidth="1"/>
    <col min="15107" max="15107" width="5.59765625" style="42" customWidth="1"/>
    <col min="15108" max="15108" width="2.3984375" style="42" customWidth="1"/>
    <col min="15109" max="15109" width="5.8984375" style="42" customWidth="1"/>
    <col min="15110" max="15110" width="6.3984375" style="42" customWidth="1"/>
    <col min="15111" max="15111" width="3" style="42" customWidth="1"/>
    <col min="15112" max="15112" width="15.59765625" style="42" customWidth="1"/>
    <col min="15113" max="15113" width="0" style="42" hidden="1" customWidth="1"/>
    <col min="15114" max="15114" width="4" style="42" customWidth="1"/>
    <col min="15115" max="15115" width="5.5" style="42" customWidth="1"/>
    <col min="15116" max="15116" width="5.3984375" style="42" customWidth="1"/>
    <col min="15117" max="15117" width="1.8984375" style="42" customWidth="1"/>
    <col min="15118" max="15118" width="25.8984375" style="42" customWidth="1"/>
    <col min="15119" max="15360" width="6.8984375" style="42"/>
    <col min="15361" max="15361" width="1" style="42" customWidth="1"/>
    <col min="15362" max="15362" width="8" style="42" customWidth="1"/>
    <col min="15363" max="15363" width="5.59765625" style="42" customWidth="1"/>
    <col min="15364" max="15364" width="2.3984375" style="42" customWidth="1"/>
    <col min="15365" max="15365" width="5.8984375" style="42" customWidth="1"/>
    <col min="15366" max="15366" width="6.3984375" style="42" customWidth="1"/>
    <col min="15367" max="15367" width="3" style="42" customWidth="1"/>
    <col min="15368" max="15368" width="15.59765625" style="42" customWidth="1"/>
    <col min="15369" max="15369" width="0" style="42" hidden="1" customWidth="1"/>
    <col min="15370" max="15370" width="4" style="42" customWidth="1"/>
    <col min="15371" max="15371" width="5.5" style="42" customWidth="1"/>
    <col min="15372" max="15372" width="5.3984375" style="42" customWidth="1"/>
    <col min="15373" max="15373" width="1.8984375" style="42" customWidth="1"/>
    <col min="15374" max="15374" width="25.8984375" style="42" customWidth="1"/>
    <col min="15375" max="15616" width="6.8984375" style="42"/>
    <col min="15617" max="15617" width="1" style="42" customWidth="1"/>
    <col min="15618" max="15618" width="8" style="42" customWidth="1"/>
    <col min="15619" max="15619" width="5.59765625" style="42" customWidth="1"/>
    <col min="15620" max="15620" width="2.3984375" style="42" customWidth="1"/>
    <col min="15621" max="15621" width="5.8984375" style="42" customWidth="1"/>
    <col min="15622" max="15622" width="6.3984375" style="42" customWidth="1"/>
    <col min="15623" max="15623" width="3" style="42" customWidth="1"/>
    <col min="15624" max="15624" width="15.59765625" style="42" customWidth="1"/>
    <col min="15625" max="15625" width="0" style="42" hidden="1" customWidth="1"/>
    <col min="15626" max="15626" width="4" style="42" customWidth="1"/>
    <col min="15627" max="15627" width="5.5" style="42" customWidth="1"/>
    <col min="15628" max="15628" width="5.3984375" style="42" customWidth="1"/>
    <col min="15629" max="15629" width="1.8984375" style="42" customWidth="1"/>
    <col min="15630" max="15630" width="25.8984375" style="42" customWidth="1"/>
    <col min="15631" max="15872" width="6.8984375" style="42"/>
    <col min="15873" max="15873" width="1" style="42" customWidth="1"/>
    <col min="15874" max="15874" width="8" style="42" customWidth="1"/>
    <col min="15875" max="15875" width="5.59765625" style="42" customWidth="1"/>
    <col min="15876" max="15876" width="2.3984375" style="42" customWidth="1"/>
    <col min="15877" max="15877" width="5.8984375" style="42" customWidth="1"/>
    <col min="15878" max="15878" width="6.3984375" style="42" customWidth="1"/>
    <col min="15879" max="15879" width="3" style="42" customWidth="1"/>
    <col min="15880" max="15880" width="15.59765625" style="42" customWidth="1"/>
    <col min="15881" max="15881" width="0" style="42" hidden="1" customWidth="1"/>
    <col min="15882" max="15882" width="4" style="42" customWidth="1"/>
    <col min="15883" max="15883" width="5.5" style="42" customWidth="1"/>
    <col min="15884" max="15884" width="5.3984375" style="42" customWidth="1"/>
    <col min="15885" max="15885" width="1.8984375" style="42" customWidth="1"/>
    <col min="15886" max="15886" width="25.8984375" style="42" customWidth="1"/>
    <col min="15887" max="16128" width="6.8984375" style="42"/>
    <col min="16129" max="16129" width="1" style="42" customWidth="1"/>
    <col min="16130" max="16130" width="8" style="42" customWidth="1"/>
    <col min="16131" max="16131" width="5.59765625" style="42" customWidth="1"/>
    <col min="16132" max="16132" width="2.3984375" style="42" customWidth="1"/>
    <col min="16133" max="16133" width="5.8984375" style="42" customWidth="1"/>
    <col min="16134" max="16134" width="6.3984375" style="42" customWidth="1"/>
    <col min="16135" max="16135" width="3" style="42" customWidth="1"/>
    <col min="16136" max="16136" width="15.59765625" style="42" customWidth="1"/>
    <col min="16137" max="16137" width="0" style="42" hidden="1" customWidth="1"/>
    <col min="16138" max="16138" width="4" style="42" customWidth="1"/>
    <col min="16139" max="16139" width="5.5" style="42" customWidth="1"/>
    <col min="16140" max="16140" width="5.3984375" style="42" customWidth="1"/>
    <col min="16141" max="16141" width="1.8984375" style="42" customWidth="1"/>
    <col min="16142" max="16142" width="25.8984375" style="42" customWidth="1"/>
    <col min="16143" max="16384" width="6.8984375" style="42"/>
  </cols>
  <sheetData>
    <row r="1" spans="1:12" s="801" customFormat="1" ht="17.25" customHeight="1" x14ac:dyDescent="0.3">
      <c r="A1" s="6084" t="s">
        <v>1649</v>
      </c>
      <c r="B1" s="6084"/>
      <c r="C1" s="6084"/>
      <c r="D1" s="6084"/>
      <c r="E1" s="6084"/>
    </row>
    <row r="2" spans="1:12" ht="16.8" x14ac:dyDescent="0.25">
      <c r="A2" s="5229" t="s">
        <v>1776</v>
      </c>
    </row>
    <row r="3" spans="1:12" ht="17.399999999999999" thickBot="1" x14ac:dyDescent="0.35">
      <c r="A3" s="5230"/>
    </row>
    <row r="4" spans="1:12" ht="16.2" thickBot="1" x14ac:dyDescent="0.3">
      <c r="A4" s="6144" t="s">
        <v>1777</v>
      </c>
      <c r="B4" s="6145"/>
      <c r="C4" s="6146"/>
      <c r="D4" s="6147" t="s">
        <v>1778</v>
      </c>
      <c r="E4" s="6145"/>
      <c r="F4" s="6148"/>
      <c r="G4" s="6145" t="s">
        <v>61</v>
      </c>
      <c r="H4" s="6145"/>
      <c r="I4" s="6146"/>
      <c r="J4" s="5232"/>
      <c r="K4" s="5231" t="s">
        <v>1778</v>
      </c>
      <c r="L4" s="5233"/>
    </row>
    <row r="5" spans="1:12" ht="29.4" customHeight="1" x14ac:dyDescent="0.25">
      <c r="A5" s="51"/>
      <c r="B5" s="5234">
        <v>1975</v>
      </c>
      <c r="C5" s="5235"/>
      <c r="D5" s="5236"/>
      <c r="E5" s="5237">
        <v>14.7</v>
      </c>
      <c r="F5" s="5238"/>
      <c r="G5" s="105"/>
      <c r="H5" s="5239" t="s">
        <v>1779</v>
      </c>
      <c r="I5" s="5235"/>
      <c r="J5" s="5236"/>
      <c r="K5" s="5237">
        <v>20.6</v>
      </c>
      <c r="L5" s="5240"/>
    </row>
    <row r="6" spans="1:12" ht="13.5" customHeight="1" x14ac:dyDescent="0.25">
      <c r="A6" s="51"/>
      <c r="B6" s="5234">
        <v>1976</v>
      </c>
      <c r="C6" s="5235"/>
      <c r="D6" s="5236"/>
      <c r="E6" s="5237">
        <v>13.4</v>
      </c>
      <c r="F6" s="5238"/>
      <c r="G6" s="105"/>
      <c r="H6" s="5241" t="s">
        <v>1780</v>
      </c>
      <c r="I6" s="5235"/>
      <c r="J6" s="5236"/>
      <c r="K6" s="5237">
        <v>14.7</v>
      </c>
      <c r="L6" s="5240"/>
    </row>
    <row r="7" spans="1:12" ht="15.9" customHeight="1" x14ac:dyDescent="0.25">
      <c r="A7" s="51"/>
      <c r="B7" s="5234">
        <v>1977</v>
      </c>
      <c r="C7" s="5235"/>
      <c r="D7" s="5236"/>
      <c r="E7" s="5237">
        <v>9.1999999999999993</v>
      </c>
      <c r="F7" s="5238"/>
      <c r="G7" s="105"/>
      <c r="H7" s="5241" t="s">
        <v>1781</v>
      </c>
      <c r="I7" s="5235"/>
      <c r="J7" s="5236"/>
      <c r="K7" s="5237">
        <v>9.6</v>
      </c>
      <c r="L7" s="5240"/>
    </row>
    <row r="8" spans="1:12" ht="15.9" customHeight="1" x14ac:dyDescent="0.25">
      <c r="A8" s="51"/>
      <c r="B8" s="5234">
        <v>1978</v>
      </c>
      <c r="C8" s="5235"/>
      <c r="D8" s="5236"/>
      <c r="E8" s="5237">
        <v>8.5</v>
      </c>
      <c r="F8" s="5238"/>
      <c r="G8" s="105"/>
      <c r="H8" s="5241" t="s">
        <v>1782</v>
      </c>
      <c r="I8" s="5235"/>
      <c r="J8" s="5236"/>
      <c r="K8" s="5237">
        <v>10.1</v>
      </c>
      <c r="L8" s="5240"/>
    </row>
    <row r="9" spans="1:12" ht="15.9" customHeight="1" x14ac:dyDescent="0.25">
      <c r="A9" s="51"/>
      <c r="B9" s="5234">
        <v>1979</v>
      </c>
      <c r="C9" s="5235"/>
      <c r="D9" s="5236"/>
      <c r="E9" s="5237">
        <v>14.5</v>
      </c>
      <c r="F9" s="5238"/>
      <c r="G9" s="105"/>
      <c r="H9" s="5241" t="s">
        <v>1783</v>
      </c>
      <c r="I9" s="5235"/>
      <c r="J9" s="5236"/>
      <c r="K9" s="5237">
        <v>8</v>
      </c>
      <c r="L9" s="5240"/>
    </row>
    <row r="10" spans="1:12" ht="15.9" customHeight="1" x14ac:dyDescent="0.25">
      <c r="A10" s="51"/>
      <c r="B10" s="5234">
        <v>1980</v>
      </c>
      <c r="C10" s="5235"/>
      <c r="D10" s="5236"/>
      <c r="E10" s="5237">
        <v>42</v>
      </c>
      <c r="F10" s="5238"/>
      <c r="G10" s="105"/>
      <c r="H10" s="5241" t="s">
        <v>1784</v>
      </c>
      <c r="I10" s="5235"/>
      <c r="J10" s="5236"/>
      <c r="K10" s="5237">
        <v>33</v>
      </c>
      <c r="L10" s="5240"/>
    </row>
    <row r="11" spans="1:12" ht="15.9" customHeight="1" x14ac:dyDescent="0.25">
      <c r="A11" s="51"/>
      <c r="B11" s="5234">
        <v>1981</v>
      </c>
      <c r="C11" s="5235"/>
      <c r="D11" s="5236"/>
      <c r="E11" s="5237">
        <v>14.5</v>
      </c>
      <c r="F11" s="5238"/>
      <c r="G11" s="105"/>
      <c r="H11" s="5241" t="s">
        <v>1785</v>
      </c>
      <c r="I11" s="5235"/>
      <c r="J11" s="5236"/>
      <c r="K11" s="5237">
        <v>26.5</v>
      </c>
      <c r="L11" s="5240"/>
    </row>
    <row r="12" spans="1:12" ht="15.9" customHeight="1" x14ac:dyDescent="0.25">
      <c r="A12" s="51"/>
      <c r="B12" s="5234">
        <v>1982</v>
      </c>
      <c r="C12" s="5235"/>
      <c r="D12" s="5236"/>
      <c r="E12" s="5237">
        <v>11.4</v>
      </c>
      <c r="F12" s="5238"/>
      <c r="G12" s="105"/>
      <c r="H12" s="5241" t="s">
        <v>1786</v>
      </c>
      <c r="I12" s="5235"/>
      <c r="J12" s="5236"/>
      <c r="K12" s="5237">
        <v>13.4</v>
      </c>
      <c r="L12" s="5240"/>
    </row>
    <row r="13" spans="1:12" ht="15.9" customHeight="1" x14ac:dyDescent="0.25">
      <c r="A13" s="51"/>
      <c r="B13" s="5234">
        <v>1983</v>
      </c>
      <c r="C13" s="5235"/>
      <c r="D13" s="5236"/>
      <c r="E13" s="5237">
        <v>5.6</v>
      </c>
      <c r="F13" s="5238"/>
      <c r="G13" s="105"/>
      <c r="H13" s="5241" t="s">
        <v>1787</v>
      </c>
      <c r="I13" s="5235"/>
      <c r="J13" s="5236"/>
      <c r="K13" s="5237">
        <v>7.5</v>
      </c>
      <c r="L13" s="5240"/>
    </row>
    <row r="14" spans="1:12" ht="15.9" customHeight="1" x14ac:dyDescent="0.25">
      <c r="A14" s="51"/>
      <c r="B14" s="5234">
        <v>1984</v>
      </c>
      <c r="C14" s="5235"/>
      <c r="D14" s="5236"/>
      <c r="E14" s="5237">
        <v>7.3</v>
      </c>
      <c r="F14" s="5238"/>
      <c r="G14" s="105"/>
      <c r="H14" s="5241" t="s">
        <v>1788</v>
      </c>
      <c r="I14" s="5235"/>
      <c r="J14" s="5236"/>
      <c r="K14" s="5237">
        <v>5.6</v>
      </c>
      <c r="L14" s="5240"/>
    </row>
    <row r="15" spans="1:12" ht="15.9" customHeight="1" x14ac:dyDescent="0.25">
      <c r="A15" s="51"/>
      <c r="B15" s="5234">
        <v>1985</v>
      </c>
      <c r="C15" s="5235"/>
      <c r="D15" s="5236"/>
      <c r="E15" s="5237">
        <v>6.7</v>
      </c>
      <c r="F15" s="5238"/>
      <c r="G15" s="105"/>
      <c r="H15" s="5241" t="s">
        <v>1789</v>
      </c>
      <c r="I15" s="5235"/>
      <c r="J15" s="5236"/>
      <c r="K15" s="5237">
        <v>8.3000000000000007</v>
      </c>
      <c r="L15" s="5240"/>
    </row>
    <row r="16" spans="1:12" ht="15.9" customHeight="1" x14ac:dyDescent="0.25">
      <c r="A16" s="51"/>
      <c r="B16" s="5234">
        <v>1986</v>
      </c>
      <c r="C16" s="5235"/>
      <c r="D16" s="5236"/>
      <c r="E16" s="5237">
        <v>1.8</v>
      </c>
      <c r="F16" s="5238"/>
      <c r="G16" s="105"/>
      <c r="H16" s="5241" t="s">
        <v>1790</v>
      </c>
      <c r="I16" s="5235"/>
      <c r="J16" s="5236"/>
      <c r="K16" s="5237">
        <v>4.3</v>
      </c>
      <c r="L16" s="5240"/>
    </row>
    <row r="17" spans="1:12" ht="15.9" customHeight="1" x14ac:dyDescent="0.25">
      <c r="A17" s="51"/>
      <c r="B17" s="5234">
        <v>1987</v>
      </c>
      <c r="C17" s="5235"/>
      <c r="D17" s="5236"/>
      <c r="E17" s="5237">
        <v>0.6</v>
      </c>
      <c r="F17" s="5238"/>
      <c r="G17" s="105"/>
      <c r="H17" s="5241" t="s">
        <v>1791</v>
      </c>
      <c r="I17" s="5235"/>
      <c r="J17" s="5236"/>
      <c r="K17" s="5237">
        <v>0.7</v>
      </c>
      <c r="L17" s="5240"/>
    </row>
    <row r="18" spans="1:12" ht="15.9" customHeight="1" x14ac:dyDescent="0.25">
      <c r="A18" s="51"/>
      <c r="B18" s="5234">
        <v>1988</v>
      </c>
      <c r="C18" s="5235"/>
      <c r="D18" s="5236"/>
      <c r="E18" s="5237">
        <v>9.1999999999999993</v>
      </c>
      <c r="F18" s="5238"/>
      <c r="G18" s="105"/>
      <c r="H18" s="5241" t="s">
        <v>1792</v>
      </c>
      <c r="I18" s="5235"/>
      <c r="J18" s="5236"/>
      <c r="K18" s="5237">
        <v>1.5</v>
      </c>
      <c r="L18" s="5240"/>
    </row>
    <row r="19" spans="1:12" ht="15.9" customHeight="1" x14ac:dyDescent="0.25">
      <c r="A19" s="51"/>
      <c r="B19" s="5234">
        <v>1989</v>
      </c>
      <c r="C19" s="5235"/>
      <c r="D19" s="5236"/>
      <c r="E19" s="5237">
        <v>12.6</v>
      </c>
      <c r="F19" s="5238"/>
      <c r="G19" s="105"/>
      <c r="H19" s="5241" t="s">
        <v>1793</v>
      </c>
      <c r="I19" s="5235"/>
      <c r="J19" s="5236"/>
      <c r="K19" s="5237">
        <v>16</v>
      </c>
      <c r="L19" s="5240"/>
    </row>
    <row r="20" spans="1:12" ht="15.9" customHeight="1" x14ac:dyDescent="0.25">
      <c r="A20" s="51"/>
      <c r="B20" s="5234">
        <v>1990</v>
      </c>
      <c r="C20" s="5235"/>
      <c r="D20" s="5236"/>
      <c r="E20" s="5237">
        <v>13.5</v>
      </c>
      <c r="F20" s="5238"/>
      <c r="G20" s="105"/>
      <c r="H20" s="5241" t="s">
        <v>1794</v>
      </c>
      <c r="I20" s="5235"/>
      <c r="J20" s="5236"/>
      <c r="K20" s="5237">
        <v>10.7</v>
      </c>
      <c r="L20" s="5240"/>
    </row>
    <row r="21" spans="1:12" ht="15.9" customHeight="1" x14ac:dyDescent="0.25">
      <c r="A21" s="51"/>
      <c r="B21" s="5234">
        <v>1991</v>
      </c>
      <c r="C21" s="5235"/>
      <c r="D21" s="5236"/>
      <c r="E21" s="5237">
        <v>7</v>
      </c>
      <c r="F21" s="5238"/>
      <c r="G21" s="105"/>
      <c r="H21" s="5241" t="s">
        <v>1795</v>
      </c>
      <c r="I21" s="5235"/>
      <c r="J21" s="5236"/>
      <c r="K21" s="5237">
        <v>12.8</v>
      </c>
      <c r="L21" s="5240"/>
    </row>
    <row r="22" spans="1:12" ht="15.9" customHeight="1" x14ac:dyDescent="0.25">
      <c r="A22" s="51"/>
      <c r="B22" s="5234">
        <v>1992</v>
      </c>
      <c r="C22" s="5235"/>
      <c r="D22" s="5236"/>
      <c r="E22" s="5237">
        <v>4.5999999999999996</v>
      </c>
      <c r="F22" s="5238"/>
      <c r="G22" s="105"/>
      <c r="H22" s="5241" t="s">
        <v>1796</v>
      </c>
      <c r="I22" s="5235"/>
      <c r="J22" s="5236"/>
      <c r="K22" s="5237">
        <v>2.9</v>
      </c>
      <c r="L22" s="5240"/>
    </row>
    <row r="23" spans="1:12" ht="15.9" customHeight="1" x14ac:dyDescent="0.25">
      <c r="A23" s="51"/>
      <c r="B23" s="5234">
        <v>1993</v>
      </c>
      <c r="C23" s="5235"/>
      <c r="D23" s="5236"/>
      <c r="E23" s="5237">
        <v>10.5</v>
      </c>
      <c r="F23" s="5238"/>
      <c r="G23" s="105"/>
      <c r="H23" s="5241" t="s">
        <v>1797</v>
      </c>
      <c r="I23" s="5235"/>
      <c r="J23" s="5236"/>
      <c r="K23" s="5237">
        <v>8.9</v>
      </c>
      <c r="L23" s="5240"/>
    </row>
    <row r="24" spans="1:12" ht="15.9" customHeight="1" x14ac:dyDescent="0.25">
      <c r="A24" s="51"/>
      <c r="B24" s="5234">
        <v>1994</v>
      </c>
      <c r="C24" s="5235"/>
      <c r="D24" s="5236"/>
      <c r="E24" s="5237">
        <v>7.3</v>
      </c>
      <c r="F24" s="5238"/>
      <c r="G24" s="105"/>
      <c r="H24" s="5241" t="s">
        <v>1798</v>
      </c>
      <c r="I24" s="5235"/>
      <c r="J24" s="5236"/>
      <c r="K24" s="5237">
        <v>9.4</v>
      </c>
      <c r="L24" s="5240"/>
    </row>
    <row r="25" spans="1:12" ht="15.9" customHeight="1" x14ac:dyDescent="0.25">
      <c r="A25" s="51"/>
      <c r="B25" s="5234">
        <v>1995</v>
      </c>
      <c r="C25" s="5235"/>
      <c r="D25" s="5236"/>
      <c r="E25" s="5237">
        <v>6</v>
      </c>
      <c r="F25" s="5238"/>
      <c r="G25" s="105"/>
      <c r="H25" s="5241" t="s">
        <v>1799</v>
      </c>
      <c r="I25" s="5235"/>
      <c r="J25" s="5236"/>
      <c r="K25" s="5237">
        <v>6.1</v>
      </c>
      <c r="L25" s="5240"/>
    </row>
    <row r="26" spans="1:12" ht="15.9" customHeight="1" x14ac:dyDescent="0.25">
      <c r="A26" s="51"/>
      <c r="B26" s="5234">
        <v>1996</v>
      </c>
      <c r="C26" s="5235"/>
      <c r="D26" s="5236"/>
      <c r="E26" s="5237">
        <v>6.6</v>
      </c>
      <c r="F26" s="5238"/>
      <c r="G26" s="105"/>
      <c r="H26" s="5241" t="s">
        <v>1800</v>
      </c>
      <c r="I26" s="5235"/>
      <c r="J26" s="5236"/>
      <c r="K26" s="5237">
        <v>5.8</v>
      </c>
      <c r="L26" s="5240"/>
    </row>
    <row r="27" spans="1:12" ht="15.9" customHeight="1" x14ac:dyDescent="0.25">
      <c r="A27" s="51"/>
      <c r="B27" s="5234">
        <v>1997</v>
      </c>
      <c r="C27" s="5235"/>
      <c r="D27" s="5236"/>
      <c r="E27" s="5237">
        <v>6.6</v>
      </c>
      <c r="F27" s="5238"/>
      <c r="G27" s="105"/>
      <c r="H27" s="5241" t="s">
        <v>1801</v>
      </c>
      <c r="I27" s="5235"/>
      <c r="J27" s="5236"/>
      <c r="K27" s="5237">
        <v>7.9</v>
      </c>
      <c r="L27" s="5240"/>
    </row>
    <row r="28" spans="1:12" ht="15.9" customHeight="1" x14ac:dyDescent="0.25">
      <c r="A28" s="51"/>
      <c r="B28" s="5234">
        <v>1998</v>
      </c>
      <c r="C28" s="5235"/>
      <c r="D28" s="5236"/>
      <c r="E28" s="5237">
        <v>6.8</v>
      </c>
      <c r="F28" s="5238"/>
      <c r="G28" s="105"/>
      <c r="H28" s="5241" t="s">
        <v>1802</v>
      </c>
      <c r="I28" s="5235"/>
      <c r="J28" s="5236"/>
      <c r="K28" s="5237">
        <v>5.4</v>
      </c>
      <c r="L28" s="5240"/>
    </row>
    <row r="29" spans="1:12" ht="15.9" customHeight="1" x14ac:dyDescent="0.25">
      <c r="A29" s="51"/>
      <c r="B29" s="5234">
        <v>1999</v>
      </c>
      <c r="C29" s="5235"/>
      <c r="D29" s="5236"/>
      <c r="E29" s="5237">
        <v>6.9</v>
      </c>
      <c r="F29" s="5238"/>
      <c r="G29" s="105"/>
      <c r="H29" s="5241" t="s">
        <v>1803</v>
      </c>
      <c r="I29" s="5235"/>
      <c r="J29" s="5236"/>
      <c r="K29" s="5237">
        <v>7.9</v>
      </c>
      <c r="L29" s="5240"/>
    </row>
    <row r="30" spans="1:12" ht="15.9" customHeight="1" x14ac:dyDescent="0.25">
      <c r="A30" s="51"/>
      <c r="B30" s="5234">
        <v>2000</v>
      </c>
      <c r="C30" s="5235"/>
      <c r="D30" s="5236"/>
      <c r="E30" s="5237">
        <v>4.2</v>
      </c>
      <c r="F30" s="5238"/>
      <c r="G30" s="105"/>
      <c r="H30" s="5241" t="s">
        <v>1804</v>
      </c>
      <c r="I30" s="5235"/>
      <c r="J30" s="5236"/>
      <c r="K30" s="5237">
        <v>5.3</v>
      </c>
      <c r="L30" s="5240"/>
    </row>
    <row r="31" spans="1:12" ht="15.9" customHeight="1" x14ac:dyDescent="0.25">
      <c r="A31" s="51"/>
      <c r="B31" s="5234">
        <v>2001</v>
      </c>
      <c r="C31" s="5235"/>
      <c r="D31" s="5236"/>
      <c r="E31" s="5237">
        <v>5.4</v>
      </c>
      <c r="F31" s="5238"/>
      <c r="G31" s="105"/>
      <c r="H31" s="5241" t="s">
        <v>1805</v>
      </c>
      <c r="I31" s="5235"/>
      <c r="J31" s="5236"/>
      <c r="K31" s="5237">
        <v>4.4000000000000004</v>
      </c>
      <c r="L31" s="5240"/>
    </row>
    <row r="32" spans="1:12" ht="15.9" customHeight="1" x14ac:dyDescent="0.25">
      <c r="A32" s="51"/>
      <c r="B32" s="5234">
        <v>2002</v>
      </c>
      <c r="C32" s="5235"/>
      <c r="D32" s="5236"/>
      <c r="E32" s="5237">
        <v>6.4</v>
      </c>
      <c r="F32" s="5238"/>
      <c r="G32" s="105"/>
      <c r="H32" s="5241" t="s">
        <v>1806</v>
      </c>
      <c r="I32" s="5235"/>
      <c r="J32" s="5236"/>
      <c r="K32" s="5237">
        <v>6.3</v>
      </c>
      <c r="L32" s="5240"/>
    </row>
    <row r="33" spans="1:12" ht="15.9" customHeight="1" x14ac:dyDescent="0.25">
      <c r="A33" s="51"/>
      <c r="B33" s="5234">
        <v>2003</v>
      </c>
      <c r="C33" s="5235"/>
      <c r="D33" s="5236"/>
      <c r="E33" s="5237">
        <v>3.9</v>
      </c>
      <c r="F33" s="5238"/>
      <c r="G33" s="105"/>
      <c r="H33" s="5241" t="s">
        <v>1807</v>
      </c>
      <c r="I33" s="5235"/>
      <c r="J33" s="5236"/>
      <c r="K33" s="5237">
        <v>5.0999999999999996</v>
      </c>
      <c r="L33" s="5240"/>
    </row>
    <row r="34" spans="1:12" ht="15.9" customHeight="1" x14ac:dyDescent="0.25">
      <c r="A34" s="51"/>
      <c r="B34" s="5234">
        <v>2004</v>
      </c>
      <c r="C34" s="5235"/>
      <c r="D34" s="5236"/>
      <c r="E34" s="5237">
        <v>4.7</v>
      </c>
      <c r="F34" s="5238"/>
      <c r="G34" s="105"/>
      <c r="H34" s="5241" t="s">
        <v>1808</v>
      </c>
      <c r="I34" s="5235"/>
      <c r="J34" s="5236"/>
      <c r="K34" s="5237">
        <v>3.9</v>
      </c>
      <c r="L34" s="5240"/>
    </row>
    <row r="35" spans="1:12" ht="15.9" customHeight="1" x14ac:dyDescent="0.25">
      <c r="A35" s="51"/>
      <c r="B35" s="5234">
        <v>2005</v>
      </c>
      <c r="C35" s="5235"/>
      <c r="D35" s="5236"/>
      <c r="E35" s="5237">
        <v>4.9000000000000004</v>
      </c>
      <c r="F35" s="5238"/>
      <c r="G35" s="105"/>
      <c r="H35" s="5241" t="s">
        <v>1809</v>
      </c>
      <c r="I35" s="5235"/>
      <c r="J35" s="5236"/>
      <c r="K35" s="5237">
        <v>5.6</v>
      </c>
      <c r="L35" s="5240"/>
    </row>
    <row r="36" spans="1:12" ht="15.9" customHeight="1" x14ac:dyDescent="0.25">
      <c r="A36" s="51"/>
      <c r="B36" s="5234">
        <v>2006</v>
      </c>
      <c r="C36" s="5235"/>
      <c r="D36" s="105"/>
      <c r="E36" s="5237">
        <v>8.9</v>
      </c>
      <c r="F36" s="5238"/>
      <c r="G36" s="105"/>
      <c r="H36" s="5241" t="s">
        <v>1810</v>
      </c>
      <c r="I36" s="5235"/>
      <c r="J36" s="5236"/>
      <c r="K36" s="5237">
        <v>5.0999999999999996</v>
      </c>
      <c r="L36" s="5240"/>
    </row>
    <row r="37" spans="1:12" ht="15.9" customHeight="1" x14ac:dyDescent="0.25">
      <c r="A37" s="51"/>
      <c r="B37" s="5234">
        <v>2007</v>
      </c>
      <c r="C37" s="5235"/>
      <c r="D37" s="105"/>
      <c r="E37" s="5237">
        <v>8.8000000000000007</v>
      </c>
      <c r="F37" s="5238"/>
      <c r="G37" s="105"/>
      <c r="H37" s="5241" t="s">
        <v>1811</v>
      </c>
      <c r="I37" s="5242"/>
      <c r="J37" s="5236"/>
      <c r="K37" s="5237">
        <v>10.7</v>
      </c>
      <c r="L37" s="5240"/>
    </row>
    <row r="38" spans="1:12" ht="15.9" customHeight="1" x14ac:dyDescent="0.25">
      <c r="A38" s="51"/>
      <c r="B38" s="5234">
        <v>2008</v>
      </c>
      <c r="C38" s="5235"/>
      <c r="D38" s="105"/>
      <c r="E38" s="5237">
        <v>9.6999999999999993</v>
      </c>
      <c r="F38" s="5238"/>
      <c r="G38" s="105"/>
      <c r="H38" s="5241" t="s">
        <v>1812</v>
      </c>
      <c r="I38" s="5242"/>
      <c r="J38" s="5236"/>
      <c r="K38" s="5237">
        <v>8.8000000000000007</v>
      </c>
      <c r="L38" s="5240"/>
    </row>
    <row r="39" spans="1:12" ht="15.9" customHeight="1" x14ac:dyDescent="0.25">
      <c r="A39" s="51"/>
      <c r="B39" s="5234">
        <v>2009</v>
      </c>
      <c r="C39" s="5235"/>
      <c r="D39" s="105"/>
      <c r="E39" s="5237">
        <v>2.5</v>
      </c>
      <c r="F39" s="5238"/>
      <c r="G39" s="105"/>
      <c r="H39" s="5241" t="s">
        <v>1813</v>
      </c>
      <c r="I39" s="5242"/>
      <c r="J39" s="5236"/>
      <c r="K39" s="5237">
        <v>6.9</v>
      </c>
      <c r="L39" s="5240"/>
    </row>
    <row r="40" spans="1:12" ht="15.9" customHeight="1" x14ac:dyDescent="0.25">
      <c r="A40" s="51"/>
      <c r="B40" s="5234">
        <v>2010</v>
      </c>
      <c r="C40" s="5235"/>
      <c r="D40" s="105"/>
      <c r="E40" s="5237">
        <v>2.9</v>
      </c>
      <c r="F40" s="5238"/>
      <c r="G40" s="105"/>
      <c r="H40" s="5241" t="s">
        <v>1814</v>
      </c>
      <c r="I40" s="5242"/>
      <c r="J40" s="5236"/>
      <c r="K40" s="5237">
        <v>1.7</v>
      </c>
      <c r="L40" s="5240"/>
    </row>
    <row r="41" spans="1:12" ht="15.9" customHeight="1" x14ac:dyDescent="0.25">
      <c r="A41" s="51"/>
      <c r="B41" s="5234">
        <v>2011</v>
      </c>
      <c r="C41" s="5235"/>
      <c r="D41" s="105"/>
      <c r="E41" s="5237">
        <v>6.5</v>
      </c>
      <c r="F41" s="5238"/>
      <c r="G41" s="105"/>
      <c r="H41" s="5241" t="s">
        <v>1815</v>
      </c>
      <c r="I41" s="5242"/>
      <c r="J41" s="5236"/>
      <c r="K41" s="5237">
        <v>5.0999999999999996</v>
      </c>
      <c r="L41" s="5240"/>
    </row>
    <row r="42" spans="1:12" ht="15.9" customHeight="1" x14ac:dyDescent="0.25">
      <c r="A42" s="51"/>
      <c r="B42" s="5234">
        <v>2012</v>
      </c>
      <c r="C42" s="5235"/>
      <c r="D42" s="105"/>
      <c r="E42" s="5237">
        <v>3.9</v>
      </c>
      <c r="F42" s="5238"/>
      <c r="G42" s="105"/>
      <c r="H42" s="5241" t="s">
        <v>1816</v>
      </c>
      <c r="I42" s="5242"/>
      <c r="J42" s="5236"/>
      <c r="K42" s="5237">
        <v>5.0999999999999996</v>
      </c>
      <c r="L42" s="5240"/>
    </row>
    <row r="43" spans="1:12" ht="15.9" customHeight="1" x14ac:dyDescent="0.25">
      <c r="A43" s="51"/>
      <c r="B43" s="5234">
        <v>2013</v>
      </c>
      <c r="C43" s="5235"/>
      <c r="D43" s="105"/>
      <c r="E43" s="5237">
        <v>3.5</v>
      </c>
      <c r="F43" s="5238"/>
      <c r="G43" s="105"/>
      <c r="H43" s="5241" t="s">
        <v>1817</v>
      </c>
      <c r="I43" s="5242"/>
      <c r="J43" s="5236"/>
      <c r="K43" s="5237">
        <v>3.6</v>
      </c>
      <c r="L43" s="5240"/>
    </row>
    <row r="44" spans="1:12" ht="15.9" customHeight="1" x14ac:dyDescent="0.25">
      <c r="A44" s="51"/>
      <c r="B44" s="5234">
        <v>2014</v>
      </c>
      <c r="C44" s="5235"/>
      <c r="D44" s="105"/>
      <c r="E44" s="5237">
        <v>3.2</v>
      </c>
      <c r="F44" s="5238"/>
      <c r="G44" s="105"/>
      <c r="H44" s="5241" t="s">
        <v>1818</v>
      </c>
      <c r="I44" s="5242"/>
      <c r="J44" s="5236"/>
      <c r="K44" s="5237">
        <v>4</v>
      </c>
      <c r="L44" s="5240"/>
    </row>
    <row r="45" spans="1:12" ht="15.9" customHeight="1" x14ac:dyDescent="0.25">
      <c r="A45" s="51"/>
      <c r="B45" s="5234">
        <v>2015</v>
      </c>
      <c r="C45" s="5235"/>
      <c r="D45" s="105"/>
      <c r="E45" s="5237">
        <v>1.3</v>
      </c>
      <c r="F45" s="5238"/>
      <c r="G45" s="105"/>
      <c r="H45" s="5241" t="s">
        <v>1819</v>
      </c>
      <c r="I45" s="5242"/>
      <c r="J45" s="5236"/>
      <c r="K45" s="5237">
        <v>1.7</v>
      </c>
      <c r="L45" s="5240"/>
    </row>
    <row r="46" spans="1:12" ht="15.9" customHeight="1" x14ac:dyDescent="0.25">
      <c r="A46" s="51"/>
      <c r="B46" s="5234">
        <v>2016</v>
      </c>
      <c r="C46" s="5235"/>
      <c r="D46" s="105"/>
      <c r="E46" s="5237">
        <v>1</v>
      </c>
      <c r="F46" s="5238"/>
      <c r="G46" s="105"/>
      <c r="H46" s="5241" t="s">
        <v>1820</v>
      </c>
      <c r="I46" s="5242"/>
      <c r="J46" s="5236"/>
      <c r="K46" s="5237">
        <v>0.9</v>
      </c>
      <c r="L46" s="5240"/>
    </row>
    <row r="47" spans="1:12" ht="15.9" customHeight="1" x14ac:dyDescent="0.25">
      <c r="A47" s="51"/>
      <c r="B47" s="5234">
        <v>2017</v>
      </c>
      <c r="C47" s="5235"/>
      <c r="D47" s="105"/>
      <c r="E47" s="5237">
        <v>3.7</v>
      </c>
      <c r="F47" s="5238"/>
      <c r="G47" s="105"/>
      <c r="H47" s="5241" t="s">
        <v>1821</v>
      </c>
      <c r="I47" s="5242"/>
      <c r="J47" s="5236"/>
      <c r="K47" s="5237">
        <v>2.4</v>
      </c>
      <c r="L47" s="5240"/>
    </row>
    <row r="48" spans="1:12" ht="15.9" customHeight="1" x14ac:dyDescent="0.25">
      <c r="A48" s="51"/>
      <c r="B48" s="5234">
        <v>2018</v>
      </c>
      <c r="C48" s="5235"/>
      <c r="D48" s="105"/>
      <c r="E48" s="5237">
        <v>3.2</v>
      </c>
      <c r="F48" s="5238"/>
      <c r="G48" s="105"/>
      <c r="H48" s="5241" t="s">
        <v>1822</v>
      </c>
      <c r="I48" s="5242"/>
      <c r="J48" s="5236"/>
      <c r="K48" s="5237">
        <v>4.3</v>
      </c>
      <c r="L48" s="5240"/>
    </row>
    <row r="49" spans="1:12" ht="15.9" customHeight="1" x14ac:dyDescent="0.25">
      <c r="A49" s="51"/>
      <c r="B49" s="5234">
        <v>2019</v>
      </c>
      <c r="C49" s="5235"/>
      <c r="D49" s="105"/>
      <c r="E49" s="5237">
        <v>0.5</v>
      </c>
      <c r="F49" s="5238"/>
      <c r="G49" s="105"/>
      <c r="H49" s="5241" t="s">
        <v>1823</v>
      </c>
      <c r="I49" s="5242"/>
      <c r="J49" s="5236"/>
      <c r="K49" s="5237">
        <v>1</v>
      </c>
      <c r="L49" s="5240"/>
    </row>
    <row r="50" spans="1:12" ht="15.9" customHeight="1" x14ac:dyDescent="0.25">
      <c r="A50" s="51"/>
      <c r="B50" s="5234">
        <v>2020</v>
      </c>
      <c r="C50" s="5235"/>
      <c r="D50" s="105"/>
      <c r="E50" s="5237">
        <v>2.5</v>
      </c>
      <c r="F50" s="5238"/>
      <c r="G50" s="105"/>
      <c r="H50" s="5241" t="s">
        <v>1824</v>
      </c>
      <c r="I50" s="5242"/>
      <c r="J50" s="5236"/>
      <c r="K50" s="5237">
        <v>1.8</v>
      </c>
      <c r="L50" s="5240"/>
    </row>
    <row r="51" spans="1:12" ht="15.9" customHeight="1" x14ac:dyDescent="0.25">
      <c r="A51" s="51"/>
      <c r="B51" s="5234">
        <v>2021</v>
      </c>
      <c r="C51" s="5235"/>
      <c r="D51" s="105"/>
      <c r="E51" s="5237">
        <v>4</v>
      </c>
      <c r="F51" s="5238"/>
      <c r="G51" s="105"/>
      <c r="H51" s="5241" t="s">
        <v>1825</v>
      </c>
      <c r="I51" s="5242"/>
      <c r="J51" s="5236"/>
      <c r="K51" s="5237">
        <v>2.2000000000000002</v>
      </c>
      <c r="L51" s="5240"/>
    </row>
    <row r="52" spans="1:12" ht="15.9" customHeight="1" x14ac:dyDescent="0.25">
      <c r="A52" s="51"/>
      <c r="B52" s="5234">
        <v>2022</v>
      </c>
      <c r="C52" s="5235"/>
      <c r="D52" s="105"/>
      <c r="E52" s="5237">
        <v>10.8</v>
      </c>
      <c r="F52" s="5238"/>
      <c r="G52" s="105"/>
      <c r="H52" s="5241" t="s">
        <v>1826</v>
      </c>
      <c r="I52" s="5242"/>
      <c r="J52" s="105"/>
      <c r="K52" s="5237">
        <v>8</v>
      </c>
      <c r="L52" s="5240"/>
    </row>
    <row r="53" spans="1:12" ht="15.9" customHeight="1" x14ac:dyDescent="0.25">
      <c r="A53" s="51"/>
      <c r="B53" s="5234">
        <v>2023</v>
      </c>
      <c r="C53" s="5235"/>
      <c r="D53" s="105"/>
      <c r="E53" s="5237">
        <v>7</v>
      </c>
      <c r="F53" s="5243"/>
      <c r="H53" s="5241" t="s">
        <v>1827</v>
      </c>
      <c r="I53" s="52"/>
      <c r="K53" s="124">
        <v>10.5</v>
      </c>
      <c r="L53" s="5240"/>
    </row>
    <row r="54" spans="1:12" ht="15.9" customHeight="1" thickBot="1" x14ac:dyDescent="0.3">
      <c r="A54" s="5244"/>
      <c r="B54" s="5245">
        <v>2024</v>
      </c>
      <c r="C54" s="116"/>
      <c r="D54" s="5246"/>
      <c r="E54" s="5247">
        <v>3.6</v>
      </c>
      <c r="F54" s="5248"/>
      <c r="G54" s="5249"/>
      <c r="H54" s="5250" t="s">
        <v>1828</v>
      </c>
      <c r="I54" s="5251"/>
      <c r="J54" s="5249"/>
      <c r="K54" s="5252">
        <v>4.5</v>
      </c>
      <c r="L54" s="5253"/>
    </row>
    <row r="55" spans="1:12" x14ac:dyDescent="0.25">
      <c r="B55" s="5234"/>
      <c r="E55" s="5237"/>
      <c r="H55" s="5241"/>
      <c r="K55" s="124"/>
    </row>
    <row r="56" spans="1:12" ht="15.9" customHeight="1" x14ac:dyDescent="0.25">
      <c r="A56" s="70"/>
      <c r="B56" s="5234"/>
      <c r="C56" s="105"/>
      <c r="D56" s="105"/>
      <c r="E56" s="5237"/>
      <c r="F56" s="105"/>
      <c r="G56" s="105"/>
      <c r="H56" s="5241"/>
      <c r="I56" s="5241"/>
      <c r="J56" s="105"/>
      <c r="K56" s="5237"/>
      <c r="L56" s="105"/>
    </row>
  </sheetData>
  <mergeCells count="4">
    <mergeCell ref="A1:E1"/>
    <mergeCell ref="A4:C4"/>
    <mergeCell ref="D4:F4"/>
    <mergeCell ref="G4:I4"/>
  </mergeCells>
  <hyperlinks>
    <hyperlink ref="A1" location="CONTENT!A1" display="Back to Table of Contents" xr:uid="{D8B34532-A893-4233-81AE-745F552D98B4}"/>
    <hyperlink ref="A1:E1" location="CONTENT!B114" display="Back to Table of Contents" xr:uid="{B1323964-13E2-4C22-885D-9007D54EFF26}"/>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D30C7-63E1-441C-98F0-0FB66C9E1812}">
  <dimension ref="A1:O18"/>
  <sheetViews>
    <sheetView workbookViewId="0">
      <selection sqref="A1:E1"/>
    </sheetView>
  </sheetViews>
  <sheetFormatPr defaultColWidth="6.8984375" defaultRowHeight="13.2" x14ac:dyDescent="0.25"/>
  <cols>
    <col min="1" max="1" width="5.8984375" style="43" customWidth="1"/>
    <col min="2" max="2" width="25.5" style="43" customWidth="1"/>
    <col min="3" max="15" width="8.8984375" style="43" customWidth="1"/>
    <col min="16" max="16384" width="6.8984375" style="43"/>
  </cols>
  <sheetData>
    <row r="1" spans="1:15" s="801" customFormat="1" ht="14.4" x14ac:dyDescent="0.3">
      <c r="A1" s="6084" t="s">
        <v>1649</v>
      </c>
      <c r="B1" s="6084"/>
      <c r="C1" s="6084"/>
      <c r="D1" s="6084"/>
      <c r="E1" s="6084"/>
    </row>
    <row r="2" spans="1:15" ht="15.6" x14ac:dyDescent="0.25">
      <c r="A2" s="5254" t="s">
        <v>1829</v>
      </c>
      <c r="B2" s="5255"/>
      <c r="C2" s="42"/>
      <c r="D2" s="42"/>
      <c r="E2" s="42"/>
      <c r="F2" s="42"/>
      <c r="G2" s="42"/>
      <c r="H2" s="42"/>
      <c r="I2" s="42"/>
      <c r="J2" s="42"/>
      <c r="K2" s="42"/>
      <c r="L2" s="42"/>
      <c r="M2" s="42"/>
      <c r="N2" s="42"/>
      <c r="O2" s="42"/>
    </row>
    <row r="3" spans="1:15" ht="16.8" thickBot="1" x14ac:dyDescent="0.35">
      <c r="A3" s="5256"/>
      <c r="B3" s="5257"/>
      <c r="C3" s="42"/>
      <c r="D3" s="6149" t="s">
        <v>1830</v>
      </c>
      <c r="E3" s="6149"/>
      <c r="F3" s="6149"/>
      <c r="G3" s="6149"/>
      <c r="H3" s="6149"/>
      <c r="I3" s="6149"/>
      <c r="J3" s="6149"/>
      <c r="K3" s="6149"/>
      <c r="L3" s="6149"/>
      <c r="M3" s="6149"/>
      <c r="N3" s="6149"/>
      <c r="O3" s="6149"/>
    </row>
    <row r="4" spans="1:15" ht="13.8" thickBot="1" x14ac:dyDescent="0.3">
      <c r="A4" s="5258" t="s">
        <v>1831</v>
      </c>
      <c r="B4" s="5259" t="s">
        <v>1832</v>
      </c>
      <c r="C4" s="5260" t="s">
        <v>1833</v>
      </c>
      <c r="D4" s="5261">
        <v>45292</v>
      </c>
      <c r="E4" s="5261">
        <v>45323</v>
      </c>
      <c r="F4" s="5261">
        <v>45352</v>
      </c>
      <c r="G4" s="5261">
        <v>45383</v>
      </c>
      <c r="H4" s="5261">
        <v>45413</v>
      </c>
      <c r="I4" s="5261">
        <v>45444</v>
      </c>
      <c r="J4" s="5261">
        <v>45474</v>
      </c>
      <c r="K4" s="5261">
        <v>45505</v>
      </c>
      <c r="L4" s="5261">
        <v>45536</v>
      </c>
      <c r="M4" s="5261">
        <v>45566</v>
      </c>
      <c r="N4" s="5261">
        <v>45597</v>
      </c>
      <c r="O4" s="5270">
        <v>45627</v>
      </c>
    </row>
    <row r="5" spans="1:15" ht="27.6" x14ac:dyDescent="0.25">
      <c r="A5" s="5262" t="s">
        <v>1834</v>
      </c>
      <c r="B5" s="5263" t="s">
        <v>1835</v>
      </c>
      <c r="C5" s="858">
        <v>250.00000000000006</v>
      </c>
      <c r="D5" s="859">
        <v>106.8</v>
      </c>
      <c r="E5" s="859">
        <v>116.2</v>
      </c>
      <c r="F5" s="859">
        <v>112.9</v>
      </c>
      <c r="G5" s="859">
        <v>107.4</v>
      </c>
      <c r="H5" s="859">
        <v>106.3</v>
      </c>
      <c r="I5" s="859">
        <v>105.5</v>
      </c>
      <c r="J5" s="859">
        <v>106.2</v>
      </c>
      <c r="K5" s="859">
        <v>106.9</v>
      </c>
      <c r="L5" s="859">
        <v>107</v>
      </c>
      <c r="M5" s="859">
        <v>107.3</v>
      </c>
      <c r="N5" s="859">
        <v>107.9</v>
      </c>
      <c r="O5" s="860">
        <v>107.5</v>
      </c>
    </row>
    <row r="6" spans="1:15" ht="13.8" x14ac:dyDescent="0.25">
      <c r="A6" s="5264" t="s">
        <v>1836</v>
      </c>
      <c r="B6" s="5265" t="s">
        <v>1837</v>
      </c>
      <c r="C6" s="861">
        <v>106</v>
      </c>
      <c r="D6" s="862">
        <v>103.2</v>
      </c>
      <c r="E6" s="862">
        <v>104.6</v>
      </c>
      <c r="F6" s="862">
        <v>104.5</v>
      </c>
      <c r="G6" s="862">
        <v>103.6</v>
      </c>
      <c r="H6" s="862">
        <v>103</v>
      </c>
      <c r="I6" s="862">
        <v>103.2</v>
      </c>
      <c r="J6" s="862">
        <v>103</v>
      </c>
      <c r="K6" s="862">
        <v>103.2</v>
      </c>
      <c r="L6" s="862">
        <v>103.6</v>
      </c>
      <c r="M6" s="862">
        <v>103.3</v>
      </c>
      <c r="N6" s="862">
        <v>103.7</v>
      </c>
      <c r="O6" s="863">
        <v>103.2</v>
      </c>
    </row>
    <row r="7" spans="1:15" ht="13.8" x14ac:dyDescent="0.25">
      <c r="A7" s="5264" t="s">
        <v>1838</v>
      </c>
      <c r="B7" s="5265" t="s">
        <v>1839</v>
      </c>
      <c r="C7" s="861">
        <v>41.000000000000014</v>
      </c>
      <c r="D7" s="862">
        <v>101.9</v>
      </c>
      <c r="E7" s="862">
        <v>102</v>
      </c>
      <c r="F7" s="862">
        <v>103</v>
      </c>
      <c r="G7" s="862">
        <v>102.3</v>
      </c>
      <c r="H7" s="862">
        <v>102.6</v>
      </c>
      <c r="I7" s="862">
        <v>102.8</v>
      </c>
      <c r="J7" s="862">
        <v>102.9</v>
      </c>
      <c r="K7" s="862">
        <v>103</v>
      </c>
      <c r="L7" s="862">
        <v>103.3</v>
      </c>
      <c r="M7" s="862">
        <v>103.8</v>
      </c>
      <c r="N7" s="862">
        <v>103.9</v>
      </c>
      <c r="O7" s="863">
        <v>104</v>
      </c>
    </row>
    <row r="8" spans="1:15" ht="27.6" x14ac:dyDescent="0.25">
      <c r="A8" s="5264" t="s">
        <v>1840</v>
      </c>
      <c r="B8" s="5265" t="s">
        <v>1841</v>
      </c>
      <c r="C8" s="861">
        <v>99.999999999999986</v>
      </c>
      <c r="D8" s="862">
        <v>101.4</v>
      </c>
      <c r="E8" s="862">
        <v>101.4</v>
      </c>
      <c r="F8" s="862">
        <v>101.4</v>
      </c>
      <c r="G8" s="862">
        <v>101.3</v>
      </c>
      <c r="H8" s="862">
        <v>100.8</v>
      </c>
      <c r="I8" s="862">
        <v>99.3</v>
      </c>
      <c r="J8" s="862">
        <v>98.9</v>
      </c>
      <c r="K8" s="862">
        <v>98.9</v>
      </c>
      <c r="L8" s="862">
        <v>98.7</v>
      </c>
      <c r="M8" s="862">
        <v>97.6</v>
      </c>
      <c r="N8" s="862">
        <v>97.7</v>
      </c>
      <c r="O8" s="863">
        <v>97.7</v>
      </c>
    </row>
    <row r="9" spans="1:15" ht="41.4" x14ac:dyDescent="0.25">
      <c r="A9" s="5264" t="s">
        <v>1842</v>
      </c>
      <c r="B9" s="5265" t="s">
        <v>1843</v>
      </c>
      <c r="C9" s="861">
        <v>47.999999999999993</v>
      </c>
      <c r="D9" s="862">
        <v>102.8</v>
      </c>
      <c r="E9" s="862">
        <v>103.5</v>
      </c>
      <c r="F9" s="862">
        <v>103.6</v>
      </c>
      <c r="G9" s="862">
        <v>103.4</v>
      </c>
      <c r="H9" s="862">
        <v>103.7</v>
      </c>
      <c r="I9" s="862">
        <v>104.1</v>
      </c>
      <c r="J9" s="862">
        <v>103.4</v>
      </c>
      <c r="K9" s="862">
        <v>105.1</v>
      </c>
      <c r="L9" s="862">
        <v>105</v>
      </c>
      <c r="M9" s="862">
        <v>105.6</v>
      </c>
      <c r="N9" s="862">
        <v>106.4</v>
      </c>
      <c r="O9" s="863">
        <v>105.3</v>
      </c>
    </row>
    <row r="10" spans="1:15" ht="13.8" x14ac:dyDescent="0.25">
      <c r="A10" s="5264" t="s">
        <v>1844</v>
      </c>
      <c r="B10" s="5265" t="s">
        <v>1845</v>
      </c>
      <c r="C10" s="861">
        <v>48.999999999999993</v>
      </c>
      <c r="D10" s="862">
        <v>105.1</v>
      </c>
      <c r="E10" s="862">
        <v>105.1</v>
      </c>
      <c r="F10" s="862">
        <v>105.1</v>
      </c>
      <c r="G10" s="862">
        <v>104.9</v>
      </c>
      <c r="H10" s="862">
        <v>104.9</v>
      </c>
      <c r="I10" s="862">
        <v>105.2</v>
      </c>
      <c r="J10" s="862">
        <v>105.5</v>
      </c>
      <c r="K10" s="862">
        <v>105.7</v>
      </c>
      <c r="L10" s="862">
        <v>106.1</v>
      </c>
      <c r="M10" s="862">
        <v>107.5</v>
      </c>
      <c r="N10" s="862">
        <v>108.2</v>
      </c>
      <c r="O10" s="863">
        <v>108.4</v>
      </c>
    </row>
    <row r="11" spans="1:15" ht="13.8" x14ac:dyDescent="0.25">
      <c r="A11" s="5264" t="s">
        <v>1846</v>
      </c>
      <c r="B11" s="5265" t="s">
        <v>1122</v>
      </c>
      <c r="C11" s="861">
        <v>159</v>
      </c>
      <c r="D11" s="862">
        <v>100</v>
      </c>
      <c r="E11" s="862">
        <v>98.7</v>
      </c>
      <c r="F11" s="862">
        <v>98.7</v>
      </c>
      <c r="G11" s="862">
        <v>98.4</v>
      </c>
      <c r="H11" s="862">
        <v>98.6</v>
      </c>
      <c r="I11" s="862">
        <v>98.7</v>
      </c>
      <c r="J11" s="862">
        <v>98.9</v>
      </c>
      <c r="K11" s="862">
        <v>99</v>
      </c>
      <c r="L11" s="862">
        <v>99.3</v>
      </c>
      <c r="M11" s="862">
        <v>100</v>
      </c>
      <c r="N11" s="862">
        <v>100.1</v>
      </c>
      <c r="O11" s="863">
        <v>98.4</v>
      </c>
    </row>
    <row r="12" spans="1:15" ht="13.8" x14ac:dyDescent="0.25">
      <c r="A12" s="5264" t="s">
        <v>1847</v>
      </c>
      <c r="B12" s="5265" t="s">
        <v>1848</v>
      </c>
      <c r="C12" s="861">
        <v>70</v>
      </c>
      <c r="D12" s="862">
        <v>100.6</v>
      </c>
      <c r="E12" s="862">
        <v>100.6</v>
      </c>
      <c r="F12" s="862">
        <v>100.6</v>
      </c>
      <c r="G12" s="862">
        <v>100</v>
      </c>
      <c r="H12" s="862">
        <v>99.9</v>
      </c>
      <c r="I12" s="862">
        <v>99.9</v>
      </c>
      <c r="J12" s="862">
        <v>100.5</v>
      </c>
      <c r="K12" s="862">
        <v>100.5</v>
      </c>
      <c r="L12" s="862">
        <v>100.5</v>
      </c>
      <c r="M12" s="862">
        <v>100.6</v>
      </c>
      <c r="N12" s="862">
        <v>100.6</v>
      </c>
      <c r="O12" s="863">
        <v>100.6</v>
      </c>
    </row>
    <row r="13" spans="1:15" ht="13.8" x14ac:dyDescent="0.25">
      <c r="A13" s="5264" t="s">
        <v>1849</v>
      </c>
      <c r="B13" s="5265" t="s">
        <v>1850</v>
      </c>
      <c r="C13" s="861">
        <v>20</v>
      </c>
      <c r="D13" s="862">
        <v>102.3</v>
      </c>
      <c r="E13" s="862">
        <v>102.8</v>
      </c>
      <c r="F13" s="862">
        <v>103.2</v>
      </c>
      <c r="G13" s="862">
        <v>103.4</v>
      </c>
      <c r="H13" s="862">
        <v>103.5</v>
      </c>
      <c r="I13" s="862">
        <v>103.9</v>
      </c>
      <c r="J13" s="862">
        <v>104</v>
      </c>
      <c r="K13" s="862">
        <v>104.1</v>
      </c>
      <c r="L13" s="862">
        <v>104.5</v>
      </c>
      <c r="M13" s="862">
        <v>104.8</v>
      </c>
      <c r="N13" s="862">
        <v>104.5</v>
      </c>
      <c r="O13" s="863">
        <v>104.4</v>
      </c>
    </row>
    <row r="14" spans="1:15" ht="13.8" x14ac:dyDescent="0.25">
      <c r="A14" s="5264" t="s">
        <v>1851</v>
      </c>
      <c r="B14" s="5265" t="s">
        <v>1852</v>
      </c>
      <c r="C14" s="861">
        <v>32</v>
      </c>
      <c r="D14" s="862">
        <v>98.5</v>
      </c>
      <c r="E14" s="862">
        <v>97.9</v>
      </c>
      <c r="F14" s="862">
        <v>97.9</v>
      </c>
      <c r="G14" s="862">
        <v>103.6</v>
      </c>
      <c r="H14" s="862">
        <v>103.6</v>
      </c>
      <c r="I14" s="862">
        <v>103.6</v>
      </c>
      <c r="J14" s="862">
        <v>103.7</v>
      </c>
      <c r="K14" s="862">
        <v>103.7</v>
      </c>
      <c r="L14" s="862">
        <v>104.9</v>
      </c>
      <c r="M14" s="862">
        <v>104.9</v>
      </c>
      <c r="N14" s="862">
        <v>104.9</v>
      </c>
      <c r="O14" s="863">
        <v>104.9</v>
      </c>
    </row>
    <row r="15" spans="1:15" ht="27.6" x14ac:dyDescent="0.25">
      <c r="A15" s="5264" t="s">
        <v>997</v>
      </c>
      <c r="B15" s="5265" t="s">
        <v>1853</v>
      </c>
      <c r="C15" s="861">
        <v>52</v>
      </c>
      <c r="D15" s="862">
        <v>102.4</v>
      </c>
      <c r="E15" s="862">
        <v>102.6</v>
      </c>
      <c r="F15" s="862">
        <v>103.8</v>
      </c>
      <c r="G15" s="862">
        <v>104.4</v>
      </c>
      <c r="H15" s="862">
        <v>104.6</v>
      </c>
      <c r="I15" s="862">
        <v>104.6</v>
      </c>
      <c r="J15" s="862">
        <v>104.7</v>
      </c>
      <c r="K15" s="862">
        <v>104.6</v>
      </c>
      <c r="L15" s="862">
        <v>105.5</v>
      </c>
      <c r="M15" s="862">
        <v>107.5</v>
      </c>
      <c r="N15" s="862">
        <v>108.3</v>
      </c>
      <c r="O15" s="863">
        <v>108.4</v>
      </c>
    </row>
    <row r="16" spans="1:15" ht="13.8" x14ac:dyDescent="0.25">
      <c r="A16" s="5266" t="s">
        <v>999</v>
      </c>
      <c r="B16" s="5267" t="s">
        <v>1854</v>
      </c>
      <c r="C16" s="861">
        <v>41</v>
      </c>
      <c r="D16" s="862">
        <v>101.8</v>
      </c>
      <c r="E16" s="862">
        <v>101.8</v>
      </c>
      <c r="F16" s="862">
        <v>101.8</v>
      </c>
      <c r="G16" s="862">
        <v>101.5</v>
      </c>
      <c r="H16" s="862">
        <v>101.5</v>
      </c>
      <c r="I16" s="862">
        <v>101.5</v>
      </c>
      <c r="J16" s="862">
        <v>101.5</v>
      </c>
      <c r="K16" s="862">
        <v>101.5</v>
      </c>
      <c r="L16" s="862">
        <v>101.5</v>
      </c>
      <c r="M16" s="862">
        <v>101.5</v>
      </c>
      <c r="N16" s="862">
        <v>101.5</v>
      </c>
      <c r="O16" s="863">
        <v>101.5</v>
      </c>
    </row>
    <row r="17" spans="1:15" ht="42" thickBot="1" x14ac:dyDescent="0.3">
      <c r="A17" s="5266" t="s">
        <v>1001</v>
      </c>
      <c r="B17" s="5267" t="s">
        <v>1855</v>
      </c>
      <c r="C17" s="864">
        <v>31.999999999999996</v>
      </c>
      <c r="D17" s="865">
        <v>101.9</v>
      </c>
      <c r="E17" s="865">
        <v>103.6</v>
      </c>
      <c r="F17" s="865">
        <v>103.4</v>
      </c>
      <c r="G17" s="865">
        <v>104.6</v>
      </c>
      <c r="H17" s="865">
        <v>104.8</v>
      </c>
      <c r="I17" s="865">
        <v>104.5</v>
      </c>
      <c r="J17" s="865">
        <v>105</v>
      </c>
      <c r="K17" s="865">
        <v>105.6</v>
      </c>
      <c r="L17" s="865">
        <v>106.1</v>
      </c>
      <c r="M17" s="865">
        <v>106.2</v>
      </c>
      <c r="N17" s="865">
        <v>106.4</v>
      </c>
      <c r="O17" s="866">
        <v>104.9</v>
      </c>
    </row>
    <row r="18" spans="1:15" ht="13.8" thickBot="1" x14ac:dyDescent="0.3">
      <c r="A18" s="6150" t="s">
        <v>6</v>
      </c>
      <c r="B18" s="6151"/>
      <c r="C18" s="867">
        <v>1000</v>
      </c>
      <c r="D18" s="5268">
        <v>103</v>
      </c>
      <c r="E18" s="5268">
        <v>105.7</v>
      </c>
      <c r="F18" s="5268">
        <v>104.9</v>
      </c>
      <c r="G18" s="5268">
        <v>103.2</v>
      </c>
      <c r="H18" s="5268">
        <v>102.9</v>
      </c>
      <c r="I18" s="5268">
        <v>102.6</v>
      </c>
      <c r="J18" s="5268">
        <v>102.8</v>
      </c>
      <c r="K18" s="5268">
        <v>103.2</v>
      </c>
      <c r="L18" s="5268">
        <v>103.4</v>
      </c>
      <c r="M18" s="5268">
        <v>103.7</v>
      </c>
      <c r="N18" s="5268">
        <v>104</v>
      </c>
      <c r="O18" s="5269">
        <v>103.5</v>
      </c>
    </row>
  </sheetData>
  <mergeCells count="3">
    <mergeCell ref="A1:E1"/>
    <mergeCell ref="D3:O3"/>
    <mergeCell ref="A18:B18"/>
  </mergeCells>
  <hyperlinks>
    <hyperlink ref="A1" location="CONTENT!A1" display="Back to Table of Contents" xr:uid="{F23C2278-52A3-4CCB-A29E-D17E6A3F9F0B}"/>
    <hyperlink ref="A1:E1" location="CONTENT!B114" display="Back to Table of Contents" xr:uid="{AC08FAFE-F6E8-4FFC-A683-9998C784383D}"/>
  </hyperlinks>
  <pageMargins left="0.7" right="0.7" top="0.75" bottom="0.75" header="0.3" footer="0.3"/>
  <ignoredErrors>
    <ignoredError sqref="A5:A17"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7E16-40A6-4509-ACF6-87E972299443}">
  <dimension ref="A1:AI44"/>
  <sheetViews>
    <sheetView workbookViewId="0">
      <selection sqref="A1:AD1"/>
    </sheetView>
  </sheetViews>
  <sheetFormatPr defaultColWidth="6.8984375" defaultRowHeight="13.2" x14ac:dyDescent="0.25"/>
  <cols>
    <col min="1" max="1" width="3" style="43" customWidth="1"/>
    <col min="2" max="2" width="3.59765625" style="43" customWidth="1"/>
    <col min="3" max="29" width="5.09765625" style="43" customWidth="1"/>
    <col min="30" max="32" width="5.19921875" style="43" customWidth="1"/>
    <col min="33" max="33" width="6" style="43" customWidth="1"/>
    <col min="34" max="16384" width="6.8984375" style="43"/>
  </cols>
  <sheetData>
    <row r="1" spans="1:35" ht="14.4"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5863"/>
      <c r="AD1" s="5863"/>
      <c r="AE1" s="868"/>
      <c r="AF1" s="868"/>
    </row>
    <row r="2" spans="1:35" ht="20.399999999999999" customHeight="1" x14ac:dyDescent="0.3">
      <c r="A2" s="389" t="s">
        <v>1856</v>
      </c>
      <c r="B2" s="42"/>
      <c r="C2" s="419"/>
      <c r="D2" s="419"/>
      <c r="E2" s="419"/>
      <c r="F2" s="419"/>
      <c r="G2" s="419"/>
      <c r="H2" s="419"/>
      <c r="I2" s="79"/>
      <c r="J2" s="419"/>
      <c r="K2" s="419"/>
      <c r="L2" s="419"/>
      <c r="M2" s="419"/>
      <c r="N2" s="419"/>
      <c r="O2" s="419"/>
      <c r="P2" s="419"/>
      <c r="Q2" s="419"/>
      <c r="R2" s="419"/>
      <c r="S2" s="419"/>
      <c r="T2" s="419"/>
      <c r="U2" s="5271"/>
      <c r="V2" s="5271"/>
      <c r="W2" s="5271"/>
      <c r="X2" s="5271"/>
      <c r="Y2" s="5271"/>
      <c r="Z2" s="5271"/>
      <c r="AA2" s="5271"/>
      <c r="AB2" s="5271"/>
      <c r="AC2" s="5271"/>
      <c r="AD2" s="5271"/>
      <c r="AE2" s="5271"/>
      <c r="AF2" s="5271"/>
    </row>
    <row r="3" spans="1:35" ht="16.2" thickBot="1" x14ac:dyDescent="0.35">
      <c r="A3" s="79"/>
      <c r="B3" s="42"/>
      <c r="C3" s="419"/>
      <c r="D3" s="419"/>
      <c r="E3" s="419"/>
      <c r="F3" s="419"/>
      <c r="G3" s="419"/>
      <c r="H3" s="419"/>
      <c r="I3" s="419"/>
      <c r="J3" s="419"/>
      <c r="K3" s="419"/>
      <c r="L3" s="419"/>
      <c r="M3" s="419"/>
      <c r="N3" s="419"/>
      <c r="O3" s="419"/>
      <c r="P3" s="419"/>
      <c r="Q3" s="419"/>
      <c r="R3" s="419"/>
      <c r="S3" s="419"/>
      <c r="T3" s="419"/>
      <c r="U3" s="5272"/>
      <c r="V3" s="5272"/>
      <c r="W3" s="5272"/>
      <c r="X3" s="5272"/>
      <c r="Y3" s="5272"/>
      <c r="Z3" s="5272"/>
      <c r="AA3" s="5272"/>
      <c r="AB3" s="5272"/>
      <c r="AC3" s="5272"/>
      <c r="AD3" s="5272"/>
      <c r="AE3" s="5272"/>
      <c r="AF3" s="5272"/>
    </row>
    <row r="4" spans="1:35" ht="13.8" thickBot="1" x14ac:dyDescent="0.3">
      <c r="A4" s="6152" t="s">
        <v>1857</v>
      </c>
      <c r="B4" s="5273"/>
      <c r="C4" s="5274"/>
      <c r="D4" s="5274"/>
      <c r="E4" s="5274"/>
      <c r="F4" s="5274"/>
      <c r="G4" s="5274"/>
      <c r="H4" s="5274"/>
      <c r="I4" s="5274"/>
      <c r="J4" s="5274"/>
      <c r="K4" s="5274"/>
      <c r="L4" s="5274"/>
      <c r="M4" s="5274"/>
      <c r="N4" s="5274"/>
      <c r="O4" s="5274"/>
      <c r="P4" s="5274"/>
      <c r="Q4" s="5274"/>
      <c r="R4" s="5274"/>
      <c r="S4" s="5274"/>
      <c r="T4" s="5274"/>
      <c r="U4" s="5274"/>
      <c r="V4" s="5274"/>
      <c r="W4" s="5274"/>
      <c r="X4" s="5274"/>
      <c r="Y4" s="5274"/>
      <c r="Z4" s="5274"/>
      <c r="AA4" s="5274"/>
      <c r="AB4" s="5274"/>
      <c r="AC4" s="5274"/>
      <c r="AD4" s="6155"/>
      <c r="AE4" s="6155"/>
      <c r="AF4" s="6155"/>
      <c r="AG4" s="6156"/>
    </row>
    <row r="5" spans="1:35" ht="13.8" thickBot="1" x14ac:dyDescent="0.3">
      <c r="A5" s="6153"/>
      <c r="B5" s="5275"/>
      <c r="C5" s="5275">
        <v>1994</v>
      </c>
      <c r="D5" s="5275">
        <v>1995</v>
      </c>
      <c r="E5" s="5275">
        <v>1996</v>
      </c>
      <c r="F5" s="5275">
        <v>1997</v>
      </c>
      <c r="G5" s="5275">
        <v>1998</v>
      </c>
      <c r="H5" s="5275">
        <v>1999</v>
      </c>
      <c r="I5" s="5275">
        <v>2000</v>
      </c>
      <c r="J5" s="5275">
        <v>2001</v>
      </c>
      <c r="K5" s="5275">
        <v>2002</v>
      </c>
      <c r="L5" s="5275">
        <v>2003</v>
      </c>
      <c r="M5" s="5275">
        <v>2004</v>
      </c>
      <c r="N5" s="5275">
        <v>2005</v>
      </c>
      <c r="O5" s="5275">
        <v>2006</v>
      </c>
      <c r="P5" s="5275">
        <v>2007</v>
      </c>
      <c r="Q5" s="5275">
        <v>2008</v>
      </c>
      <c r="R5" s="5275">
        <v>2009</v>
      </c>
      <c r="S5" s="5275">
        <v>2010</v>
      </c>
      <c r="T5" s="5275">
        <v>2011</v>
      </c>
      <c r="U5" s="5275">
        <v>2012</v>
      </c>
      <c r="V5" s="5275">
        <v>2013</v>
      </c>
      <c r="W5" s="5275">
        <v>2014</v>
      </c>
      <c r="X5" s="5275">
        <v>2015</v>
      </c>
      <c r="Y5" s="5275">
        <v>2016</v>
      </c>
      <c r="Z5" s="5275">
        <v>2017</v>
      </c>
      <c r="AA5" s="5275">
        <v>2018</v>
      </c>
      <c r="AB5" s="5275">
        <v>2019</v>
      </c>
      <c r="AC5" s="5275">
        <v>2020</v>
      </c>
      <c r="AD5" s="5275">
        <v>2021</v>
      </c>
      <c r="AE5" s="5275">
        <v>2022</v>
      </c>
      <c r="AF5" s="5275">
        <v>2023</v>
      </c>
      <c r="AG5" s="5275">
        <v>2024</v>
      </c>
      <c r="AH5" s="5276"/>
    </row>
    <row r="6" spans="1:35" ht="13.8" thickBot="1" x14ac:dyDescent="0.3">
      <c r="A6" s="6153"/>
      <c r="B6" s="5277">
        <v>1994</v>
      </c>
      <c r="C6" s="5278">
        <v>100</v>
      </c>
      <c r="D6" s="5279">
        <v>94.3</v>
      </c>
      <c r="E6" s="5279">
        <v>88.461538461538467</v>
      </c>
      <c r="F6" s="5279">
        <v>83</v>
      </c>
      <c r="G6" s="5279">
        <v>77.7</v>
      </c>
      <c r="H6" s="5280">
        <v>72.7</v>
      </c>
      <c r="I6" s="5280">
        <v>69.8</v>
      </c>
      <c r="J6" s="5280">
        <v>66.223908918406067</v>
      </c>
      <c r="K6" s="5280">
        <v>62.240515900757579</v>
      </c>
      <c r="L6" s="5280">
        <v>59.9</v>
      </c>
      <c r="M6" s="5280">
        <v>57.2</v>
      </c>
      <c r="N6" s="5280">
        <v>54.5</v>
      </c>
      <c r="O6" s="5281">
        <v>50.1</v>
      </c>
      <c r="P6" s="5280">
        <v>46</v>
      </c>
      <c r="Q6" s="5280">
        <v>41.9</v>
      </c>
      <c r="R6" s="5280">
        <v>40.878048780487809</v>
      </c>
      <c r="S6" s="5280">
        <v>39.72599492758777</v>
      </c>
      <c r="T6" s="5282">
        <v>37.30140368787584</v>
      </c>
      <c r="U6" s="5280">
        <v>35.901254752527279</v>
      </c>
      <c r="V6" s="5280">
        <v>34.732412017472384</v>
      </c>
      <c r="W6" s="5280">
        <v>33.655438001426731</v>
      </c>
      <c r="X6" s="5280">
        <v>33.223532084330436</v>
      </c>
      <c r="Y6" s="5280">
        <v>32.894586222109339</v>
      </c>
      <c r="Z6" s="5280">
        <v>31.7</v>
      </c>
      <c r="AA6" s="5280">
        <v>30.717054263565888</v>
      </c>
      <c r="AB6" s="5280">
        <v>30.564233098075515</v>
      </c>
      <c r="AC6" s="5280">
        <v>29.818763998122456</v>
      </c>
      <c r="AD6" s="5280">
        <v>28.671888459733129</v>
      </c>
      <c r="AE6" s="5280">
        <v>25.877155649578633</v>
      </c>
      <c r="AF6" s="5280">
        <v>24.184257616428628</v>
      </c>
      <c r="AG6" s="5283">
        <v>23.343878008135739</v>
      </c>
      <c r="AH6" s="5284"/>
      <c r="AI6" s="5284"/>
    </row>
    <row r="7" spans="1:35" ht="13.8" thickBot="1" x14ac:dyDescent="0.3">
      <c r="A7" s="6153"/>
      <c r="B7" s="5277">
        <v>1995</v>
      </c>
      <c r="C7" s="5279">
        <v>106</v>
      </c>
      <c r="D7" s="5278">
        <v>100</v>
      </c>
      <c r="E7" s="5279">
        <v>93.808630393996253</v>
      </c>
      <c r="F7" s="5279">
        <v>88</v>
      </c>
      <c r="G7" s="5279">
        <v>82.4</v>
      </c>
      <c r="H7" s="5280">
        <v>77.099999999999994</v>
      </c>
      <c r="I7" s="5280">
        <v>74</v>
      </c>
      <c r="J7" s="5280">
        <v>70.208728652751418</v>
      </c>
      <c r="K7" s="5280">
        <v>65.985647230029528</v>
      </c>
      <c r="L7" s="5280">
        <v>63.5</v>
      </c>
      <c r="M7" s="5280">
        <v>60.7</v>
      </c>
      <c r="N7" s="5280">
        <v>57.8</v>
      </c>
      <c r="O7" s="5281">
        <v>53.1</v>
      </c>
      <c r="P7" s="5280">
        <v>48.8</v>
      </c>
      <c r="Q7" s="5280">
        <v>44.5</v>
      </c>
      <c r="R7" s="5280">
        <v>43.41463414634147</v>
      </c>
      <c r="S7" s="5280">
        <v>42.191092464860517</v>
      </c>
      <c r="T7" s="5282">
        <v>39.616049262779832</v>
      </c>
      <c r="U7" s="5280">
        <v>38.129017577266445</v>
      </c>
      <c r="V7" s="5280">
        <v>36.816356738520739</v>
      </c>
      <c r="W7" s="5280">
        <v>35.674764281512338</v>
      </c>
      <c r="X7" s="5280">
        <v>35.216944009390268</v>
      </c>
      <c r="Y7" s="5280">
        <v>34.868261395435908</v>
      </c>
      <c r="Z7" s="5280">
        <v>33.6</v>
      </c>
      <c r="AA7" s="5280">
        <v>32.558139534883722</v>
      </c>
      <c r="AB7" s="5280">
        <v>32.396158741177835</v>
      </c>
      <c r="AC7" s="5280">
        <v>31.606008527978378</v>
      </c>
      <c r="AD7" s="5280">
        <v>30.390392815363825</v>
      </c>
      <c r="AE7" s="5280">
        <v>27.428152360436663</v>
      </c>
      <c r="AF7" s="5280">
        <v>25.633787252744543</v>
      </c>
      <c r="AG7" s="5285">
        <v>24.743037888749559</v>
      </c>
      <c r="AH7" s="5284"/>
      <c r="AI7" s="5284"/>
    </row>
    <row r="8" spans="1:35" ht="13.8" thickBot="1" x14ac:dyDescent="0.3">
      <c r="A8" s="6153"/>
      <c r="B8" s="5277">
        <v>1996</v>
      </c>
      <c r="C8" s="5279">
        <v>113</v>
      </c>
      <c r="D8" s="5279">
        <v>106.6</v>
      </c>
      <c r="E8" s="5278">
        <v>100</v>
      </c>
      <c r="F8" s="5279">
        <v>93.8</v>
      </c>
      <c r="G8" s="5279">
        <v>87.8</v>
      </c>
      <c r="H8" s="5280">
        <v>82.1</v>
      </c>
      <c r="I8" s="5280">
        <v>78.8</v>
      </c>
      <c r="J8" s="5280">
        <v>74.762808349146113</v>
      </c>
      <c r="K8" s="5280">
        <v>70.265797320626035</v>
      </c>
      <c r="L8" s="5280">
        <v>67.7</v>
      </c>
      <c r="M8" s="5280">
        <v>64.599999999999994</v>
      </c>
      <c r="N8" s="5280">
        <v>61.6</v>
      </c>
      <c r="O8" s="5281">
        <v>56.6</v>
      </c>
      <c r="P8" s="5280">
        <v>52</v>
      </c>
      <c r="Q8" s="5280">
        <v>47.4</v>
      </c>
      <c r="R8" s="5280">
        <v>46.243902439024396</v>
      </c>
      <c r="S8" s="5280">
        <v>44.940624333357043</v>
      </c>
      <c r="T8" s="5282">
        <v>42.19776932709582</v>
      </c>
      <c r="U8" s="5280">
        <v>40.613829958706276</v>
      </c>
      <c r="V8" s="5280">
        <v>39.246236283263109</v>
      </c>
      <c r="W8" s="5280">
        <v>38.029298724092158</v>
      </c>
      <c r="X8" s="5280">
        <v>37.541262314010027</v>
      </c>
      <c r="Y8" s="5280">
        <v>37.16956664753468</v>
      </c>
      <c r="Z8" s="5280">
        <v>35.799999999999997</v>
      </c>
      <c r="AA8" s="5280">
        <v>34.689922480620154</v>
      </c>
      <c r="AB8" s="5280">
        <v>34.517335801612099</v>
      </c>
      <c r="AC8" s="5280">
        <v>33.675449562548394</v>
      </c>
      <c r="AD8" s="5280">
        <v>32.380239963988842</v>
      </c>
      <c r="AE8" s="5280">
        <v>29.22404328879859</v>
      </c>
      <c r="AF8" s="5280">
        <v>27.31218998953139</v>
      </c>
      <c r="AG8" s="5285">
        <v>26.363117750512924</v>
      </c>
      <c r="AH8" s="5284"/>
      <c r="AI8" s="5284"/>
    </row>
    <row r="9" spans="1:35" ht="13.8" thickBot="1" x14ac:dyDescent="0.3">
      <c r="A9" s="6153"/>
      <c r="B9" s="5286">
        <v>1997</v>
      </c>
      <c r="C9" s="5279">
        <v>120.5</v>
      </c>
      <c r="D9" s="5279">
        <v>113.6</v>
      </c>
      <c r="E9" s="5279">
        <v>106.6</v>
      </c>
      <c r="F9" s="5278">
        <v>100</v>
      </c>
      <c r="G9" s="5279">
        <v>93.6</v>
      </c>
      <c r="H9" s="5280">
        <v>87.6</v>
      </c>
      <c r="I9" s="5280">
        <v>84.1</v>
      </c>
      <c r="J9" s="5280">
        <v>79.791271347248568</v>
      </c>
      <c r="K9" s="5280">
        <v>74.991796378993016</v>
      </c>
      <c r="L9" s="5280">
        <v>72.2</v>
      </c>
      <c r="M9" s="5280">
        <v>68.900000000000006</v>
      </c>
      <c r="N9" s="5280">
        <v>65.7</v>
      </c>
      <c r="O9" s="5281">
        <v>60.3</v>
      </c>
      <c r="P9" s="5280">
        <v>55.4</v>
      </c>
      <c r="Q9" s="5280">
        <v>50.5</v>
      </c>
      <c r="R9" s="5280">
        <v>49.268292682926834</v>
      </c>
      <c r="S9" s="5280">
        <v>47.87977908933609</v>
      </c>
      <c r="T9" s="5282">
        <v>44.957539051019808</v>
      </c>
      <c r="U9" s="5280">
        <v>43.270008711279893</v>
      </c>
      <c r="V9" s="5280">
        <v>41.836487877958461</v>
      </c>
      <c r="W9" s="5280">
        <v>40.539232439882241</v>
      </c>
      <c r="X9" s="5280">
        <v>40.01898562673469</v>
      </c>
      <c r="Y9" s="5280">
        <v>39.622758046271969</v>
      </c>
      <c r="Z9" s="5280">
        <v>38.200000000000003</v>
      </c>
      <c r="AA9" s="5280">
        <v>37.015503875968996</v>
      </c>
      <c r="AB9" s="5280">
        <v>36.83134714026766</v>
      </c>
      <c r="AC9" s="5280">
        <v>35.933021600261135</v>
      </c>
      <c r="AD9" s="5280">
        <v>34.5509823079434</v>
      </c>
      <c r="AE9" s="5280">
        <v>31.183197028829781</v>
      </c>
      <c r="AF9" s="5280">
        <v>29.143174793298858</v>
      </c>
      <c r="AG9" s="5285">
        <v>28.130477599709323</v>
      </c>
      <c r="AH9" s="5284"/>
      <c r="AI9" s="5284"/>
    </row>
    <row r="10" spans="1:35" ht="13.8" thickBot="1" x14ac:dyDescent="0.3">
      <c r="A10" s="6153"/>
      <c r="B10" s="5286">
        <v>1998</v>
      </c>
      <c r="C10" s="5279">
        <v>128.69999999999999</v>
      </c>
      <c r="D10" s="5279">
        <v>121.3</v>
      </c>
      <c r="E10" s="5279">
        <v>113.8</v>
      </c>
      <c r="F10" s="5279">
        <v>106.8</v>
      </c>
      <c r="G10" s="5278">
        <v>100</v>
      </c>
      <c r="H10" s="5280">
        <v>93.5</v>
      </c>
      <c r="I10" s="5280">
        <v>89.7</v>
      </c>
      <c r="J10" s="5280">
        <v>85.104364326375702</v>
      </c>
      <c r="K10" s="5280">
        <v>79.985304818022271</v>
      </c>
      <c r="L10" s="5280">
        <v>77</v>
      </c>
      <c r="M10" s="5280">
        <v>73.5</v>
      </c>
      <c r="N10" s="5280">
        <v>70.099999999999994</v>
      </c>
      <c r="O10" s="5281">
        <v>64.400000000000006</v>
      </c>
      <c r="P10" s="5280">
        <v>59.2</v>
      </c>
      <c r="Q10" s="5280">
        <v>54</v>
      </c>
      <c r="R10" s="5280">
        <v>52.682926829268297</v>
      </c>
      <c r="S10" s="5280">
        <v>51.198179620280179</v>
      </c>
      <c r="T10" s="5282">
        <v>48.073408094159795</v>
      </c>
      <c r="U10" s="5280">
        <v>46.268920206121074</v>
      </c>
      <c r="V10" s="5280">
        <v>44.681369053659644</v>
      </c>
      <c r="W10" s="5280">
        <v>43.295900245794236</v>
      </c>
      <c r="X10" s="5280">
        <v>42.740276649352651</v>
      </c>
      <c r="Y10" s="5280">
        <v>42.317105593418468</v>
      </c>
      <c r="Z10" s="5280">
        <v>40.799999999999997</v>
      </c>
      <c r="AA10" s="5280">
        <v>39.534883720930232</v>
      </c>
      <c r="AB10" s="5280">
        <v>39.338192757144512</v>
      </c>
      <c r="AC10" s="5280">
        <v>38.378724641116598</v>
      </c>
      <c r="AD10" s="5280">
        <v>36.902619847227498</v>
      </c>
      <c r="AE10" s="5280">
        <v>33.305613580530228</v>
      </c>
      <c r="AF10" s="5280">
        <v>31.126741664046939</v>
      </c>
      <c r="AG10" s="5285">
        <v>30.045117436338742</v>
      </c>
      <c r="AH10" s="5284"/>
      <c r="AI10" s="5284"/>
    </row>
    <row r="11" spans="1:35" ht="13.8" thickBot="1" x14ac:dyDescent="0.3">
      <c r="A11" s="6153"/>
      <c r="B11" s="5286">
        <v>1999</v>
      </c>
      <c r="C11" s="5279">
        <v>137.6</v>
      </c>
      <c r="D11" s="5279">
        <v>129.69999999999999</v>
      </c>
      <c r="E11" s="5279">
        <v>121.7</v>
      </c>
      <c r="F11" s="5279">
        <v>114.2</v>
      </c>
      <c r="G11" s="5287">
        <v>106.9</v>
      </c>
      <c r="H11" s="5288">
        <v>100</v>
      </c>
      <c r="I11" s="5289">
        <v>96</v>
      </c>
      <c r="J11" s="5280">
        <v>91.081593927893735</v>
      </c>
      <c r="K11" s="5280">
        <v>85.603001811930199</v>
      </c>
      <c r="L11" s="5280">
        <v>82.4</v>
      </c>
      <c r="M11" s="5280">
        <v>78.7</v>
      </c>
      <c r="N11" s="5280">
        <v>75</v>
      </c>
      <c r="O11" s="5281">
        <v>68.900000000000006</v>
      </c>
      <c r="P11" s="5280">
        <v>63.3</v>
      </c>
      <c r="Q11" s="5280">
        <v>57.7</v>
      </c>
      <c r="R11" s="5280">
        <v>56.292682926829279</v>
      </c>
      <c r="S11" s="5280">
        <v>54.706203038706789</v>
      </c>
      <c r="T11" s="5282">
        <v>51.367326796907783</v>
      </c>
      <c r="U11" s="5280">
        <v>49.43919807209604</v>
      </c>
      <c r="V11" s="5280">
        <v>47.764383518362166</v>
      </c>
      <c r="W11" s="5280">
        <v>46.283317362754033</v>
      </c>
      <c r="X11" s="5280">
        <v>45.689355738157985</v>
      </c>
      <c r="Y11" s="5280">
        <v>45.23698587936434</v>
      </c>
      <c r="Z11" s="5280">
        <v>43.6</v>
      </c>
      <c r="AA11" s="5280">
        <v>42.248062015503876</v>
      </c>
      <c r="AB11" s="5280">
        <v>42.037872652242669</v>
      </c>
      <c r="AC11" s="5280">
        <v>41.012558685114804</v>
      </c>
      <c r="AD11" s="5280">
        <v>39.435152581841159</v>
      </c>
      <c r="AE11" s="5280">
        <v>35.591292943899958</v>
      </c>
      <c r="AF11" s="5280">
        <v>33.262890601775659</v>
      </c>
      <c r="AG11" s="5285">
        <v>32.107037260401214</v>
      </c>
      <c r="AH11" s="5284"/>
      <c r="AI11" s="5284"/>
    </row>
    <row r="12" spans="1:35" ht="13.8" thickBot="1" x14ac:dyDescent="0.3">
      <c r="A12" s="6153"/>
      <c r="B12" s="5286">
        <v>2000</v>
      </c>
      <c r="C12" s="5279">
        <v>143.4</v>
      </c>
      <c r="D12" s="5279">
        <v>135.1</v>
      </c>
      <c r="E12" s="5279">
        <v>126.8</v>
      </c>
      <c r="F12" s="5279">
        <v>119</v>
      </c>
      <c r="G12" s="5279">
        <v>111.4</v>
      </c>
      <c r="H12" s="5285">
        <v>104.2</v>
      </c>
      <c r="I12" s="5288">
        <v>100</v>
      </c>
      <c r="J12" s="5280">
        <v>94.876660341555976</v>
      </c>
      <c r="K12" s="5280">
        <v>89.169793554093957</v>
      </c>
      <c r="L12" s="5280">
        <v>85.9</v>
      </c>
      <c r="M12" s="5280">
        <v>82</v>
      </c>
      <c r="N12" s="5280">
        <v>78.2</v>
      </c>
      <c r="O12" s="5281">
        <v>71.8</v>
      </c>
      <c r="P12" s="5280">
        <v>66</v>
      </c>
      <c r="Q12" s="5280">
        <v>60.2</v>
      </c>
      <c r="R12" s="5280">
        <v>58.73170731707318</v>
      </c>
      <c r="S12" s="5280">
        <v>57.076489132238272</v>
      </c>
      <c r="T12" s="5282">
        <v>53.592947542007771</v>
      </c>
      <c r="U12" s="5280">
        <v>51.581277711268314</v>
      </c>
      <c r="V12" s="5280">
        <v>49.770487626133381</v>
      </c>
      <c r="W12" s="5280">
        <v>48.227216691989703</v>
      </c>
      <c r="X12" s="5280">
        <v>47.608308679160622</v>
      </c>
      <c r="Y12" s="5280">
        <v>47.136939286297647</v>
      </c>
      <c r="Z12" s="5280">
        <v>45.5</v>
      </c>
      <c r="AA12" s="5280">
        <v>44.089147286821706</v>
      </c>
      <c r="AB12" s="5280">
        <v>43.869798295344985</v>
      </c>
      <c r="AC12" s="5280">
        <v>42.799803214970723</v>
      </c>
      <c r="AD12" s="5280">
        <v>41.153656937471844</v>
      </c>
      <c r="AE12" s="5280">
        <v>37.142289654757981</v>
      </c>
      <c r="AF12" s="5280">
        <v>34.712420238091568</v>
      </c>
      <c r="AG12" s="5285">
        <v>33.506197141015022</v>
      </c>
      <c r="AH12" s="5284"/>
      <c r="AI12" s="5284"/>
    </row>
    <row r="13" spans="1:35" ht="13.8" thickBot="1" x14ac:dyDescent="0.3">
      <c r="A13" s="6153"/>
      <c r="B13" s="5286">
        <v>2001</v>
      </c>
      <c r="C13" s="5279">
        <v>151.14359999999999</v>
      </c>
      <c r="D13" s="5279">
        <v>142.3954</v>
      </c>
      <c r="E13" s="5290">
        <v>133.6472</v>
      </c>
      <c r="F13" s="5279">
        <v>125.426</v>
      </c>
      <c r="G13" s="5279">
        <v>117.41560000000001</v>
      </c>
      <c r="H13" s="5280">
        <v>109.82680000000001</v>
      </c>
      <c r="I13" s="5280">
        <v>105.4</v>
      </c>
      <c r="J13" s="5288">
        <v>100</v>
      </c>
      <c r="K13" s="5291">
        <v>93.984962406015029</v>
      </c>
      <c r="L13" s="5280">
        <v>90.5</v>
      </c>
      <c r="M13" s="5280">
        <v>86.4</v>
      </c>
      <c r="N13" s="5280">
        <v>82.4</v>
      </c>
      <c r="O13" s="5281">
        <v>75.7</v>
      </c>
      <c r="P13" s="5280">
        <v>69.599999999999994</v>
      </c>
      <c r="Q13" s="5280">
        <v>63.4</v>
      </c>
      <c r="R13" s="5280">
        <v>61.853658536585371</v>
      </c>
      <c r="S13" s="5280">
        <v>60.110455331958576</v>
      </c>
      <c r="T13" s="5282">
        <v>56.441742095735755</v>
      </c>
      <c r="U13" s="5280">
        <v>54.323139649408816</v>
      </c>
      <c r="V13" s="5280">
        <v>52.458093957944591</v>
      </c>
      <c r="W13" s="5280">
        <v>50.831486393357153</v>
      </c>
      <c r="X13" s="5280">
        <v>50.1791573478353</v>
      </c>
      <c r="Y13" s="5280">
        <v>49.682334007757724</v>
      </c>
      <c r="Z13" s="5280">
        <v>47.9</v>
      </c>
      <c r="AA13" s="5280">
        <v>46.414728682170541</v>
      </c>
      <c r="AB13" s="5280">
        <v>46.183809634000546</v>
      </c>
      <c r="AC13" s="5280">
        <v>45.057375252683464</v>
      </c>
      <c r="AD13" s="5280">
        <v>43.324399281426409</v>
      </c>
      <c r="AE13" s="5280">
        <v>39.101443394789172</v>
      </c>
      <c r="AF13" s="5280">
        <v>36.543405041859039</v>
      </c>
      <c r="AG13" s="5285">
        <v>35.273556990211425</v>
      </c>
      <c r="AH13" s="5284"/>
      <c r="AI13" s="5284"/>
    </row>
    <row r="14" spans="1:35" ht="13.8" thickBot="1" x14ac:dyDescent="0.3">
      <c r="A14" s="6153"/>
      <c r="B14" s="5286">
        <v>2002</v>
      </c>
      <c r="C14" s="5279">
        <v>160.8167904</v>
      </c>
      <c r="D14" s="5279">
        <v>151.50870560000001</v>
      </c>
      <c r="E14" s="5279">
        <v>142.2006208</v>
      </c>
      <c r="F14" s="5279">
        <v>133.45326400000002</v>
      </c>
      <c r="G14" s="5279">
        <v>124.93019840000002</v>
      </c>
      <c r="H14" s="5280">
        <v>116.85571520000001</v>
      </c>
      <c r="I14" s="5280">
        <v>112.14560000000002</v>
      </c>
      <c r="J14" s="5285">
        <v>106.4</v>
      </c>
      <c r="K14" s="5288">
        <v>100</v>
      </c>
      <c r="L14" s="5292">
        <v>96.2</v>
      </c>
      <c r="M14" s="5280">
        <v>91.9</v>
      </c>
      <c r="N14" s="5280">
        <v>87.6</v>
      </c>
      <c r="O14" s="5281">
        <v>80.400000000000006</v>
      </c>
      <c r="P14" s="5280">
        <v>73.900000000000006</v>
      </c>
      <c r="Q14" s="5280">
        <v>67.400000000000006</v>
      </c>
      <c r="R14" s="5280">
        <v>65.756097560975618</v>
      </c>
      <c r="S14" s="5280">
        <v>63.902913081608965</v>
      </c>
      <c r="T14" s="5282">
        <v>60.002735287895746</v>
      </c>
      <c r="U14" s="5280">
        <v>57.750467072084454</v>
      </c>
      <c r="V14" s="5280">
        <v>55.815411971253035</v>
      </c>
      <c r="W14" s="5280">
        <v>54.084701522532015</v>
      </c>
      <c r="X14" s="5280">
        <v>53.390623418096766</v>
      </c>
      <c r="Y14" s="5280">
        <v>52.862003384254223</v>
      </c>
      <c r="Z14" s="5280">
        <v>51</v>
      </c>
      <c r="AA14" s="5280">
        <v>49.418604651162788</v>
      </c>
      <c r="AB14" s="5280">
        <v>49.172740946430643</v>
      </c>
      <c r="AC14" s="5280">
        <v>47.973405801395756</v>
      </c>
      <c r="AD14" s="5280">
        <v>46.12827480903438</v>
      </c>
      <c r="AE14" s="5280">
        <v>41.632016975662793</v>
      </c>
      <c r="AF14" s="5280">
        <v>38.908427080058686</v>
      </c>
      <c r="AG14" s="5285">
        <v>37.556396795423439</v>
      </c>
      <c r="AH14" s="5284"/>
      <c r="AI14" s="5284"/>
    </row>
    <row r="15" spans="1:35" ht="13.8" thickBot="1" x14ac:dyDescent="0.3">
      <c r="A15" s="6153"/>
      <c r="B15" s="5286">
        <v>2003</v>
      </c>
      <c r="C15" s="5279">
        <v>167.1</v>
      </c>
      <c r="D15" s="5279">
        <v>157.4</v>
      </c>
      <c r="E15" s="5279">
        <v>147.69999999999999</v>
      </c>
      <c r="F15" s="5279">
        <v>138.69999999999999</v>
      </c>
      <c r="G15" s="5279">
        <v>129.80000000000001</v>
      </c>
      <c r="H15" s="5280">
        <v>121.4</v>
      </c>
      <c r="I15" s="5280">
        <v>116.5</v>
      </c>
      <c r="J15" s="5280">
        <v>110.5</v>
      </c>
      <c r="K15" s="5285">
        <v>103.9</v>
      </c>
      <c r="L15" s="5288">
        <v>100</v>
      </c>
      <c r="M15" s="5289">
        <v>95.5</v>
      </c>
      <c r="N15" s="5280">
        <v>91</v>
      </c>
      <c r="O15" s="5281">
        <v>83.6</v>
      </c>
      <c r="P15" s="5280">
        <v>76.8</v>
      </c>
      <c r="Q15" s="5280">
        <v>70</v>
      </c>
      <c r="R15" s="5280">
        <v>68.292682926829272</v>
      </c>
      <c r="S15" s="5280">
        <v>66.368010618881712</v>
      </c>
      <c r="T15" s="5282">
        <v>62.31738086279973</v>
      </c>
      <c r="U15" s="5280">
        <v>59.978229896823613</v>
      </c>
      <c r="V15" s="5280">
        <v>57.992213038131908</v>
      </c>
      <c r="W15" s="5280">
        <v>56.194004881910757</v>
      </c>
      <c r="X15" s="5280">
        <v>55.472857731402534</v>
      </c>
      <c r="Y15" s="5280">
        <v>54.923621516240132</v>
      </c>
      <c r="Z15" s="5280">
        <v>53</v>
      </c>
      <c r="AA15" s="5280">
        <v>51.356589147286819</v>
      </c>
      <c r="AB15" s="5280">
        <v>51.101083728643609</v>
      </c>
      <c r="AC15" s="5280">
        <v>49.85471583282304</v>
      </c>
      <c r="AD15" s="5280">
        <v>47.937226762329843</v>
      </c>
      <c r="AE15" s="5280">
        <v>43.264645092355451</v>
      </c>
      <c r="AF15" s="5280">
        <v>40.434247749864902</v>
      </c>
      <c r="AG15" s="5285">
        <v>39.029196669753766</v>
      </c>
      <c r="AH15" s="5284"/>
      <c r="AI15" s="5284"/>
    </row>
    <row r="16" spans="1:35" ht="13.8" thickBot="1" x14ac:dyDescent="0.3">
      <c r="A16" s="6153"/>
      <c r="B16" s="5286">
        <v>2004</v>
      </c>
      <c r="C16" s="5279">
        <v>174.9</v>
      </c>
      <c r="D16" s="5279">
        <v>164.8</v>
      </c>
      <c r="E16" s="5279">
        <v>154.69999999999999</v>
      </c>
      <c r="F16" s="5279">
        <v>145.19999999999999</v>
      </c>
      <c r="G16" s="5279">
        <v>135.9</v>
      </c>
      <c r="H16" s="5280">
        <v>127.1</v>
      </c>
      <c r="I16" s="5280">
        <v>122</v>
      </c>
      <c r="J16" s="5280">
        <v>115.7</v>
      </c>
      <c r="K16" s="5280">
        <v>108.8</v>
      </c>
      <c r="L16" s="5293">
        <v>104.7</v>
      </c>
      <c r="M16" s="5288">
        <v>100</v>
      </c>
      <c r="N16" s="5280">
        <v>95.3</v>
      </c>
      <c r="O16" s="5281">
        <v>87.5</v>
      </c>
      <c r="P16" s="5280">
        <v>80.400000000000006</v>
      </c>
      <c r="Q16" s="5280">
        <v>73.3</v>
      </c>
      <c r="R16" s="5280">
        <v>71.512195121951223</v>
      </c>
      <c r="S16" s="5280">
        <v>69.496788262343273</v>
      </c>
      <c r="T16" s="5282">
        <v>65.255200246331711</v>
      </c>
      <c r="U16" s="5280">
        <v>62.805775020531009</v>
      </c>
      <c r="V16" s="5280">
        <v>60.717847050924092</v>
      </c>
      <c r="W16" s="5280">
        <v>58.835123111360559</v>
      </c>
      <c r="X16" s="5280">
        <v>58.08008204477845</v>
      </c>
      <c r="Y16" s="5280">
        <v>57.505031727503415</v>
      </c>
      <c r="Z16" s="5280">
        <v>55.5</v>
      </c>
      <c r="AA16" s="5280">
        <v>53.779069767441861</v>
      </c>
      <c r="AB16" s="5280">
        <v>53.511512206409819</v>
      </c>
      <c r="AC16" s="5280">
        <v>52.206353372107145</v>
      </c>
      <c r="AD16" s="5280">
        <v>50.198416703949178</v>
      </c>
      <c r="AE16" s="5280">
        <v>45.305430238221277</v>
      </c>
      <c r="AF16" s="5280">
        <v>42.341523587122687</v>
      </c>
      <c r="AG16" s="5285">
        <v>40.870196512666688</v>
      </c>
      <c r="AH16" s="5284"/>
      <c r="AI16" s="5284"/>
    </row>
    <row r="17" spans="1:35" ht="13.8" thickBot="1" x14ac:dyDescent="0.3">
      <c r="A17" s="6153"/>
      <c r="B17" s="5286">
        <v>2005</v>
      </c>
      <c r="C17" s="5294">
        <v>183.5</v>
      </c>
      <c r="D17" s="5294">
        <v>172.9</v>
      </c>
      <c r="E17" s="5294">
        <v>162.30000000000001</v>
      </c>
      <c r="F17" s="5294">
        <v>152.30000000000001</v>
      </c>
      <c r="G17" s="5294">
        <v>142.6</v>
      </c>
      <c r="H17" s="5281">
        <v>133.30000000000001</v>
      </c>
      <c r="I17" s="5281">
        <v>128</v>
      </c>
      <c r="J17" s="5281">
        <v>121.4</v>
      </c>
      <c r="K17" s="5281">
        <v>114.1</v>
      </c>
      <c r="L17" s="5281">
        <v>109.8</v>
      </c>
      <c r="M17" s="5281">
        <v>104.9</v>
      </c>
      <c r="N17" s="5288">
        <v>100</v>
      </c>
      <c r="O17" s="5281">
        <v>91.8</v>
      </c>
      <c r="P17" s="5280">
        <v>84.4</v>
      </c>
      <c r="Q17" s="5280">
        <v>76.900000000000006</v>
      </c>
      <c r="R17" s="5280">
        <v>75.024390243902445</v>
      </c>
      <c r="S17" s="5280">
        <v>72.910000237028626</v>
      </c>
      <c r="T17" s="5282">
        <v>68.460094119275709</v>
      </c>
      <c r="U17" s="5280">
        <v>65.89036970093909</v>
      </c>
      <c r="V17" s="5280">
        <v>63.693021556419389</v>
      </c>
      <c r="W17" s="5280">
        <v>61.718044143817224</v>
      </c>
      <c r="X17" s="5280">
        <v>60.92600606497259</v>
      </c>
      <c r="Y17" s="5280">
        <v>60.322778282151077</v>
      </c>
      <c r="Z17" s="5280">
        <v>58.2</v>
      </c>
      <c r="AA17" s="5280">
        <v>56.395348837209305</v>
      </c>
      <c r="AB17" s="5280">
        <v>56.114774962397327</v>
      </c>
      <c r="AC17" s="5280">
        <v>54.74612191453398</v>
      </c>
      <c r="AD17" s="5280">
        <v>52.640501840898054</v>
      </c>
      <c r="AE17" s="5280">
        <v>47.509478195756365</v>
      </c>
      <c r="AF17" s="5280">
        <v>44.401381491361086</v>
      </c>
      <c r="AG17" s="5285">
        <v>42.858476343012633</v>
      </c>
      <c r="AH17" s="5284"/>
      <c r="AI17" s="5284"/>
    </row>
    <row r="18" spans="1:35" ht="13.8" thickBot="1" x14ac:dyDescent="0.3">
      <c r="A18" s="6153"/>
      <c r="B18" s="5286">
        <v>2006</v>
      </c>
      <c r="C18" s="5279">
        <v>199.8</v>
      </c>
      <c r="D18" s="5279">
        <v>188.3</v>
      </c>
      <c r="E18" s="5279">
        <v>176.7</v>
      </c>
      <c r="F18" s="5279">
        <v>165.8</v>
      </c>
      <c r="G18" s="5279">
        <v>155.30000000000001</v>
      </c>
      <c r="H18" s="5280">
        <v>145.19999999999999</v>
      </c>
      <c r="I18" s="5280">
        <v>139.4</v>
      </c>
      <c r="J18" s="5280">
        <v>132.19999999999999</v>
      </c>
      <c r="K18" s="5280">
        <v>124.3</v>
      </c>
      <c r="L18" s="5280">
        <v>119.6</v>
      </c>
      <c r="M18" s="5280">
        <v>114.2</v>
      </c>
      <c r="N18" s="5283">
        <v>108.9</v>
      </c>
      <c r="O18" s="5288">
        <v>100</v>
      </c>
      <c r="P18" s="5295">
        <v>91.9</v>
      </c>
      <c r="Q18" s="5280">
        <v>83.8</v>
      </c>
      <c r="R18" s="5280">
        <v>81.756097560975618</v>
      </c>
      <c r="S18" s="5280">
        <v>79.45198985517554</v>
      </c>
      <c r="T18" s="5282">
        <v>74.602807375751681</v>
      </c>
      <c r="U18" s="5280">
        <v>71.802509505054559</v>
      </c>
      <c r="V18" s="5280">
        <v>69.36170047494069</v>
      </c>
      <c r="W18" s="5280">
        <v>67.210950072616953</v>
      </c>
      <c r="X18" s="5280">
        <v>66.348420604755148</v>
      </c>
      <c r="Y18" s="5280">
        <v>65.691505549262516</v>
      </c>
      <c r="Z18" s="5280">
        <v>63.3</v>
      </c>
      <c r="AA18" s="5280">
        <v>61.337209302325576</v>
      </c>
      <c r="AB18" s="5280">
        <v>61.032049057040382</v>
      </c>
      <c r="AC18" s="5280">
        <v>59.543462494673548</v>
      </c>
      <c r="AD18" s="5280">
        <v>57.253329321801488</v>
      </c>
      <c r="AE18" s="5280">
        <v>51.672679893322638</v>
      </c>
      <c r="AF18" s="5280">
        <v>48.292224199366949</v>
      </c>
      <c r="AG18" s="5285">
        <v>46.614116022554967</v>
      </c>
      <c r="AH18" s="5284"/>
      <c r="AI18" s="5284"/>
    </row>
    <row r="19" spans="1:35" ht="13.8" thickBot="1" x14ac:dyDescent="0.3">
      <c r="A19" s="6153"/>
      <c r="B19" s="5286">
        <v>2007</v>
      </c>
      <c r="C19" s="5294">
        <v>217.4</v>
      </c>
      <c r="D19" s="5294">
        <v>204.9</v>
      </c>
      <c r="E19" s="5294">
        <v>192.2</v>
      </c>
      <c r="F19" s="5294">
        <v>180.4</v>
      </c>
      <c r="G19" s="5294">
        <v>169</v>
      </c>
      <c r="H19" s="5294">
        <v>158</v>
      </c>
      <c r="I19" s="5294">
        <v>151.69999999999999</v>
      </c>
      <c r="J19" s="5294">
        <v>143.80000000000001</v>
      </c>
      <c r="K19" s="5294">
        <v>135.19999999999999</v>
      </c>
      <c r="L19" s="5294">
        <v>130.1</v>
      </c>
      <c r="M19" s="5294">
        <v>124.2</v>
      </c>
      <c r="N19" s="5294">
        <v>118.5</v>
      </c>
      <c r="O19" s="5296">
        <v>108.8</v>
      </c>
      <c r="P19" s="5288">
        <v>100</v>
      </c>
      <c r="Q19" s="5280">
        <v>91.2</v>
      </c>
      <c r="R19" s="5280">
        <v>88.975609756097569</v>
      </c>
      <c r="S19" s="5280">
        <v>86.468036692028747</v>
      </c>
      <c r="T19" s="5282">
        <v>81.190644781247656</v>
      </c>
      <c r="U19" s="5280">
        <v>78.143065237004492</v>
      </c>
      <c r="V19" s="5280">
        <v>75.465530116735479</v>
      </c>
      <c r="W19" s="5280">
        <v>73.125513679007256</v>
      </c>
      <c r="X19" s="5280">
        <v>72.187081617973604</v>
      </c>
      <c r="Y19" s="5280">
        <v>71.47235803759763</v>
      </c>
      <c r="Z19" s="5280">
        <v>68.900000000000006</v>
      </c>
      <c r="AA19" s="5280">
        <v>66.763565891472865</v>
      </c>
      <c r="AB19" s="5280">
        <v>66.431408847236682</v>
      </c>
      <c r="AC19" s="5280">
        <v>64.811130582669932</v>
      </c>
      <c r="AD19" s="5280">
        <v>62.31839479102878</v>
      </c>
      <c r="AE19" s="5280">
        <v>56.244038620062071</v>
      </c>
      <c r="AF19" s="5280">
        <v>52.56452207482436</v>
      </c>
      <c r="AG19" s="5285">
        <v>50.737955670679881</v>
      </c>
      <c r="AH19" s="5284"/>
      <c r="AI19" s="5284"/>
    </row>
    <row r="20" spans="1:35" ht="13.8" thickBot="1" x14ac:dyDescent="0.3">
      <c r="A20" s="6153"/>
      <c r="B20" s="5286">
        <v>2008</v>
      </c>
      <c r="C20" s="5294">
        <v>238.5</v>
      </c>
      <c r="D20" s="5294">
        <v>224.7</v>
      </c>
      <c r="E20" s="5294">
        <v>210.8</v>
      </c>
      <c r="F20" s="5294">
        <v>197.9</v>
      </c>
      <c r="G20" s="5294">
        <v>185.4</v>
      </c>
      <c r="H20" s="5294">
        <v>173.3</v>
      </c>
      <c r="I20" s="5294">
        <v>166.4</v>
      </c>
      <c r="J20" s="5294">
        <v>157.69999999999999</v>
      </c>
      <c r="K20" s="5294">
        <v>148.30000000000001</v>
      </c>
      <c r="L20" s="5294">
        <v>142.69999999999999</v>
      </c>
      <c r="M20" s="5294">
        <v>136.19999999999999</v>
      </c>
      <c r="N20" s="5294">
        <v>130</v>
      </c>
      <c r="O20" s="5294">
        <v>119.4</v>
      </c>
      <c r="P20" s="5294">
        <v>109.7</v>
      </c>
      <c r="Q20" s="5288">
        <v>100</v>
      </c>
      <c r="R20" s="5280">
        <v>97.560975609756099</v>
      </c>
      <c r="S20" s="5280">
        <v>94.811443741259581</v>
      </c>
      <c r="T20" s="5282">
        <v>89.024829803999609</v>
      </c>
      <c r="U20" s="5280">
        <v>85.68318556689087</v>
      </c>
      <c r="V20" s="5280">
        <v>82.785686538058812</v>
      </c>
      <c r="W20" s="5280">
        <v>80.218688505870958</v>
      </c>
      <c r="X20" s="5280">
        <v>79.189228534917049</v>
      </c>
      <c r="Y20" s="5280">
        <v>78.405176767244598</v>
      </c>
      <c r="Z20" s="5280">
        <v>75.599999999999994</v>
      </c>
      <c r="AA20" s="5280">
        <v>73.255813953488371</v>
      </c>
      <c r="AB20" s="5280">
        <v>72.891357167650128</v>
      </c>
      <c r="AC20" s="5280">
        <v>71.113519187951354</v>
      </c>
      <c r="AD20" s="5280">
        <v>68.378383834568609</v>
      </c>
      <c r="AE20" s="5280">
        <v>61.713342810982496</v>
      </c>
      <c r="AF20" s="5280">
        <v>57.676021318675225</v>
      </c>
      <c r="AG20" s="5285">
        <v>55.671835249686509</v>
      </c>
      <c r="AH20" s="5284"/>
      <c r="AI20" s="5284"/>
    </row>
    <row r="21" spans="1:35" ht="13.8" thickBot="1" x14ac:dyDescent="0.3">
      <c r="A21" s="6153"/>
      <c r="B21" s="5286">
        <v>2009</v>
      </c>
      <c r="C21" s="5294">
        <v>244.46249999999998</v>
      </c>
      <c r="D21" s="5294">
        <v>230.31749999999997</v>
      </c>
      <c r="E21" s="5294">
        <v>216.07</v>
      </c>
      <c r="F21" s="5294">
        <v>202.8475</v>
      </c>
      <c r="G21" s="5294">
        <v>190.035</v>
      </c>
      <c r="H21" s="5294">
        <v>177.63249999999999</v>
      </c>
      <c r="I21" s="5294">
        <v>170.56</v>
      </c>
      <c r="J21" s="5294">
        <v>161.64249999999998</v>
      </c>
      <c r="K21" s="5294">
        <v>152.00749999999999</v>
      </c>
      <c r="L21" s="5294">
        <v>146.26749999999998</v>
      </c>
      <c r="M21" s="5294">
        <v>139.60499999999999</v>
      </c>
      <c r="N21" s="5294">
        <v>133.25</v>
      </c>
      <c r="O21" s="5294">
        <v>122.38499999999999</v>
      </c>
      <c r="P21" s="5294">
        <v>112.4425</v>
      </c>
      <c r="Q21" s="5294">
        <v>102.49999999999999</v>
      </c>
      <c r="R21" s="5288">
        <v>100</v>
      </c>
      <c r="S21" s="5292">
        <v>97.181729834791071</v>
      </c>
      <c r="T21" s="5282">
        <v>91.250450549099597</v>
      </c>
      <c r="U21" s="5280">
        <v>87.825265206063136</v>
      </c>
      <c r="V21" s="5280">
        <v>84.855328701510274</v>
      </c>
      <c r="W21" s="5280">
        <v>82.224155718517721</v>
      </c>
      <c r="X21" s="5280">
        <v>81.168959248289966</v>
      </c>
      <c r="Y21" s="5280">
        <v>80.365306186425713</v>
      </c>
      <c r="Z21" s="5280">
        <v>77.5</v>
      </c>
      <c r="AA21" s="5280">
        <v>75.096899224806194</v>
      </c>
      <c r="AB21" s="5280">
        <v>74.723282810752437</v>
      </c>
      <c r="AC21" s="5280">
        <v>72.900763717807266</v>
      </c>
      <c r="AD21" s="5280">
        <v>70.096888190199294</v>
      </c>
      <c r="AE21" s="5280">
        <v>63.264339521840512</v>
      </c>
      <c r="AF21" s="5280">
        <v>59.125550954991127</v>
      </c>
      <c r="AG21" s="5285">
        <v>57.070995130300311</v>
      </c>
      <c r="AH21" s="5284"/>
      <c r="AI21" s="5284"/>
    </row>
    <row r="22" spans="1:35" ht="13.8" thickBot="1" x14ac:dyDescent="0.3">
      <c r="A22" s="6153"/>
      <c r="B22" s="5286">
        <v>2010</v>
      </c>
      <c r="C22" s="5294">
        <v>251.55191249999996</v>
      </c>
      <c r="D22" s="5294">
        <v>236.99670749999996</v>
      </c>
      <c r="E22" s="5294">
        <v>222.33602999999997</v>
      </c>
      <c r="F22" s="5294">
        <v>208.73007749999999</v>
      </c>
      <c r="G22" s="5294">
        <v>195.54601499999998</v>
      </c>
      <c r="H22" s="5294">
        <v>182.78384249999999</v>
      </c>
      <c r="I22" s="5294">
        <v>175.50623999999999</v>
      </c>
      <c r="J22" s="5294">
        <v>166.33013249999996</v>
      </c>
      <c r="K22" s="5294">
        <v>156.41571749999997</v>
      </c>
      <c r="L22" s="5294">
        <v>150.50925749999996</v>
      </c>
      <c r="M22" s="5294">
        <v>143.65354499999998</v>
      </c>
      <c r="N22" s="5294">
        <v>137.11425</v>
      </c>
      <c r="O22" s="5294">
        <v>125.93416499999998</v>
      </c>
      <c r="P22" s="5294">
        <v>115.70333249999999</v>
      </c>
      <c r="Q22" s="5294">
        <v>105.47249999999998</v>
      </c>
      <c r="R22" s="5296">
        <v>102.89999999999999</v>
      </c>
      <c r="S22" s="5288">
        <v>100</v>
      </c>
      <c r="T22" s="5297">
        <v>93.896713615023472</v>
      </c>
      <c r="U22" s="5280">
        <v>90.372197897038959</v>
      </c>
      <c r="V22" s="5280">
        <v>87.316133233854075</v>
      </c>
      <c r="W22" s="5280">
        <v>84.608656234354726</v>
      </c>
      <c r="X22" s="5280">
        <v>83.522859066490369</v>
      </c>
      <c r="Y22" s="5280">
        <v>82.695900065832049</v>
      </c>
      <c r="Z22" s="5280">
        <v>79.7</v>
      </c>
      <c r="AA22" s="5280">
        <v>77.228682170542641</v>
      </c>
      <c r="AB22" s="5280">
        <v>76.844459871186714</v>
      </c>
      <c r="AC22" s="5280">
        <v>74.970204752377285</v>
      </c>
      <c r="AD22" s="5280">
        <v>72.086735338824312</v>
      </c>
      <c r="AE22" s="5280">
        <v>65.06023045020244</v>
      </c>
      <c r="AF22" s="5280">
        <v>60.803953691777977</v>
      </c>
      <c r="AG22" s="5285">
        <v>58.691074992063683</v>
      </c>
      <c r="AH22" s="5284"/>
      <c r="AI22" s="5284"/>
    </row>
    <row r="23" spans="1:35" ht="13.8" thickBot="1" x14ac:dyDescent="0.3">
      <c r="A23" s="6153"/>
      <c r="B23" s="5286">
        <v>2011</v>
      </c>
      <c r="C23" s="5294">
        <v>267.90278681249993</v>
      </c>
      <c r="D23" s="5294">
        <v>252.40149348749995</v>
      </c>
      <c r="E23" s="5294">
        <v>236.78787194999995</v>
      </c>
      <c r="F23" s="5294">
        <v>222.29753253749999</v>
      </c>
      <c r="G23" s="5294">
        <v>208.25650597499998</v>
      </c>
      <c r="H23" s="5294">
        <v>194.66479226249999</v>
      </c>
      <c r="I23" s="5294">
        <v>186.91414559999998</v>
      </c>
      <c r="J23" s="5294">
        <v>177.14159111249995</v>
      </c>
      <c r="K23" s="5294">
        <v>166.58273913749997</v>
      </c>
      <c r="L23" s="5294">
        <v>160.29235923749994</v>
      </c>
      <c r="M23" s="5294">
        <v>152.99102542499998</v>
      </c>
      <c r="N23" s="5294">
        <v>146.02667624999998</v>
      </c>
      <c r="O23" s="5294">
        <v>134.11988572499996</v>
      </c>
      <c r="P23" s="5294">
        <v>123.22404911249998</v>
      </c>
      <c r="Q23" s="5294">
        <v>112.32821249999998</v>
      </c>
      <c r="R23" s="5294">
        <v>109.58849999999998</v>
      </c>
      <c r="S23" s="5296">
        <v>106.5</v>
      </c>
      <c r="T23" s="5288">
        <v>100</v>
      </c>
      <c r="U23" s="5292">
        <v>96.2463907603465</v>
      </c>
      <c r="V23" s="5280">
        <v>92.991681894054594</v>
      </c>
      <c r="W23" s="5280">
        <v>90.108218889587775</v>
      </c>
      <c r="X23" s="5280">
        <v>88.951844905812237</v>
      </c>
      <c r="Y23" s="5280">
        <v>88.07113357011113</v>
      </c>
      <c r="Z23" s="5280">
        <v>84.9</v>
      </c>
      <c r="AA23" s="5280">
        <v>82.267441860465127</v>
      </c>
      <c r="AB23" s="5280">
        <v>81.858151104940433</v>
      </c>
      <c r="AC23" s="5280">
        <v>79.861610834088239</v>
      </c>
      <c r="AD23" s="5280">
        <v>76.790010417392537</v>
      </c>
      <c r="AE23" s="5280">
        <v>69.305063553603361</v>
      </c>
      <c r="AF23" s="5280">
        <v>64.771087433274161</v>
      </c>
      <c r="AG23" s="5285">
        <v>62.52035466532255</v>
      </c>
      <c r="AH23" s="5284"/>
      <c r="AI23" s="5284"/>
    </row>
    <row r="24" spans="1:35" ht="13.8" thickBot="1" x14ac:dyDescent="0.3">
      <c r="A24" s="6153"/>
      <c r="B24" s="5286">
        <v>2012</v>
      </c>
      <c r="C24" s="5294">
        <v>278.35099549818739</v>
      </c>
      <c r="D24" s="5294">
        <v>262.24515173351244</v>
      </c>
      <c r="E24" s="5294">
        <v>246.02259895604993</v>
      </c>
      <c r="F24" s="5294">
        <v>230.96713630646246</v>
      </c>
      <c r="G24" s="5294">
        <v>216.37850970802498</v>
      </c>
      <c r="H24" s="5294">
        <v>202.25671916073748</v>
      </c>
      <c r="I24" s="5294">
        <v>194.20379727839997</v>
      </c>
      <c r="J24" s="5294">
        <v>184.05011316588744</v>
      </c>
      <c r="K24" s="5294">
        <v>173.07946596386245</v>
      </c>
      <c r="L24" s="5294">
        <v>166.54376124776243</v>
      </c>
      <c r="M24" s="5294">
        <v>158.95767541657497</v>
      </c>
      <c r="N24" s="5294">
        <v>151.72171662374996</v>
      </c>
      <c r="O24" s="5294">
        <v>139.35056126827496</v>
      </c>
      <c r="P24" s="5294">
        <v>128.02978702788747</v>
      </c>
      <c r="Q24" s="5294">
        <v>116.70901278749997</v>
      </c>
      <c r="R24" s="5294">
        <v>113.86245149999998</v>
      </c>
      <c r="S24" s="5294">
        <v>110.65349999999999</v>
      </c>
      <c r="T24" s="5294">
        <v>103.89999999999999</v>
      </c>
      <c r="U24" s="5288">
        <v>100</v>
      </c>
      <c r="V24" s="5292">
        <v>96.618357487922708</v>
      </c>
      <c r="W24" s="5280">
        <v>93.622439426281687</v>
      </c>
      <c r="X24" s="5280">
        <v>92.420966857138907</v>
      </c>
      <c r="Y24" s="5280">
        <v>91.505907779345449</v>
      </c>
      <c r="Z24" s="5280">
        <v>88.2</v>
      </c>
      <c r="AA24" s="5280">
        <v>85.465116279069761</v>
      </c>
      <c r="AB24" s="5280">
        <v>85.039916695591813</v>
      </c>
      <c r="AC24" s="5280">
        <v>82.965772385943239</v>
      </c>
      <c r="AD24" s="5280">
        <v>79.774781140330035</v>
      </c>
      <c r="AE24" s="5280">
        <v>71.998899946146238</v>
      </c>
      <c r="AF24" s="5280">
        <v>67.28869153845443</v>
      </c>
      <c r="AG24" s="5285">
        <v>64.950474457967587</v>
      </c>
      <c r="AH24" s="5284"/>
      <c r="AI24" s="5284"/>
    </row>
    <row r="25" spans="1:35" ht="13.8" thickBot="1" x14ac:dyDescent="0.3">
      <c r="A25" s="6153"/>
      <c r="B25" s="5286">
        <v>2013</v>
      </c>
      <c r="C25" s="5294">
        <v>288.05522158757429</v>
      </c>
      <c r="D25" s="5294">
        <v>271.47546659129245</v>
      </c>
      <c r="E25" s="5294">
        <v>254.63338991951167</v>
      </c>
      <c r="F25" s="5294">
        <v>239.03681551161071</v>
      </c>
      <c r="G25" s="5294">
        <v>223.89877834109257</v>
      </c>
      <c r="H25" s="5294">
        <v>209.33742830087976</v>
      </c>
      <c r="I25" s="5294">
        <v>200.9754649114507</v>
      </c>
      <c r="J25" s="5294">
        <v>190.49186712669348</v>
      </c>
      <c r="K25" s="5294">
        <v>179.13724727259762</v>
      </c>
      <c r="L25" s="5294">
        <v>172.43694413635592</v>
      </c>
      <c r="M25" s="5294">
        <v>164.69622171571717</v>
      </c>
      <c r="N25" s="5294">
        <v>157.00307122565985</v>
      </c>
      <c r="O25" s="5294">
        <v>144.17178257636354</v>
      </c>
      <c r="P25" s="5294">
        <v>132.5108295738635</v>
      </c>
      <c r="Q25" s="5294">
        <v>120.79382823506246</v>
      </c>
      <c r="R25" s="5294">
        <v>117.84763730249995</v>
      </c>
      <c r="S25" s="5294">
        <v>114.52637249999997</v>
      </c>
      <c r="T25" s="5294">
        <v>107.53649999999999</v>
      </c>
      <c r="U25" s="5298">
        <v>103.49999999999999</v>
      </c>
      <c r="V25" s="5288">
        <v>100</v>
      </c>
      <c r="W25" s="5292">
        <v>96.899224806201545</v>
      </c>
      <c r="X25" s="5280">
        <v>95.655700697138755</v>
      </c>
      <c r="Y25" s="5280">
        <v>94.708614551622532</v>
      </c>
      <c r="Z25" s="5280">
        <v>91.3</v>
      </c>
      <c r="AA25" s="5280">
        <v>88.468992248062008</v>
      </c>
      <c r="AB25" s="5280">
        <v>88.02884800802191</v>
      </c>
      <c r="AC25" s="5280">
        <v>85.881802934655525</v>
      </c>
      <c r="AD25" s="5280">
        <v>82.578656667938006</v>
      </c>
      <c r="AE25" s="5280">
        <v>74.52947352701986</v>
      </c>
      <c r="AF25" s="5280">
        <v>69.65371357665407</v>
      </c>
      <c r="AG25" s="5285">
        <v>67.233314263179608</v>
      </c>
      <c r="AH25" s="5284"/>
      <c r="AI25" s="5284"/>
    </row>
    <row r="26" spans="1:35" ht="13.8" thickBot="1" x14ac:dyDescent="0.3">
      <c r="A26" s="6153"/>
      <c r="B26" s="5286">
        <v>2014</v>
      </c>
      <c r="C26" s="5294">
        <v>297.27298867837669</v>
      </c>
      <c r="D26" s="5294">
        <v>280.1626815222138</v>
      </c>
      <c r="E26" s="5294">
        <v>262.78165839693605</v>
      </c>
      <c r="F26" s="5294">
        <v>246.68599360798225</v>
      </c>
      <c r="G26" s="5294">
        <v>231.06353924800754</v>
      </c>
      <c r="H26" s="5294">
        <v>216.03622600650792</v>
      </c>
      <c r="I26" s="5294">
        <v>207.40667978861714</v>
      </c>
      <c r="J26" s="5294">
        <v>196.58760687474768</v>
      </c>
      <c r="K26" s="5294">
        <v>184.86963918532075</v>
      </c>
      <c r="L26" s="5294">
        <v>177.95492634871931</v>
      </c>
      <c r="M26" s="5294">
        <v>169.96650081062012</v>
      </c>
      <c r="N26" s="5294">
        <v>162.02716950488096</v>
      </c>
      <c r="O26" s="5294">
        <v>148.78527961880718</v>
      </c>
      <c r="P26" s="5294">
        <v>136.75117612022714</v>
      </c>
      <c r="Q26" s="5294">
        <v>124.65923073858447</v>
      </c>
      <c r="R26" s="5294">
        <v>121.61876169617994</v>
      </c>
      <c r="S26" s="5294">
        <v>118.19121641999996</v>
      </c>
      <c r="T26" s="5294">
        <v>110.97766799999999</v>
      </c>
      <c r="U26" s="5294">
        <v>106.81199999999998</v>
      </c>
      <c r="V26" s="5294">
        <v>103.2</v>
      </c>
      <c r="W26" s="5288">
        <v>100</v>
      </c>
      <c r="X26" s="5280">
        <v>98.716683119447197</v>
      </c>
      <c r="Y26" s="5280">
        <v>97.739290217274458</v>
      </c>
      <c r="Z26" s="5280">
        <v>94.3</v>
      </c>
      <c r="AA26" s="5280">
        <v>91.375968992248062</v>
      </c>
      <c r="AB26" s="5280">
        <v>90.921362181341365</v>
      </c>
      <c r="AC26" s="5280">
        <v>88.70376798179646</v>
      </c>
      <c r="AD26" s="5280">
        <v>85.292084597881214</v>
      </c>
      <c r="AE26" s="5280">
        <v>76.978415702058854</v>
      </c>
      <c r="AF26" s="5280">
        <v>71.942444581363404</v>
      </c>
      <c r="AG26" s="5285">
        <v>69.442514074675103</v>
      </c>
      <c r="AH26" s="5284"/>
      <c r="AI26" s="5284"/>
    </row>
    <row r="27" spans="1:35" ht="13.8" thickBot="1" x14ac:dyDescent="0.3">
      <c r="A27" s="6153"/>
      <c r="B27" s="5286">
        <v>2015</v>
      </c>
      <c r="C27" s="5294">
        <v>300.991477204087</v>
      </c>
      <c r="D27" s="5294">
        <v>283.95422377744057</v>
      </c>
      <c r="E27" s="5294">
        <v>266.37356827152024</v>
      </c>
      <c r="F27" s="5294">
        <v>249.88139612712965</v>
      </c>
      <c r="G27" s="5294">
        <v>233.97134468832363</v>
      </c>
      <c r="H27" s="5294">
        <v>218.8693589226601</v>
      </c>
      <c r="I27" s="5294">
        <v>210.04736940754327</v>
      </c>
      <c r="J27" s="5294">
        <v>199.28592922916818</v>
      </c>
      <c r="K27" s="5294">
        <v>187.29880566651144</v>
      </c>
      <c r="L27" s="5294">
        <v>180.26834039125259</v>
      </c>
      <c r="M27" s="5294">
        <v>172.17606532115818</v>
      </c>
      <c r="N27" s="5294">
        <v>164.13352270844442</v>
      </c>
      <c r="O27" s="5294">
        <v>150.71948825385164</v>
      </c>
      <c r="P27" s="5294">
        <v>138.52894140979009</v>
      </c>
      <c r="Q27" s="5294">
        <v>126.27980073818604</v>
      </c>
      <c r="R27" s="5294">
        <v>123.1998055982303</v>
      </c>
      <c r="S27" s="5294">
        <v>119.72770223345996</v>
      </c>
      <c r="T27" s="5294">
        <v>112.42037768399997</v>
      </c>
      <c r="U27" s="5294">
        <v>108.20055599999998</v>
      </c>
      <c r="V27" s="5294">
        <v>104.54159999999999</v>
      </c>
      <c r="W27" s="5298">
        <v>101.29999999999998</v>
      </c>
      <c r="X27" s="5299">
        <v>100</v>
      </c>
      <c r="Y27" s="5280">
        <v>99.009900990099013</v>
      </c>
      <c r="Z27" s="5280">
        <v>95.5</v>
      </c>
      <c r="AA27" s="5280">
        <v>92.538759689922472</v>
      </c>
      <c r="AB27" s="5280">
        <v>92.078367850669139</v>
      </c>
      <c r="AC27" s="5280">
        <v>89.83255400065282</v>
      </c>
      <c r="AD27" s="5280">
        <v>86.377455769858472</v>
      </c>
      <c r="AE27" s="5280">
        <v>77.957992572074431</v>
      </c>
      <c r="AF27" s="5280">
        <v>72.857936983247129</v>
      </c>
      <c r="AG27" s="5285">
        <v>70.326193999273286</v>
      </c>
      <c r="AH27" s="5284"/>
      <c r="AI27" s="5284"/>
    </row>
    <row r="28" spans="1:35" ht="13.8" thickBot="1" x14ac:dyDescent="0.3">
      <c r="A28" s="6153"/>
      <c r="B28" s="5286">
        <v>2016</v>
      </c>
      <c r="C28" s="5294">
        <v>304.00139197612788</v>
      </c>
      <c r="D28" s="5294">
        <v>286.793766015215</v>
      </c>
      <c r="E28" s="5294">
        <v>269.03730395423543</v>
      </c>
      <c r="F28" s="5294">
        <v>252.38021008840096</v>
      </c>
      <c r="G28" s="5294">
        <v>236.31105813520688</v>
      </c>
      <c r="H28" s="5294">
        <v>221.0580525118867</v>
      </c>
      <c r="I28" s="5294">
        <v>212.14784310161872</v>
      </c>
      <c r="J28" s="5294">
        <v>201.27878852145986</v>
      </c>
      <c r="K28" s="5294">
        <v>189.17179372317656</v>
      </c>
      <c r="L28" s="5294">
        <v>182.07102379516513</v>
      </c>
      <c r="M28" s="5294">
        <v>173.89782597436977</v>
      </c>
      <c r="N28" s="5294">
        <v>165.77485793552887</v>
      </c>
      <c r="O28" s="5294">
        <v>152.22668313639016</v>
      </c>
      <c r="P28" s="5294">
        <v>139.914230823888</v>
      </c>
      <c r="Q28" s="5294">
        <v>127.5425987455679</v>
      </c>
      <c r="R28" s="5294">
        <v>124.4318036542126</v>
      </c>
      <c r="S28" s="5294">
        <v>120.92497925579457</v>
      </c>
      <c r="T28" s="5294">
        <v>113.54458146083998</v>
      </c>
      <c r="U28" s="5294">
        <v>109.28256155999998</v>
      </c>
      <c r="V28" s="5294">
        <v>105.58701599999999</v>
      </c>
      <c r="W28" s="5294">
        <v>102.31299999999999</v>
      </c>
      <c r="X28" s="5298">
        <v>101</v>
      </c>
      <c r="Y28" s="5300">
        <v>100</v>
      </c>
      <c r="Z28" s="5280">
        <v>96.4</v>
      </c>
      <c r="AA28" s="5280">
        <v>93.410852713178301</v>
      </c>
      <c r="AB28" s="5280">
        <v>92.946122102664987</v>
      </c>
      <c r="AC28" s="5280">
        <v>90.679143514795115</v>
      </c>
      <c r="AD28" s="5280">
        <v>87.191484148841454</v>
      </c>
      <c r="AE28" s="5280">
        <v>78.692675224586139</v>
      </c>
      <c r="AF28" s="5280">
        <v>73.544556284659933</v>
      </c>
      <c r="AG28" s="5285">
        <v>70.988953942721935</v>
      </c>
      <c r="AH28" s="5284"/>
      <c r="AI28" s="5284"/>
    </row>
    <row r="29" spans="1:35" ht="13.8" thickBot="1" x14ac:dyDescent="0.3">
      <c r="A29" s="6153"/>
      <c r="B29" s="5286">
        <v>2017</v>
      </c>
      <c r="C29" s="5294">
        <v>315.24944347924458</v>
      </c>
      <c r="D29" s="5294">
        <v>297.40513535777791</v>
      </c>
      <c r="E29" s="5294">
        <v>278.99168420054212</v>
      </c>
      <c r="F29" s="5294">
        <v>261.71827786167177</v>
      </c>
      <c r="G29" s="5294">
        <v>245.0545672862095</v>
      </c>
      <c r="H29" s="5294">
        <v>229.23720045482648</v>
      </c>
      <c r="I29" s="5294">
        <v>219.99731329637859</v>
      </c>
      <c r="J29" s="5294">
        <v>208.72610369675385</v>
      </c>
      <c r="K29" s="5294">
        <v>196.17115009093408</v>
      </c>
      <c r="L29" s="5294">
        <v>188.80765167558621</v>
      </c>
      <c r="M29" s="5294">
        <v>180.33204553542143</v>
      </c>
      <c r="N29" s="5294">
        <v>171.90852767914342</v>
      </c>
      <c r="O29" s="5294">
        <v>157.85907041243658</v>
      </c>
      <c r="P29" s="5294">
        <v>145.09105736437186</v>
      </c>
      <c r="Q29" s="5294">
        <v>132.26167489915392</v>
      </c>
      <c r="R29" s="5294">
        <v>129.03578038941845</v>
      </c>
      <c r="S29" s="5294">
        <v>125.39920348825896</v>
      </c>
      <c r="T29" s="5294">
        <v>117.74573097489105</v>
      </c>
      <c r="U29" s="5294">
        <v>113.32601633771996</v>
      </c>
      <c r="V29" s="5294">
        <v>109.49373559199998</v>
      </c>
      <c r="W29" s="5294">
        <v>106.09858099999998</v>
      </c>
      <c r="X29" s="5294">
        <v>104.73699999999999</v>
      </c>
      <c r="Y29" s="5294">
        <v>103.69999999999999</v>
      </c>
      <c r="Z29" s="5300">
        <v>100</v>
      </c>
      <c r="AA29" s="5294">
        <v>96.867054263565876</v>
      </c>
      <c r="AB29" s="5294">
        <v>96.385128620463576</v>
      </c>
      <c r="AC29" s="5280">
        <v>94.03427182484252</v>
      </c>
      <c r="AD29" s="5280">
        <v>90.417569062348576</v>
      </c>
      <c r="AE29" s="5280">
        <v>81.604304207895822</v>
      </c>
      <c r="AF29" s="5280">
        <v>76.265704867192355</v>
      </c>
      <c r="AG29" s="5285">
        <v>73.615545238602664</v>
      </c>
      <c r="AH29" s="5284"/>
      <c r="AI29" s="5284"/>
    </row>
    <row r="30" spans="1:35" ht="13.8" thickBot="1" x14ac:dyDescent="0.3">
      <c r="A30" s="6153"/>
      <c r="B30" s="5286">
        <v>2018</v>
      </c>
      <c r="C30" s="5294">
        <v>325.33742567058039</v>
      </c>
      <c r="D30" s="5294">
        <v>306.9220996892268</v>
      </c>
      <c r="E30" s="5294">
        <v>287.9194180949595</v>
      </c>
      <c r="F30" s="5294">
        <v>270.09326275324526</v>
      </c>
      <c r="G30" s="5294">
        <v>252.89631343936821</v>
      </c>
      <c r="H30" s="5294">
        <v>236.57279086938092</v>
      </c>
      <c r="I30" s="5294">
        <v>227.0372273218627</v>
      </c>
      <c r="J30" s="5294">
        <v>215.40533901504998</v>
      </c>
      <c r="K30" s="5294">
        <v>202.44862689384397</v>
      </c>
      <c r="L30" s="5294">
        <v>194.84949652920497</v>
      </c>
      <c r="M30" s="5294">
        <v>186.10267099255492</v>
      </c>
      <c r="N30" s="5294">
        <v>177.409600564876</v>
      </c>
      <c r="O30" s="5294">
        <v>162.91056066563456</v>
      </c>
      <c r="P30" s="5294">
        <v>149.73397120003176</v>
      </c>
      <c r="Q30" s="5294">
        <v>136.49404849592685</v>
      </c>
      <c r="R30" s="5294">
        <v>133.16492536187985</v>
      </c>
      <c r="S30" s="5294">
        <v>129.41197799988299</v>
      </c>
      <c r="T30" s="5294">
        <v>121.51359436608756</v>
      </c>
      <c r="U30" s="5294">
        <v>116.952448860527</v>
      </c>
      <c r="V30" s="5294">
        <v>112.99753513094399</v>
      </c>
      <c r="W30" s="5294">
        <v>109.49373559199998</v>
      </c>
      <c r="X30" s="5294">
        <v>108.088584</v>
      </c>
      <c r="Y30" s="5294">
        <v>107.01839999999999</v>
      </c>
      <c r="Z30" s="5294">
        <v>103.1657376</v>
      </c>
      <c r="AA30" s="5300">
        <v>100</v>
      </c>
      <c r="AB30" s="5294">
        <v>99.469452736318416</v>
      </c>
      <c r="AC30" s="5280">
        <v>97.04336852323749</v>
      </c>
      <c r="AD30" s="5280">
        <v>93.310931272343737</v>
      </c>
      <c r="AE30" s="5280">
        <v>84.215641942548487</v>
      </c>
      <c r="AF30" s="5280">
        <v>78.706207422942512</v>
      </c>
      <c r="AG30" s="5285">
        <v>75.971242686237943</v>
      </c>
      <c r="AH30" s="5284"/>
      <c r="AI30" s="5284"/>
    </row>
    <row r="31" spans="1:35" ht="13.8" thickBot="1" x14ac:dyDescent="0.3">
      <c r="A31" s="6153"/>
      <c r="B31" s="5286">
        <v>2019</v>
      </c>
      <c r="C31" s="5294">
        <v>326.96411279893323</v>
      </c>
      <c r="D31" s="5294">
        <v>308.45671018767291</v>
      </c>
      <c r="E31" s="5294">
        <v>289.35901518543426</v>
      </c>
      <c r="F31" s="5294">
        <v>271.44372906701147</v>
      </c>
      <c r="G31" s="5294">
        <v>254.16079500656502</v>
      </c>
      <c r="H31" s="5294">
        <v>237.75565482372781</v>
      </c>
      <c r="I31" s="5294">
        <v>228.17241345847199</v>
      </c>
      <c r="J31" s="5294">
        <v>216.48236571012521</v>
      </c>
      <c r="K31" s="5294">
        <v>203.46087002831317</v>
      </c>
      <c r="L31" s="5294">
        <v>195.82374401185098</v>
      </c>
      <c r="M31" s="5294">
        <v>187.03318434751768</v>
      </c>
      <c r="N31" s="5294">
        <v>178.29664856770037</v>
      </c>
      <c r="O31" s="5294">
        <v>163.72511346896272</v>
      </c>
      <c r="P31" s="5294">
        <v>150.48264105603189</v>
      </c>
      <c r="Q31" s="5294">
        <v>137.17651873840646</v>
      </c>
      <c r="R31" s="5294">
        <v>133.83074998868923</v>
      </c>
      <c r="S31" s="5294">
        <v>130.05903788988266</v>
      </c>
      <c r="T31" s="5294">
        <v>122.12116233791798</v>
      </c>
      <c r="U31" s="5294">
        <v>117.53721110482962</v>
      </c>
      <c r="V31" s="5294">
        <v>113.56252280659869</v>
      </c>
      <c r="W31" s="5294">
        <v>110.04120426995996</v>
      </c>
      <c r="X31" s="5294">
        <v>108.62902691999999</v>
      </c>
      <c r="Y31" s="5294">
        <v>107.55349199999998</v>
      </c>
      <c r="Z31" s="5294">
        <v>103.68156628799998</v>
      </c>
      <c r="AA31" s="5294">
        <v>100.46663399999998</v>
      </c>
      <c r="AB31" s="5300">
        <v>100</v>
      </c>
      <c r="AC31" s="5280">
        <v>97.560975609756099</v>
      </c>
      <c r="AD31" s="5280">
        <v>93.808630393996239</v>
      </c>
      <c r="AE31" s="5280">
        <v>84.664828875447867</v>
      </c>
      <c r="AF31" s="5280">
        <v>79.126008294811086</v>
      </c>
      <c r="AG31" s="5285">
        <v>76.376455883022288</v>
      </c>
      <c r="AH31" s="5284"/>
      <c r="AI31" s="5284"/>
    </row>
    <row r="32" spans="1:35" ht="13.8" thickBot="1" x14ac:dyDescent="0.3">
      <c r="A32" s="6153"/>
      <c r="B32" s="5286">
        <v>2020</v>
      </c>
      <c r="C32" s="5294">
        <v>335.13821561890654</v>
      </c>
      <c r="D32" s="5294">
        <v>316.16812794236472</v>
      </c>
      <c r="E32" s="5294">
        <v>296.59299056507007</v>
      </c>
      <c r="F32" s="5294">
        <v>278.22982229368677</v>
      </c>
      <c r="G32" s="5294">
        <v>260.51481488172914</v>
      </c>
      <c r="H32" s="5294">
        <v>243.69954619432099</v>
      </c>
      <c r="I32" s="5294">
        <v>233.87672379493378</v>
      </c>
      <c r="J32" s="5294">
        <v>221.89442485287833</v>
      </c>
      <c r="K32" s="5294">
        <v>208.54739177902098</v>
      </c>
      <c r="L32" s="5294">
        <v>200.71933761214723</v>
      </c>
      <c r="M32" s="5294">
        <v>191.70901395620561</v>
      </c>
      <c r="N32" s="5294">
        <v>182.75406478189288</v>
      </c>
      <c r="O32" s="5294">
        <v>167.81824130568677</v>
      </c>
      <c r="P32" s="5294">
        <v>154.24470708243268</v>
      </c>
      <c r="Q32" s="5294">
        <v>140.60593170686661</v>
      </c>
      <c r="R32" s="5294">
        <v>137.17651873840646</v>
      </c>
      <c r="S32" s="5294">
        <v>133.31051383712972</v>
      </c>
      <c r="T32" s="5294">
        <v>125.17419139636591</v>
      </c>
      <c r="U32" s="5294">
        <v>120.47564138245035</v>
      </c>
      <c r="V32" s="5294">
        <v>116.40158587676365</v>
      </c>
      <c r="W32" s="5294">
        <v>112.79223437670895</v>
      </c>
      <c r="X32" s="5294">
        <v>111.34475259299998</v>
      </c>
      <c r="Y32" s="5294">
        <v>110.24232929999997</v>
      </c>
      <c r="Z32" s="5294">
        <v>106.27360544519998</v>
      </c>
      <c r="AA32" s="5294">
        <v>102.97829984999997</v>
      </c>
      <c r="AB32" s="5294">
        <v>102.49999999999999</v>
      </c>
      <c r="AC32" s="5300">
        <v>100</v>
      </c>
      <c r="AD32" s="5280">
        <v>96.153846153846146</v>
      </c>
      <c r="AE32" s="5280">
        <v>86.78144959733406</v>
      </c>
      <c r="AF32" s="5280">
        <v>81.104158502181363</v>
      </c>
      <c r="AG32" s="5285">
        <v>78.285867280097833</v>
      </c>
      <c r="AH32" s="5284"/>
      <c r="AI32" s="5284"/>
    </row>
    <row r="33" spans="1:35" ht="13.8" thickBot="1" x14ac:dyDescent="0.3">
      <c r="A33" s="6154"/>
      <c r="B33" s="5286">
        <v>2021</v>
      </c>
      <c r="C33" s="5294">
        <v>348.54374424366284</v>
      </c>
      <c r="D33" s="5294">
        <v>328.81485306005931</v>
      </c>
      <c r="E33" s="5294">
        <v>308.45671018767285</v>
      </c>
      <c r="F33" s="5294">
        <v>289.35901518543426</v>
      </c>
      <c r="G33" s="5294">
        <v>270.93540747699831</v>
      </c>
      <c r="H33" s="5294">
        <v>253.44752804209384</v>
      </c>
      <c r="I33" s="5294">
        <v>243.23179274673114</v>
      </c>
      <c r="J33" s="5294">
        <v>230.77020184699347</v>
      </c>
      <c r="K33" s="5294">
        <v>216.88928745018183</v>
      </c>
      <c r="L33" s="5294">
        <v>208.74811111663311</v>
      </c>
      <c r="M33" s="5294">
        <v>199.37737451445383</v>
      </c>
      <c r="N33" s="5294">
        <v>190.06422737316859</v>
      </c>
      <c r="O33" s="5294">
        <v>174.53097095791423</v>
      </c>
      <c r="P33" s="5294">
        <v>160.41449536573001</v>
      </c>
      <c r="Q33" s="5294">
        <v>146.23016897514128</v>
      </c>
      <c r="R33" s="5294">
        <v>142.66357948794271</v>
      </c>
      <c r="S33" s="5294">
        <v>138.64293439061493</v>
      </c>
      <c r="T33" s="5294">
        <v>130.18115905222055</v>
      </c>
      <c r="U33" s="5294">
        <v>125.29466703774837</v>
      </c>
      <c r="V33" s="5294">
        <v>121.0576493118342</v>
      </c>
      <c r="W33" s="5294">
        <v>117.3039237517773</v>
      </c>
      <c r="X33" s="5294">
        <v>115.79854269671999</v>
      </c>
      <c r="Y33" s="5294">
        <v>114.65202247199997</v>
      </c>
      <c r="Z33" s="5294">
        <v>110.52454966300797</v>
      </c>
      <c r="AA33" s="5294">
        <v>107.09743184399997</v>
      </c>
      <c r="AB33" s="5294">
        <v>106.6</v>
      </c>
      <c r="AC33" s="5294">
        <v>104</v>
      </c>
      <c r="AD33" s="5301">
        <v>100</v>
      </c>
      <c r="AE33" s="5302">
        <v>90.252707581227426</v>
      </c>
      <c r="AF33" s="5280">
        <v>84.348324842268624</v>
      </c>
      <c r="AG33" s="5285">
        <v>81.417301971301754</v>
      </c>
      <c r="AH33" s="5284"/>
      <c r="AI33" s="5284"/>
    </row>
    <row r="34" spans="1:35" ht="13.8" thickBot="1" x14ac:dyDescent="0.3">
      <c r="A34" s="5303"/>
      <c r="B34" s="5286">
        <v>2022</v>
      </c>
      <c r="C34" s="5294">
        <v>386.18646862197846</v>
      </c>
      <c r="D34" s="5294">
        <v>364.32685719054575</v>
      </c>
      <c r="E34" s="5294">
        <v>341.77003488794156</v>
      </c>
      <c r="F34" s="5294">
        <v>320.60978882546118</v>
      </c>
      <c r="G34" s="5294">
        <v>300.19643148451416</v>
      </c>
      <c r="H34" s="5294">
        <v>280.81986107064</v>
      </c>
      <c r="I34" s="5294">
        <v>269.50082636337811</v>
      </c>
      <c r="J34" s="5294">
        <v>255.69338364646879</v>
      </c>
      <c r="K34" s="5294">
        <v>240.31333049480148</v>
      </c>
      <c r="L34" s="5294">
        <v>231.2929071172295</v>
      </c>
      <c r="M34" s="5294">
        <v>220.91013096201488</v>
      </c>
      <c r="N34" s="5294">
        <v>210.59116392947081</v>
      </c>
      <c r="O34" s="5294">
        <v>193.38031582136898</v>
      </c>
      <c r="P34" s="5294">
        <v>177.73926086522886</v>
      </c>
      <c r="Q34" s="5294">
        <v>162.02302722445654</v>
      </c>
      <c r="R34" s="5294">
        <v>158.07124607264055</v>
      </c>
      <c r="S34" s="5294">
        <v>153.61637130480136</v>
      </c>
      <c r="T34" s="5294">
        <v>144.24072422986038</v>
      </c>
      <c r="U34" s="5294">
        <v>138.82649107782521</v>
      </c>
      <c r="V34" s="5294">
        <v>134.13187543751229</v>
      </c>
      <c r="W34" s="5294">
        <v>129.97274751696926</v>
      </c>
      <c r="X34" s="5294">
        <v>128.30478530796577</v>
      </c>
      <c r="Y34" s="5294">
        <v>127.03444089897597</v>
      </c>
      <c r="Z34" s="5294">
        <v>122.46120102661284</v>
      </c>
      <c r="AA34" s="5294">
        <v>118.66395448315198</v>
      </c>
      <c r="AB34" s="5294">
        <v>118.11280000000001</v>
      </c>
      <c r="AC34" s="5294">
        <v>115.23200000000001</v>
      </c>
      <c r="AD34" s="5304">
        <v>110.80000000000001</v>
      </c>
      <c r="AE34" s="5300">
        <v>100</v>
      </c>
      <c r="AF34" s="5280">
        <v>93.457943925233636</v>
      </c>
      <c r="AG34" s="5285">
        <v>90.210370584202352</v>
      </c>
      <c r="AH34" s="5284"/>
      <c r="AI34" s="5284"/>
    </row>
    <row r="35" spans="1:35" ht="13.8" thickBot="1" x14ac:dyDescent="0.3">
      <c r="A35" s="5303"/>
      <c r="B35" s="5286">
        <v>2023</v>
      </c>
      <c r="C35" s="5294">
        <v>413.21952142551697</v>
      </c>
      <c r="D35" s="5294">
        <v>389.829737193884</v>
      </c>
      <c r="E35" s="5294">
        <v>365.69393733009747</v>
      </c>
      <c r="F35" s="5294">
        <v>343.05247404324348</v>
      </c>
      <c r="G35" s="5294">
        <v>321.21018168843017</v>
      </c>
      <c r="H35" s="5294">
        <v>300.47725134558482</v>
      </c>
      <c r="I35" s="5294">
        <v>288.36588420881458</v>
      </c>
      <c r="J35" s="5294">
        <v>273.59192050172163</v>
      </c>
      <c r="K35" s="5294">
        <v>257.13526362943759</v>
      </c>
      <c r="L35" s="5294">
        <v>247.48341061543559</v>
      </c>
      <c r="M35" s="5294">
        <v>236.37384012935593</v>
      </c>
      <c r="N35" s="5294">
        <v>225.33254540453379</v>
      </c>
      <c r="O35" s="5294">
        <v>206.91693792886483</v>
      </c>
      <c r="P35" s="5294">
        <v>190.1810091257949</v>
      </c>
      <c r="Q35" s="5294">
        <v>173.36463913016851</v>
      </c>
      <c r="R35" s="5294">
        <v>169.1362332977254</v>
      </c>
      <c r="S35" s="5294">
        <v>164.36951729613747</v>
      </c>
      <c r="T35" s="5294">
        <v>154.33757492595061</v>
      </c>
      <c r="U35" s="5294">
        <v>148.544345453273</v>
      </c>
      <c r="V35" s="5294">
        <v>143.52110671813816</v>
      </c>
      <c r="W35" s="5294">
        <v>139.07083984315713</v>
      </c>
      <c r="X35" s="5294">
        <v>137.28612027952337</v>
      </c>
      <c r="Y35" s="5294">
        <v>135.92685176190429</v>
      </c>
      <c r="Z35" s="5294">
        <v>131.03348509847575</v>
      </c>
      <c r="AA35" s="5294">
        <v>126.97043129697263</v>
      </c>
      <c r="AB35" s="5294">
        <v>126.38069600000001</v>
      </c>
      <c r="AC35" s="5294">
        <v>123.29824000000002</v>
      </c>
      <c r="AD35" s="5294">
        <v>118.55600000000003</v>
      </c>
      <c r="AE35" s="5294">
        <v>107</v>
      </c>
      <c r="AF35" s="5288">
        <v>100</v>
      </c>
      <c r="AG35" s="5285">
        <v>96.525096525096501</v>
      </c>
      <c r="AH35" s="5284"/>
      <c r="AI35" s="5284"/>
    </row>
    <row r="36" spans="1:35" ht="13.8" thickBot="1" x14ac:dyDescent="0.3">
      <c r="B36" s="5305">
        <v>2024</v>
      </c>
      <c r="C36" s="5306">
        <v>428.09542419683561</v>
      </c>
      <c r="D36" s="5306">
        <v>403.86360773286384</v>
      </c>
      <c r="E36" s="5306">
        <v>378.85891907398099</v>
      </c>
      <c r="F36" s="5306">
        <v>355.40236310880027</v>
      </c>
      <c r="G36" s="5306">
        <v>332.77374822921365</v>
      </c>
      <c r="H36" s="5306">
        <v>311.29443239402588</v>
      </c>
      <c r="I36" s="5306">
        <v>298.74705604033193</v>
      </c>
      <c r="J36" s="5306">
        <v>283.44122963978361</v>
      </c>
      <c r="K36" s="5306">
        <v>266.39213312009736</v>
      </c>
      <c r="L36" s="5306">
        <v>256.39281339759128</v>
      </c>
      <c r="M36" s="5306">
        <v>244.88329837401275</v>
      </c>
      <c r="N36" s="5306">
        <v>233.44451703909701</v>
      </c>
      <c r="O36" s="5306">
        <v>214.36594769430397</v>
      </c>
      <c r="P36" s="5306">
        <v>197.02752545432352</v>
      </c>
      <c r="Q36" s="5306">
        <v>179.60576613885459</v>
      </c>
      <c r="R36" s="5306">
        <v>175.22513769644351</v>
      </c>
      <c r="S36" s="5306">
        <v>170.28681991879841</v>
      </c>
      <c r="T36" s="5306">
        <v>159.89372762328483</v>
      </c>
      <c r="U36" s="5306">
        <v>153.89194188959084</v>
      </c>
      <c r="V36" s="5306">
        <v>148.68786655999114</v>
      </c>
      <c r="W36" s="5306">
        <v>144.07739007751078</v>
      </c>
      <c r="X36" s="5306">
        <v>142.22842060958621</v>
      </c>
      <c r="Y36" s="5306">
        <v>140.82021842533285</v>
      </c>
      <c r="Z36" s="5306">
        <v>135.75069056202088</v>
      </c>
      <c r="AA36" s="5306">
        <v>131.54136682366365</v>
      </c>
      <c r="AB36" s="5306">
        <v>130.93040105600002</v>
      </c>
      <c r="AC36" s="5306">
        <v>127.73697664000002</v>
      </c>
      <c r="AD36" s="5306">
        <v>122.82401600000003</v>
      </c>
      <c r="AE36" s="5306">
        <v>110.852</v>
      </c>
      <c r="AF36" s="5306">
        <v>103.60000000000001</v>
      </c>
      <c r="AG36" s="5288">
        <v>100</v>
      </c>
      <c r="AH36" s="5284"/>
      <c r="AI36" s="5284"/>
    </row>
    <row r="39" spans="1:35" x14ac:dyDescent="0.25">
      <c r="C39" s="5284"/>
      <c r="D39" s="5284"/>
      <c r="E39" s="5284"/>
      <c r="F39" s="5284"/>
      <c r="G39" s="5284"/>
      <c r="H39" s="5284"/>
      <c r="I39" s="5284"/>
      <c r="J39" s="5284"/>
      <c r="K39" s="5284"/>
      <c r="L39" s="5284"/>
      <c r="M39" s="5284"/>
      <c r="N39" s="5284"/>
      <c r="O39" s="5284"/>
      <c r="P39" s="5284"/>
      <c r="Q39" s="5284"/>
      <c r="R39" s="5284"/>
      <c r="S39" s="5284"/>
      <c r="T39" s="5284"/>
      <c r="U39" s="5284"/>
      <c r="V39" s="5284"/>
      <c r="W39" s="5284"/>
      <c r="X39" s="5284"/>
      <c r="Y39" s="5284"/>
      <c r="Z39" s="5284"/>
      <c r="AA39" s="5284"/>
      <c r="AB39" s="5284"/>
      <c r="AC39" s="5284"/>
      <c r="AD39" s="5284"/>
      <c r="AE39" s="5284"/>
      <c r="AF39" s="5284"/>
      <c r="AG39" s="5284"/>
    </row>
    <row r="42" spans="1:35" x14ac:dyDescent="0.25">
      <c r="C42" s="5284"/>
      <c r="D42" s="5284"/>
      <c r="E42" s="5284"/>
      <c r="F42" s="5284"/>
      <c r="G42" s="5284"/>
      <c r="H42" s="5284"/>
      <c r="I42" s="5284"/>
      <c r="J42" s="5284"/>
      <c r="K42" s="5284"/>
      <c r="L42" s="5284"/>
      <c r="M42" s="5284"/>
      <c r="N42" s="5284"/>
      <c r="O42" s="5284"/>
      <c r="P42" s="5284"/>
      <c r="Q42" s="5284"/>
      <c r="R42" s="5284"/>
      <c r="S42" s="5284"/>
      <c r="T42" s="5284"/>
      <c r="U42" s="5284"/>
      <c r="V42" s="5284"/>
      <c r="W42" s="5284"/>
      <c r="X42" s="5284"/>
      <c r="Y42" s="5284"/>
      <c r="Z42" s="5284"/>
      <c r="AA42" s="5284"/>
      <c r="AB42" s="5284"/>
      <c r="AC42" s="5284"/>
      <c r="AD42" s="5284"/>
      <c r="AE42" s="5284"/>
      <c r="AF42" s="5284"/>
    </row>
    <row r="44" spans="1:35" x14ac:dyDescent="0.25">
      <c r="C44" s="5284"/>
      <c r="D44" s="5284"/>
      <c r="E44" s="5284"/>
      <c r="F44" s="5284"/>
      <c r="G44" s="5284"/>
      <c r="H44" s="5284"/>
      <c r="I44" s="5284"/>
      <c r="J44" s="5284"/>
      <c r="K44" s="5284"/>
      <c r="L44" s="5284"/>
      <c r="M44" s="5284"/>
      <c r="N44" s="5284"/>
      <c r="O44" s="5284"/>
      <c r="P44" s="5284"/>
      <c r="Q44" s="5284"/>
      <c r="R44" s="5284"/>
      <c r="S44" s="5284"/>
      <c r="T44" s="5284"/>
      <c r="U44" s="5284"/>
      <c r="V44" s="5284"/>
      <c r="W44" s="5284"/>
      <c r="X44" s="5284"/>
      <c r="Y44" s="5284"/>
      <c r="Z44" s="5284"/>
      <c r="AA44" s="5284"/>
      <c r="AB44" s="5284"/>
      <c r="AC44" s="5284"/>
      <c r="AD44" s="5284"/>
      <c r="AE44" s="5284"/>
      <c r="AF44" s="5284"/>
      <c r="AG44" s="5284"/>
    </row>
  </sheetData>
  <mergeCells count="3">
    <mergeCell ref="A1:AD1"/>
    <mergeCell ref="A4:A33"/>
    <mergeCell ref="AD4:AG4"/>
  </mergeCells>
  <hyperlinks>
    <hyperlink ref="A1" location="CONTENT!A1" display="Back to table of contents" xr:uid="{BC7B9718-3C50-4047-A1ED-4222C1BD7DFF}"/>
    <hyperlink ref="A1:AD1" location="CONTENT!B114" display="Back to table of contents" xr:uid="{CE177889-A972-46AC-AFC9-B245828B3F2E}"/>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A711-D9EB-4EF4-8CFC-C76EF09DAC63}">
  <dimension ref="A1:AF17"/>
  <sheetViews>
    <sheetView workbookViewId="0">
      <selection sqref="A1:AE1"/>
    </sheetView>
  </sheetViews>
  <sheetFormatPr defaultColWidth="6.8984375" defaultRowHeight="15" customHeight="1" x14ac:dyDescent="0.25"/>
  <cols>
    <col min="1" max="1" width="3.5" style="43" customWidth="1"/>
    <col min="2" max="2" width="2" style="43" customWidth="1"/>
    <col min="3" max="3" width="24.69921875" style="43" customWidth="1"/>
    <col min="4" max="12" width="8.09765625" style="43" customWidth="1"/>
    <col min="13" max="13" width="7" style="43" bestFit="1" customWidth="1"/>
    <col min="14" max="16" width="7.296875" style="43" bestFit="1" customWidth="1"/>
    <col min="17" max="16384" width="6.8984375" style="43"/>
  </cols>
  <sheetData>
    <row r="1" spans="1:32" ht="14.4"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5863"/>
      <c r="AD1" s="5863"/>
      <c r="AE1" s="5863"/>
      <c r="AF1" s="868"/>
    </row>
    <row r="2" spans="1:32" ht="18" x14ac:dyDescent="0.25">
      <c r="A2" s="1167" t="s">
        <v>168</v>
      </c>
      <c r="B2" s="1168"/>
      <c r="C2" s="1169"/>
      <c r="D2" s="1169"/>
      <c r="E2" s="1169"/>
      <c r="F2" s="1169"/>
      <c r="G2" s="1169"/>
      <c r="H2" s="1169"/>
      <c r="I2" s="1169"/>
      <c r="J2" s="1169"/>
      <c r="K2" s="1169"/>
      <c r="L2" s="1169"/>
    </row>
    <row r="3" spans="1:32" ht="18" x14ac:dyDescent="0.25">
      <c r="A3" s="1170"/>
      <c r="B3" s="1169"/>
      <c r="C3" s="1169"/>
      <c r="D3" s="1169"/>
      <c r="E3" s="1169"/>
      <c r="F3" s="1169"/>
      <c r="G3" s="1169"/>
      <c r="H3" s="1169"/>
      <c r="I3" s="1169"/>
      <c r="J3" s="1169"/>
      <c r="K3" s="1169"/>
      <c r="L3" s="1169"/>
    </row>
    <row r="4" spans="1:32" ht="16.8" x14ac:dyDescent="0.25">
      <c r="A4" s="1171" t="s">
        <v>2029</v>
      </c>
      <c r="B4" s="1172"/>
      <c r="C4" s="1172"/>
      <c r="D4" s="1172"/>
      <c r="E4" s="1172"/>
      <c r="F4" s="1172"/>
      <c r="G4" s="1172"/>
      <c r="H4" s="1172"/>
      <c r="I4" s="1172"/>
      <c r="J4" s="1172"/>
      <c r="K4" s="1172"/>
      <c r="L4" s="1172"/>
    </row>
    <row r="5" spans="1:32" ht="20.100000000000001" customHeight="1" x14ac:dyDescent="0.25">
      <c r="A5" s="1173"/>
      <c r="B5" s="1174"/>
      <c r="C5" s="1174"/>
      <c r="D5" s="1174"/>
      <c r="E5" s="1174"/>
      <c r="F5" s="1174"/>
      <c r="G5" s="1174"/>
      <c r="H5" s="1174"/>
      <c r="I5" s="1174"/>
      <c r="J5" s="1174"/>
      <c r="K5" s="1174"/>
      <c r="L5" s="1174"/>
      <c r="M5" s="6162" t="s">
        <v>2030</v>
      </c>
      <c r="N5" s="6162"/>
      <c r="O5" s="6162"/>
      <c r="P5" s="6162"/>
    </row>
    <row r="6" spans="1:32" ht="13.8" x14ac:dyDescent="0.25">
      <c r="A6" s="1175"/>
      <c r="B6" s="1176"/>
      <c r="C6" s="1176"/>
      <c r="D6" s="6157">
        <v>2016</v>
      </c>
      <c r="E6" s="6157">
        <v>2017</v>
      </c>
      <c r="F6" s="6157">
        <v>2018</v>
      </c>
      <c r="G6" s="6157">
        <v>2019</v>
      </c>
      <c r="H6" s="6157">
        <v>2020</v>
      </c>
      <c r="I6" s="6157">
        <v>2021</v>
      </c>
      <c r="J6" s="6157">
        <v>2022</v>
      </c>
      <c r="K6" s="6157" t="s">
        <v>1983</v>
      </c>
      <c r="L6" s="6157">
        <v>2024</v>
      </c>
      <c r="M6" s="6159">
        <v>2024</v>
      </c>
      <c r="N6" s="6159"/>
      <c r="O6" s="6159"/>
      <c r="P6" s="6160"/>
    </row>
    <row r="7" spans="1:32" ht="16.8" x14ac:dyDescent="0.25">
      <c r="A7" s="1177"/>
      <c r="B7" s="1178"/>
      <c r="C7" s="1178"/>
      <c r="D7" s="6158"/>
      <c r="E7" s="6158"/>
      <c r="F7" s="6158"/>
      <c r="G7" s="6158"/>
      <c r="H7" s="6158"/>
      <c r="I7" s="6158"/>
      <c r="J7" s="6158"/>
      <c r="K7" s="6158"/>
      <c r="L7" s="6158"/>
      <c r="M7" s="1179" t="s">
        <v>1985</v>
      </c>
      <c r="N7" s="1180" t="s">
        <v>1986</v>
      </c>
      <c r="O7" s="1180" t="s">
        <v>1987</v>
      </c>
      <c r="P7" s="1180" t="s">
        <v>1988</v>
      </c>
    </row>
    <row r="8" spans="1:32" ht="13.8" x14ac:dyDescent="0.25">
      <c r="A8" s="1181">
        <v>1</v>
      </c>
      <c r="B8" s="1178" t="s">
        <v>2031</v>
      </c>
      <c r="C8" s="1178"/>
      <c r="D8" s="1182">
        <v>78106</v>
      </c>
      <c r="E8" s="1182">
        <v>71662</v>
      </c>
      <c r="F8" s="1183">
        <v>67266</v>
      </c>
      <c r="G8" s="1183">
        <v>66351</v>
      </c>
      <c r="H8" s="1182">
        <v>60427</v>
      </c>
      <c r="I8" s="1182">
        <v>69880</v>
      </c>
      <c r="J8" s="1182">
        <v>83110</v>
      </c>
      <c r="K8" s="1182">
        <v>83753</v>
      </c>
      <c r="L8" s="1182">
        <v>80615</v>
      </c>
      <c r="M8" s="1184">
        <v>17787</v>
      </c>
      <c r="N8" s="1185">
        <v>20797</v>
      </c>
      <c r="O8" s="1185">
        <v>21643</v>
      </c>
      <c r="P8" s="1185">
        <v>20388</v>
      </c>
    </row>
    <row r="9" spans="1:32" ht="13.8" x14ac:dyDescent="0.25">
      <c r="A9" s="1177"/>
      <c r="B9" s="1178" t="s">
        <v>2032</v>
      </c>
      <c r="C9" s="1178"/>
      <c r="D9" s="1182">
        <v>56087</v>
      </c>
      <c r="E9" s="1182">
        <v>53142</v>
      </c>
      <c r="F9" s="1182">
        <v>50631</v>
      </c>
      <c r="G9" s="1182">
        <v>52020</v>
      </c>
      <c r="H9" s="1182">
        <v>47824</v>
      </c>
      <c r="I9" s="1182">
        <v>52152</v>
      </c>
      <c r="J9" s="1182">
        <v>61002</v>
      </c>
      <c r="K9" s="1182">
        <v>60535</v>
      </c>
      <c r="L9" s="1182">
        <v>60172</v>
      </c>
      <c r="M9" s="1186">
        <v>13554</v>
      </c>
      <c r="N9" s="1187">
        <v>15538</v>
      </c>
      <c r="O9" s="1187">
        <v>15790</v>
      </c>
      <c r="P9" s="1188">
        <v>15290</v>
      </c>
    </row>
    <row r="10" spans="1:32" ht="13.8" x14ac:dyDescent="0.25">
      <c r="A10" s="1177"/>
      <c r="B10" s="1178" t="s">
        <v>2033</v>
      </c>
      <c r="C10" s="1178"/>
      <c r="D10" s="1182">
        <v>22019</v>
      </c>
      <c r="E10" s="1182">
        <v>18520</v>
      </c>
      <c r="F10" s="1182">
        <v>16635</v>
      </c>
      <c r="G10" s="1182">
        <v>14331</v>
      </c>
      <c r="H10" s="1182">
        <v>12603</v>
      </c>
      <c r="I10" s="1182">
        <v>17728</v>
      </c>
      <c r="J10" s="1182">
        <v>22108</v>
      </c>
      <c r="K10" s="1182">
        <v>23218</v>
      </c>
      <c r="L10" s="1182">
        <v>20443</v>
      </c>
      <c r="M10" s="1186">
        <v>4233</v>
      </c>
      <c r="N10" s="1187">
        <v>5259</v>
      </c>
      <c r="O10" s="1187">
        <v>5853</v>
      </c>
      <c r="P10" s="1188">
        <v>5098</v>
      </c>
    </row>
    <row r="11" spans="1:32" ht="13.8" x14ac:dyDescent="0.25">
      <c r="A11" s="1181">
        <v>2</v>
      </c>
      <c r="B11" s="1178" t="s">
        <v>2034</v>
      </c>
      <c r="C11" s="1178"/>
      <c r="D11" s="1182">
        <v>6350</v>
      </c>
      <c r="E11" s="1182">
        <v>9018</v>
      </c>
      <c r="F11" s="1182">
        <v>13073</v>
      </c>
      <c r="G11" s="1182">
        <v>12448</v>
      </c>
      <c r="H11" s="1182">
        <v>9796</v>
      </c>
      <c r="I11" s="1182">
        <v>12112</v>
      </c>
      <c r="J11" s="1182">
        <v>22414</v>
      </c>
      <c r="K11" s="1182">
        <v>20145</v>
      </c>
      <c r="L11" s="1182">
        <v>29350</v>
      </c>
      <c r="M11" s="1186">
        <v>6044</v>
      </c>
      <c r="N11" s="1189">
        <v>8768</v>
      </c>
      <c r="O11" s="1189">
        <v>7946</v>
      </c>
      <c r="P11" s="1188">
        <v>6592</v>
      </c>
    </row>
    <row r="12" spans="1:32" ht="13.8" x14ac:dyDescent="0.25">
      <c r="A12" s="1190"/>
      <c r="B12" s="1191" t="s">
        <v>2035</v>
      </c>
      <c r="C12" s="1191" t="s">
        <v>2036</v>
      </c>
      <c r="D12" s="1192">
        <v>84456</v>
      </c>
      <c r="E12" s="1192">
        <v>80680</v>
      </c>
      <c r="F12" s="1192">
        <v>80339</v>
      </c>
      <c r="G12" s="1192">
        <v>78799</v>
      </c>
      <c r="H12" s="1192">
        <v>70223</v>
      </c>
      <c r="I12" s="1192">
        <v>81992</v>
      </c>
      <c r="J12" s="1192">
        <v>105524</v>
      </c>
      <c r="K12" s="1192">
        <v>103898</v>
      </c>
      <c r="L12" s="1192">
        <v>109965</v>
      </c>
      <c r="M12" s="1193">
        <v>23831</v>
      </c>
      <c r="N12" s="1194">
        <v>29565</v>
      </c>
      <c r="O12" s="1193">
        <v>29589</v>
      </c>
      <c r="P12" s="1193">
        <v>26980</v>
      </c>
    </row>
    <row r="13" spans="1:32" ht="13.8" x14ac:dyDescent="0.25">
      <c r="A13" s="1195"/>
      <c r="B13" s="1196" t="s">
        <v>2037</v>
      </c>
      <c r="C13" s="1197" t="s">
        <v>2038</v>
      </c>
      <c r="D13" s="1198">
        <v>165423</v>
      </c>
      <c r="E13" s="1198">
        <v>180867</v>
      </c>
      <c r="F13" s="1198">
        <v>192438</v>
      </c>
      <c r="G13" s="1199">
        <v>198639</v>
      </c>
      <c r="H13" s="1198">
        <v>165722</v>
      </c>
      <c r="I13" s="1198">
        <v>214836</v>
      </c>
      <c r="J13" s="1198">
        <v>292112</v>
      </c>
      <c r="K13" s="1198">
        <v>283871</v>
      </c>
      <c r="L13" s="1198">
        <v>317802</v>
      </c>
      <c r="M13" s="1200">
        <v>69799</v>
      </c>
      <c r="N13" s="1201">
        <v>76271</v>
      </c>
      <c r="O13" s="1200">
        <v>85545</v>
      </c>
      <c r="P13" s="1200">
        <v>86187</v>
      </c>
    </row>
    <row r="14" spans="1:32" ht="13.8" x14ac:dyDescent="0.25">
      <c r="A14" s="1202"/>
      <c r="B14" s="1203" t="s">
        <v>2039</v>
      </c>
      <c r="C14" s="1203"/>
      <c r="D14" s="1204">
        <v>249879</v>
      </c>
      <c r="E14" s="1204">
        <v>261547</v>
      </c>
      <c r="F14" s="1204">
        <v>272777</v>
      </c>
      <c r="G14" s="1204">
        <v>277438</v>
      </c>
      <c r="H14" s="1204">
        <v>235945</v>
      </c>
      <c r="I14" s="1204">
        <v>296828</v>
      </c>
      <c r="J14" s="1204">
        <v>397636</v>
      </c>
      <c r="K14" s="1204">
        <v>387769</v>
      </c>
      <c r="L14" s="1204">
        <v>427767</v>
      </c>
      <c r="M14" s="1205">
        <v>93630</v>
      </c>
      <c r="N14" s="1206">
        <v>105836</v>
      </c>
      <c r="O14" s="1205">
        <v>115134</v>
      </c>
      <c r="P14" s="1205">
        <v>113167</v>
      </c>
    </row>
    <row r="15" spans="1:32" ht="13.8" x14ac:dyDescent="0.25">
      <c r="A15" s="1207"/>
      <c r="B15" s="6161" t="s">
        <v>2040</v>
      </c>
      <c r="C15" s="6161"/>
      <c r="D15" s="1208">
        <v>-80967</v>
      </c>
      <c r="E15" s="1208">
        <v>-100187</v>
      </c>
      <c r="F15" s="1208">
        <v>-112099</v>
      </c>
      <c r="G15" s="1208">
        <v>-119840</v>
      </c>
      <c r="H15" s="1208">
        <v>-95499</v>
      </c>
      <c r="I15" s="1208">
        <v>-132844</v>
      </c>
      <c r="J15" s="1208">
        <v>-186588</v>
      </c>
      <c r="K15" s="1208">
        <v>-179973</v>
      </c>
      <c r="L15" s="1208">
        <v>-207837</v>
      </c>
      <c r="M15" s="1209">
        <v>-45968</v>
      </c>
      <c r="N15" s="1210">
        <v>-46706</v>
      </c>
      <c r="O15" s="1209">
        <v>-55956</v>
      </c>
      <c r="P15" s="1209">
        <v>-59207</v>
      </c>
    </row>
    <row r="16" spans="1:32" ht="16.8" x14ac:dyDescent="0.25">
      <c r="A16" s="1178" t="s">
        <v>2041</v>
      </c>
      <c r="B16" s="1211"/>
      <c r="C16" s="1211"/>
      <c r="D16" s="1212"/>
      <c r="E16" s="1212"/>
      <c r="F16" s="1212"/>
      <c r="G16" s="1212"/>
      <c r="H16" s="1212"/>
      <c r="I16" s="1212"/>
      <c r="J16" s="1212"/>
      <c r="K16" s="1212"/>
      <c r="L16" s="1212"/>
      <c r="M16" s="1212"/>
      <c r="N16" s="1212"/>
      <c r="O16" s="1212"/>
      <c r="P16" s="1212"/>
    </row>
    <row r="17" spans="1:12" ht="13.2" x14ac:dyDescent="0.25">
      <c r="A17" s="1213" t="s">
        <v>2042</v>
      </c>
      <c r="B17" s="1213"/>
      <c r="C17" s="1213"/>
      <c r="D17" s="886"/>
      <c r="E17" s="886"/>
      <c r="F17" s="886"/>
      <c r="G17" s="886"/>
      <c r="H17" s="886"/>
      <c r="I17" s="886"/>
      <c r="J17" s="886"/>
      <c r="K17" s="886"/>
      <c r="L17" s="886"/>
    </row>
  </sheetData>
  <mergeCells count="13">
    <mergeCell ref="L6:L7"/>
    <mergeCell ref="M6:P6"/>
    <mergeCell ref="B15:C15"/>
    <mergeCell ref="A1:AE1"/>
    <mergeCell ref="M5:P5"/>
    <mergeCell ref="D6:D7"/>
    <mergeCell ref="E6:E7"/>
    <mergeCell ref="F6:F7"/>
    <mergeCell ref="G6:G7"/>
    <mergeCell ref="H6:H7"/>
    <mergeCell ref="I6:I7"/>
    <mergeCell ref="J6:J7"/>
    <mergeCell ref="K6:K7"/>
  </mergeCells>
  <hyperlinks>
    <hyperlink ref="A1" location="CONTENT!A1" display="Back to table of contents" xr:uid="{3744B880-CB99-4FF8-9FA0-8F04E5EEA251}"/>
    <hyperlink ref="A1:AE1" location="CONTENT!B123" display="Back to table of contents" xr:uid="{E66E9A4B-7352-4902-BB5F-87CB2057FDD6}"/>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2BC26-AE19-4E4E-B64A-F84848D6CD17}">
  <dimension ref="A1:WUZ40"/>
  <sheetViews>
    <sheetView workbookViewId="0">
      <selection sqref="A1:AD1"/>
    </sheetView>
  </sheetViews>
  <sheetFormatPr defaultColWidth="5.59765625" defaultRowHeight="13.2" x14ac:dyDescent="0.25"/>
  <cols>
    <col min="1" max="1" width="2.8984375" style="869" customWidth="1"/>
    <col min="2" max="2" width="18.19921875" style="869" customWidth="1"/>
    <col min="3" max="3" width="4.3984375" style="5340" customWidth="1"/>
    <col min="4" max="6" width="34.19921875" style="869" customWidth="1"/>
    <col min="7" max="7" width="5.59765625" style="869"/>
    <col min="8" max="8" width="6.19921875" style="869" bestFit="1" customWidth="1"/>
    <col min="9" max="240" width="5.59765625" style="869"/>
    <col min="241" max="241" width="2.8984375" style="869" customWidth="1"/>
    <col min="242" max="242" width="18.19921875" style="869" customWidth="1"/>
    <col min="243" max="243" width="4.3984375" style="869" customWidth="1"/>
    <col min="244" max="244" width="26.59765625" style="869" customWidth="1"/>
    <col min="245" max="245" width="27.69921875" style="869" customWidth="1"/>
    <col min="246" max="246" width="24.5" style="869" customWidth="1"/>
    <col min="247" max="247" width="4.09765625" style="869" customWidth="1"/>
    <col min="248" max="248" width="4.5" style="869" customWidth="1"/>
    <col min="249" max="496" width="5.59765625" style="869"/>
    <col min="497" max="497" width="2.8984375" style="869" customWidth="1"/>
    <col min="498" max="498" width="18.19921875" style="869" customWidth="1"/>
    <col min="499" max="499" width="4.3984375" style="869" customWidth="1"/>
    <col min="500" max="500" width="26.59765625" style="869" customWidth="1"/>
    <col min="501" max="501" width="27.69921875" style="869" customWidth="1"/>
    <col min="502" max="502" width="24.5" style="869" customWidth="1"/>
    <col min="503" max="503" width="4.09765625" style="869" customWidth="1"/>
    <col min="504" max="504" width="4.5" style="869" customWidth="1"/>
    <col min="505" max="752" width="5.59765625" style="869"/>
    <col min="753" max="753" width="2.8984375" style="869" customWidth="1"/>
    <col min="754" max="754" width="18.19921875" style="869" customWidth="1"/>
    <col min="755" max="755" width="4.3984375" style="869" customWidth="1"/>
    <col min="756" max="756" width="26.59765625" style="869" customWidth="1"/>
    <col min="757" max="757" width="27.69921875" style="869" customWidth="1"/>
    <col min="758" max="758" width="24.5" style="869" customWidth="1"/>
    <col min="759" max="759" width="4.09765625" style="869" customWidth="1"/>
    <col min="760" max="760" width="4.5" style="869" customWidth="1"/>
    <col min="761" max="1008" width="5.59765625" style="869"/>
    <col min="1009" max="1009" width="2.8984375" style="869" customWidth="1"/>
    <col min="1010" max="1010" width="18.19921875" style="869" customWidth="1"/>
    <col min="1011" max="1011" width="4.3984375" style="869" customWidth="1"/>
    <col min="1012" max="1012" width="26.59765625" style="869" customWidth="1"/>
    <col min="1013" max="1013" width="27.69921875" style="869" customWidth="1"/>
    <col min="1014" max="1014" width="24.5" style="869" customWidth="1"/>
    <col min="1015" max="1015" width="4.09765625" style="869" customWidth="1"/>
    <col min="1016" max="1016" width="4.5" style="869" customWidth="1"/>
    <col min="1017" max="1264" width="5.59765625" style="869"/>
    <col min="1265" max="1265" width="2.8984375" style="869" customWidth="1"/>
    <col min="1266" max="1266" width="18.19921875" style="869" customWidth="1"/>
    <col min="1267" max="1267" width="4.3984375" style="869" customWidth="1"/>
    <col min="1268" max="1268" width="26.59765625" style="869" customWidth="1"/>
    <col min="1269" max="1269" width="27.69921875" style="869" customWidth="1"/>
    <col min="1270" max="1270" width="24.5" style="869" customWidth="1"/>
    <col min="1271" max="1271" width="4.09765625" style="869" customWidth="1"/>
    <col min="1272" max="1272" width="4.5" style="869" customWidth="1"/>
    <col min="1273" max="1520" width="5.59765625" style="869"/>
    <col min="1521" max="1521" width="2.8984375" style="869" customWidth="1"/>
    <col min="1522" max="1522" width="18.19921875" style="869" customWidth="1"/>
    <col min="1523" max="1523" width="4.3984375" style="869" customWidth="1"/>
    <col min="1524" max="1524" width="26.59765625" style="869" customWidth="1"/>
    <col min="1525" max="1525" width="27.69921875" style="869" customWidth="1"/>
    <col min="1526" max="1526" width="24.5" style="869" customWidth="1"/>
    <col min="1527" max="1527" width="4.09765625" style="869" customWidth="1"/>
    <col min="1528" max="1528" width="4.5" style="869" customWidth="1"/>
    <col min="1529" max="1776" width="5.59765625" style="869"/>
    <col min="1777" max="1777" width="2.8984375" style="869" customWidth="1"/>
    <col min="1778" max="1778" width="18.19921875" style="869" customWidth="1"/>
    <col min="1779" max="1779" width="4.3984375" style="869" customWidth="1"/>
    <col min="1780" max="1780" width="26.59765625" style="869" customWidth="1"/>
    <col min="1781" max="1781" width="27.69921875" style="869" customWidth="1"/>
    <col min="1782" max="1782" width="24.5" style="869" customWidth="1"/>
    <col min="1783" max="1783" width="4.09765625" style="869" customWidth="1"/>
    <col min="1784" max="1784" width="4.5" style="869" customWidth="1"/>
    <col min="1785" max="2032" width="5.59765625" style="869"/>
    <col min="2033" max="2033" width="2.8984375" style="869" customWidth="1"/>
    <col min="2034" max="2034" width="18.19921875" style="869" customWidth="1"/>
    <col min="2035" max="2035" width="4.3984375" style="869" customWidth="1"/>
    <col min="2036" max="2036" width="26.59765625" style="869" customWidth="1"/>
    <col min="2037" max="2037" width="27.69921875" style="869" customWidth="1"/>
    <col min="2038" max="2038" width="24.5" style="869" customWidth="1"/>
    <col min="2039" max="2039" width="4.09765625" style="869" customWidth="1"/>
    <col min="2040" max="2040" width="4.5" style="869" customWidth="1"/>
    <col min="2041" max="2288" width="5.59765625" style="869"/>
    <col min="2289" max="2289" width="2.8984375" style="869" customWidth="1"/>
    <col min="2290" max="2290" width="18.19921875" style="869" customWidth="1"/>
    <col min="2291" max="2291" width="4.3984375" style="869" customWidth="1"/>
    <col min="2292" max="2292" width="26.59765625" style="869" customWidth="1"/>
    <col min="2293" max="2293" width="27.69921875" style="869" customWidth="1"/>
    <col min="2294" max="2294" width="24.5" style="869" customWidth="1"/>
    <col min="2295" max="2295" width="4.09765625" style="869" customWidth="1"/>
    <col min="2296" max="2296" width="4.5" style="869" customWidth="1"/>
    <col min="2297" max="2544" width="5.59765625" style="869"/>
    <col min="2545" max="2545" width="2.8984375" style="869" customWidth="1"/>
    <col min="2546" max="2546" width="18.19921875" style="869" customWidth="1"/>
    <col min="2547" max="2547" width="4.3984375" style="869" customWidth="1"/>
    <col min="2548" max="2548" width="26.59765625" style="869" customWidth="1"/>
    <col min="2549" max="2549" width="27.69921875" style="869" customWidth="1"/>
    <col min="2550" max="2550" width="24.5" style="869" customWidth="1"/>
    <col min="2551" max="2551" width="4.09765625" style="869" customWidth="1"/>
    <col min="2552" max="2552" width="4.5" style="869" customWidth="1"/>
    <col min="2553" max="2800" width="5.59765625" style="869"/>
    <col min="2801" max="2801" width="2.8984375" style="869" customWidth="1"/>
    <col min="2802" max="2802" width="18.19921875" style="869" customWidth="1"/>
    <col min="2803" max="2803" width="4.3984375" style="869" customWidth="1"/>
    <col min="2804" max="2804" width="26.59765625" style="869" customWidth="1"/>
    <col min="2805" max="2805" width="27.69921875" style="869" customWidth="1"/>
    <col min="2806" max="2806" width="24.5" style="869" customWidth="1"/>
    <col min="2807" max="2807" width="4.09765625" style="869" customWidth="1"/>
    <col min="2808" max="2808" width="4.5" style="869" customWidth="1"/>
    <col min="2809" max="3056" width="5.59765625" style="869"/>
    <col min="3057" max="3057" width="2.8984375" style="869" customWidth="1"/>
    <col min="3058" max="3058" width="18.19921875" style="869" customWidth="1"/>
    <col min="3059" max="3059" width="4.3984375" style="869" customWidth="1"/>
    <col min="3060" max="3060" width="26.59765625" style="869" customWidth="1"/>
    <col min="3061" max="3061" width="27.69921875" style="869" customWidth="1"/>
    <col min="3062" max="3062" width="24.5" style="869" customWidth="1"/>
    <col min="3063" max="3063" width="4.09765625" style="869" customWidth="1"/>
    <col min="3064" max="3064" width="4.5" style="869" customWidth="1"/>
    <col min="3065" max="3312" width="5.59765625" style="869"/>
    <col min="3313" max="3313" width="2.8984375" style="869" customWidth="1"/>
    <col min="3314" max="3314" width="18.19921875" style="869" customWidth="1"/>
    <col min="3315" max="3315" width="4.3984375" style="869" customWidth="1"/>
    <col min="3316" max="3316" width="26.59765625" style="869" customWidth="1"/>
    <col min="3317" max="3317" width="27.69921875" style="869" customWidth="1"/>
    <col min="3318" max="3318" width="24.5" style="869" customWidth="1"/>
    <col min="3319" max="3319" width="4.09765625" style="869" customWidth="1"/>
    <col min="3320" max="3320" width="4.5" style="869" customWidth="1"/>
    <col min="3321" max="3568" width="5.59765625" style="869"/>
    <col min="3569" max="3569" width="2.8984375" style="869" customWidth="1"/>
    <col min="3570" max="3570" width="18.19921875" style="869" customWidth="1"/>
    <col min="3571" max="3571" width="4.3984375" style="869" customWidth="1"/>
    <col min="3572" max="3572" width="26.59765625" style="869" customWidth="1"/>
    <col min="3573" max="3573" width="27.69921875" style="869" customWidth="1"/>
    <col min="3574" max="3574" width="24.5" style="869" customWidth="1"/>
    <col min="3575" max="3575" width="4.09765625" style="869" customWidth="1"/>
    <col min="3576" max="3576" width="4.5" style="869" customWidth="1"/>
    <col min="3577" max="3824" width="5.59765625" style="869"/>
    <col min="3825" max="3825" width="2.8984375" style="869" customWidth="1"/>
    <col min="3826" max="3826" width="18.19921875" style="869" customWidth="1"/>
    <col min="3827" max="3827" width="4.3984375" style="869" customWidth="1"/>
    <col min="3828" max="3828" width="26.59765625" style="869" customWidth="1"/>
    <col min="3829" max="3829" width="27.69921875" style="869" customWidth="1"/>
    <col min="3830" max="3830" width="24.5" style="869" customWidth="1"/>
    <col min="3831" max="3831" width="4.09765625" style="869" customWidth="1"/>
    <col min="3832" max="3832" width="4.5" style="869" customWidth="1"/>
    <col min="3833" max="4080" width="5.59765625" style="869"/>
    <col min="4081" max="4081" width="2.8984375" style="869" customWidth="1"/>
    <col min="4082" max="4082" width="18.19921875" style="869" customWidth="1"/>
    <col min="4083" max="4083" width="4.3984375" style="869" customWidth="1"/>
    <col min="4084" max="4084" width="26.59765625" style="869" customWidth="1"/>
    <col min="4085" max="4085" width="27.69921875" style="869" customWidth="1"/>
    <col min="4086" max="4086" width="24.5" style="869" customWidth="1"/>
    <col min="4087" max="4087" width="4.09765625" style="869" customWidth="1"/>
    <col min="4088" max="4088" width="4.5" style="869" customWidth="1"/>
    <col min="4089" max="4336" width="5.59765625" style="869"/>
    <col min="4337" max="4337" width="2.8984375" style="869" customWidth="1"/>
    <col min="4338" max="4338" width="18.19921875" style="869" customWidth="1"/>
    <col min="4339" max="4339" width="4.3984375" style="869" customWidth="1"/>
    <col min="4340" max="4340" width="26.59765625" style="869" customWidth="1"/>
    <col min="4341" max="4341" width="27.69921875" style="869" customWidth="1"/>
    <col min="4342" max="4342" width="24.5" style="869" customWidth="1"/>
    <col min="4343" max="4343" width="4.09765625" style="869" customWidth="1"/>
    <col min="4344" max="4344" width="4.5" style="869" customWidth="1"/>
    <col min="4345" max="4592" width="5.59765625" style="869"/>
    <col min="4593" max="4593" width="2.8984375" style="869" customWidth="1"/>
    <col min="4594" max="4594" width="18.19921875" style="869" customWidth="1"/>
    <col min="4595" max="4595" width="4.3984375" style="869" customWidth="1"/>
    <col min="4596" max="4596" width="26.59765625" style="869" customWidth="1"/>
    <col min="4597" max="4597" width="27.69921875" style="869" customWidth="1"/>
    <col min="4598" max="4598" width="24.5" style="869" customWidth="1"/>
    <col min="4599" max="4599" width="4.09765625" style="869" customWidth="1"/>
    <col min="4600" max="4600" width="4.5" style="869" customWidth="1"/>
    <col min="4601" max="4848" width="5.59765625" style="869"/>
    <col min="4849" max="4849" width="2.8984375" style="869" customWidth="1"/>
    <col min="4850" max="4850" width="18.19921875" style="869" customWidth="1"/>
    <col min="4851" max="4851" width="4.3984375" style="869" customWidth="1"/>
    <col min="4852" max="4852" width="26.59765625" style="869" customWidth="1"/>
    <col min="4853" max="4853" width="27.69921875" style="869" customWidth="1"/>
    <col min="4854" max="4854" width="24.5" style="869" customWidth="1"/>
    <col min="4855" max="4855" width="4.09765625" style="869" customWidth="1"/>
    <col min="4856" max="4856" width="4.5" style="869" customWidth="1"/>
    <col min="4857" max="5104" width="5.59765625" style="869"/>
    <col min="5105" max="5105" width="2.8984375" style="869" customWidth="1"/>
    <col min="5106" max="5106" width="18.19921875" style="869" customWidth="1"/>
    <col min="5107" max="5107" width="4.3984375" style="869" customWidth="1"/>
    <col min="5108" max="5108" width="26.59765625" style="869" customWidth="1"/>
    <col min="5109" max="5109" width="27.69921875" style="869" customWidth="1"/>
    <col min="5110" max="5110" width="24.5" style="869" customWidth="1"/>
    <col min="5111" max="5111" width="4.09765625" style="869" customWidth="1"/>
    <col min="5112" max="5112" width="4.5" style="869" customWidth="1"/>
    <col min="5113" max="5360" width="5.59765625" style="869"/>
    <col min="5361" max="5361" width="2.8984375" style="869" customWidth="1"/>
    <col min="5362" max="5362" width="18.19921875" style="869" customWidth="1"/>
    <col min="5363" max="5363" width="4.3984375" style="869" customWidth="1"/>
    <col min="5364" max="5364" width="26.59765625" style="869" customWidth="1"/>
    <col min="5365" max="5365" width="27.69921875" style="869" customWidth="1"/>
    <col min="5366" max="5366" width="24.5" style="869" customWidth="1"/>
    <col min="5367" max="5367" width="4.09765625" style="869" customWidth="1"/>
    <col min="5368" max="5368" width="4.5" style="869" customWidth="1"/>
    <col min="5369" max="5616" width="5.59765625" style="869"/>
    <col min="5617" max="5617" width="2.8984375" style="869" customWidth="1"/>
    <col min="5618" max="5618" width="18.19921875" style="869" customWidth="1"/>
    <col min="5619" max="5619" width="4.3984375" style="869" customWidth="1"/>
    <col min="5620" max="5620" width="26.59765625" style="869" customWidth="1"/>
    <col min="5621" max="5621" width="27.69921875" style="869" customWidth="1"/>
    <col min="5622" max="5622" width="24.5" style="869" customWidth="1"/>
    <col min="5623" max="5623" width="4.09765625" style="869" customWidth="1"/>
    <col min="5624" max="5624" width="4.5" style="869" customWidth="1"/>
    <col min="5625" max="5872" width="5.59765625" style="869"/>
    <col min="5873" max="5873" width="2.8984375" style="869" customWidth="1"/>
    <col min="5874" max="5874" width="18.19921875" style="869" customWidth="1"/>
    <col min="5875" max="5875" width="4.3984375" style="869" customWidth="1"/>
    <col min="5876" max="5876" width="26.59765625" style="869" customWidth="1"/>
    <col min="5877" max="5877" width="27.69921875" style="869" customWidth="1"/>
    <col min="5878" max="5878" width="24.5" style="869" customWidth="1"/>
    <col min="5879" max="5879" width="4.09765625" style="869" customWidth="1"/>
    <col min="5880" max="5880" width="4.5" style="869" customWidth="1"/>
    <col min="5881" max="6128" width="5.59765625" style="869"/>
    <col min="6129" max="6129" width="2.8984375" style="869" customWidth="1"/>
    <col min="6130" max="6130" width="18.19921875" style="869" customWidth="1"/>
    <col min="6131" max="6131" width="4.3984375" style="869" customWidth="1"/>
    <col min="6132" max="6132" width="26.59765625" style="869" customWidth="1"/>
    <col min="6133" max="6133" width="27.69921875" style="869" customWidth="1"/>
    <col min="6134" max="6134" width="24.5" style="869" customWidth="1"/>
    <col min="6135" max="6135" width="4.09765625" style="869" customWidth="1"/>
    <col min="6136" max="6136" width="4.5" style="869" customWidth="1"/>
    <col min="6137" max="6384" width="5.59765625" style="869"/>
    <col min="6385" max="6385" width="2.8984375" style="869" customWidth="1"/>
    <col min="6386" max="6386" width="18.19921875" style="869" customWidth="1"/>
    <col min="6387" max="6387" width="4.3984375" style="869" customWidth="1"/>
    <col min="6388" max="6388" width="26.59765625" style="869" customWidth="1"/>
    <col min="6389" max="6389" width="27.69921875" style="869" customWidth="1"/>
    <col min="6390" max="6390" width="24.5" style="869" customWidth="1"/>
    <col min="6391" max="6391" width="4.09765625" style="869" customWidth="1"/>
    <col min="6392" max="6392" width="4.5" style="869" customWidth="1"/>
    <col min="6393" max="6640" width="5.59765625" style="869"/>
    <col min="6641" max="6641" width="2.8984375" style="869" customWidth="1"/>
    <col min="6642" max="6642" width="18.19921875" style="869" customWidth="1"/>
    <col min="6643" max="6643" width="4.3984375" style="869" customWidth="1"/>
    <col min="6644" max="6644" width="26.59765625" style="869" customWidth="1"/>
    <col min="6645" max="6645" width="27.69921875" style="869" customWidth="1"/>
    <col min="6646" max="6646" width="24.5" style="869" customWidth="1"/>
    <col min="6647" max="6647" width="4.09765625" style="869" customWidth="1"/>
    <col min="6648" max="6648" width="4.5" style="869" customWidth="1"/>
    <col min="6649" max="6896" width="5.59765625" style="869"/>
    <col min="6897" max="6897" width="2.8984375" style="869" customWidth="1"/>
    <col min="6898" max="6898" width="18.19921875" style="869" customWidth="1"/>
    <col min="6899" max="6899" width="4.3984375" style="869" customWidth="1"/>
    <col min="6900" max="6900" width="26.59765625" style="869" customWidth="1"/>
    <col min="6901" max="6901" width="27.69921875" style="869" customWidth="1"/>
    <col min="6902" max="6902" width="24.5" style="869" customWidth="1"/>
    <col min="6903" max="6903" width="4.09765625" style="869" customWidth="1"/>
    <col min="6904" max="6904" width="4.5" style="869" customWidth="1"/>
    <col min="6905" max="7152" width="5.59765625" style="869"/>
    <col min="7153" max="7153" width="2.8984375" style="869" customWidth="1"/>
    <col min="7154" max="7154" width="18.19921875" style="869" customWidth="1"/>
    <col min="7155" max="7155" width="4.3984375" style="869" customWidth="1"/>
    <col min="7156" max="7156" width="26.59765625" style="869" customWidth="1"/>
    <col min="7157" max="7157" width="27.69921875" style="869" customWidth="1"/>
    <col min="7158" max="7158" width="24.5" style="869" customWidth="1"/>
    <col min="7159" max="7159" width="4.09765625" style="869" customWidth="1"/>
    <col min="7160" max="7160" width="4.5" style="869" customWidth="1"/>
    <col min="7161" max="7408" width="5.59765625" style="869"/>
    <col min="7409" max="7409" width="2.8984375" style="869" customWidth="1"/>
    <col min="7410" max="7410" width="18.19921875" style="869" customWidth="1"/>
    <col min="7411" max="7411" width="4.3984375" style="869" customWidth="1"/>
    <col min="7412" max="7412" width="26.59765625" style="869" customWidth="1"/>
    <col min="7413" max="7413" width="27.69921875" style="869" customWidth="1"/>
    <col min="7414" max="7414" width="24.5" style="869" customWidth="1"/>
    <col min="7415" max="7415" width="4.09765625" style="869" customWidth="1"/>
    <col min="7416" max="7416" width="4.5" style="869" customWidth="1"/>
    <col min="7417" max="7664" width="5.59765625" style="869"/>
    <col min="7665" max="7665" width="2.8984375" style="869" customWidth="1"/>
    <col min="7666" max="7666" width="18.19921875" style="869" customWidth="1"/>
    <col min="7667" max="7667" width="4.3984375" style="869" customWidth="1"/>
    <col min="7668" max="7668" width="26.59765625" style="869" customWidth="1"/>
    <col min="7669" max="7669" width="27.69921875" style="869" customWidth="1"/>
    <col min="7670" max="7670" width="24.5" style="869" customWidth="1"/>
    <col min="7671" max="7671" width="4.09765625" style="869" customWidth="1"/>
    <col min="7672" max="7672" width="4.5" style="869" customWidth="1"/>
    <col min="7673" max="7920" width="5.59765625" style="869"/>
    <col min="7921" max="7921" width="2.8984375" style="869" customWidth="1"/>
    <col min="7922" max="7922" width="18.19921875" style="869" customWidth="1"/>
    <col min="7923" max="7923" width="4.3984375" style="869" customWidth="1"/>
    <col min="7924" max="7924" width="26.59765625" style="869" customWidth="1"/>
    <col min="7925" max="7925" width="27.69921875" style="869" customWidth="1"/>
    <col min="7926" max="7926" width="24.5" style="869" customWidth="1"/>
    <col min="7927" max="7927" width="4.09765625" style="869" customWidth="1"/>
    <col min="7928" max="7928" width="4.5" style="869" customWidth="1"/>
    <col min="7929" max="8176" width="5.59765625" style="869"/>
    <col min="8177" max="8177" width="2.8984375" style="869" customWidth="1"/>
    <col min="8178" max="8178" width="18.19921875" style="869" customWidth="1"/>
    <col min="8179" max="8179" width="4.3984375" style="869" customWidth="1"/>
    <col min="8180" max="8180" width="26.59765625" style="869" customWidth="1"/>
    <col min="8181" max="8181" width="27.69921875" style="869" customWidth="1"/>
    <col min="8182" max="8182" width="24.5" style="869" customWidth="1"/>
    <col min="8183" max="8183" width="4.09765625" style="869" customWidth="1"/>
    <col min="8184" max="8184" width="4.5" style="869" customWidth="1"/>
    <col min="8185" max="8432" width="5.59765625" style="869"/>
    <col min="8433" max="8433" width="2.8984375" style="869" customWidth="1"/>
    <col min="8434" max="8434" width="18.19921875" style="869" customWidth="1"/>
    <col min="8435" max="8435" width="4.3984375" style="869" customWidth="1"/>
    <col min="8436" max="8436" width="26.59765625" style="869" customWidth="1"/>
    <col min="8437" max="8437" width="27.69921875" style="869" customWidth="1"/>
    <col min="8438" max="8438" width="24.5" style="869" customWidth="1"/>
    <col min="8439" max="8439" width="4.09765625" style="869" customWidth="1"/>
    <col min="8440" max="8440" width="4.5" style="869" customWidth="1"/>
    <col min="8441" max="8688" width="5.59765625" style="869"/>
    <col min="8689" max="8689" width="2.8984375" style="869" customWidth="1"/>
    <col min="8690" max="8690" width="18.19921875" style="869" customWidth="1"/>
    <col min="8691" max="8691" width="4.3984375" style="869" customWidth="1"/>
    <col min="8692" max="8692" width="26.59765625" style="869" customWidth="1"/>
    <col min="8693" max="8693" width="27.69921875" style="869" customWidth="1"/>
    <col min="8694" max="8694" width="24.5" style="869" customWidth="1"/>
    <col min="8695" max="8695" width="4.09765625" style="869" customWidth="1"/>
    <col min="8696" max="8696" width="4.5" style="869" customWidth="1"/>
    <col min="8697" max="8944" width="5.59765625" style="869"/>
    <col min="8945" max="8945" width="2.8984375" style="869" customWidth="1"/>
    <col min="8946" max="8946" width="18.19921875" style="869" customWidth="1"/>
    <col min="8947" max="8947" width="4.3984375" style="869" customWidth="1"/>
    <col min="8948" max="8948" width="26.59765625" style="869" customWidth="1"/>
    <col min="8949" max="8949" width="27.69921875" style="869" customWidth="1"/>
    <col min="8950" max="8950" width="24.5" style="869" customWidth="1"/>
    <col min="8951" max="8951" width="4.09765625" style="869" customWidth="1"/>
    <col min="8952" max="8952" width="4.5" style="869" customWidth="1"/>
    <col min="8953" max="9200" width="5.59765625" style="869"/>
    <col min="9201" max="9201" width="2.8984375" style="869" customWidth="1"/>
    <col min="9202" max="9202" width="18.19921875" style="869" customWidth="1"/>
    <col min="9203" max="9203" width="4.3984375" style="869" customWidth="1"/>
    <col min="9204" max="9204" width="26.59765625" style="869" customWidth="1"/>
    <col min="9205" max="9205" width="27.69921875" style="869" customWidth="1"/>
    <col min="9206" max="9206" width="24.5" style="869" customWidth="1"/>
    <col min="9207" max="9207" width="4.09765625" style="869" customWidth="1"/>
    <col min="9208" max="9208" width="4.5" style="869" customWidth="1"/>
    <col min="9209" max="9456" width="5.59765625" style="869"/>
    <col min="9457" max="9457" width="2.8984375" style="869" customWidth="1"/>
    <col min="9458" max="9458" width="18.19921875" style="869" customWidth="1"/>
    <col min="9459" max="9459" width="4.3984375" style="869" customWidth="1"/>
    <col min="9460" max="9460" width="26.59765625" style="869" customWidth="1"/>
    <col min="9461" max="9461" width="27.69921875" style="869" customWidth="1"/>
    <col min="9462" max="9462" width="24.5" style="869" customWidth="1"/>
    <col min="9463" max="9463" width="4.09765625" style="869" customWidth="1"/>
    <col min="9464" max="9464" width="4.5" style="869" customWidth="1"/>
    <col min="9465" max="9712" width="5.59765625" style="869"/>
    <col min="9713" max="9713" width="2.8984375" style="869" customWidth="1"/>
    <col min="9714" max="9714" width="18.19921875" style="869" customWidth="1"/>
    <col min="9715" max="9715" width="4.3984375" style="869" customWidth="1"/>
    <col min="9716" max="9716" width="26.59765625" style="869" customWidth="1"/>
    <col min="9717" max="9717" width="27.69921875" style="869" customWidth="1"/>
    <col min="9718" max="9718" width="24.5" style="869" customWidth="1"/>
    <col min="9719" max="9719" width="4.09765625" style="869" customWidth="1"/>
    <col min="9720" max="9720" width="4.5" style="869" customWidth="1"/>
    <col min="9721" max="9968" width="5.59765625" style="869"/>
    <col min="9969" max="9969" width="2.8984375" style="869" customWidth="1"/>
    <col min="9970" max="9970" width="18.19921875" style="869" customWidth="1"/>
    <col min="9971" max="9971" width="4.3984375" style="869" customWidth="1"/>
    <col min="9972" max="9972" width="26.59765625" style="869" customWidth="1"/>
    <col min="9973" max="9973" width="27.69921875" style="869" customWidth="1"/>
    <col min="9974" max="9974" width="24.5" style="869" customWidth="1"/>
    <col min="9975" max="9975" width="4.09765625" style="869" customWidth="1"/>
    <col min="9976" max="9976" width="4.5" style="869" customWidth="1"/>
    <col min="9977" max="10224" width="5.59765625" style="869"/>
    <col min="10225" max="10225" width="2.8984375" style="869" customWidth="1"/>
    <col min="10226" max="10226" width="18.19921875" style="869" customWidth="1"/>
    <col min="10227" max="10227" width="4.3984375" style="869" customWidth="1"/>
    <col min="10228" max="10228" width="26.59765625" style="869" customWidth="1"/>
    <col min="10229" max="10229" width="27.69921875" style="869" customWidth="1"/>
    <col min="10230" max="10230" width="24.5" style="869" customWidth="1"/>
    <col min="10231" max="10231" width="4.09765625" style="869" customWidth="1"/>
    <col min="10232" max="10232" width="4.5" style="869" customWidth="1"/>
    <col min="10233" max="10480" width="5.59765625" style="869"/>
    <col min="10481" max="10481" width="2.8984375" style="869" customWidth="1"/>
    <col min="10482" max="10482" width="18.19921875" style="869" customWidth="1"/>
    <col min="10483" max="10483" width="4.3984375" style="869" customWidth="1"/>
    <col min="10484" max="10484" width="26.59765625" style="869" customWidth="1"/>
    <col min="10485" max="10485" width="27.69921875" style="869" customWidth="1"/>
    <col min="10486" max="10486" width="24.5" style="869" customWidth="1"/>
    <col min="10487" max="10487" width="4.09765625" style="869" customWidth="1"/>
    <col min="10488" max="10488" width="4.5" style="869" customWidth="1"/>
    <col min="10489" max="10736" width="5.59765625" style="869"/>
    <col min="10737" max="10737" width="2.8984375" style="869" customWidth="1"/>
    <col min="10738" max="10738" width="18.19921875" style="869" customWidth="1"/>
    <col min="10739" max="10739" width="4.3984375" style="869" customWidth="1"/>
    <col min="10740" max="10740" width="26.59765625" style="869" customWidth="1"/>
    <col min="10741" max="10741" width="27.69921875" style="869" customWidth="1"/>
    <col min="10742" max="10742" width="24.5" style="869" customWidth="1"/>
    <col min="10743" max="10743" width="4.09765625" style="869" customWidth="1"/>
    <col min="10744" max="10744" width="4.5" style="869" customWidth="1"/>
    <col min="10745" max="10992" width="5.59765625" style="869"/>
    <col min="10993" max="10993" width="2.8984375" style="869" customWidth="1"/>
    <col min="10994" max="10994" width="18.19921875" style="869" customWidth="1"/>
    <col min="10995" max="10995" width="4.3984375" style="869" customWidth="1"/>
    <col min="10996" max="10996" width="26.59765625" style="869" customWidth="1"/>
    <col min="10997" max="10997" width="27.69921875" style="869" customWidth="1"/>
    <col min="10998" max="10998" width="24.5" style="869" customWidth="1"/>
    <col min="10999" max="10999" width="4.09765625" style="869" customWidth="1"/>
    <col min="11000" max="11000" width="4.5" style="869" customWidth="1"/>
    <col min="11001" max="11248" width="5.59765625" style="869"/>
    <col min="11249" max="11249" width="2.8984375" style="869" customWidth="1"/>
    <col min="11250" max="11250" width="18.19921875" style="869" customWidth="1"/>
    <col min="11251" max="11251" width="4.3984375" style="869" customWidth="1"/>
    <col min="11252" max="11252" width="26.59765625" style="869" customWidth="1"/>
    <col min="11253" max="11253" width="27.69921875" style="869" customWidth="1"/>
    <col min="11254" max="11254" width="24.5" style="869" customWidth="1"/>
    <col min="11255" max="11255" width="4.09765625" style="869" customWidth="1"/>
    <col min="11256" max="11256" width="4.5" style="869" customWidth="1"/>
    <col min="11257" max="11504" width="5.59765625" style="869"/>
    <col min="11505" max="11505" width="2.8984375" style="869" customWidth="1"/>
    <col min="11506" max="11506" width="18.19921875" style="869" customWidth="1"/>
    <col min="11507" max="11507" width="4.3984375" style="869" customWidth="1"/>
    <col min="11508" max="11508" width="26.59765625" style="869" customWidth="1"/>
    <col min="11509" max="11509" width="27.69921875" style="869" customWidth="1"/>
    <col min="11510" max="11510" width="24.5" style="869" customWidth="1"/>
    <col min="11511" max="11511" width="4.09765625" style="869" customWidth="1"/>
    <col min="11512" max="11512" width="4.5" style="869" customWidth="1"/>
    <col min="11513" max="11760" width="5.59765625" style="869"/>
    <col min="11761" max="11761" width="2.8984375" style="869" customWidth="1"/>
    <col min="11762" max="11762" width="18.19921875" style="869" customWidth="1"/>
    <col min="11763" max="11763" width="4.3984375" style="869" customWidth="1"/>
    <col min="11764" max="11764" width="26.59765625" style="869" customWidth="1"/>
    <col min="11765" max="11765" width="27.69921875" style="869" customWidth="1"/>
    <col min="11766" max="11766" width="24.5" style="869" customWidth="1"/>
    <col min="11767" max="11767" width="4.09765625" style="869" customWidth="1"/>
    <col min="11768" max="11768" width="4.5" style="869" customWidth="1"/>
    <col min="11769" max="12016" width="5.59765625" style="869"/>
    <col min="12017" max="12017" width="2.8984375" style="869" customWidth="1"/>
    <col min="12018" max="12018" width="18.19921875" style="869" customWidth="1"/>
    <col min="12019" max="12019" width="4.3984375" style="869" customWidth="1"/>
    <col min="12020" max="12020" width="26.59765625" style="869" customWidth="1"/>
    <col min="12021" max="12021" width="27.69921875" style="869" customWidth="1"/>
    <col min="12022" max="12022" width="24.5" style="869" customWidth="1"/>
    <col min="12023" max="12023" width="4.09765625" style="869" customWidth="1"/>
    <col min="12024" max="12024" width="4.5" style="869" customWidth="1"/>
    <col min="12025" max="12272" width="5.59765625" style="869"/>
    <col min="12273" max="12273" width="2.8984375" style="869" customWidth="1"/>
    <col min="12274" max="12274" width="18.19921875" style="869" customWidth="1"/>
    <col min="12275" max="12275" width="4.3984375" style="869" customWidth="1"/>
    <col min="12276" max="12276" width="26.59765625" style="869" customWidth="1"/>
    <col min="12277" max="12277" width="27.69921875" style="869" customWidth="1"/>
    <col min="12278" max="12278" width="24.5" style="869" customWidth="1"/>
    <col min="12279" max="12279" width="4.09765625" style="869" customWidth="1"/>
    <col min="12280" max="12280" width="4.5" style="869" customWidth="1"/>
    <col min="12281" max="12528" width="5.59765625" style="869"/>
    <col min="12529" max="12529" width="2.8984375" style="869" customWidth="1"/>
    <col min="12530" max="12530" width="18.19921875" style="869" customWidth="1"/>
    <col min="12531" max="12531" width="4.3984375" style="869" customWidth="1"/>
    <col min="12532" max="12532" width="26.59765625" style="869" customWidth="1"/>
    <col min="12533" max="12533" width="27.69921875" style="869" customWidth="1"/>
    <col min="12534" max="12534" width="24.5" style="869" customWidth="1"/>
    <col min="12535" max="12535" width="4.09765625" style="869" customWidth="1"/>
    <col min="12536" max="12536" width="4.5" style="869" customWidth="1"/>
    <col min="12537" max="12784" width="5.59765625" style="869"/>
    <col min="12785" max="12785" width="2.8984375" style="869" customWidth="1"/>
    <col min="12786" max="12786" width="18.19921875" style="869" customWidth="1"/>
    <col min="12787" max="12787" width="4.3984375" style="869" customWidth="1"/>
    <col min="12788" max="12788" width="26.59765625" style="869" customWidth="1"/>
    <col min="12789" max="12789" width="27.69921875" style="869" customWidth="1"/>
    <col min="12790" max="12790" width="24.5" style="869" customWidth="1"/>
    <col min="12791" max="12791" width="4.09765625" style="869" customWidth="1"/>
    <col min="12792" max="12792" width="4.5" style="869" customWidth="1"/>
    <col min="12793" max="13040" width="5.59765625" style="869"/>
    <col min="13041" max="13041" width="2.8984375" style="869" customWidth="1"/>
    <col min="13042" max="13042" width="18.19921875" style="869" customWidth="1"/>
    <col min="13043" max="13043" width="4.3984375" style="869" customWidth="1"/>
    <col min="13044" max="13044" width="26.59765625" style="869" customWidth="1"/>
    <col min="13045" max="13045" width="27.69921875" style="869" customWidth="1"/>
    <col min="13046" max="13046" width="24.5" style="869" customWidth="1"/>
    <col min="13047" max="13047" width="4.09765625" style="869" customWidth="1"/>
    <col min="13048" max="13048" width="4.5" style="869" customWidth="1"/>
    <col min="13049" max="13296" width="5.59765625" style="869"/>
    <col min="13297" max="13297" width="2.8984375" style="869" customWidth="1"/>
    <col min="13298" max="13298" width="18.19921875" style="869" customWidth="1"/>
    <col min="13299" max="13299" width="4.3984375" style="869" customWidth="1"/>
    <col min="13300" max="13300" width="26.59765625" style="869" customWidth="1"/>
    <col min="13301" max="13301" width="27.69921875" style="869" customWidth="1"/>
    <col min="13302" max="13302" width="24.5" style="869" customWidth="1"/>
    <col min="13303" max="13303" width="4.09765625" style="869" customWidth="1"/>
    <col min="13304" max="13304" width="4.5" style="869" customWidth="1"/>
    <col min="13305" max="13552" width="5.59765625" style="869"/>
    <col min="13553" max="13553" width="2.8984375" style="869" customWidth="1"/>
    <col min="13554" max="13554" width="18.19921875" style="869" customWidth="1"/>
    <col min="13555" max="13555" width="4.3984375" style="869" customWidth="1"/>
    <col min="13556" max="13556" width="26.59765625" style="869" customWidth="1"/>
    <col min="13557" max="13557" width="27.69921875" style="869" customWidth="1"/>
    <col min="13558" max="13558" width="24.5" style="869" customWidth="1"/>
    <col min="13559" max="13559" width="4.09765625" style="869" customWidth="1"/>
    <col min="13560" max="13560" width="4.5" style="869" customWidth="1"/>
    <col min="13561" max="13808" width="5.59765625" style="869"/>
    <col min="13809" max="13809" width="2.8984375" style="869" customWidth="1"/>
    <col min="13810" max="13810" width="18.19921875" style="869" customWidth="1"/>
    <col min="13811" max="13811" width="4.3984375" style="869" customWidth="1"/>
    <col min="13812" max="13812" width="26.59765625" style="869" customWidth="1"/>
    <col min="13813" max="13813" width="27.69921875" style="869" customWidth="1"/>
    <col min="13814" max="13814" width="24.5" style="869" customWidth="1"/>
    <col min="13815" max="13815" width="4.09765625" style="869" customWidth="1"/>
    <col min="13816" max="13816" width="4.5" style="869" customWidth="1"/>
    <col min="13817" max="14064" width="5.59765625" style="869"/>
    <col min="14065" max="14065" width="2.8984375" style="869" customWidth="1"/>
    <col min="14066" max="14066" width="18.19921875" style="869" customWidth="1"/>
    <col min="14067" max="14067" width="4.3984375" style="869" customWidth="1"/>
    <col min="14068" max="14068" width="26.59765625" style="869" customWidth="1"/>
    <col min="14069" max="14069" width="27.69921875" style="869" customWidth="1"/>
    <col min="14070" max="14070" width="24.5" style="869" customWidth="1"/>
    <col min="14071" max="14071" width="4.09765625" style="869" customWidth="1"/>
    <col min="14072" max="14072" width="4.5" style="869" customWidth="1"/>
    <col min="14073" max="14320" width="5.59765625" style="869"/>
    <col min="14321" max="14321" width="2.8984375" style="869" customWidth="1"/>
    <col min="14322" max="14322" width="18.19921875" style="869" customWidth="1"/>
    <col min="14323" max="14323" width="4.3984375" style="869" customWidth="1"/>
    <col min="14324" max="14324" width="26.59765625" style="869" customWidth="1"/>
    <col min="14325" max="14325" width="27.69921875" style="869" customWidth="1"/>
    <col min="14326" max="14326" width="24.5" style="869" customWidth="1"/>
    <col min="14327" max="14327" width="4.09765625" style="869" customWidth="1"/>
    <col min="14328" max="14328" width="4.5" style="869" customWidth="1"/>
    <col min="14329" max="14576" width="5.59765625" style="869"/>
    <col min="14577" max="14577" width="2.8984375" style="869" customWidth="1"/>
    <col min="14578" max="14578" width="18.19921875" style="869" customWidth="1"/>
    <col min="14579" max="14579" width="4.3984375" style="869" customWidth="1"/>
    <col min="14580" max="14580" width="26.59765625" style="869" customWidth="1"/>
    <col min="14581" max="14581" width="27.69921875" style="869" customWidth="1"/>
    <col min="14582" max="14582" width="24.5" style="869" customWidth="1"/>
    <col min="14583" max="14583" width="4.09765625" style="869" customWidth="1"/>
    <col min="14584" max="14584" width="4.5" style="869" customWidth="1"/>
    <col min="14585" max="14832" width="5.59765625" style="869"/>
    <col min="14833" max="14833" width="2.8984375" style="869" customWidth="1"/>
    <col min="14834" max="14834" width="18.19921875" style="869" customWidth="1"/>
    <col min="14835" max="14835" width="4.3984375" style="869" customWidth="1"/>
    <col min="14836" max="14836" width="26.59765625" style="869" customWidth="1"/>
    <col min="14837" max="14837" width="27.69921875" style="869" customWidth="1"/>
    <col min="14838" max="14838" width="24.5" style="869" customWidth="1"/>
    <col min="14839" max="14839" width="4.09765625" style="869" customWidth="1"/>
    <col min="14840" max="14840" width="4.5" style="869" customWidth="1"/>
    <col min="14841" max="15088" width="5.59765625" style="869"/>
    <col min="15089" max="15089" width="2.8984375" style="869" customWidth="1"/>
    <col min="15090" max="15090" width="18.19921875" style="869" customWidth="1"/>
    <col min="15091" max="15091" width="4.3984375" style="869" customWidth="1"/>
    <col min="15092" max="15092" width="26.59765625" style="869" customWidth="1"/>
    <col min="15093" max="15093" width="27.69921875" style="869" customWidth="1"/>
    <col min="15094" max="15094" width="24.5" style="869" customWidth="1"/>
    <col min="15095" max="15095" width="4.09765625" style="869" customWidth="1"/>
    <col min="15096" max="15096" width="4.5" style="869" customWidth="1"/>
    <col min="15097" max="15344" width="5.59765625" style="869"/>
    <col min="15345" max="15345" width="2.8984375" style="869" customWidth="1"/>
    <col min="15346" max="15346" width="18.19921875" style="869" customWidth="1"/>
    <col min="15347" max="15347" width="4.3984375" style="869" customWidth="1"/>
    <col min="15348" max="15348" width="26.59765625" style="869" customWidth="1"/>
    <col min="15349" max="15349" width="27.69921875" style="869" customWidth="1"/>
    <col min="15350" max="15350" width="24.5" style="869" customWidth="1"/>
    <col min="15351" max="15351" width="4.09765625" style="869" customWidth="1"/>
    <col min="15352" max="15352" width="4.5" style="869" customWidth="1"/>
    <col min="15353" max="15600" width="5.59765625" style="869"/>
    <col min="15601" max="15601" width="2.8984375" style="869" customWidth="1"/>
    <col min="15602" max="15602" width="18.19921875" style="869" customWidth="1"/>
    <col min="15603" max="15603" width="4.3984375" style="869" customWidth="1"/>
    <col min="15604" max="15604" width="26.59765625" style="869" customWidth="1"/>
    <col min="15605" max="15605" width="27.69921875" style="869" customWidth="1"/>
    <col min="15606" max="15606" width="24.5" style="869" customWidth="1"/>
    <col min="15607" max="15607" width="4.09765625" style="869" customWidth="1"/>
    <col min="15608" max="15608" width="4.5" style="869" customWidth="1"/>
    <col min="15609" max="15856" width="5.59765625" style="869"/>
    <col min="15857" max="15857" width="2.8984375" style="869" customWidth="1"/>
    <col min="15858" max="15858" width="18.19921875" style="869" customWidth="1"/>
    <col min="15859" max="15859" width="4.3984375" style="869" customWidth="1"/>
    <col min="15860" max="15860" width="26.59765625" style="869" customWidth="1"/>
    <col min="15861" max="15861" width="27.69921875" style="869" customWidth="1"/>
    <col min="15862" max="15862" width="24.5" style="869" customWidth="1"/>
    <col min="15863" max="15863" width="4.09765625" style="869" customWidth="1"/>
    <col min="15864" max="15864" width="4.5" style="869" customWidth="1"/>
    <col min="15865" max="16112" width="5.59765625" style="869"/>
    <col min="16113" max="16113" width="2.8984375" style="869" customWidth="1"/>
    <col min="16114" max="16114" width="18.19921875" style="869" customWidth="1"/>
    <col min="16115" max="16115" width="4.3984375" style="869" customWidth="1"/>
    <col min="16116" max="16116" width="26.59765625" style="869" customWidth="1"/>
    <col min="16117" max="16117" width="27.69921875" style="869" customWidth="1"/>
    <col min="16118" max="16118" width="24.5" style="869" customWidth="1"/>
    <col min="16119" max="16119" width="4.09765625" style="869" customWidth="1"/>
    <col min="16120" max="16120" width="4.5" style="869" customWidth="1"/>
    <col min="16121" max="16384" width="5.59765625" style="869"/>
  </cols>
  <sheetData>
    <row r="1" spans="1:31" s="43" customFormat="1" ht="14.4"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5863"/>
      <c r="AD1" s="5863"/>
      <c r="AE1" s="868"/>
    </row>
    <row r="2" spans="1:31" ht="16.8" x14ac:dyDescent="0.3">
      <c r="A2" s="5307" t="s">
        <v>1858</v>
      </c>
      <c r="B2" s="5308"/>
      <c r="C2" s="5309"/>
      <c r="D2" s="5308"/>
      <c r="E2" s="5308"/>
      <c r="F2" s="5308"/>
      <c r="G2" s="5308"/>
    </row>
    <row r="3" spans="1:31" ht="16.8" x14ac:dyDescent="0.3">
      <c r="A3" s="5307"/>
      <c r="B3" s="5310"/>
      <c r="C3" s="5309"/>
      <c r="D3" s="5308"/>
      <c r="E3" s="5308"/>
      <c r="F3" s="5308"/>
      <c r="G3" s="5308"/>
    </row>
    <row r="4" spans="1:31" ht="16.2" thickBot="1" x14ac:dyDescent="0.35">
      <c r="A4" s="5311"/>
      <c r="B4" s="5312"/>
      <c r="C4" s="5313"/>
      <c r="D4" s="5312"/>
      <c r="E4" s="5312"/>
      <c r="F4" s="5312"/>
      <c r="G4" s="5312"/>
    </row>
    <row r="5" spans="1:31" ht="34.35" customHeight="1" x14ac:dyDescent="0.25">
      <c r="A5" s="6163" t="s">
        <v>2</v>
      </c>
      <c r="B5" s="6164"/>
      <c r="C5" s="6164"/>
      <c r="D5" s="6167" t="s">
        <v>1859</v>
      </c>
      <c r="E5" s="6168"/>
      <c r="F5" s="6169" t="s">
        <v>1860</v>
      </c>
      <c r="G5" s="5312"/>
    </row>
    <row r="6" spans="1:31" ht="24.6" customHeight="1" x14ac:dyDescent="0.25">
      <c r="A6" s="6165"/>
      <c r="B6" s="6166"/>
      <c r="C6" s="6166"/>
      <c r="D6" s="5314" t="s">
        <v>1861</v>
      </c>
      <c r="E6" s="5315" t="s">
        <v>1862</v>
      </c>
      <c r="F6" s="6170"/>
      <c r="G6" s="5312"/>
    </row>
    <row r="7" spans="1:31" ht="30.75" customHeight="1" x14ac:dyDescent="0.3">
      <c r="A7" s="5316"/>
      <c r="B7" s="5317"/>
      <c r="C7" s="5318"/>
      <c r="D7" s="6171" t="s">
        <v>1863</v>
      </c>
      <c r="E7" s="6172"/>
      <c r="F7" s="6173"/>
      <c r="G7" s="5312"/>
    </row>
    <row r="8" spans="1:31" ht="49.95" customHeight="1" x14ac:dyDescent="0.25">
      <c r="A8" s="5319"/>
      <c r="B8" s="5320">
        <v>2020</v>
      </c>
      <c r="C8" s="5321"/>
      <c r="D8" s="5322">
        <v>117.7</v>
      </c>
      <c r="E8" s="5323">
        <v>109.2</v>
      </c>
      <c r="F8" s="5324">
        <v>107.8</v>
      </c>
      <c r="G8" s="5312"/>
      <c r="H8" s="5325"/>
    </row>
    <row r="9" spans="1:31" ht="18.600000000000001" x14ac:dyDescent="0.3">
      <c r="A9" s="5326"/>
      <c r="B9" s="5320">
        <v>2021</v>
      </c>
      <c r="C9" s="5321"/>
      <c r="D9" s="5322">
        <v>129.19999999999999</v>
      </c>
      <c r="E9" s="5323">
        <v>130.1</v>
      </c>
      <c r="F9" s="5324">
        <v>99.3</v>
      </c>
      <c r="G9" s="5312"/>
      <c r="H9" s="5325"/>
    </row>
    <row r="10" spans="1:31" ht="18.600000000000001" x14ac:dyDescent="0.3">
      <c r="A10" s="5326"/>
      <c r="B10" s="5320">
        <v>2022</v>
      </c>
      <c r="C10" s="5321"/>
      <c r="D10" s="5322">
        <v>138.6</v>
      </c>
      <c r="E10" s="5323">
        <v>174.8</v>
      </c>
      <c r="F10" s="5324">
        <v>79.3</v>
      </c>
      <c r="G10" s="5312"/>
      <c r="H10" s="5325"/>
    </row>
    <row r="11" spans="1:31" ht="18.600000000000001" x14ac:dyDescent="0.3">
      <c r="A11" s="5326"/>
      <c r="B11" s="5320">
        <v>2023</v>
      </c>
      <c r="C11" s="5321"/>
      <c r="D11" s="5322">
        <v>155.1</v>
      </c>
      <c r="E11" s="5323">
        <v>165.8</v>
      </c>
      <c r="F11" s="5324">
        <v>93.5</v>
      </c>
      <c r="G11" s="5312"/>
      <c r="H11" s="5325"/>
    </row>
    <row r="12" spans="1:31" ht="18.600000000000001" x14ac:dyDescent="0.3">
      <c r="A12" s="5326"/>
      <c r="B12" s="5327"/>
      <c r="C12" s="5321" t="s">
        <v>1864</v>
      </c>
      <c r="D12" s="5322">
        <v>153</v>
      </c>
      <c r="E12" s="5323">
        <v>170.1</v>
      </c>
      <c r="F12" s="5324">
        <v>89.9</v>
      </c>
      <c r="G12" s="5312"/>
      <c r="H12" s="5325"/>
    </row>
    <row r="13" spans="1:31" ht="18.600000000000001" x14ac:dyDescent="0.3">
      <c r="A13" s="5326"/>
      <c r="B13" s="5327"/>
      <c r="C13" s="5321" t="s">
        <v>1865</v>
      </c>
      <c r="D13" s="5322">
        <v>156</v>
      </c>
      <c r="E13" s="5323">
        <v>164.1</v>
      </c>
      <c r="F13" s="5324">
        <v>95.1</v>
      </c>
      <c r="G13" s="5312"/>
      <c r="H13" s="5325"/>
    </row>
    <row r="14" spans="1:31" ht="18.600000000000001" x14ac:dyDescent="0.3">
      <c r="A14" s="5326"/>
      <c r="B14" s="5327"/>
      <c r="C14" s="5321" t="s">
        <v>1866</v>
      </c>
      <c r="D14" s="5322">
        <v>156.69999999999999</v>
      </c>
      <c r="E14" s="5323">
        <v>172.2</v>
      </c>
      <c r="F14" s="5324">
        <v>91</v>
      </c>
      <c r="G14" s="5312"/>
      <c r="H14" s="5325"/>
    </row>
    <row r="15" spans="1:31" ht="19.2" thickBot="1" x14ac:dyDescent="0.35">
      <c r="A15" s="5328"/>
      <c r="B15" s="5329"/>
      <c r="C15" s="5330" t="s">
        <v>1867</v>
      </c>
      <c r="D15" s="5331">
        <v>154.6</v>
      </c>
      <c r="E15" s="5332">
        <v>156.9</v>
      </c>
      <c r="F15" s="5333">
        <v>98.5</v>
      </c>
      <c r="G15" s="5312"/>
      <c r="H15" s="5325"/>
    </row>
    <row r="16" spans="1:31" ht="18.600000000000001" x14ac:dyDescent="0.3">
      <c r="A16" s="5334"/>
      <c r="B16" s="5320">
        <v>2024</v>
      </c>
      <c r="C16" s="5321"/>
      <c r="D16" s="5322">
        <v>163.4</v>
      </c>
      <c r="E16" s="5323">
        <v>163.1</v>
      </c>
      <c r="F16" s="5324">
        <v>100.2</v>
      </c>
      <c r="G16" s="5312"/>
      <c r="H16" s="5325"/>
    </row>
    <row r="17" spans="1:8" ht="18.600000000000001" x14ac:dyDescent="0.3">
      <c r="A17" s="5334"/>
      <c r="B17" s="5327"/>
      <c r="C17" s="5321" t="s">
        <v>1864</v>
      </c>
      <c r="D17" s="5322">
        <v>159.6</v>
      </c>
      <c r="E17" s="5323">
        <v>162.19999999999999</v>
      </c>
      <c r="F17" s="5324">
        <v>98.4</v>
      </c>
      <c r="G17" s="5312"/>
      <c r="H17" s="5325"/>
    </row>
    <row r="18" spans="1:8" ht="18.600000000000001" x14ac:dyDescent="0.3">
      <c r="A18" s="5334"/>
      <c r="B18" s="5327"/>
      <c r="C18" s="5321" t="s">
        <v>1865</v>
      </c>
      <c r="D18" s="5322">
        <v>164.2</v>
      </c>
      <c r="E18" s="5323">
        <v>166.4</v>
      </c>
      <c r="F18" s="5324">
        <v>98.7</v>
      </c>
      <c r="G18" s="5312"/>
      <c r="H18" s="5325"/>
    </row>
    <row r="19" spans="1:8" ht="18.600000000000001" x14ac:dyDescent="0.3">
      <c r="A19" s="5334"/>
      <c r="B19" s="5327"/>
      <c r="C19" s="5321" t="s">
        <v>1866</v>
      </c>
      <c r="D19" s="5322">
        <v>165.1</v>
      </c>
      <c r="E19" s="5323">
        <v>163.1</v>
      </c>
      <c r="F19" s="5324">
        <v>101.2</v>
      </c>
      <c r="G19" s="5312"/>
      <c r="H19" s="5325"/>
    </row>
    <row r="20" spans="1:8" ht="19.2" thickBot="1" x14ac:dyDescent="0.35">
      <c r="A20" s="5334"/>
      <c r="B20" s="5329"/>
      <c r="C20" s="5330" t="s">
        <v>1867</v>
      </c>
      <c r="D20" s="5331">
        <v>164.7</v>
      </c>
      <c r="E20" s="5332">
        <v>160.69999999999999</v>
      </c>
      <c r="F20" s="5333">
        <v>102.5</v>
      </c>
      <c r="G20" s="5312"/>
      <c r="H20" s="5325"/>
    </row>
    <row r="21" spans="1:8" ht="19.5" customHeight="1" x14ac:dyDescent="0.25">
      <c r="A21" s="5335" t="s">
        <v>1868</v>
      </c>
      <c r="B21" s="5327"/>
      <c r="C21" s="5336"/>
      <c r="D21" s="5337"/>
      <c r="E21" s="5337"/>
      <c r="F21" s="5337"/>
      <c r="G21" s="5312"/>
    </row>
    <row r="22" spans="1:8" x14ac:dyDescent="0.25">
      <c r="A22" s="5338" t="s">
        <v>1869</v>
      </c>
      <c r="B22" s="5312"/>
      <c r="C22" s="5313"/>
      <c r="D22" s="5312"/>
      <c r="E22" s="5312"/>
      <c r="F22" s="5312"/>
      <c r="G22" s="5312"/>
    </row>
    <row r="23" spans="1:8" ht="4.5" customHeight="1" x14ac:dyDescent="0.25">
      <c r="A23" s="5339"/>
      <c r="B23" s="5313"/>
      <c r="C23" s="5313"/>
      <c r="D23" s="5312"/>
      <c r="E23" s="5312"/>
      <c r="F23" s="5312"/>
    </row>
    <row r="24" spans="1:8" x14ac:dyDescent="0.25">
      <c r="A24" s="5338" t="s">
        <v>1870</v>
      </c>
      <c r="B24" s="5338"/>
      <c r="C24" s="5313"/>
      <c r="D24" s="5338"/>
      <c r="E24" s="5338"/>
      <c r="F24" s="5338"/>
    </row>
    <row r="25" spans="1:8" x14ac:dyDescent="0.25">
      <c r="A25" s="5312" t="s">
        <v>1871</v>
      </c>
      <c r="B25" s="5313"/>
      <c r="C25" s="5313"/>
      <c r="D25" s="5312"/>
      <c r="E25" s="5312"/>
      <c r="F25" s="5312"/>
    </row>
    <row r="26" spans="1:8" ht="15.6" x14ac:dyDescent="0.3">
      <c r="A26" s="5312"/>
      <c r="B26" s="5318"/>
      <c r="C26" s="5313"/>
      <c r="D26" s="5312"/>
      <c r="E26" s="5312"/>
      <c r="F26" s="5312"/>
    </row>
    <row r="27" spans="1:8" ht="15.6" x14ac:dyDescent="0.3">
      <c r="A27" s="5312"/>
      <c r="B27" s="5318"/>
      <c r="C27" s="5313"/>
      <c r="D27" s="5312"/>
      <c r="E27" s="5312"/>
      <c r="F27" s="5312"/>
    </row>
    <row r="28" spans="1:8" ht="15.6" x14ac:dyDescent="0.3">
      <c r="A28" s="5312"/>
      <c r="B28" s="5318"/>
      <c r="C28" s="5313"/>
      <c r="D28" s="5312"/>
      <c r="E28" s="5312"/>
      <c r="F28" s="5312"/>
    </row>
    <row r="29" spans="1:8" ht="15.6" x14ac:dyDescent="0.3">
      <c r="A29" s="5312"/>
      <c r="B29" s="5318"/>
      <c r="C29" s="5313"/>
      <c r="D29" s="5312"/>
      <c r="E29" s="5312"/>
      <c r="F29" s="5312"/>
    </row>
    <row r="30" spans="1:8" ht="15.6" x14ac:dyDescent="0.3">
      <c r="A30" s="5312"/>
      <c r="B30" s="5318"/>
      <c r="C30" s="5313"/>
      <c r="D30" s="5312"/>
      <c r="E30" s="5312"/>
      <c r="F30" s="5312"/>
    </row>
    <row r="31" spans="1:8" ht="15.6" x14ac:dyDescent="0.3">
      <c r="A31" s="5312"/>
      <c r="B31" s="5318"/>
      <c r="C31" s="5313"/>
      <c r="D31" s="5312"/>
      <c r="E31" s="5312"/>
      <c r="F31" s="5312"/>
    </row>
    <row r="32" spans="1:8" ht="15.6" x14ac:dyDescent="0.3">
      <c r="A32" s="5312"/>
      <c r="B32" s="5318"/>
      <c r="C32" s="5313"/>
      <c r="D32" s="5312"/>
      <c r="E32" s="5312"/>
      <c r="F32" s="5312"/>
    </row>
    <row r="33" spans="1:16120" ht="15.6" x14ac:dyDescent="0.3">
      <c r="A33" s="5312"/>
      <c r="B33" s="5318"/>
      <c r="C33" s="5313"/>
      <c r="D33" s="5312"/>
      <c r="E33" s="5312"/>
      <c r="F33" s="5312"/>
    </row>
    <row r="34" spans="1:16120" ht="15.6" x14ac:dyDescent="0.3">
      <c r="A34" s="5312"/>
      <c r="B34" s="5318"/>
      <c r="C34" s="5313"/>
      <c r="D34" s="5312"/>
      <c r="E34" s="5312"/>
      <c r="F34" s="5312"/>
    </row>
    <row r="35" spans="1:16120" ht="15.6" x14ac:dyDescent="0.3">
      <c r="A35" s="5312"/>
      <c r="B35" s="5318"/>
      <c r="C35" s="5313"/>
      <c r="D35" s="5312"/>
      <c r="E35" s="5312"/>
      <c r="F35" s="5312"/>
    </row>
    <row r="36" spans="1:16120" ht="15.6" x14ac:dyDescent="0.3">
      <c r="A36" s="5312"/>
      <c r="B36" s="5318"/>
      <c r="C36" s="5313"/>
      <c r="D36" s="5312"/>
      <c r="E36" s="5312"/>
      <c r="F36" s="5312"/>
    </row>
    <row r="37" spans="1:16120" ht="15.6" x14ac:dyDescent="0.3">
      <c r="A37" s="5312"/>
      <c r="B37" s="5318"/>
      <c r="C37" s="5313"/>
      <c r="D37" s="5312"/>
      <c r="E37" s="5312"/>
      <c r="F37" s="5312"/>
    </row>
    <row r="38" spans="1:16120" ht="15.6" x14ac:dyDescent="0.3">
      <c r="A38" s="5312"/>
      <c r="B38" s="5318"/>
      <c r="C38" s="5313"/>
      <c r="D38" s="5312"/>
      <c r="E38" s="5312"/>
      <c r="F38" s="5312"/>
    </row>
    <row r="39" spans="1:16120" s="5340" customFormat="1" ht="15.6" x14ac:dyDescent="0.3">
      <c r="A39" s="869"/>
      <c r="B39" s="5318"/>
      <c r="D39" s="869"/>
      <c r="E39" s="869"/>
      <c r="F39" s="869"/>
      <c r="G39" s="869"/>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869"/>
      <c r="BK39" s="869"/>
      <c r="BL39" s="869"/>
      <c r="BM39" s="869"/>
      <c r="BN39" s="869"/>
      <c r="BO39" s="869"/>
      <c r="BP39" s="869"/>
      <c r="BQ39" s="869"/>
      <c r="BR39" s="869"/>
      <c r="BS39" s="869"/>
      <c r="BT39" s="869"/>
      <c r="BU39" s="869"/>
      <c r="BV39" s="869"/>
      <c r="BW39" s="869"/>
      <c r="BX39" s="869"/>
      <c r="BY39" s="869"/>
      <c r="BZ39" s="869"/>
      <c r="CA39" s="869"/>
      <c r="CB39" s="869"/>
      <c r="CC39" s="869"/>
      <c r="CD39" s="869"/>
      <c r="CE39" s="869"/>
      <c r="CF39" s="869"/>
      <c r="CG39" s="869"/>
      <c r="CH39" s="869"/>
      <c r="CI39" s="869"/>
      <c r="CJ39" s="869"/>
      <c r="CK39" s="869"/>
      <c r="CL39" s="869"/>
      <c r="CM39" s="869"/>
      <c r="CN39" s="869"/>
      <c r="CO39" s="869"/>
      <c r="CP39" s="869"/>
      <c r="CQ39" s="869"/>
      <c r="CR39" s="869"/>
      <c r="CS39" s="869"/>
      <c r="CT39" s="869"/>
      <c r="CU39" s="869"/>
      <c r="CV39" s="869"/>
      <c r="CW39" s="869"/>
      <c r="CX39" s="869"/>
      <c r="CY39" s="869"/>
      <c r="CZ39" s="869"/>
      <c r="DA39" s="869"/>
      <c r="DB39" s="869"/>
      <c r="DC39" s="869"/>
      <c r="DD39" s="869"/>
      <c r="DE39" s="869"/>
      <c r="DF39" s="869"/>
      <c r="DG39" s="869"/>
      <c r="DH39" s="869"/>
      <c r="DI39" s="869"/>
      <c r="DJ39" s="869"/>
      <c r="DK39" s="869"/>
      <c r="DL39" s="869"/>
      <c r="DM39" s="869"/>
      <c r="DN39" s="869"/>
      <c r="DO39" s="869"/>
      <c r="DP39" s="869"/>
      <c r="DQ39" s="869"/>
      <c r="DR39" s="869"/>
      <c r="DS39" s="869"/>
      <c r="DT39" s="869"/>
      <c r="DU39" s="869"/>
      <c r="DV39" s="869"/>
      <c r="DW39" s="869"/>
      <c r="DX39" s="869"/>
      <c r="DY39" s="869"/>
      <c r="DZ39" s="869"/>
      <c r="EA39" s="869"/>
      <c r="EB39" s="869"/>
      <c r="EC39" s="869"/>
      <c r="ED39" s="869"/>
      <c r="EE39" s="869"/>
      <c r="EF39" s="869"/>
      <c r="EG39" s="869"/>
      <c r="EH39" s="869"/>
      <c r="EI39" s="869"/>
      <c r="EJ39" s="869"/>
      <c r="EK39" s="869"/>
      <c r="EL39" s="869"/>
      <c r="EM39" s="869"/>
      <c r="EN39" s="869"/>
      <c r="EO39" s="869"/>
      <c r="EP39" s="869"/>
      <c r="EQ39" s="869"/>
      <c r="ER39" s="869"/>
      <c r="ES39" s="869"/>
      <c r="ET39" s="869"/>
      <c r="EU39" s="869"/>
      <c r="EV39" s="869"/>
      <c r="EW39" s="869"/>
      <c r="EX39" s="869"/>
      <c r="EY39" s="869"/>
      <c r="EZ39" s="869"/>
      <c r="FA39" s="869"/>
      <c r="FB39" s="869"/>
      <c r="FC39" s="869"/>
      <c r="FD39" s="869"/>
      <c r="FE39" s="869"/>
      <c r="FF39" s="869"/>
      <c r="FG39" s="869"/>
      <c r="FH39" s="869"/>
      <c r="FI39" s="869"/>
      <c r="FJ39" s="869"/>
      <c r="FK39" s="869"/>
      <c r="FL39" s="869"/>
      <c r="FM39" s="869"/>
      <c r="FN39" s="869"/>
      <c r="FO39" s="869"/>
      <c r="FP39" s="869"/>
      <c r="FQ39" s="869"/>
      <c r="FR39" s="869"/>
      <c r="FS39" s="869"/>
      <c r="FT39" s="869"/>
      <c r="FU39" s="869"/>
      <c r="FV39" s="869"/>
      <c r="FW39" s="869"/>
      <c r="FX39" s="869"/>
      <c r="FY39" s="869"/>
      <c r="FZ39" s="869"/>
      <c r="GA39" s="869"/>
      <c r="GB39" s="869"/>
      <c r="GC39" s="869"/>
      <c r="GD39" s="869"/>
      <c r="GE39" s="869"/>
      <c r="GF39" s="869"/>
      <c r="GG39" s="869"/>
      <c r="GH39" s="869"/>
      <c r="GI39" s="869"/>
      <c r="GJ39" s="869"/>
      <c r="GK39" s="869"/>
      <c r="GL39" s="869"/>
      <c r="GM39" s="869"/>
      <c r="GN39" s="869"/>
      <c r="GO39" s="869"/>
      <c r="GP39" s="869"/>
      <c r="GQ39" s="869"/>
      <c r="GR39" s="869"/>
      <c r="GS39" s="869"/>
      <c r="GT39" s="869"/>
      <c r="GU39" s="869"/>
      <c r="GV39" s="869"/>
      <c r="GW39" s="869"/>
      <c r="GX39" s="869"/>
      <c r="GY39" s="869"/>
      <c r="GZ39" s="869"/>
      <c r="HA39" s="869"/>
      <c r="HB39" s="869"/>
      <c r="HC39" s="869"/>
      <c r="HD39" s="869"/>
      <c r="HE39" s="869"/>
      <c r="HF39" s="869"/>
      <c r="HG39" s="869"/>
      <c r="HH39" s="869"/>
      <c r="HI39" s="869"/>
      <c r="HJ39" s="869"/>
      <c r="HK39" s="869"/>
      <c r="HL39" s="869"/>
      <c r="HM39" s="869"/>
      <c r="HN39" s="869"/>
      <c r="HO39" s="869"/>
      <c r="HP39" s="869"/>
      <c r="HQ39" s="869"/>
      <c r="HR39" s="869"/>
      <c r="HS39" s="869"/>
      <c r="HT39" s="869"/>
      <c r="HU39" s="869"/>
      <c r="HV39" s="869"/>
      <c r="HW39" s="869"/>
      <c r="HX39" s="869"/>
      <c r="HY39" s="869"/>
      <c r="HZ39" s="869"/>
      <c r="IA39" s="869"/>
      <c r="IB39" s="869"/>
      <c r="IC39" s="869"/>
      <c r="ID39" s="869"/>
      <c r="IE39" s="869"/>
      <c r="IF39" s="869"/>
      <c r="IG39" s="869"/>
      <c r="IH39" s="869"/>
      <c r="II39" s="869"/>
      <c r="IJ39" s="869"/>
      <c r="IK39" s="869"/>
      <c r="IL39" s="869"/>
      <c r="IM39" s="869"/>
      <c r="IN39" s="869"/>
      <c r="IO39" s="869"/>
      <c r="IP39" s="869"/>
      <c r="IQ39" s="869"/>
      <c r="IR39" s="869"/>
      <c r="IS39" s="869"/>
      <c r="IT39" s="869"/>
      <c r="IU39" s="869"/>
      <c r="IV39" s="869"/>
      <c r="IW39" s="869"/>
      <c r="IX39" s="869"/>
      <c r="IY39" s="869"/>
      <c r="IZ39" s="869"/>
      <c r="JA39" s="869"/>
      <c r="JB39" s="869"/>
      <c r="JC39" s="869"/>
      <c r="JD39" s="869"/>
      <c r="JE39" s="869"/>
      <c r="JF39" s="869"/>
      <c r="JG39" s="869"/>
      <c r="JH39" s="869"/>
      <c r="JI39" s="869"/>
      <c r="JJ39" s="869"/>
      <c r="JK39" s="869"/>
      <c r="JL39" s="869"/>
      <c r="JM39" s="869"/>
      <c r="JN39" s="869"/>
      <c r="JO39" s="869"/>
      <c r="JP39" s="869"/>
      <c r="JQ39" s="869"/>
      <c r="JR39" s="869"/>
      <c r="JS39" s="869"/>
      <c r="JT39" s="869"/>
      <c r="JU39" s="869"/>
      <c r="JV39" s="869"/>
      <c r="JW39" s="869"/>
      <c r="JX39" s="869"/>
      <c r="JY39" s="869"/>
      <c r="JZ39" s="869"/>
      <c r="KA39" s="869"/>
      <c r="KB39" s="869"/>
      <c r="KC39" s="869"/>
      <c r="KD39" s="869"/>
      <c r="KE39" s="869"/>
      <c r="KF39" s="869"/>
      <c r="KG39" s="869"/>
      <c r="KH39" s="869"/>
      <c r="KI39" s="869"/>
      <c r="KJ39" s="869"/>
      <c r="KK39" s="869"/>
      <c r="KL39" s="869"/>
      <c r="KM39" s="869"/>
      <c r="KN39" s="869"/>
      <c r="KO39" s="869"/>
      <c r="KP39" s="869"/>
      <c r="KQ39" s="869"/>
      <c r="KR39" s="869"/>
      <c r="KS39" s="869"/>
      <c r="KT39" s="869"/>
      <c r="KU39" s="869"/>
      <c r="KV39" s="869"/>
      <c r="KW39" s="869"/>
      <c r="KX39" s="869"/>
      <c r="KY39" s="869"/>
      <c r="KZ39" s="869"/>
      <c r="LA39" s="869"/>
      <c r="LB39" s="869"/>
      <c r="LC39" s="869"/>
      <c r="LD39" s="869"/>
      <c r="LE39" s="869"/>
      <c r="LF39" s="869"/>
      <c r="LG39" s="869"/>
      <c r="LH39" s="869"/>
      <c r="LI39" s="869"/>
      <c r="LJ39" s="869"/>
      <c r="LK39" s="869"/>
      <c r="LL39" s="869"/>
      <c r="LM39" s="869"/>
      <c r="LN39" s="869"/>
      <c r="LO39" s="869"/>
      <c r="LP39" s="869"/>
      <c r="LQ39" s="869"/>
      <c r="LR39" s="869"/>
      <c r="LS39" s="869"/>
      <c r="LT39" s="869"/>
      <c r="LU39" s="869"/>
      <c r="LV39" s="869"/>
      <c r="LW39" s="869"/>
      <c r="LX39" s="869"/>
      <c r="LY39" s="869"/>
      <c r="LZ39" s="869"/>
      <c r="MA39" s="869"/>
      <c r="MB39" s="869"/>
      <c r="MC39" s="869"/>
      <c r="MD39" s="869"/>
      <c r="ME39" s="869"/>
      <c r="MF39" s="869"/>
      <c r="MG39" s="869"/>
      <c r="MH39" s="869"/>
      <c r="MI39" s="869"/>
      <c r="MJ39" s="869"/>
      <c r="MK39" s="869"/>
      <c r="ML39" s="869"/>
      <c r="MM39" s="869"/>
      <c r="MN39" s="869"/>
      <c r="MO39" s="869"/>
      <c r="MP39" s="869"/>
      <c r="MQ39" s="869"/>
      <c r="MR39" s="869"/>
      <c r="MS39" s="869"/>
      <c r="MT39" s="869"/>
      <c r="MU39" s="869"/>
      <c r="MV39" s="869"/>
      <c r="MW39" s="869"/>
      <c r="MX39" s="869"/>
      <c r="MY39" s="869"/>
      <c r="MZ39" s="869"/>
      <c r="NA39" s="869"/>
      <c r="NB39" s="869"/>
      <c r="NC39" s="869"/>
      <c r="ND39" s="869"/>
      <c r="NE39" s="869"/>
      <c r="NF39" s="869"/>
      <c r="NG39" s="869"/>
      <c r="NH39" s="869"/>
      <c r="NI39" s="869"/>
      <c r="NJ39" s="869"/>
      <c r="NK39" s="869"/>
      <c r="NL39" s="869"/>
      <c r="NM39" s="869"/>
      <c r="NN39" s="869"/>
      <c r="NO39" s="869"/>
      <c r="NP39" s="869"/>
      <c r="NQ39" s="869"/>
      <c r="NR39" s="869"/>
      <c r="NS39" s="869"/>
      <c r="NT39" s="869"/>
      <c r="NU39" s="869"/>
      <c r="NV39" s="869"/>
      <c r="NW39" s="869"/>
      <c r="NX39" s="869"/>
      <c r="NY39" s="869"/>
      <c r="NZ39" s="869"/>
      <c r="OA39" s="869"/>
      <c r="OB39" s="869"/>
      <c r="OC39" s="869"/>
      <c r="OD39" s="869"/>
      <c r="OE39" s="869"/>
      <c r="OF39" s="869"/>
      <c r="OG39" s="869"/>
      <c r="OH39" s="869"/>
      <c r="OI39" s="869"/>
      <c r="OJ39" s="869"/>
      <c r="OK39" s="869"/>
      <c r="OL39" s="869"/>
      <c r="OM39" s="869"/>
      <c r="ON39" s="869"/>
      <c r="OO39" s="869"/>
      <c r="OP39" s="869"/>
      <c r="OQ39" s="869"/>
      <c r="OR39" s="869"/>
      <c r="OS39" s="869"/>
      <c r="OT39" s="869"/>
      <c r="OU39" s="869"/>
      <c r="OV39" s="869"/>
      <c r="OW39" s="869"/>
      <c r="OX39" s="869"/>
      <c r="OY39" s="869"/>
      <c r="OZ39" s="869"/>
      <c r="PA39" s="869"/>
      <c r="PB39" s="869"/>
      <c r="PC39" s="869"/>
      <c r="PD39" s="869"/>
      <c r="PE39" s="869"/>
      <c r="PF39" s="869"/>
      <c r="PG39" s="869"/>
      <c r="PH39" s="869"/>
      <c r="PI39" s="869"/>
      <c r="PJ39" s="869"/>
      <c r="PK39" s="869"/>
      <c r="PL39" s="869"/>
      <c r="PM39" s="869"/>
      <c r="PN39" s="869"/>
      <c r="PO39" s="869"/>
      <c r="PP39" s="869"/>
      <c r="PQ39" s="869"/>
      <c r="PR39" s="869"/>
      <c r="PS39" s="869"/>
      <c r="PT39" s="869"/>
      <c r="PU39" s="869"/>
      <c r="PV39" s="869"/>
      <c r="PW39" s="869"/>
      <c r="PX39" s="869"/>
      <c r="PY39" s="869"/>
      <c r="PZ39" s="869"/>
      <c r="QA39" s="869"/>
      <c r="QB39" s="869"/>
      <c r="QC39" s="869"/>
      <c r="QD39" s="869"/>
      <c r="QE39" s="869"/>
      <c r="QF39" s="869"/>
      <c r="QG39" s="869"/>
      <c r="QH39" s="869"/>
      <c r="QI39" s="869"/>
      <c r="QJ39" s="869"/>
      <c r="QK39" s="869"/>
      <c r="QL39" s="869"/>
      <c r="QM39" s="869"/>
      <c r="QN39" s="869"/>
      <c r="QO39" s="869"/>
      <c r="QP39" s="869"/>
      <c r="QQ39" s="869"/>
      <c r="QR39" s="869"/>
      <c r="QS39" s="869"/>
      <c r="QT39" s="869"/>
      <c r="QU39" s="869"/>
      <c r="QV39" s="869"/>
      <c r="QW39" s="869"/>
      <c r="QX39" s="869"/>
      <c r="QY39" s="869"/>
      <c r="QZ39" s="869"/>
      <c r="RA39" s="869"/>
      <c r="RB39" s="869"/>
      <c r="RC39" s="869"/>
      <c r="RD39" s="869"/>
      <c r="RE39" s="869"/>
      <c r="RF39" s="869"/>
      <c r="RG39" s="869"/>
      <c r="RH39" s="869"/>
      <c r="RI39" s="869"/>
      <c r="RJ39" s="869"/>
      <c r="RK39" s="869"/>
      <c r="RL39" s="869"/>
      <c r="RM39" s="869"/>
      <c r="RN39" s="869"/>
      <c r="RO39" s="869"/>
      <c r="RP39" s="869"/>
      <c r="RQ39" s="869"/>
      <c r="RR39" s="869"/>
      <c r="RS39" s="869"/>
      <c r="RT39" s="869"/>
      <c r="RU39" s="869"/>
      <c r="RV39" s="869"/>
      <c r="RW39" s="869"/>
      <c r="RX39" s="869"/>
      <c r="RY39" s="869"/>
      <c r="RZ39" s="869"/>
      <c r="SA39" s="869"/>
      <c r="SB39" s="869"/>
      <c r="SC39" s="869"/>
      <c r="SD39" s="869"/>
      <c r="SE39" s="869"/>
      <c r="SF39" s="869"/>
      <c r="SG39" s="869"/>
      <c r="SH39" s="869"/>
      <c r="SI39" s="869"/>
      <c r="SJ39" s="869"/>
      <c r="SK39" s="869"/>
      <c r="SL39" s="869"/>
      <c r="SM39" s="869"/>
      <c r="SN39" s="869"/>
      <c r="SO39" s="869"/>
      <c r="SP39" s="869"/>
      <c r="SQ39" s="869"/>
      <c r="SR39" s="869"/>
      <c r="SS39" s="869"/>
      <c r="ST39" s="869"/>
      <c r="SU39" s="869"/>
      <c r="SV39" s="869"/>
      <c r="SW39" s="869"/>
      <c r="SX39" s="869"/>
      <c r="SY39" s="869"/>
      <c r="SZ39" s="869"/>
      <c r="TA39" s="869"/>
      <c r="TB39" s="869"/>
      <c r="TC39" s="869"/>
      <c r="TD39" s="869"/>
      <c r="TE39" s="869"/>
      <c r="TF39" s="869"/>
      <c r="TG39" s="869"/>
      <c r="TH39" s="869"/>
      <c r="TI39" s="869"/>
      <c r="TJ39" s="869"/>
      <c r="TK39" s="869"/>
      <c r="TL39" s="869"/>
      <c r="TM39" s="869"/>
      <c r="TN39" s="869"/>
      <c r="TO39" s="869"/>
      <c r="TP39" s="869"/>
      <c r="TQ39" s="869"/>
      <c r="TR39" s="869"/>
      <c r="TS39" s="869"/>
      <c r="TT39" s="869"/>
      <c r="TU39" s="869"/>
      <c r="TV39" s="869"/>
      <c r="TW39" s="869"/>
      <c r="TX39" s="869"/>
      <c r="TY39" s="869"/>
      <c r="TZ39" s="869"/>
      <c r="UA39" s="869"/>
      <c r="UB39" s="869"/>
      <c r="UC39" s="869"/>
      <c r="UD39" s="869"/>
      <c r="UE39" s="869"/>
      <c r="UF39" s="869"/>
      <c r="UG39" s="869"/>
      <c r="UH39" s="869"/>
      <c r="UI39" s="869"/>
      <c r="UJ39" s="869"/>
      <c r="UK39" s="869"/>
      <c r="UL39" s="869"/>
      <c r="UM39" s="869"/>
      <c r="UN39" s="869"/>
      <c r="UO39" s="869"/>
      <c r="UP39" s="869"/>
      <c r="UQ39" s="869"/>
      <c r="UR39" s="869"/>
      <c r="US39" s="869"/>
      <c r="UT39" s="869"/>
      <c r="UU39" s="869"/>
      <c r="UV39" s="869"/>
      <c r="UW39" s="869"/>
      <c r="UX39" s="869"/>
      <c r="UY39" s="869"/>
      <c r="UZ39" s="869"/>
      <c r="VA39" s="869"/>
      <c r="VB39" s="869"/>
      <c r="VC39" s="869"/>
      <c r="VD39" s="869"/>
      <c r="VE39" s="869"/>
      <c r="VF39" s="869"/>
      <c r="VG39" s="869"/>
      <c r="VH39" s="869"/>
      <c r="VI39" s="869"/>
      <c r="VJ39" s="869"/>
      <c r="VK39" s="869"/>
      <c r="VL39" s="869"/>
      <c r="VM39" s="869"/>
      <c r="VN39" s="869"/>
      <c r="VO39" s="869"/>
      <c r="VP39" s="869"/>
      <c r="VQ39" s="869"/>
      <c r="VR39" s="869"/>
      <c r="VS39" s="869"/>
      <c r="VT39" s="869"/>
      <c r="VU39" s="869"/>
      <c r="VV39" s="869"/>
      <c r="VW39" s="869"/>
      <c r="VX39" s="869"/>
      <c r="VY39" s="869"/>
      <c r="VZ39" s="869"/>
      <c r="WA39" s="869"/>
      <c r="WB39" s="869"/>
      <c r="WC39" s="869"/>
      <c r="WD39" s="869"/>
      <c r="WE39" s="869"/>
      <c r="WF39" s="869"/>
      <c r="WG39" s="869"/>
      <c r="WH39" s="869"/>
      <c r="WI39" s="869"/>
      <c r="WJ39" s="869"/>
      <c r="WK39" s="869"/>
      <c r="WL39" s="869"/>
      <c r="WM39" s="869"/>
      <c r="WN39" s="869"/>
      <c r="WO39" s="869"/>
      <c r="WP39" s="869"/>
      <c r="WQ39" s="869"/>
      <c r="WR39" s="869"/>
      <c r="WS39" s="869"/>
      <c r="WT39" s="869"/>
      <c r="WU39" s="869"/>
      <c r="WV39" s="869"/>
      <c r="WW39" s="869"/>
      <c r="WX39" s="869"/>
      <c r="WY39" s="869"/>
      <c r="WZ39" s="869"/>
      <c r="XA39" s="869"/>
      <c r="XB39" s="869"/>
      <c r="XC39" s="869"/>
      <c r="XD39" s="869"/>
      <c r="XE39" s="869"/>
      <c r="XF39" s="869"/>
      <c r="XG39" s="869"/>
      <c r="XH39" s="869"/>
      <c r="XI39" s="869"/>
      <c r="XJ39" s="869"/>
      <c r="XK39" s="869"/>
      <c r="XL39" s="869"/>
      <c r="XM39" s="869"/>
      <c r="XN39" s="869"/>
      <c r="XO39" s="869"/>
      <c r="XP39" s="869"/>
      <c r="XQ39" s="869"/>
      <c r="XR39" s="869"/>
      <c r="XS39" s="869"/>
      <c r="XT39" s="869"/>
      <c r="XU39" s="869"/>
      <c r="XV39" s="869"/>
      <c r="XW39" s="869"/>
      <c r="XX39" s="869"/>
      <c r="XY39" s="869"/>
      <c r="XZ39" s="869"/>
      <c r="YA39" s="869"/>
      <c r="YB39" s="869"/>
      <c r="YC39" s="869"/>
      <c r="YD39" s="869"/>
      <c r="YE39" s="869"/>
      <c r="YF39" s="869"/>
      <c r="YG39" s="869"/>
      <c r="YH39" s="869"/>
      <c r="YI39" s="869"/>
      <c r="YJ39" s="869"/>
      <c r="YK39" s="869"/>
      <c r="YL39" s="869"/>
      <c r="YM39" s="869"/>
      <c r="YN39" s="869"/>
      <c r="YO39" s="869"/>
      <c r="YP39" s="869"/>
      <c r="YQ39" s="869"/>
      <c r="YR39" s="869"/>
      <c r="YS39" s="869"/>
      <c r="YT39" s="869"/>
      <c r="YU39" s="869"/>
      <c r="YV39" s="869"/>
      <c r="YW39" s="869"/>
      <c r="YX39" s="869"/>
      <c r="YY39" s="869"/>
      <c r="YZ39" s="869"/>
      <c r="ZA39" s="869"/>
      <c r="ZB39" s="869"/>
      <c r="ZC39" s="869"/>
      <c r="ZD39" s="869"/>
      <c r="ZE39" s="869"/>
      <c r="ZF39" s="869"/>
      <c r="ZG39" s="869"/>
      <c r="ZH39" s="869"/>
      <c r="ZI39" s="869"/>
      <c r="ZJ39" s="869"/>
      <c r="ZK39" s="869"/>
      <c r="ZL39" s="869"/>
      <c r="ZM39" s="869"/>
      <c r="ZN39" s="869"/>
      <c r="ZO39" s="869"/>
      <c r="ZP39" s="869"/>
      <c r="ZQ39" s="869"/>
      <c r="ZR39" s="869"/>
      <c r="ZS39" s="869"/>
      <c r="ZT39" s="869"/>
      <c r="ZU39" s="869"/>
      <c r="ZV39" s="869"/>
      <c r="ZW39" s="869"/>
      <c r="ZX39" s="869"/>
      <c r="ZY39" s="869"/>
      <c r="ZZ39" s="869"/>
      <c r="AAA39" s="869"/>
      <c r="AAB39" s="869"/>
      <c r="AAC39" s="869"/>
      <c r="AAD39" s="869"/>
      <c r="AAE39" s="869"/>
      <c r="AAF39" s="869"/>
      <c r="AAG39" s="869"/>
      <c r="AAH39" s="869"/>
      <c r="AAI39" s="869"/>
      <c r="AAJ39" s="869"/>
      <c r="AAK39" s="869"/>
      <c r="AAL39" s="869"/>
      <c r="AAM39" s="869"/>
      <c r="AAN39" s="869"/>
      <c r="AAO39" s="869"/>
      <c r="AAP39" s="869"/>
      <c r="AAQ39" s="869"/>
      <c r="AAR39" s="869"/>
      <c r="AAS39" s="869"/>
      <c r="AAT39" s="869"/>
      <c r="AAU39" s="869"/>
      <c r="AAV39" s="869"/>
      <c r="AAW39" s="869"/>
      <c r="AAX39" s="869"/>
      <c r="AAY39" s="869"/>
      <c r="AAZ39" s="869"/>
      <c r="ABA39" s="869"/>
      <c r="ABB39" s="869"/>
      <c r="ABC39" s="869"/>
      <c r="ABD39" s="869"/>
      <c r="ABE39" s="869"/>
      <c r="ABF39" s="869"/>
      <c r="ABG39" s="869"/>
      <c r="ABH39" s="869"/>
      <c r="ABI39" s="869"/>
      <c r="ABJ39" s="869"/>
      <c r="ABK39" s="869"/>
      <c r="ABL39" s="869"/>
      <c r="ABM39" s="869"/>
      <c r="ABN39" s="869"/>
      <c r="ABO39" s="869"/>
      <c r="ABP39" s="869"/>
      <c r="ABQ39" s="869"/>
      <c r="ABR39" s="869"/>
      <c r="ABS39" s="869"/>
      <c r="ABT39" s="869"/>
      <c r="ABU39" s="869"/>
      <c r="ABV39" s="869"/>
      <c r="ABW39" s="869"/>
      <c r="ABX39" s="869"/>
      <c r="ABY39" s="869"/>
      <c r="ABZ39" s="869"/>
      <c r="ACA39" s="869"/>
      <c r="ACB39" s="869"/>
      <c r="ACC39" s="869"/>
      <c r="ACD39" s="869"/>
      <c r="ACE39" s="869"/>
      <c r="ACF39" s="869"/>
      <c r="ACG39" s="869"/>
      <c r="ACH39" s="869"/>
      <c r="ACI39" s="869"/>
      <c r="ACJ39" s="869"/>
      <c r="ACK39" s="869"/>
      <c r="ACL39" s="869"/>
      <c r="ACM39" s="869"/>
      <c r="ACN39" s="869"/>
      <c r="ACO39" s="869"/>
      <c r="ACP39" s="869"/>
      <c r="ACQ39" s="869"/>
      <c r="ACR39" s="869"/>
      <c r="ACS39" s="869"/>
      <c r="ACT39" s="869"/>
      <c r="ACU39" s="869"/>
      <c r="ACV39" s="869"/>
      <c r="ACW39" s="869"/>
      <c r="ACX39" s="869"/>
      <c r="ACY39" s="869"/>
      <c r="ACZ39" s="869"/>
      <c r="ADA39" s="869"/>
      <c r="ADB39" s="869"/>
      <c r="ADC39" s="869"/>
      <c r="ADD39" s="869"/>
      <c r="ADE39" s="869"/>
      <c r="ADF39" s="869"/>
      <c r="ADG39" s="869"/>
      <c r="ADH39" s="869"/>
      <c r="ADI39" s="869"/>
      <c r="ADJ39" s="869"/>
      <c r="ADK39" s="869"/>
      <c r="ADL39" s="869"/>
      <c r="ADM39" s="869"/>
      <c r="ADN39" s="869"/>
      <c r="ADO39" s="869"/>
      <c r="ADP39" s="869"/>
      <c r="ADQ39" s="869"/>
      <c r="ADR39" s="869"/>
      <c r="ADS39" s="869"/>
      <c r="ADT39" s="869"/>
      <c r="ADU39" s="869"/>
      <c r="ADV39" s="869"/>
      <c r="ADW39" s="869"/>
      <c r="ADX39" s="869"/>
      <c r="ADY39" s="869"/>
      <c r="ADZ39" s="869"/>
      <c r="AEA39" s="869"/>
      <c r="AEB39" s="869"/>
      <c r="AEC39" s="869"/>
      <c r="AED39" s="869"/>
      <c r="AEE39" s="869"/>
      <c r="AEF39" s="869"/>
      <c r="AEG39" s="869"/>
      <c r="AEH39" s="869"/>
      <c r="AEI39" s="869"/>
      <c r="AEJ39" s="869"/>
      <c r="AEK39" s="869"/>
      <c r="AEL39" s="869"/>
      <c r="AEM39" s="869"/>
      <c r="AEN39" s="869"/>
      <c r="AEO39" s="869"/>
      <c r="AEP39" s="869"/>
      <c r="AEQ39" s="869"/>
      <c r="AER39" s="869"/>
      <c r="AES39" s="869"/>
      <c r="AET39" s="869"/>
      <c r="AEU39" s="869"/>
      <c r="AEV39" s="869"/>
      <c r="AEW39" s="869"/>
      <c r="AEX39" s="869"/>
      <c r="AEY39" s="869"/>
      <c r="AEZ39" s="869"/>
      <c r="AFA39" s="869"/>
      <c r="AFB39" s="869"/>
      <c r="AFC39" s="869"/>
      <c r="AFD39" s="869"/>
      <c r="AFE39" s="869"/>
      <c r="AFF39" s="869"/>
      <c r="AFG39" s="869"/>
      <c r="AFH39" s="869"/>
      <c r="AFI39" s="869"/>
      <c r="AFJ39" s="869"/>
      <c r="AFK39" s="869"/>
      <c r="AFL39" s="869"/>
      <c r="AFM39" s="869"/>
      <c r="AFN39" s="869"/>
      <c r="AFO39" s="869"/>
      <c r="AFP39" s="869"/>
      <c r="AFQ39" s="869"/>
      <c r="AFR39" s="869"/>
      <c r="AFS39" s="869"/>
      <c r="AFT39" s="869"/>
      <c r="AFU39" s="869"/>
      <c r="AFV39" s="869"/>
      <c r="AFW39" s="869"/>
      <c r="AFX39" s="869"/>
      <c r="AFY39" s="869"/>
      <c r="AFZ39" s="869"/>
      <c r="AGA39" s="869"/>
      <c r="AGB39" s="869"/>
      <c r="AGC39" s="869"/>
      <c r="AGD39" s="869"/>
      <c r="AGE39" s="869"/>
      <c r="AGF39" s="869"/>
      <c r="AGG39" s="869"/>
      <c r="AGH39" s="869"/>
      <c r="AGI39" s="869"/>
      <c r="AGJ39" s="869"/>
      <c r="AGK39" s="869"/>
      <c r="AGL39" s="869"/>
      <c r="AGM39" s="869"/>
      <c r="AGN39" s="869"/>
      <c r="AGO39" s="869"/>
      <c r="AGP39" s="869"/>
      <c r="AGQ39" s="869"/>
      <c r="AGR39" s="869"/>
      <c r="AGS39" s="869"/>
      <c r="AGT39" s="869"/>
      <c r="AGU39" s="869"/>
      <c r="AGV39" s="869"/>
      <c r="AGW39" s="869"/>
      <c r="AGX39" s="869"/>
      <c r="AGY39" s="869"/>
      <c r="AGZ39" s="869"/>
      <c r="AHA39" s="869"/>
      <c r="AHB39" s="869"/>
      <c r="AHC39" s="869"/>
      <c r="AHD39" s="869"/>
      <c r="AHE39" s="869"/>
      <c r="AHF39" s="869"/>
      <c r="AHG39" s="869"/>
      <c r="AHH39" s="869"/>
      <c r="AHI39" s="869"/>
      <c r="AHJ39" s="869"/>
      <c r="AHK39" s="869"/>
      <c r="AHL39" s="869"/>
      <c r="AHM39" s="869"/>
      <c r="AHN39" s="869"/>
      <c r="AHO39" s="869"/>
      <c r="AHP39" s="869"/>
      <c r="AHQ39" s="869"/>
      <c r="AHR39" s="869"/>
      <c r="AHS39" s="869"/>
      <c r="AHT39" s="869"/>
      <c r="AHU39" s="869"/>
      <c r="AHV39" s="869"/>
      <c r="AHW39" s="869"/>
      <c r="AHX39" s="869"/>
      <c r="AHY39" s="869"/>
      <c r="AHZ39" s="869"/>
      <c r="AIA39" s="869"/>
      <c r="AIB39" s="869"/>
      <c r="AIC39" s="869"/>
      <c r="AID39" s="869"/>
      <c r="AIE39" s="869"/>
      <c r="AIF39" s="869"/>
      <c r="AIG39" s="869"/>
      <c r="AIH39" s="869"/>
      <c r="AII39" s="869"/>
      <c r="AIJ39" s="869"/>
      <c r="AIK39" s="869"/>
      <c r="AIL39" s="869"/>
      <c r="AIM39" s="869"/>
      <c r="AIN39" s="869"/>
      <c r="AIO39" s="869"/>
      <c r="AIP39" s="869"/>
      <c r="AIQ39" s="869"/>
      <c r="AIR39" s="869"/>
      <c r="AIS39" s="869"/>
      <c r="AIT39" s="869"/>
      <c r="AIU39" s="869"/>
      <c r="AIV39" s="869"/>
      <c r="AIW39" s="869"/>
      <c r="AIX39" s="869"/>
      <c r="AIY39" s="869"/>
      <c r="AIZ39" s="869"/>
      <c r="AJA39" s="869"/>
      <c r="AJB39" s="869"/>
      <c r="AJC39" s="869"/>
      <c r="AJD39" s="869"/>
      <c r="AJE39" s="869"/>
      <c r="AJF39" s="869"/>
      <c r="AJG39" s="869"/>
      <c r="AJH39" s="869"/>
      <c r="AJI39" s="869"/>
      <c r="AJJ39" s="869"/>
      <c r="AJK39" s="869"/>
      <c r="AJL39" s="869"/>
      <c r="AJM39" s="869"/>
      <c r="AJN39" s="869"/>
      <c r="AJO39" s="869"/>
      <c r="AJP39" s="869"/>
      <c r="AJQ39" s="869"/>
      <c r="AJR39" s="869"/>
      <c r="AJS39" s="869"/>
      <c r="AJT39" s="869"/>
      <c r="AJU39" s="869"/>
      <c r="AJV39" s="869"/>
      <c r="AJW39" s="869"/>
      <c r="AJX39" s="869"/>
      <c r="AJY39" s="869"/>
      <c r="AJZ39" s="869"/>
      <c r="AKA39" s="869"/>
      <c r="AKB39" s="869"/>
      <c r="AKC39" s="869"/>
      <c r="AKD39" s="869"/>
      <c r="AKE39" s="869"/>
      <c r="AKF39" s="869"/>
      <c r="AKG39" s="869"/>
      <c r="AKH39" s="869"/>
      <c r="AKI39" s="869"/>
      <c r="AKJ39" s="869"/>
      <c r="AKK39" s="869"/>
      <c r="AKL39" s="869"/>
      <c r="AKM39" s="869"/>
      <c r="AKN39" s="869"/>
      <c r="AKO39" s="869"/>
      <c r="AKP39" s="869"/>
      <c r="AKQ39" s="869"/>
      <c r="AKR39" s="869"/>
      <c r="AKS39" s="869"/>
      <c r="AKT39" s="869"/>
      <c r="AKU39" s="869"/>
      <c r="AKV39" s="869"/>
      <c r="AKW39" s="869"/>
      <c r="AKX39" s="869"/>
      <c r="AKY39" s="869"/>
      <c r="AKZ39" s="869"/>
      <c r="ALA39" s="869"/>
      <c r="ALB39" s="869"/>
      <c r="ALC39" s="869"/>
      <c r="ALD39" s="869"/>
      <c r="ALE39" s="869"/>
      <c r="ALF39" s="869"/>
      <c r="ALG39" s="869"/>
      <c r="ALH39" s="869"/>
      <c r="ALI39" s="869"/>
      <c r="ALJ39" s="869"/>
      <c r="ALK39" s="869"/>
      <c r="ALL39" s="869"/>
      <c r="ALM39" s="869"/>
      <c r="ALN39" s="869"/>
      <c r="ALO39" s="869"/>
      <c r="ALP39" s="869"/>
      <c r="ALQ39" s="869"/>
      <c r="ALR39" s="869"/>
      <c r="ALS39" s="869"/>
      <c r="ALT39" s="869"/>
      <c r="ALU39" s="869"/>
      <c r="ALV39" s="869"/>
      <c r="ALW39" s="869"/>
      <c r="ALX39" s="869"/>
      <c r="ALY39" s="869"/>
      <c r="ALZ39" s="869"/>
      <c r="AMA39" s="869"/>
      <c r="AMB39" s="869"/>
      <c r="AMC39" s="869"/>
      <c r="AMD39" s="869"/>
      <c r="AME39" s="869"/>
      <c r="AMF39" s="869"/>
      <c r="AMG39" s="869"/>
      <c r="AMH39" s="869"/>
      <c r="AMI39" s="869"/>
      <c r="AMJ39" s="869"/>
      <c r="AMK39" s="869"/>
      <c r="AML39" s="869"/>
      <c r="AMM39" s="869"/>
      <c r="AMN39" s="869"/>
      <c r="AMO39" s="869"/>
      <c r="AMP39" s="869"/>
      <c r="AMQ39" s="869"/>
      <c r="AMR39" s="869"/>
      <c r="AMS39" s="869"/>
      <c r="AMT39" s="869"/>
      <c r="AMU39" s="869"/>
      <c r="AMV39" s="869"/>
      <c r="AMW39" s="869"/>
      <c r="AMX39" s="869"/>
      <c r="AMY39" s="869"/>
      <c r="AMZ39" s="869"/>
      <c r="ANA39" s="869"/>
      <c r="ANB39" s="869"/>
      <c r="ANC39" s="869"/>
      <c r="AND39" s="869"/>
      <c r="ANE39" s="869"/>
      <c r="ANF39" s="869"/>
      <c r="ANG39" s="869"/>
      <c r="ANH39" s="869"/>
      <c r="ANI39" s="869"/>
      <c r="ANJ39" s="869"/>
      <c r="ANK39" s="869"/>
      <c r="ANL39" s="869"/>
      <c r="ANM39" s="869"/>
      <c r="ANN39" s="869"/>
      <c r="ANO39" s="869"/>
      <c r="ANP39" s="869"/>
      <c r="ANQ39" s="869"/>
      <c r="ANR39" s="869"/>
      <c r="ANS39" s="869"/>
      <c r="ANT39" s="869"/>
      <c r="ANU39" s="869"/>
      <c r="ANV39" s="869"/>
      <c r="ANW39" s="869"/>
      <c r="ANX39" s="869"/>
      <c r="ANY39" s="869"/>
      <c r="ANZ39" s="869"/>
      <c r="AOA39" s="869"/>
      <c r="AOB39" s="869"/>
      <c r="AOC39" s="869"/>
      <c r="AOD39" s="869"/>
      <c r="AOE39" s="869"/>
      <c r="AOF39" s="869"/>
      <c r="AOG39" s="869"/>
      <c r="AOH39" s="869"/>
      <c r="AOI39" s="869"/>
      <c r="AOJ39" s="869"/>
      <c r="AOK39" s="869"/>
      <c r="AOL39" s="869"/>
      <c r="AOM39" s="869"/>
      <c r="AON39" s="869"/>
      <c r="AOO39" s="869"/>
      <c r="AOP39" s="869"/>
      <c r="AOQ39" s="869"/>
      <c r="AOR39" s="869"/>
      <c r="AOS39" s="869"/>
      <c r="AOT39" s="869"/>
      <c r="AOU39" s="869"/>
      <c r="AOV39" s="869"/>
      <c r="AOW39" s="869"/>
      <c r="AOX39" s="869"/>
      <c r="AOY39" s="869"/>
      <c r="AOZ39" s="869"/>
      <c r="APA39" s="869"/>
      <c r="APB39" s="869"/>
      <c r="APC39" s="869"/>
      <c r="APD39" s="869"/>
      <c r="APE39" s="869"/>
      <c r="APF39" s="869"/>
      <c r="APG39" s="869"/>
      <c r="APH39" s="869"/>
      <c r="API39" s="869"/>
      <c r="APJ39" s="869"/>
      <c r="APK39" s="869"/>
      <c r="APL39" s="869"/>
      <c r="APM39" s="869"/>
      <c r="APN39" s="869"/>
      <c r="APO39" s="869"/>
      <c r="APP39" s="869"/>
      <c r="APQ39" s="869"/>
      <c r="APR39" s="869"/>
      <c r="APS39" s="869"/>
      <c r="APT39" s="869"/>
      <c r="APU39" s="869"/>
      <c r="APV39" s="869"/>
      <c r="APW39" s="869"/>
      <c r="APX39" s="869"/>
      <c r="APY39" s="869"/>
      <c r="APZ39" s="869"/>
      <c r="AQA39" s="869"/>
      <c r="AQB39" s="869"/>
      <c r="AQC39" s="869"/>
      <c r="AQD39" s="869"/>
      <c r="AQE39" s="869"/>
      <c r="AQF39" s="869"/>
      <c r="AQG39" s="869"/>
      <c r="AQH39" s="869"/>
      <c r="AQI39" s="869"/>
      <c r="AQJ39" s="869"/>
      <c r="AQK39" s="869"/>
      <c r="AQL39" s="869"/>
      <c r="AQM39" s="869"/>
      <c r="AQN39" s="869"/>
      <c r="AQO39" s="869"/>
      <c r="AQP39" s="869"/>
      <c r="AQQ39" s="869"/>
      <c r="AQR39" s="869"/>
      <c r="AQS39" s="869"/>
      <c r="AQT39" s="869"/>
      <c r="AQU39" s="869"/>
      <c r="AQV39" s="869"/>
      <c r="AQW39" s="869"/>
      <c r="AQX39" s="869"/>
      <c r="AQY39" s="869"/>
      <c r="AQZ39" s="869"/>
      <c r="ARA39" s="869"/>
      <c r="ARB39" s="869"/>
      <c r="ARC39" s="869"/>
      <c r="ARD39" s="869"/>
      <c r="ARE39" s="869"/>
      <c r="ARF39" s="869"/>
      <c r="ARG39" s="869"/>
      <c r="ARH39" s="869"/>
      <c r="ARI39" s="869"/>
      <c r="ARJ39" s="869"/>
      <c r="ARK39" s="869"/>
      <c r="ARL39" s="869"/>
      <c r="ARM39" s="869"/>
      <c r="ARN39" s="869"/>
      <c r="ARO39" s="869"/>
      <c r="ARP39" s="869"/>
      <c r="ARQ39" s="869"/>
      <c r="ARR39" s="869"/>
      <c r="ARS39" s="869"/>
      <c r="ART39" s="869"/>
      <c r="ARU39" s="869"/>
      <c r="ARV39" s="869"/>
      <c r="ARW39" s="869"/>
      <c r="ARX39" s="869"/>
      <c r="ARY39" s="869"/>
      <c r="ARZ39" s="869"/>
      <c r="ASA39" s="869"/>
      <c r="ASB39" s="869"/>
      <c r="ASC39" s="869"/>
      <c r="ASD39" s="869"/>
      <c r="ASE39" s="869"/>
      <c r="ASF39" s="869"/>
      <c r="ASG39" s="869"/>
      <c r="ASH39" s="869"/>
      <c r="ASI39" s="869"/>
      <c r="ASJ39" s="869"/>
      <c r="ASK39" s="869"/>
      <c r="ASL39" s="869"/>
      <c r="ASM39" s="869"/>
      <c r="ASN39" s="869"/>
      <c r="ASO39" s="869"/>
      <c r="ASP39" s="869"/>
      <c r="ASQ39" s="869"/>
      <c r="ASR39" s="869"/>
      <c r="ASS39" s="869"/>
      <c r="AST39" s="869"/>
      <c r="ASU39" s="869"/>
      <c r="ASV39" s="869"/>
      <c r="ASW39" s="869"/>
      <c r="ASX39" s="869"/>
      <c r="ASY39" s="869"/>
      <c r="ASZ39" s="869"/>
      <c r="ATA39" s="869"/>
      <c r="ATB39" s="869"/>
      <c r="ATC39" s="869"/>
      <c r="ATD39" s="869"/>
      <c r="ATE39" s="869"/>
      <c r="ATF39" s="869"/>
      <c r="ATG39" s="869"/>
      <c r="ATH39" s="869"/>
      <c r="ATI39" s="869"/>
      <c r="ATJ39" s="869"/>
      <c r="ATK39" s="869"/>
      <c r="ATL39" s="869"/>
      <c r="ATM39" s="869"/>
      <c r="ATN39" s="869"/>
      <c r="ATO39" s="869"/>
      <c r="ATP39" s="869"/>
      <c r="ATQ39" s="869"/>
      <c r="ATR39" s="869"/>
      <c r="ATS39" s="869"/>
      <c r="ATT39" s="869"/>
      <c r="ATU39" s="869"/>
      <c r="ATV39" s="869"/>
      <c r="ATW39" s="869"/>
      <c r="ATX39" s="869"/>
      <c r="ATY39" s="869"/>
      <c r="ATZ39" s="869"/>
      <c r="AUA39" s="869"/>
      <c r="AUB39" s="869"/>
      <c r="AUC39" s="869"/>
      <c r="AUD39" s="869"/>
      <c r="AUE39" s="869"/>
      <c r="AUF39" s="869"/>
      <c r="AUG39" s="869"/>
      <c r="AUH39" s="869"/>
      <c r="AUI39" s="869"/>
      <c r="AUJ39" s="869"/>
      <c r="AUK39" s="869"/>
      <c r="AUL39" s="869"/>
      <c r="AUM39" s="869"/>
      <c r="AUN39" s="869"/>
      <c r="AUO39" s="869"/>
      <c r="AUP39" s="869"/>
      <c r="AUQ39" s="869"/>
      <c r="AUR39" s="869"/>
      <c r="AUS39" s="869"/>
      <c r="AUT39" s="869"/>
      <c r="AUU39" s="869"/>
      <c r="AUV39" s="869"/>
      <c r="AUW39" s="869"/>
      <c r="AUX39" s="869"/>
      <c r="AUY39" s="869"/>
      <c r="AUZ39" s="869"/>
      <c r="AVA39" s="869"/>
      <c r="AVB39" s="869"/>
      <c r="AVC39" s="869"/>
      <c r="AVD39" s="869"/>
      <c r="AVE39" s="869"/>
      <c r="AVF39" s="869"/>
      <c r="AVG39" s="869"/>
      <c r="AVH39" s="869"/>
      <c r="AVI39" s="869"/>
      <c r="AVJ39" s="869"/>
      <c r="AVK39" s="869"/>
      <c r="AVL39" s="869"/>
      <c r="AVM39" s="869"/>
      <c r="AVN39" s="869"/>
      <c r="AVO39" s="869"/>
      <c r="AVP39" s="869"/>
      <c r="AVQ39" s="869"/>
      <c r="AVR39" s="869"/>
      <c r="AVS39" s="869"/>
      <c r="AVT39" s="869"/>
      <c r="AVU39" s="869"/>
      <c r="AVV39" s="869"/>
      <c r="AVW39" s="869"/>
      <c r="AVX39" s="869"/>
      <c r="AVY39" s="869"/>
      <c r="AVZ39" s="869"/>
      <c r="AWA39" s="869"/>
      <c r="AWB39" s="869"/>
      <c r="AWC39" s="869"/>
      <c r="AWD39" s="869"/>
      <c r="AWE39" s="869"/>
      <c r="AWF39" s="869"/>
      <c r="AWG39" s="869"/>
      <c r="AWH39" s="869"/>
      <c r="AWI39" s="869"/>
      <c r="AWJ39" s="869"/>
      <c r="AWK39" s="869"/>
      <c r="AWL39" s="869"/>
      <c r="AWM39" s="869"/>
      <c r="AWN39" s="869"/>
      <c r="AWO39" s="869"/>
      <c r="AWP39" s="869"/>
      <c r="AWQ39" s="869"/>
      <c r="AWR39" s="869"/>
      <c r="AWS39" s="869"/>
      <c r="AWT39" s="869"/>
      <c r="AWU39" s="869"/>
      <c r="AWV39" s="869"/>
      <c r="AWW39" s="869"/>
      <c r="AWX39" s="869"/>
      <c r="AWY39" s="869"/>
      <c r="AWZ39" s="869"/>
      <c r="AXA39" s="869"/>
      <c r="AXB39" s="869"/>
      <c r="AXC39" s="869"/>
      <c r="AXD39" s="869"/>
      <c r="AXE39" s="869"/>
      <c r="AXF39" s="869"/>
      <c r="AXG39" s="869"/>
      <c r="AXH39" s="869"/>
      <c r="AXI39" s="869"/>
      <c r="AXJ39" s="869"/>
      <c r="AXK39" s="869"/>
      <c r="AXL39" s="869"/>
      <c r="AXM39" s="869"/>
      <c r="AXN39" s="869"/>
      <c r="AXO39" s="869"/>
      <c r="AXP39" s="869"/>
      <c r="AXQ39" s="869"/>
      <c r="AXR39" s="869"/>
      <c r="AXS39" s="869"/>
      <c r="AXT39" s="869"/>
      <c r="AXU39" s="869"/>
      <c r="AXV39" s="869"/>
      <c r="AXW39" s="869"/>
      <c r="AXX39" s="869"/>
      <c r="AXY39" s="869"/>
      <c r="AXZ39" s="869"/>
      <c r="AYA39" s="869"/>
      <c r="AYB39" s="869"/>
      <c r="AYC39" s="869"/>
      <c r="AYD39" s="869"/>
      <c r="AYE39" s="869"/>
      <c r="AYF39" s="869"/>
      <c r="AYG39" s="869"/>
      <c r="AYH39" s="869"/>
      <c r="AYI39" s="869"/>
      <c r="AYJ39" s="869"/>
      <c r="AYK39" s="869"/>
      <c r="AYL39" s="869"/>
      <c r="AYM39" s="869"/>
      <c r="AYN39" s="869"/>
      <c r="AYO39" s="869"/>
      <c r="AYP39" s="869"/>
      <c r="AYQ39" s="869"/>
      <c r="AYR39" s="869"/>
      <c r="AYS39" s="869"/>
      <c r="AYT39" s="869"/>
      <c r="AYU39" s="869"/>
      <c r="AYV39" s="869"/>
      <c r="AYW39" s="869"/>
      <c r="AYX39" s="869"/>
      <c r="AYY39" s="869"/>
      <c r="AYZ39" s="869"/>
      <c r="AZA39" s="869"/>
      <c r="AZB39" s="869"/>
      <c r="AZC39" s="869"/>
      <c r="AZD39" s="869"/>
      <c r="AZE39" s="869"/>
      <c r="AZF39" s="869"/>
      <c r="AZG39" s="869"/>
      <c r="AZH39" s="869"/>
      <c r="AZI39" s="869"/>
      <c r="AZJ39" s="869"/>
      <c r="AZK39" s="869"/>
      <c r="AZL39" s="869"/>
      <c r="AZM39" s="869"/>
      <c r="AZN39" s="869"/>
      <c r="AZO39" s="869"/>
      <c r="AZP39" s="869"/>
      <c r="AZQ39" s="869"/>
      <c r="AZR39" s="869"/>
      <c r="AZS39" s="869"/>
      <c r="AZT39" s="869"/>
      <c r="AZU39" s="869"/>
      <c r="AZV39" s="869"/>
      <c r="AZW39" s="869"/>
      <c r="AZX39" s="869"/>
      <c r="AZY39" s="869"/>
      <c r="AZZ39" s="869"/>
      <c r="BAA39" s="869"/>
      <c r="BAB39" s="869"/>
      <c r="BAC39" s="869"/>
      <c r="BAD39" s="869"/>
      <c r="BAE39" s="869"/>
      <c r="BAF39" s="869"/>
      <c r="BAG39" s="869"/>
      <c r="BAH39" s="869"/>
      <c r="BAI39" s="869"/>
      <c r="BAJ39" s="869"/>
      <c r="BAK39" s="869"/>
      <c r="BAL39" s="869"/>
      <c r="BAM39" s="869"/>
      <c r="BAN39" s="869"/>
      <c r="BAO39" s="869"/>
      <c r="BAP39" s="869"/>
      <c r="BAQ39" s="869"/>
      <c r="BAR39" s="869"/>
      <c r="BAS39" s="869"/>
      <c r="BAT39" s="869"/>
      <c r="BAU39" s="869"/>
      <c r="BAV39" s="869"/>
      <c r="BAW39" s="869"/>
      <c r="BAX39" s="869"/>
      <c r="BAY39" s="869"/>
      <c r="BAZ39" s="869"/>
      <c r="BBA39" s="869"/>
      <c r="BBB39" s="869"/>
      <c r="BBC39" s="869"/>
      <c r="BBD39" s="869"/>
      <c r="BBE39" s="869"/>
      <c r="BBF39" s="869"/>
      <c r="BBG39" s="869"/>
      <c r="BBH39" s="869"/>
      <c r="BBI39" s="869"/>
      <c r="BBJ39" s="869"/>
      <c r="BBK39" s="869"/>
      <c r="BBL39" s="869"/>
      <c r="BBM39" s="869"/>
      <c r="BBN39" s="869"/>
      <c r="BBO39" s="869"/>
      <c r="BBP39" s="869"/>
      <c r="BBQ39" s="869"/>
      <c r="BBR39" s="869"/>
      <c r="BBS39" s="869"/>
      <c r="BBT39" s="869"/>
      <c r="BBU39" s="869"/>
      <c r="BBV39" s="869"/>
      <c r="BBW39" s="869"/>
      <c r="BBX39" s="869"/>
      <c r="BBY39" s="869"/>
      <c r="BBZ39" s="869"/>
      <c r="BCA39" s="869"/>
      <c r="BCB39" s="869"/>
      <c r="BCC39" s="869"/>
      <c r="BCD39" s="869"/>
      <c r="BCE39" s="869"/>
      <c r="BCF39" s="869"/>
      <c r="BCG39" s="869"/>
      <c r="BCH39" s="869"/>
      <c r="BCI39" s="869"/>
      <c r="BCJ39" s="869"/>
      <c r="BCK39" s="869"/>
      <c r="BCL39" s="869"/>
      <c r="BCM39" s="869"/>
      <c r="BCN39" s="869"/>
      <c r="BCO39" s="869"/>
      <c r="BCP39" s="869"/>
      <c r="BCQ39" s="869"/>
      <c r="BCR39" s="869"/>
      <c r="BCS39" s="869"/>
      <c r="BCT39" s="869"/>
      <c r="BCU39" s="869"/>
      <c r="BCV39" s="869"/>
      <c r="BCW39" s="869"/>
      <c r="BCX39" s="869"/>
      <c r="BCY39" s="869"/>
      <c r="BCZ39" s="869"/>
      <c r="BDA39" s="869"/>
      <c r="BDB39" s="869"/>
      <c r="BDC39" s="869"/>
      <c r="BDD39" s="869"/>
      <c r="BDE39" s="869"/>
      <c r="BDF39" s="869"/>
      <c r="BDG39" s="869"/>
      <c r="BDH39" s="869"/>
      <c r="BDI39" s="869"/>
      <c r="BDJ39" s="869"/>
      <c r="BDK39" s="869"/>
      <c r="BDL39" s="869"/>
      <c r="BDM39" s="869"/>
      <c r="BDN39" s="869"/>
      <c r="BDO39" s="869"/>
      <c r="BDP39" s="869"/>
      <c r="BDQ39" s="869"/>
      <c r="BDR39" s="869"/>
      <c r="BDS39" s="869"/>
      <c r="BDT39" s="869"/>
      <c r="BDU39" s="869"/>
      <c r="BDV39" s="869"/>
      <c r="BDW39" s="869"/>
      <c r="BDX39" s="869"/>
      <c r="BDY39" s="869"/>
      <c r="BDZ39" s="869"/>
      <c r="BEA39" s="869"/>
      <c r="BEB39" s="869"/>
      <c r="BEC39" s="869"/>
      <c r="BED39" s="869"/>
      <c r="BEE39" s="869"/>
      <c r="BEF39" s="869"/>
      <c r="BEG39" s="869"/>
      <c r="BEH39" s="869"/>
      <c r="BEI39" s="869"/>
      <c r="BEJ39" s="869"/>
      <c r="BEK39" s="869"/>
      <c r="BEL39" s="869"/>
      <c r="BEM39" s="869"/>
      <c r="BEN39" s="869"/>
      <c r="BEO39" s="869"/>
      <c r="BEP39" s="869"/>
      <c r="BEQ39" s="869"/>
      <c r="BER39" s="869"/>
      <c r="BES39" s="869"/>
      <c r="BET39" s="869"/>
      <c r="BEU39" s="869"/>
      <c r="BEV39" s="869"/>
      <c r="BEW39" s="869"/>
      <c r="BEX39" s="869"/>
      <c r="BEY39" s="869"/>
      <c r="BEZ39" s="869"/>
      <c r="BFA39" s="869"/>
      <c r="BFB39" s="869"/>
      <c r="BFC39" s="869"/>
      <c r="BFD39" s="869"/>
      <c r="BFE39" s="869"/>
      <c r="BFF39" s="869"/>
      <c r="BFG39" s="869"/>
      <c r="BFH39" s="869"/>
      <c r="BFI39" s="869"/>
      <c r="BFJ39" s="869"/>
      <c r="BFK39" s="869"/>
      <c r="BFL39" s="869"/>
      <c r="BFM39" s="869"/>
      <c r="BFN39" s="869"/>
      <c r="BFO39" s="869"/>
      <c r="BFP39" s="869"/>
      <c r="BFQ39" s="869"/>
      <c r="BFR39" s="869"/>
      <c r="BFS39" s="869"/>
      <c r="BFT39" s="869"/>
      <c r="BFU39" s="869"/>
      <c r="BFV39" s="869"/>
      <c r="BFW39" s="869"/>
      <c r="BFX39" s="869"/>
      <c r="BFY39" s="869"/>
      <c r="BFZ39" s="869"/>
      <c r="BGA39" s="869"/>
      <c r="BGB39" s="869"/>
      <c r="BGC39" s="869"/>
      <c r="BGD39" s="869"/>
      <c r="BGE39" s="869"/>
      <c r="BGF39" s="869"/>
      <c r="BGG39" s="869"/>
      <c r="BGH39" s="869"/>
      <c r="BGI39" s="869"/>
      <c r="BGJ39" s="869"/>
      <c r="BGK39" s="869"/>
      <c r="BGL39" s="869"/>
      <c r="BGM39" s="869"/>
      <c r="BGN39" s="869"/>
      <c r="BGO39" s="869"/>
      <c r="BGP39" s="869"/>
      <c r="BGQ39" s="869"/>
      <c r="BGR39" s="869"/>
      <c r="BGS39" s="869"/>
      <c r="BGT39" s="869"/>
      <c r="BGU39" s="869"/>
      <c r="BGV39" s="869"/>
      <c r="BGW39" s="869"/>
      <c r="BGX39" s="869"/>
      <c r="BGY39" s="869"/>
      <c r="BGZ39" s="869"/>
      <c r="BHA39" s="869"/>
      <c r="BHB39" s="869"/>
      <c r="BHC39" s="869"/>
      <c r="BHD39" s="869"/>
      <c r="BHE39" s="869"/>
      <c r="BHF39" s="869"/>
      <c r="BHG39" s="869"/>
      <c r="BHH39" s="869"/>
      <c r="BHI39" s="869"/>
      <c r="BHJ39" s="869"/>
      <c r="BHK39" s="869"/>
      <c r="BHL39" s="869"/>
      <c r="BHM39" s="869"/>
      <c r="BHN39" s="869"/>
      <c r="BHO39" s="869"/>
      <c r="BHP39" s="869"/>
      <c r="BHQ39" s="869"/>
      <c r="BHR39" s="869"/>
      <c r="BHS39" s="869"/>
      <c r="BHT39" s="869"/>
      <c r="BHU39" s="869"/>
      <c r="BHV39" s="869"/>
      <c r="BHW39" s="869"/>
      <c r="BHX39" s="869"/>
      <c r="BHY39" s="869"/>
      <c r="BHZ39" s="869"/>
      <c r="BIA39" s="869"/>
      <c r="BIB39" s="869"/>
      <c r="BIC39" s="869"/>
      <c r="BID39" s="869"/>
      <c r="BIE39" s="869"/>
      <c r="BIF39" s="869"/>
      <c r="BIG39" s="869"/>
      <c r="BIH39" s="869"/>
      <c r="BII39" s="869"/>
      <c r="BIJ39" s="869"/>
      <c r="BIK39" s="869"/>
      <c r="BIL39" s="869"/>
      <c r="BIM39" s="869"/>
      <c r="BIN39" s="869"/>
      <c r="BIO39" s="869"/>
      <c r="BIP39" s="869"/>
      <c r="BIQ39" s="869"/>
      <c r="BIR39" s="869"/>
      <c r="BIS39" s="869"/>
      <c r="BIT39" s="869"/>
      <c r="BIU39" s="869"/>
      <c r="BIV39" s="869"/>
      <c r="BIW39" s="869"/>
      <c r="BIX39" s="869"/>
      <c r="BIY39" s="869"/>
      <c r="BIZ39" s="869"/>
      <c r="BJA39" s="869"/>
      <c r="BJB39" s="869"/>
      <c r="BJC39" s="869"/>
      <c r="BJD39" s="869"/>
      <c r="BJE39" s="869"/>
      <c r="BJF39" s="869"/>
      <c r="BJG39" s="869"/>
      <c r="BJH39" s="869"/>
      <c r="BJI39" s="869"/>
      <c r="BJJ39" s="869"/>
      <c r="BJK39" s="869"/>
      <c r="BJL39" s="869"/>
      <c r="BJM39" s="869"/>
      <c r="BJN39" s="869"/>
      <c r="BJO39" s="869"/>
      <c r="BJP39" s="869"/>
      <c r="BJQ39" s="869"/>
      <c r="BJR39" s="869"/>
      <c r="BJS39" s="869"/>
      <c r="BJT39" s="869"/>
      <c r="BJU39" s="869"/>
      <c r="BJV39" s="869"/>
      <c r="BJW39" s="869"/>
      <c r="BJX39" s="869"/>
      <c r="BJY39" s="869"/>
      <c r="BJZ39" s="869"/>
      <c r="BKA39" s="869"/>
      <c r="BKB39" s="869"/>
      <c r="BKC39" s="869"/>
      <c r="BKD39" s="869"/>
      <c r="BKE39" s="869"/>
      <c r="BKF39" s="869"/>
      <c r="BKG39" s="869"/>
      <c r="BKH39" s="869"/>
      <c r="BKI39" s="869"/>
      <c r="BKJ39" s="869"/>
      <c r="BKK39" s="869"/>
      <c r="BKL39" s="869"/>
      <c r="BKM39" s="869"/>
      <c r="BKN39" s="869"/>
      <c r="BKO39" s="869"/>
      <c r="BKP39" s="869"/>
      <c r="BKQ39" s="869"/>
      <c r="BKR39" s="869"/>
      <c r="BKS39" s="869"/>
      <c r="BKT39" s="869"/>
      <c r="BKU39" s="869"/>
      <c r="BKV39" s="869"/>
      <c r="BKW39" s="869"/>
      <c r="BKX39" s="869"/>
      <c r="BKY39" s="869"/>
      <c r="BKZ39" s="869"/>
      <c r="BLA39" s="869"/>
      <c r="BLB39" s="869"/>
      <c r="BLC39" s="869"/>
      <c r="BLD39" s="869"/>
      <c r="BLE39" s="869"/>
      <c r="BLF39" s="869"/>
      <c r="BLG39" s="869"/>
      <c r="BLH39" s="869"/>
      <c r="BLI39" s="869"/>
      <c r="BLJ39" s="869"/>
      <c r="BLK39" s="869"/>
      <c r="BLL39" s="869"/>
      <c r="BLM39" s="869"/>
      <c r="BLN39" s="869"/>
      <c r="BLO39" s="869"/>
      <c r="BLP39" s="869"/>
      <c r="BLQ39" s="869"/>
      <c r="BLR39" s="869"/>
      <c r="BLS39" s="869"/>
      <c r="BLT39" s="869"/>
      <c r="BLU39" s="869"/>
      <c r="BLV39" s="869"/>
      <c r="BLW39" s="869"/>
      <c r="BLX39" s="869"/>
      <c r="BLY39" s="869"/>
      <c r="BLZ39" s="869"/>
      <c r="BMA39" s="869"/>
      <c r="BMB39" s="869"/>
      <c r="BMC39" s="869"/>
      <c r="BMD39" s="869"/>
      <c r="BME39" s="869"/>
      <c r="BMF39" s="869"/>
      <c r="BMG39" s="869"/>
      <c r="BMH39" s="869"/>
      <c r="BMI39" s="869"/>
      <c r="BMJ39" s="869"/>
      <c r="BMK39" s="869"/>
      <c r="BML39" s="869"/>
      <c r="BMM39" s="869"/>
      <c r="BMN39" s="869"/>
      <c r="BMO39" s="869"/>
      <c r="BMP39" s="869"/>
      <c r="BMQ39" s="869"/>
      <c r="BMR39" s="869"/>
      <c r="BMS39" s="869"/>
      <c r="BMT39" s="869"/>
      <c r="BMU39" s="869"/>
      <c r="BMV39" s="869"/>
      <c r="BMW39" s="869"/>
      <c r="BMX39" s="869"/>
      <c r="BMY39" s="869"/>
      <c r="BMZ39" s="869"/>
      <c r="BNA39" s="869"/>
      <c r="BNB39" s="869"/>
      <c r="BNC39" s="869"/>
      <c r="BND39" s="869"/>
      <c r="BNE39" s="869"/>
      <c r="BNF39" s="869"/>
      <c r="BNG39" s="869"/>
      <c r="BNH39" s="869"/>
      <c r="BNI39" s="869"/>
      <c r="BNJ39" s="869"/>
      <c r="BNK39" s="869"/>
      <c r="BNL39" s="869"/>
      <c r="BNM39" s="869"/>
      <c r="BNN39" s="869"/>
      <c r="BNO39" s="869"/>
      <c r="BNP39" s="869"/>
      <c r="BNQ39" s="869"/>
      <c r="BNR39" s="869"/>
      <c r="BNS39" s="869"/>
      <c r="BNT39" s="869"/>
      <c r="BNU39" s="869"/>
      <c r="BNV39" s="869"/>
      <c r="BNW39" s="869"/>
      <c r="BNX39" s="869"/>
      <c r="BNY39" s="869"/>
      <c r="BNZ39" s="869"/>
      <c r="BOA39" s="869"/>
      <c r="BOB39" s="869"/>
      <c r="BOC39" s="869"/>
      <c r="BOD39" s="869"/>
      <c r="BOE39" s="869"/>
      <c r="BOF39" s="869"/>
      <c r="BOG39" s="869"/>
      <c r="BOH39" s="869"/>
      <c r="BOI39" s="869"/>
      <c r="BOJ39" s="869"/>
      <c r="BOK39" s="869"/>
      <c r="BOL39" s="869"/>
      <c r="BOM39" s="869"/>
      <c r="BON39" s="869"/>
      <c r="BOO39" s="869"/>
      <c r="BOP39" s="869"/>
      <c r="BOQ39" s="869"/>
      <c r="BOR39" s="869"/>
      <c r="BOS39" s="869"/>
      <c r="BOT39" s="869"/>
      <c r="BOU39" s="869"/>
      <c r="BOV39" s="869"/>
      <c r="BOW39" s="869"/>
      <c r="BOX39" s="869"/>
      <c r="BOY39" s="869"/>
      <c r="BOZ39" s="869"/>
      <c r="BPA39" s="869"/>
      <c r="BPB39" s="869"/>
      <c r="BPC39" s="869"/>
      <c r="BPD39" s="869"/>
      <c r="BPE39" s="869"/>
      <c r="BPF39" s="869"/>
      <c r="BPG39" s="869"/>
      <c r="BPH39" s="869"/>
      <c r="BPI39" s="869"/>
      <c r="BPJ39" s="869"/>
      <c r="BPK39" s="869"/>
      <c r="BPL39" s="869"/>
      <c r="BPM39" s="869"/>
      <c r="BPN39" s="869"/>
      <c r="BPO39" s="869"/>
      <c r="BPP39" s="869"/>
      <c r="BPQ39" s="869"/>
      <c r="BPR39" s="869"/>
      <c r="BPS39" s="869"/>
      <c r="BPT39" s="869"/>
      <c r="BPU39" s="869"/>
      <c r="BPV39" s="869"/>
      <c r="BPW39" s="869"/>
      <c r="BPX39" s="869"/>
      <c r="BPY39" s="869"/>
      <c r="BPZ39" s="869"/>
      <c r="BQA39" s="869"/>
      <c r="BQB39" s="869"/>
      <c r="BQC39" s="869"/>
      <c r="BQD39" s="869"/>
      <c r="BQE39" s="869"/>
      <c r="BQF39" s="869"/>
      <c r="BQG39" s="869"/>
      <c r="BQH39" s="869"/>
      <c r="BQI39" s="869"/>
      <c r="BQJ39" s="869"/>
      <c r="BQK39" s="869"/>
      <c r="BQL39" s="869"/>
      <c r="BQM39" s="869"/>
      <c r="BQN39" s="869"/>
      <c r="BQO39" s="869"/>
      <c r="BQP39" s="869"/>
      <c r="BQQ39" s="869"/>
      <c r="BQR39" s="869"/>
      <c r="BQS39" s="869"/>
      <c r="BQT39" s="869"/>
      <c r="BQU39" s="869"/>
      <c r="BQV39" s="869"/>
      <c r="BQW39" s="869"/>
      <c r="BQX39" s="869"/>
      <c r="BQY39" s="869"/>
      <c r="BQZ39" s="869"/>
      <c r="BRA39" s="869"/>
      <c r="BRB39" s="869"/>
      <c r="BRC39" s="869"/>
      <c r="BRD39" s="869"/>
      <c r="BRE39" s="869"/>
      <c r="BRF39" s="869"/>
      <c r="BRG39" s="869"/>
      <c r="BRH39" s="869"/>
      <c r="BRI39" s="869"/>
      <c r="BRJ39" s="869"/>
      <c r="BRK39" s="869"/>
      <c r="BRL39" s="869"/>
      <c r="BRM39" s="869"/>
      <c r="BRN39" s="869"/>
      <c r="BRO39" s="869"/>
      <c r="BRP39" s="869"/>
      <c r="BRQ39" s="869"/>
      <c r="BRR39" s="869"/>
      <c r="BRS39" s="869"/>
      <c r="BRT39" s="869"/>
      <c r="BRU39" s="869"/>
      <c r="BRV39" s="869"/>
      <c r="BRW39" s="869"/>
      <c r="BRX39" s="869"/>
      <c r="BRY39" s="869"/>
      <c r="BRZ39" s="869"/>
      <c r="BSA39" s="869"/>
      <c r="BSB39" s="869"/>
      <c r="BSC39" s="869"/>
      <c r="BSD39" s="869"/>
      <c r="BSE39" s="869"/>
      <c r="BSF39" s="869"/>
      <c r="BSG39" s="869"/>
      <c r="BSH39" s="869"/>
      <c r="BSI39" s="869"/>
      <c r="BSJ39" s="869"/>
      <c r="BSK39" s="869"/>
      <c r="BSL39" s="869"/>
      <c r="BSM39" s="869"/>
      <c r="BSN39" s="869"/>
      <c r="BSO39" s="869"/>
      <c r="BSP39" s="869"/>
      <c r="BSQ39" s="869"/>
      <c r="BSR39" s="869"/>
      <c r="BSS39" s="869"/>
      <c r="BST39" s="869"/>
      <c r="BSU39" s="869"/>
      <c r="BSV39" s="869"/>
      <c r="BSW39" s="869"/>
      <c r="BSX39" s="869"/>
      <c r="BSY39" s="869"/>
      <c r="BSZ39" s="869"/>
      <c r="BTA39" s="869"/>
      <c r="BTB39" s="869"/>
      <c r="BTC39" s="869"/>
      <c r="BTD39" s="869"/>
      <c r="BTE39" s="869"/>
      <c r="BTF39" s="869"/>
      <c r="BTG39" s="869"/>
      <c r="BTH39" s="869"/>
      <c r="BTI39" s="869"/>
      <c r="BTJ39" s="869"/>
      <c r="BTK39" s="869"/>
      <c r="BTL39" s="869"/>
      <c r="BTM39" s="869"/>
      <c r="BTN39" s="869"/>
      <c r="BTO39" s="869"/>
      <c r="BTP39" s="869"/>
      <c r="BTQ39" s="869"/>
      <c r="BTR39" s="869"/>
      <c r="BTS39" s="869"/>
      <c r="BTT39" s="869"/>
      <c r="BTU39" s="869"/>
      <c r="BTV39" s="869"/>
      <c r="BTW39" s="869"/>
      <c r="BTX39" s="869"/>
      <c r="BTY39" s="869"/>
      <c r="BTZ39" s="869"/>
      <c r="BUA39" s="869"/>
      <c r="BUB39" s="869"/>
      <c r="BUC39" s="869"/>
      <c r="BUD39" s="869"/>
      <c r="BUE39" s="869"/>
      <c r="BUF39" s="869"/>
      <c r="BUG39" s="869"/>
      <c r="BUH39" s="869"/>
      <c r="BUI39" s="869"/>
      <c r="BUJ39" s="869"/>
      <c r="BUK39" s="869"/>
      <c r="BUL39" s="869"/>
      <c r="BUM39" s="869"/>
      <c r="BUN39" s="869"/>
      <c r="BUO39" s="869"/>
      <c r="BUP39" s="869"/>
      <c r="BUQ39" s="869"/>
      <c r="BUR39" s="869"/>
      <c r="BUS39" s="869"/>
      <c r="BUT39" s="869"/>
      <c r="BUU39" s="869"/>
      <c r="BUV39" s="869"/>
      <c r="BUW39" s="869"/>
      <c r="BUX39" s="869"/>
      <c r="BUY39" s="869"/>
      <c r="BUZ39" s="869"/>
      <c r="BVA39" s="869"/>
      <c r="BVB39" s="869"/>
      <c r="BVC39" s="869"/>
      <c r="BVD39" s="869"/>
      <c r="BVE39" s="869"/>
      <c r="BVF39" s="869"/>
      <c r="BVG39" s="869"/>
      <c r="BVH39" s="869"/>
      <c r="BVI39" s="869"/>
      <c r="BVJ39" s="869"/>
      <c r="BVK39" s="869"/>
      <c r="BVL39" s="869"/>
      <c r="BVM39" s="869"/>
      <c r="BVN39" s="869"/>
      <c r="BVO39" s="869"/>
      <c r="BVP39" s="869"/>
      <c r="BVQ39" s="869"/>
      <c r="BVR39" s="869"/>
      <c r="BVS39" s="869"/>
      <c r="BVT39" s="869"/>
      <c r="BVU39" s="869"/>
      <c r="BVV39" s="869"/>
      <c r="BVW39" s="869"/>
      <c r="BVX39" s="869"/>
      <c r="BVY39" s="869"/>
      <c r="BVZ39" s="869"/>
      <c r="BWA39" s="869"/>
      <c r="BWB39" s="869"/>
      <c r="BWC39" s="869"/>
      <c r="BWD39" s="869"/>
      <c r="BWE39" s="869"/>
      <c r="BWF39" s="869"/>
      <c r="BWG39" s="869"/>
      <c r="BWH39" s="869"/>
      <c r="BWI39" s="869"/>
      <c r="BWJ39" s="869"/>
      <c r="BWK39" s="869"/>
      <c r="BWL39" s="869"/>
      <c r="BWM39" s="869"/>
      <c r="BWN39" s="869"/>
      <c r="BWO39" s="869"/>
      <c r="BWP39" s="869"/>
      <c r="BWQ39" s="869"/>
      <c r="BWR39" s="869"/>
      <c r="BWS39" s="869"/>
      <c r="BWT39" s="869"/>
      <c r="BWU39" s="869"/>
      <c r="BWV39" s="869"/>
      <c r="BWW39" s="869"/>
      <c r="BWX39" s="869"/>
      <c r="BWY39" s="869"/>
      <c r="BWZ39" s="869"/>
      <c r="BXA39" s="869"/>
      <c r="BXB39" s="869"/>
      <c r="BXC39" s="869"/>
      <c r="BXD39" s="869"/>
      <c r="BXE39" s="869"/>
      <c r="BXF39" s="869"/>
      <c r="BXG39" s="869"/>
      <c r="BXH39" s="869"/>
      <c r="BXI39" s="869"/>
      <c r="BXJ39" s="869"/>
      <c r="BXK39" s="869"/>
      <c r="BXL39" s="869"/>
      <c r="BXM39" s="869"/>
      <c r="BXN39" s="869"/>
      <c r="BXO39" s="869"/>
      <c r="BXP39" s="869"/>
      <c r="BXQ39" s="869"/>
      <c r="BXR39" s="869"/>
      <c r="BXS39" s="869"/>
      <c r="BXT39" s="869"/>
      <c r="BXU39" s="869"/>
      <c r="BXV39" s="869"/>
      <c r="BXW39" s="869"/>
      <c r="BXX39" s="869"/>
      <c r="BXY39" s="869"/>
      <c r="BXZ39" s="869"/>
      <c r="BYA39" s="869"/>
      <c r="BYB39" s="869"/>
      <c r="BYC39" s="869"/>
      <c r="BYD39" s="869"/>
      <c r="BYE39" s="869"/>
      <c r="BYF39" s="869"/>
      <c r="BYG39" s="869"/>
      <c r="BYH39" s="869"/>
      <c r="BYI39" s="869"/>
      <c r="BYJ39" s="869"/>
      <c r="BYK39" s="869"/>
      <c r="BYL39" s="869"/>
      <c r="BYM39" s="869"/>
      <c r="BYN39" s="869"/>
      <c r="BYO39" s="869"/>
      <c r="BYP39" s="869"/>
      <c r="BYQ39" s="869"/>
      <c r="BYR39" s="869"/>
      <c r="BYS39" s="869"/>
      <c r="BYT39" s="869"/>
      <c r="BYU39" s="869"/>
      <c r="BYV39" s="869"/>
      <c r="BYW39" s="869"/>
      <c r="BYX39" s="869"/>
      <c r="BYY39" s="869"/>
      <c r="BYZ39" s="869"/>
      <c r="BZA39" s="869"/>
      <c r="BZB39" s="869"/>
      <c r="BZC39" s="869"/>
      <c r="BZD39" s="869"/>
      <c r="BZE39" s="869"/>
      <c r="BZF39" s="869"/>
      <c r="BZG39" s="869"/>
      <c r="BZH39" s="869"/>
      <c r="BZI39" s="869"/>
      <c r="BZJ39" s="869"/>
      <c r="BZK39" s="869"/>
      <c r="BZL39" s="869"/>
      <c r="BZM39" s="869"/>
      <c r="BZN39" s="869"/>
      <c r="BZO39" s="869"/>
      <c r="BZP39" s="869"/>
      <c r="BZQ39" s="869"/>
      <c r="BZR39" s="869"/>
      <c r="BZS39" s="869"/>
      <c r="BZT39" s="869"/>
      <c r="BZU39" s="869"/>
      <c r="BZV39" s="869"/>
      <c r="BZW39" s="869"/>
      <c r="BZX39" s="869"/>
      <c r="BZY39" s="869"/>
      <c r="BZZ39" s="869"/>
      <c r="CAA39" s="869"/>
      <c r="CAB39" s="869"/>
      <c r="CAC39" s="869"/>
      <c r="CAD39" s="869"/>
      <c r="CAE39" s="869"/>
      <c r="CAF39" s="869"/>
      <c r="CAG39" s="869"/>
      <c r="CAH39" s="869"/>
      <c r="CAI39" s="869"/>
      <c r="CAJ39" s="869"/>
      <c r="CAK39" s="869"/>
      <c r="CAL39" s="869"/>
      <c r="CAM39" s="869"/>
      <c r="CAN39" s="869"/>
      <c r="CAO39" s="869"/>
      <c r="CAP39" s="869"/>
      <c r="CAQ39" s="869"/>
      <c r="CAR39" s="869"/>
      <c r="CAS39" s="869"/>
      <c r="CAT39" s="869"/>
      <c r="CAU39" s="869"/>
      <c r="CAV39" s="869"/>
      <c r="CAW39" s="869"/>
      <c r="CAX39" s="869"/>
      <c r="CAY39" s="869"/>
      <c r="CAZ39" s="869"/>
      <c r="CBA39" s="869"/>
      <c r="CBB39" s="869"/>
      <c r="CBC39" s="869"/>
      <c r="CBD39" s="869"/>
      <c r="CBE39" s="869"/>
      <c r="CBF39" s="869"/>
      <c r="CBG39" s="869"/>
      <c r="CBH39" s="869"/>
      <c r="CBI39" s="869"/>
      <c r="CBJ39" s="869"/>
      <c r="CBK39" s="869"/>
      <c r="CBL39" s="869"/>
      <c r="CBM39" s="869"/>
      <c r="CBN39" s="869"/>
      <c r="CBO39" s="869"/>
      <c r="CBP39" s="869"/>
      <c r="CBQ39" s="869"/>
      <c r="CBR39" s="869"/>
      <c r="CBS39" s="869"/>
      <c r="CBT39" s="869"/>
      <c r="CBU39" s="869"/>
      <c r="CBV39" s="869"/>
      <c r="CBW39" s="869"/>
      <c r="CBX39" s="869"/>
      <c r="CBY39" s="869"/>
      <c r="CBZ39" s="869"/>
      <c r="CCA39" s="869"/>
      <c r="CCB39" s="869"/>
      <c r="CCC39" s="869"/>
      <c r="CCD39" s="869"/>
      <c r="CCE39" s="869"/>
      <c r="CCF39" s="869"/>
      <c r="CCG39" s="869"/>
      <c r="CCH39" s="869"/>
      <c r="CCI39" s="869"/>
      <c r="CCJ39" s="869"/>
      <c r="CCK39" s="869"/>
      <c r="CCL39" s="869"/>
      <c r="CCM39" s="869"/>
      <c r="CCN39" s="869"/>
      <c r="CCO39" s="869"/>
      <c r="CCP39" s="869"/>
      <c r="CCQ39" s="869"/>
      <c r="CCR39" s="869"/>
      <c r="CCS39" s="869"/>
      <c r="CCT39" s="869"/>
      <c r="CCU39" s="869"/>
      <c r="CCV39" s="869"/>
      <c r="CCW39" s="869"/>
      <c r="CCX39" s="869"/>
      <c r="CCY39" s="869"/>
      <c r="CCZ39" s="869"/>
      <c r="CDA39" s="869"/>
      <c r="CDB39" s="869"/>
      <c r="CDC39" s="869"/>
      <c r="CDD39" s="869"/>
      <c r="CDE39" s="869"/>
      <c r="CDF39" s="869"/>
      <c r="CDG39" s="869"/>
      <c r="CDH39" s="869"/>
      <c r="CDI39" s="869"/>
      <c r="CDJ39" s="869"/>
      <c r="CDK39" s="869"/>
      <c r="CDL39" s="869"/>
      <c r="CDM39" s="869"/>
      <c r="CDN39" s="869"/>
      <c r="CDO39" s="869"/>
      <c r="CDP39" s="869"/>
      <c r="CDQ39" s="869"/>
      <c r="CDR39" s="869"/>
      <c r="CDS39" s="869"/>
      <c r="CDT39" s="869"/>
      <c r="CDU39" s="869"/>
      <c r="CDV39" s="869"/>
      <c r="CDW39" s="869"/>
      <c r="CDX39" s="869"/>
      <c r="CDY39" s="869"/>
      <c r="CDZ39" s="869"/>
      <c r="CEA39" s="869"/>
      <c r="CEB39" s="869"/>
      <c r="CEC39" s="869"/>
      <c r="CED39" s="869"/>
      <c r="CEE39" s="869"/>
      <c r="CEF39" s="869"/>
      <c r="CEG39" s="869"/>
      <c r="CEH39" s="869"/>
      <c r="CEI39" s="869"/>
      <c r="CEJ39" s="869"/>
      <c r="CEK39" s="869"/>
      <c r="CEL39" s="869"/>
      <c r="CEM39" s="869"/>
      <c r="CEN39" s="869"/>
      <c r="CEO39" s="869"/>
      <c r="CEP39" s="869"/>
      <c r="CEQ39" s="869"/>
      <c r="CER39" s="869"/>
      <c r="CES39" s="869"/>
      <c r="CET39" s="869"/>
      <c r="CEU39" s="869"/>
      <c r="CEV39" s="869"/>
      <c r="CEW39" s="869"/>
      <c r="CEX39" s="869"/>
      <c r="CEY39" s="869"/>
      <c r="CEZ39" s="869"/>
      <c r="CFA39" s="869"/>
      <c r="CFB39" s="869"/>
      <c r="CFC39" s="869"/>
      <c r="CFD39" s="869"/>
      <c r="CFE39" s="869"/>
      <c r="CFF39" s="869"/>
      <c r="CFG39" s="869"/>
      <c r="CFH39" s="869"/>
      <c r="CFI39" s="869"/>
      <c r="CFJ39" s="869"/>
      <c r="CFK39" s="869"/>
      <c r="CFL39" s="869"/>
      <c r="CFM39" s="869"/>
      <c r="CFN39" s="869"/>
      <c r="CFO39" s="869"/>
      <c r="CFP39" s="869"/>
      <c r="CFQ39" s="869"/>
      <c r="CFR39" s="869"/>
      <c r="CFS39" s="869"/>
      <c r="CFT39" s="869"/>
      <c r="CFU39" s="869"/>
      <c r="CFV39" s="869"/>
      <c r="CFW39" s="869"/>
      <c r="CFX39" s="869"/>
      <c r="CFY39" s="869"/>
      <c r="CFZ39" s="869"/>
      <c r="CGA39" s="869"/>
      <c r="CGB39" s="869"/>
      <c r="CGC39" s="869"/>
      <c r="CGD39" s="869"/>
      <c r="CGE39" s="869"/>
      <c r="CGF39" s="869"/>
      <c r="CGG39" s="869"/>
      <c r="CGH39" s="869"/>
      <c r="CGI39" s="869"/>
      <c r="CGJ39" s="869"/>
      <c r="CGK39" s="869"/>
      <c r="CGL39" s="869"/>
      <c r="CGM39" s="869"/>
      <c r="CGN39" s="869"/>
      <c r="CGO39" s="869"/>
      <c r="CGP39" s="869"/>
      <c r="CGQ39" s="869"/>
      <c r="CGR39" s="869"/>
      <c r="CGS39" s="869"/>
      <c r="CGT39" s="869"/>
      <c r="CGU39" s="869"/>
      <c r="CGV39" s="869"/>
      <c r="CGW39" s="869"/>
      <c r="CGX39" s="869"/>
      <c r="CGY39" s="869"/>
      <c r="CGZ39" s="869"/>
      <c r="CHA39" s="869"/>
      <c r="CHB39" s="869"/>
      <c r="CHC39" s="869"/>
      <c r="CHD39" s="869"/>
      <c r="CHE39" s="869"/>
      <c r="CHF39" s="869"/>
      <c r="CHG39" s="869"/>
      <c r="CHH39" s="869"/>
      <c r="CHI39" s="869"/>
      <c r="CHJ39" s="869"/>
      <c r="CHK39" s="869"/>
      <c r="CHL39" s="869"/>
      <c r="CHM39" s="869"/>
      <c r="CHN39" s="869"/>
      <c r="CHO39" s="869"/>
      <c r="CHP39" s="869"/>
      <c r="CHQ39" s="869"/>
      <c r="CHR39" s="869"/>
      <c r="CHS39" s="869"/>
      <c r="CHT39" s="869"/>
      <c r="CHU39" s="869"/>
      <c r="CHV39" s="869"/>
      <c r="CHW39" s="869"/>
      <c r="CHX39" s="869"/>
      <c r="CHY39" s="869"/>
      <c r="CHZ39" s="869"/>
      <c r="CIA39" s="869"/>
      <c r="CIB39" s="869"/>
      <c r="CIC39" s="869"/>
      <c r="CID39" s="869"/>
      <c r="CIE39" s="869"/>
      <c r="CIF39" s="869"/>
      <c r="CIG39" s="869"/>
      <c r="CIH39" s="869"/>
      <c r="CII39" s="869"/>
      <c r="CIJ39" s="869"/>
      <c r="CIK39" s="869"/>
      <c r="CIL39" s="869"/>
      <c r="CIM39" s="869"/>
      <c r="CIN39" s="869"/>
      <c r="CIO39" s="869"/>
      <c r="CIP39" s="869"/>
      <c r="CIQ39" s="869"/>
      <c r="CIR39" s="869"/>
      <c r="CIS39" s="869"/>
      <c r="CIT39" s="869"/>
      <c r="CIU39" s="869"/>
      <c r="CIV39" s="869"/>
      <c r="CIW39" s="869"/>
      <c r="CIX39" s="869"/>
      <c r="CIY39" s="869"/>
      <c r="CIZ39" s="869"/>
      <c r="CJA39" s="869"/>
      <c r="CJB39" s="869"/>
      <c r="CJC39" s="869"/>
      <c r="CJD39" s="869"/>
      <c r="CJE39" s="869"/>
      <c r="CJF39" s="869"/>
      <c r="CJG39" s="869"/>
      <c r="CJH39" s="869"/>
      <c r="CJI39" s="869"/>
      <c r="CJJ39" s="869"/>
      <c r="CJK39" s="869"/>
      <c r="CJL39" s="869"/>
      <c r="CJM39" s="869"/>
      <c r="CJN39" s="869"/>
      <c r="CJO39" s="869"/>
      <c r="CJP39" s="869"/>
      <c r="CJQ39" s="869"/>
      <c r="CJR39" s="869"/>
      <c r="CJS39" s="869"/>
      <c r="CJT39" s="869"/>
      <c r="CJU39" s="869"/>
      <c r="CJV39" s="869"/>
      <c r="CJW39" s="869"/>
      <c r="CJX39" s="869"/>
      <c r="CJY39" s="869"/>
      <c r="CJZ39" s="869"/>
      <c r="CKA39" s="869"/>
      <c r="CKB39" s="869"/>
      <c r="CKC39" s="869"/>
      <c r="CKD39" s="869"/>
      <c r="CKE39" s="869"/>
      <c r="CKF39" s="869"/>
      <c r="CKG39" s="869"/>
      <c r="CKH39" s="869"/>
      <c r="CKI39" s="869"/>
      <c r="CKJ39" s="869"/>
      <c r="CKK39" s="869"/>
      <c r="CKL39" s="869"/>
      <c r="CKM39" s="869"/>
      <c r="CKN39" s="869"/>
      <c r="CKO39" s="869"/>
      <c r="CKP39" s="869"/>
      <c r="CKQ39" s="869"/>
      <c r="CKR39" s="869"/>
      <c r="CKS39" s="869"/>
      <c r="CKT39" s="869"/>
      <c r="CKU39" s="869"/>
      <c r="CKV39" s="869"/>
      <c r="CKW39" s="869"/>
      <c r="CKX39" s="869"/>
      <c r="CKY39" s="869"/>
      <c r="CKZ39" s="869"/>
      <c r="CLA39" s="869"/>
      <c r="CLB39" s="869"/>
      <c r="CLC39" s="869"/>
      <c r="CLD39" s="869"/>
      <c r="CLE39" s="869"/>
      <c r="CLF39" s="869"/>
      <c r="CLG39" s="869"/>
      <c r="CLH39" s="869"/>
      <c r="CLI39" s="869"/>
      <c r="CLJ39" s="869"/>
      <c r="CLK39" s="869"/>
      <c r="CLL39" s="869"/>
      <c r="CLM39" s="869"/>
      <c r="CLN39" s="869"/>
      <c r="CLO39" s="869"/>
      <c r="CLP39" s="869"/>
      <c r="CLQ39" s="869"/>
      <c r="CLR39" s="869"/>
      <c r="CLS39" s="869"/>
      <c r="CLT39" s="869"/>
      <c r="CLU39" s="869"/>
      <c r="CLV39" s="869"/>
      <c r="CLW39" s="869"/>
      <c r="CLX39" s="869"/>
      <c r="CLY39" s="869"/>
      <c r="CLZ39" s="869"/>
      <c r="CMA39" s="869"/>
      <c r="CMB39" s="869"/>
      <c r="CMC39" s="869"/>
      <c r="CMD39" s="869"/>
      <c r="CME39" s="869"/>
      <c r="CMF39" s="869"/>
      <c r="CMG39" s="869"/>
      <c r="CMH39" s="869"/>
      <c r="CMI39" s="869"/>
      <c r="CMJ39" s="869"/>
      <c r="CMK39" s="869"/>
      <c r="CML39" s="869"/>
      <c r="CMM39" s="869"/>
      <c r="CMN39" s="869"/>
      <c r="CMO39" s="869"/>
      <c r="CMP39" s="869"/>
      <c r="CMQ39" s="869"/>
      <c r="CMR39" s="869"/>
      <c r="CMS39" s="869"/>
      <c r="CMT39" s="869"/>
      <c r="CMU39" s="869"/>
      <c r="CMV39" s="869"/>
      <c r="CMW39" s="869"/>
      <c r="CMX39" s="869"/>
      <c r="CMY39" s="869"/>
      <c r="CMZ39" s="869"/>
      <c r="CNA39" s="869"/>
      <c r="CNB39" s="869"/>
      <c r="CNC39" s="869"/>
      <c r="CND39" s="869"/>
      <c r="CNE39" s="869"/>
      <c r="CNF39" s="869"/>
      <c r="CNG39" s="869"/>
      <c r="CNH39" s="869"/>
      <c r="CNI39" s="869"/>
      <c r="CNJ39" s="869"/>
      <c r="CNK39" s="869"/>
      <c r="CNL39" s="869"/>
      <c r="CNM39" s="869"/>
      <c r="CNN39" s="869"/>
      <c r="CNO39" s="869"/>
      <c r="CNP39" s="869"/>
      <c r="CNQ39" s="869"/>
      <c r="CNR39" s="869"/>
      <c r="CNS39" s="869"/>
      <c r="CNT39" s="869"/>
      <c r="CNU39" s="869"/>
      <c r="CNV39" s="869"/>
      <c r="CNW39" s="869"/>
      <c r="CNX39" s="869"/>
      <c r="CNY39" s="869"/>
      <c r="CNZ39" s="869"/>
      <c r="COA39" s="869"/>
      <c r="COB39" s="869"/>
      <c r="COC39" s="869"/>
      <c r="COD39" s="869"/>
      <c r="COE39" s="869"/>
      <c r="COF39" s="869"/>
      <c r="COG39" s="869"/>
      <c r="COH39" s="869"/>
      <c r="COI39" s="869"/>
      <c r="COJ39" s="869"/>
      <c r="COK39" s="869"/>
      <c r="COL39" s="869"/>
      <c r="COM39" s="869"/>
      <c r="CON39" s="869"/>
      <c r="COO39" s="869"/>
      <c r="COP39" s="869"/>
      <c r="COQ39" s="869"/>
      <c r="COR39" s="869"/>
      <c r="COS39" s="869"/>
      <c r="COT39" s="869"/>
      <c r="COU39" s="869"/>
      <c r="COV39" s="869"/>
      <c r="COW39" s="869"/>
      <c r="COX39" s="869"/>
      <c r="COY39" s="869"/>
      <c r="COZ39" s="869"/>
      <c r="CPA39" s="869"/>
      <c r="CPB39" s="869"/>
      <c r="CPC39" s="869"/>
      <c r="CPD39" s="869"/>
      <c r="CPE39" s="869"/>
      <c r="CPF39" s="869"/>
      <c r="CPG39" s="869"/>
      <c r="CPH39" s="869"/>
      <c r="CPI39" s="869"/>
      <c r="CPJ39" s="869"/>
      <c r="CPK39" s="869"/>
      <c r="CPL39" s="869"/>
      <c r="CPM39" s="869"/>
      <c r="CPN39" s="869"/>
      <c r="CPO39" s="869"/>
      <c r="CPP39" s="869"/>
      <c r="CPQ39" s="869"/>
      <c r="CPR39" s="869"/>
      <c r="CPS39" s="869"/>
      <c r="CPT39" s="869"/>
      <c r="CPU39" s="869"/>
      <c r="CPV39" s="869"/>
      <c r="CPW39" s="869"/>
      <c r="CPX39" s="869"/>
      <c r="CPY39" s="869"/>
      <c r="CPZ39" s="869"/>
      <c r="CQA39" s="869"/>
      <c r="CQB39" s="869"/>
      <c r="CQC39" s="869"/>
      <c r="CQD39" s="869"/>
      <c r="CQE39" s="869"/>
      <c r="CQF39" s="869"/>
      <c r="CQG39" s="869"/>
      <c r="CQH39" s="869"/>
      <c r="CQI39" s="869"/>
      <c r="CQJ39" s="869"/>
      <c r="CQK39" s="869"/>
      <c r="CQL39" s="869"/>
      <c r="CQM39" s="869"/>
      <c r="CQN39" s="869"/>
      <c r="CQO39" s="869"/>
      <c r="CQP39" s="869"/>
      <c r="CQQ39" s="869"/>
      <c r="CQR39" s="869"/>
      <c r="CQS39" s="869"/>
      <c r="CQT39" s="869"/>
      <c r="CQU39" s="869"/>
      <c r="CQV39" s="869"/>
      <c r="CQW39" s="869"/>
      <c r="CQX39" s="869"/>
      <c r="CQY39" s="869"/>
      <c r="CQZ39" s="869"/>
      <c r="CRA39" s="869"/>
      <c r="CRB39" s="869"/>
      <c r="CRC39" s="869"/>
      <c r="CRD39" s="869"/>
      <c r="CRE39" s="869"/>
      <c r="CRF39" s="869"/>
      <c r="CRG39" s="869"/>
      <c r="CRH39" s="869"/>
      <c r="CRI39" s="869"/>
      <c r="CRJ39" s="869"/>
      <c r="CRK39" s="869"/>
      <c r="CRL39" s="869"/>
      <c r="CRM39" s="869"/>
      <c r="CRN39" s="869"/>
      <c r="CRO39" s="869"/>
      <c r="CRP39" s="869"/>
      <c r="CRQ39" s="869"/>
      <c r="CRR39" s="869"/>
      <c r="CRS39" s="869"/>
      <c r="CRT39" s="869"/>
      <c r="CRU39" s="869"/>
      <c r="CRV39" s="869"/>
      <c r="CRW39" s="869"/>
      <c r="CRX39" s="869"/>
      <c r="CRY39" s="869"/>
      <c r="CRZ39" s="869"/>
      <c r="CSA39" s="869"/>
      <c r="CSB39" s="869"/>
      <c r="CSC39" s="869"/>
      <c r="CSD39" s="869"/>
      <c r="CSE39" s="869"/>
      <c r="CSF39" s="869"/>
      <c r="CSG39" s="869"/>
      <c r="CSH39" s="869"/>
      <c r="CSI39" s="869"/>
      <c r="CSJ39" s="869"/>
      <c r="CSK39" s="869"/>
      <c r="CSL39" s="869"/>
      <c r="CSM39" s="869"/>
      <c r="CSN39" s="869"/>
      <c r="CSO39" s="869"/>
      <c r="CSP39" s="869"/>
      <c r="CSQ39" s="869"/>
      <c r="CSR39" s="869"/>
      <c r="CSS39" s="869"/>
      <c r="CST39" s="869"/>
      <c r="CSU39" s="869"/>
      <c r="CSV39" s="869"/>
      <c r="CSW39" s="869"/>
      <c r="CSX39" s="869"/>
      <c r="CSY39" s="869"/>
      <c r="CSZ39" s="869"/>
      <c r="CTA39" s="869"/>
      <c r="CTB39" s="869"/>
      <c r="CTC39" s="869"/>
      <c r="CTD39" s="869"/>
      <c r="CTE39" s="869"/>
      <c r="CTF39" s="869"/>
      <c r="CTG39" s="869"/>
      <c r="CTH39" s="869"/>
      <c r="CTI39" s="869"/>
      <c r="CTJ39" s="869"/>
      <c r="CTK39" s="869"/>
      <c r="CTL39" s="869"/>
      <c r="CTM39" s="869"/>
      <c r="CTN39" s="869"/>
      <c r="CTO39" s="869"/>
      <c r="CTP39" s="869"/>
      <c r="CTQ39" s="869"/>
      <c r="CTR39" s="869"/>
      <c r="CTS39" s="869"/>
      <c r="CTT39" s="869"/>
      <c r="CTU39" s="869"/>
      <c r="CTV39" s="869"/>
      <c r="CTW39" s="869"/>
      <c r="CTX39" s="869"/>
      <c r="CTY39" s="869"/>
      <c r="CTZ39" s="869"/>
      <c r="CUA39" s="869"/>
      <c r="CUB39" s="869"/>
      <c r="CUC39" s="869"/>
      <c r="CUD39" s="869"/>
      <c r="CUE39" s="869"/>
      <c r="CUF39" s="869"/>
      <c r="CUG39" s="869"/>
      <c r="CUH39" s="869"/>
      <c r="CUI39" s="869"/>
      <c r="CUJ39" s="869"/>
      <c r="CUK39" s="869"/>
      <c r="CUL39" s="869"/>
      <c r="CUM39" s="869"/>
      <c r="CUN39" s="869"/>
      <c r="CUO39" s="869"/>
      <c r="CUP39" s="869"/>
      <c r="CUQ39" s="869"/>
      <c r="CUR39" s="869"/>
      <c r="CUS39" s="869"/>
      <c r="CUT39" s="869"/>
      <c r="CUU39" s="869"/>
      <c r="CUV39" s="869"/>
      <c r="CUW39" s="869"/>
      <c r="CUX39" s="869"/>
      <c r="CUY39" s="869"/>
      <c r="CUZ39" s="869"/>
      <c r="CVA39" s="869"/>
      <c r="CVB39" s="869"/>
      <c r="CVC39" s="869"/>
      <c r="CVD39" s="869"/>
      <c r="CVE39" s="869"/>
      <c r="CVF39" s="869"/>
      <c r="CVG39" s="869"/>
      <c r="CVH39" s="869"/>
      <c r="CVI39" s="869"/>
      <c r="CVJ39" s="869"/>
      <c r="CVK39" s="869"/>
      <c r="CVL39" s="869"/>
      <c r="CVM39" s="869"/>
      <c r="CVN39" s="869"/>
      <c r="CVO39" s="869"/>
      <c r="CVP39" s="869"/>
      <c r="CVQ39" s="869"/>
      <c r="CVR39" s="869"/>
      <c r="CVS39" s="869"/>
      <c r="CVT39" s="869"/>
      <c r="CVU39" s="869"/>
      <c r="CVV39" s="869"/>
      <c r="CVW39" s="869"/>
      <c r="CVX39" s="869"/>
      <c r="CVY39" s="869"/>
      <c r="CVZ39" s="869"/>
      <c r="CWA39" s="869"/>
      <c r="CWB39" s="869"/>
      <c r="CWC39" s="869"/>
      <c r="CWD39" s="869"/>
      <c r="CWE39" s="869"/>
      <c r="CWF39" s="869"/>
      <c r="CWG39" s="869"/>
      <c r="CWH39" s="869"/>
      <c r="CWI39" s="869"/>
      <c r="CWJ39" s="869"/>
      <c r="CWK39" s="869"/>
      <c r="CWL39" s="869"/>
      <c r="CWM39" s="869"/>
      <c r="CWN39" s="869"/>
      <c r="CWO39" s="869"/>
      <c r="CWP39" s="869"/>
      <c r="CWQ39" s="869"/>
      <c r="CWR39" s="869"/>
      <c r="CWS39" s="869"/>
      <c r="CWT39" s="869"/>
      <c r="CWU39" s="869"/>
      <c r="CWV39" s="869"/>
      <c r="CWW39" s="869"/>
      <c r="CWX39" s="869"/>
      <c r="CWY39" s="869"/>
      <c r="CWZ39" s="869"/>
      <c r="CXA39" s="869"/>
      <c r="CXB39" s="869"/>
      <c r="CXC39" s="869"/>
      <c r="CXD39" s="869"/>
      <c r="CXE39" s="869"/>
      <c r="CXF39" s="869"/>
      <c r="CXG39" s="869"/>
      <c r="CXH39" s="869"/>
      <c r="CXI39" s="869"/>
      <c r="CXJ39" s="869"/>
      <c r="CXK39" s="869"/>
      <c r="CXL39" s="869"/>
      <c r="CXM39" s="869"/>
      <c r="CXN39" s="869"/>
      <c r="CXO39" s="869"/>
      <c r="CXP39" s="869"/>
      <c r="CXQ39" s="869"/>
      <c r="CXR39" s="869"/>
      <c r="CXS39" s="869"/>
      <c r="CXT39" s="869"/>
      <c r="CXU39" s="869"/>
      <c r="CXV39" s="869"/>
      <c r="CXW39" s="869"/>
      <c r="CXX39" s="869"/>
      <c r="CXY39" s="869"/>
      <c r="CXZ39" s="869"/>
      <c r="CYA39" s="869"/>
      <c r="CYB39" s="869"/>
      <c r="CYC39" s="869"/>
      <c r="CYD39" s="869"/>
      <c r="CYE39" s="869"/>
      <c r="CYF39" s="869"/>
      <c r="CYG39" s="869"/>
      <c r="CYH39" s="869"/>
      <c r="CYI39" s="869"/>
      <c r="CYJ39" s="869"/>
      <c r="CYK39" s="869"/>
      <c r="CYL39" s="869"/>
      <c r="CYM39" s="869"/>
      <c r="CYN39" s="869"/>
      <c r="CYO39" s="869"/>
      <c r="CYP39" s="869"/>
      <c r="CYQ39" s="869"/>
      <c r="CYR39" s="869"/>
      <c r="CYS39" s="869"/>
      <c r="CYT39" s="869"/>
      <c r="CYU39" s="869"/>
      <c r="CYV39" s="869"/>
      <c r="CYW39" s="869"/>
      <c r="CYX39" s="869"/>
      <c r="CYY39" s="869"/>
      <c r="CYZ39" s="869"/>
      <c r="CZA39" s="869"/>
      <c r="CZB39" s="869"/>
      <c r="CZC39" s="869"/>
      <c r="CZD39" s="869"/>
      <c r="CZE39" s="869"/>
      <c r="CZF39" s="869"/>
      <c r="CZG39" s="869"/>
      <c r="CZH39" s="869"/>
      <c r="CZI39" s="869"/>
      <c r="CZJ39" s="869"/>
      <c r="CZK39" s="869"/>
      <c r="CZL39" s="869"/>
      <c r="CZM39" s="869"/>
      <c r="CZN39" s="869"/>
      <c r="CZO39" s="869"/>
      <c r="CZP39" s="869"/>
      <c r="CZQ39" s="869"/>
      <c r="CZR39" s="869"/>
      <c r="CZS39" s="869"/>
      <c r="CZT39" s="869"/>
      <c r="CZU39" s="869"/>
      <c r="CZV39" s="869"/>
      <c r="CZW39" s="869"/>
      <c r="CZX39" s="869"/>
      <c r="CZY39" s="869"/>
      <c r="CZZ39" s="869"/>
      <c r="DAA39" s="869"/>
      <c r="DAB39" s="869"/>
      <c r="DAC39" s="869"/>
      <c r="DAD39" s="869"/>
      <c r="DAE39" s="869"/>
      <c r="DAF39" s="869"/>
      <c r="DAG39" s="869"/>
      <c r="DAH39" s="869"/>
      <c r="DAI39" s="869"/>
      <c r="DAJ39" s="869"/>
      <c r="DAK39" s="869"/>
      <c r="DAL39" s="869"/>
      <c r="DAM39" s="869"/>
      <c r="DAN39" s="869"/>
      <c r="DAO39" s="869"/>
      <c r="DAP39" s="869"/>
      <c r="DAQ39" s="869"/>
      <c r="DAR39" s="869"/>
      <c r="DAS39" s="869"/>
      <c r="DAT39" s="869"/>
      <c r="DAU39" s="869"/>
      <c r="DAV39" s="869"/>
      <c r="DAW39" s="869"/>
      <c r="DAX39" s="869"/>
      <c r="DAY39" s="869"/>
      <c r="DAZ39" s="869"/>
      <c r="DBA39" s="869"/>
      <c r="DBB39" s="869"/>
      <c r="DBC39" s="869"/>
      <c r="DBD39" s="869"/>
      <c r="DBE39" s="869"/>
      <c r="DBF39" s="869"/>
      <c r="DBG39" s="869"/>
      <c r="DBH39" s="869"/>
      <c r="DBI39" s="869"/>
      <c r="DBJ39" s="869"/>
      <c r="DBK39" s="869"/>
      <c r="DBL39" s="869"/>
      <c r="DBM39" s="869"/>
      <c r="DBN39" s="869"/>
      <c r="DBO39" s="869"/>
      <c r="DBP39" s="869"/>
      <c r="DBQ39" s="869"/>
      <c r="DBR39" s="869"/>
      <c r="DBS39" s="869"/>
      <c r="DBT39" s="869"/>
      <c r="DBU39" s="869"/>
      <c r="DBV39" s="869"/>
      <c r="DBW39" s="869"/>
      <c r="DBX39" s="869"/>
      <c r="DBY39" s="869"/>
      <c r="DBZ39" s="869"/>
      <c r="DCA39" s="869"/>
      <c r="DCB39" s="869"/>
      <c r="DCC39" s="869"/>
      <c r="DCD39" s="869"/>
      <c r="DCE39" s="869"/>
      <c r="DCF39" s="869"/>
      <c r="DCG39" s="869"/>
      <c r="DCH39" s="869"/>
      <c r="DCI39" s="869"/>
      <c r="DCJ39" s="869"/>
      <c r="DCK39" s="869"/>
      <c r="DCL39" s="869"/>
      <c r="DCM39" s="869"/>
      <c r="DCN39" s="869"/>
      <c r="DCO39" s="869"/>
      <c r="DCP39" s="869"/>
      <c r="DCQ39" s="869"/>
      <c r="DCR39" s="869"/>
      <c r="DCS39" s="869"/>
      <c r="DCT39" s="869"/>
      <c r="DCU39" s="869"/>
      <c r="DCV39" s="869"/>
      <c r="DCW39" s="869"/>
      <c r="DCX39" s="869"/>
      <c r="DCY39" s="869"/>
      <c r="DCZ39" s="869"/>
      <c r="DDA39" s="869"/>
      <c r="DDB39" s="869"/>
      <c r="DDC39" s="869"/>
      <c r="DDD39" s="869"/>
      <c r="DDE39" s="869"/>
      <c r="DDF39" s="869"/>
      <c r="DDG39" s="869"/>
      <c r="DDH39" s="869"/>
      <c r="DDI39" s="869"/>
      <c r="DDJ39" s="869"/>
      <c r="DDK39" s="869"/>
      <c r="DDL39" s="869"/>
      <c r="DDM39" s="869"/>
      <c r="DDN39" s="869"/>
      <c r="DDO39" s="869"/>
      <c r="DDP39" s="869"/>
      <c r="DDQ39" s="869"/>
      <c r="DDR39" s="869"/>
      <c r="DDS39" s="869"/>
      <c r="DDT39" s="869"/>
      <c r="DDU39" s="869"/>
      <c r="DDV39" s="869"/>
      <c r="DDW39" s="869"/>
      <c r="DDX39" s="869"/>
      <c r="DDY39" s="869"/>
      <c r="DDZ39" s="869"/>
      <c r="DEA39" s="869"/>
      <c r="DEB39" s="869"/>
      <c r="DEC39" s="869"/>
      <c r="DED39" s="869"/>
      <c r="DEE39" s="869"/>
      <c r="DEF39" s="869"/>
      <c r="DEG39" s="869"/>
      <c r="DEH39" s="869"/>
      <c r="DEI39" s="869"/>
      <c r="DEJ39" s="869"/>
      <c r="DEK39" s="869"/>
      <c r="DEL39" s="869"/>
      <c r="DEM39" s="869"/>
      <c r="DEN39" s="869"/>
      <c r="DEO39" s="869"/>
      <c r="DEP39" s="869"/>
      <c r="DEQ39" s="869"/>
      <c r="DER39" s="869"/>
      <c r="DES39" s="869"/>
      <c r="DET39" s="869"/>
      <c r="DEU39" s="869"/>
      <c r="DEV39" s="869"/>
      <c r="DEW39" s="869"/>
      <c r="DEX39" s="869"/>
      <c r="DEY39" s="869"/>
      <c r="DEZ39" s="869"/>
      <c r="DFA39" s="869"/>
      <c r="DFB39" s="869"/>
      <c r="DFC39" s="869"/>
      <c r="DFD39" s="869"/>
      <c r="DFE39" s="869"/>
      <c r="DFF39" s="869"/>
      <c r="DFG39" s="869"/>
      <c r="DFH39" s="869"/>
      <c r="DFI39" s="869"/>
      <c r="DFJ39" s="869"/>
      <c r="DFK39" s="869"/>
      <c r="DFL39" s="869"/>
      <c r="DFM39" s="869"/>
      <c r="DFN39" s="869"/>
      <c r="DFO39" s="869"/>
      <c r="DFP39" s="869"/>
      <c r="DFQ39" s="869"/>
      <c r="DFR39" s="869"/>
      <c r="DFS39" s="869"/>
      <c r="DFT39" s="869"/>
      <c r="DFU39" s="869"/>
      <c r="DFV39" s="869"/>
      <c r="DFW39" s="869"/>
      <c r="DFX39" s="869"/>
      <c r="DFY39" s="869"/>
      <c r="DFZ39" s="869"/>
      <c r="DGA39" s="869"/>
      <c r="DGB39" s="869"/>
      <c r="DGC39" s="869"/>
      <c r="DGD39" s="869"/>
      <c r="DGE39" s="869"/>
      <c r="DGF39" s="869"/>
      <c r="DGG39" s="869"/>
      <c r="DGH39" s="869"/>
      <c r="DGI39" s="869"/>
      <c r="DGJ39" s="869"/>
      <c r="DGK39" s="869"/>
      <c r="DGL39" s="869"/>
      <c r="DGM39" s="869"/>
      <c r="DGN39" s="869"/>
      <c r="DGO39" s="869"/>
      <c r="DGP39" s="869"/>
      <c r="DGQ39" s="869"/>
      <c r="DGR39" s="869"/>
      <c r="DGS39" s="869"/>
      <c r="DGT39" s="869"/>
      <c r="DGU39" s="869"/>
      <c r="DGV39" s="869"/>
      <c r="DGW39" s="869"/>
      <c r="DGX39" s="869"/>
      <c r="DGY39" s="869"/>
      <c r="DGZ39" s="869"/>
      <c r="DHA39" s="869"/>
      <c r="DHB39" s="869"/>
      <c r="DHC39" s="869"/>
      <c r="DHD39" s="869"/>
      <c r="DHE39" s="869"/>
      <c r="DHF39" s="869"/>
      <c r="DHG39" s="869"/>
      <c r="DHH39" s="869"/>
      <c r="DHI39" s="869"/>
      <c r="DHJ39" s="869"/>
      <c r="DHK39" s="869"/>
      <c r="DHL39" s="869"/>
      <c r="DHM39" s="869"/>
      <c r="DHN39" s="869"/>
      <c r="DHO39" s="869"/>
      <c r="DHP39" s="869"/>
      <c r="DHQ39" s="869"/>
      <c r="DHR39" s="869"/>
      <c r="DHS39" s="869"/>
      <c r="DHT39" s="869"/>
      <c r="DHU39" s="869"/>
      <c r="DHV39" s="869"/>
      <c r="DHW39" s="869"/>
      <c r="DHX39" s="869"/>
      <c r="DHY39" s="869"/>
      <c r="DHZ39" s="869"/>
      <c r="DIA39" s="869"/>
      <c r="DIB39" s="869"/>
      <c r="DIC39" s="869"/>
      <c r="DID39" s="869"/>
      <c r="DIE39" s="869"/>
      <c r="DIF39" s="869"/>
      <c r="DIG39" s="869"/>
      <c r="DIH39" s="869"/>
      <c r="DII39" s="869"/>
      <c r="DIJ39" s="869"/>
      <c r="DIK39" s="869"/>
      <c r="DIL39" s="869"/>
      <c r="DIM39" s="869"/>
      <c r="DIN39" s="869"/>
      <c r="DIO39" s="869"/>
      <c r="DIP39" s="869"/>
      <c r="DIQ39" s="869"/>
      <c r="DIR39" s="869"/>
      <c r="DIS39" s="869"/>
      <c r="DIT39" s="869"/>
      <c r="DIU39" s="869"/>
      <c r="DIV39" s="869"/>
      <c r="DIW39" s="869"/>
      <c r="DIX39" s="869"/>
      <c r="DIY39" s="869"/>
      <c r="DIZ39" s="869"/>
      <c r="DJA39" s="869"/>
      <c r="DJB39" s="869"/>
      <c r="DJC39" s="869"/>
      <c r="DJD39" s="869"/>
      <c r="DJE39" s="869"/>
      <c r="DJF39" s="869"/>
      <c r="DJG39" s="869"/>
      <c r="DJH39" s="869"/>
      <c r="DJI39" s="869"/>
      <c r="DJJ39" s="869"/>
      <c r="DJK39" s="869"/>
      <c r="DJL39" s="869"/>
      <c r="DJM39" s="869"/>
      <c r="DJN39" s="869"/>
      <c r="DJO39" s="869"/>
      <c r="DJP39" s="869"/>
      <c r="DJQ39" s="869"/>
      <c r="DJR39" s="869"/>
      <c r="DJS39" s="869"/>
      <c r="DJT39" s="869"/>
      <c r="DJU39" s="869"/>
      <c r="DJV39" s="869"/>
      <c r="DJW39" s="869"/>
      <c r="DJX39" s="869"/>
      <c r="DJY39" s="869"/>
      <c r="DJZ39" s="869"/>
      <c r="DKA39" s="869"/>
      <c r="DKB39" s="869"/>
      <c r="DKC39" s="869"/>
      <c r="DKD39" s="869"/>
      <c r="DKE39" s="869"/>
      <c r="DKF39" s="869"/>
      <c r="DKG39" s="869"/>
      <c r="DKH39" s="869"/>
      <c r="DKI39" s="869"/>
      <c r="DKJ39" s="869"/>
      <c r="DKK39" s="869"/>
      <c r="DKL39" s="869"/>
      <c r="DKM39" s="869"/>
      <c r="DKN39" s="869"/>
      <c r="DKO39" s="869"/>
      <c r="DKP39" s="869"/>
      <c r="DKQ39" s="869"/>
      <c r="DKR39" s="869"/>
      <c r="DKS39" s="869"/>
      <c r="DKT39" s="869"/>
      <c r="DKU39" s="869"/>
      <c r="DKV39" s="869"/>
      <c r="DKW39" s="869"/>
      <c r="DKX39" s="869"/>
      <c r="DKY39" s="869"/>
      <c r="DKZ39" s="869"/>
      <c r="DLA39" s="869"/>
      <c r="DLB39" s="869"/>
      <c r="DLC39" s="869"/>
      <c r="DLD39" s="869"/>
      <c r="DLE39" s="869"/>
      <c r="DLF39" s="869"/>
      <c r="DLG39" s="869"/>
      <c r="DLH39" s="869"/>
      <c r="DLI39" s="869"/>
      <c r="DLJ39" s="869"/>
      <c r="DLK39" s="869"/>
      <c r="DLL39" s="869"/>
      <c r="DLM39" s="869"/>
      <c r="DLN39" s="869"/>
      <c r="DLO39" s="869"/>
      <c r="DLP39" s="869"/>
      <c r="DLQ39" s="869"/>
      <c r="DLR39" s="869"/>
      <c r="DLS39" s="869"/>
      <c r="DLT39" s="869"/>
      <c r="DLU39" s="869"/>
      <c r="DLV39" s="869"/>
      <c r="DLW39" s="869"/>
      <c r="DLX39" s="869"/>
      <c r="DLY39" s="869"/>
      <c r="DLZ39" s="869"/>
      <c r="DMA39" s="869"/>
      <c r="DMB39" s="869"/>
      <c r="DMC39" s="869"/>
      <c r="DMD39" s="869"/>
      <c r="DME39" s="869"/>
      <c r="DMF39" s="869"/>
      <c r="DMG39" s="869"/>
      <c r="DMH39" s="869"/>
      <c r="DMI39" s="869"/>
      <c r="DMJ39" s="869"/>
      <c r="DMK39" s="869"/>
      <c r="DML39" s="869"/>
      <c r="DMM39" s="869"/>
      <c r="DMN39" s="869"/>
      <c r="DMO39" s="869"/>
      <c r="DMP39" s="869"/>
      <c r="DMQ39" s="869"/>
      <c r="DMR39" s="869"/>
      <c r="DMS39" s="869"/>
      <c r="DMT39" s="869"/>
      <c r="DMU39" s="869"/>
      <c r="DMV39" s="869"/>
      <c r="DMW39" s="869"/>
      <c r="DMX39" s="869"/>
      <c r="DMY39" s="869"/>
      <c r="DMZ39" s="869"/>
      <c r="DNA39" s="869"/>
      <c r="DNB39" s="869"/>
      <c r="DNC39" s="869"/>
      <c r="DND39" s="869"/>
      <c r="DNE39" s="869"/>
      <c r="DNF39" s="869"/>
      <c r="DNG39" s="869"/>
      <c r="DNH39" s="869"/>
      <c r="DNI39" s="869"/>
      <c r="DNJ39" s="869"/>
      <c r="DNK39" s="869"/>
      <c r="DNL39" s="869"/>
      <c r="DNM39" s="869"/>
      <c r="DNN39" s="869"/>
      <c r="DNO39" s="869"/>
      <c r="DNP39" s="869"/>
      <c r="DNQ39" s="869"/>
      <c r="DNR39" s="869"/>
      <c r="DNS39" s="869"/>
      <c r="DNT39" s="869"/>
      <c r="DNU39" s="869"/>
      <c r="DNV39" s="869"/>
      <c r="DNW39" s="869"/>
      <c r="DNX39" s="869"/>
      <c r="DNY39" s="869"/>
      <c r="DNZ39" s="869"/>
      <c r="DOA39" s="869"/>
      <c r="DOB39" s="869"/>
      <c r="DOC39" s="869"/>
      <c r="DOD39" s="869"/>
      <c r="DOE39" s="869"/>
      <c r="DOF39" s="869"/>
      <c r="DOG39" s="869"/>
      <c r="DOH39" s="869"/>
      <c r="DOI39" s="869"/>
      <c r="DOJ39" s="869"/>
      <c r="DOK39" s="869"/>
      <c r="DOL39" s="869"/>
      <c r="DOM39" s="869"/>
      <c r="DON39" s="869"/>
      <c r="DOO39" s="869"/>
      <c r="DOP39" s="869"/>
      <c r="DOQ39" s="869"/>
      <c r="DOR39" s="869"/>
      <c r="DOS39" s="869"/>
      <c r="DOT39" s="869"/>
      <c r="DOU39" s="869"/>
      <c r="DOV39" s="869"/>
      <c r="DOW39" s="869"/>
      <c r="DOX39" s="869"/>
      <c r="DOY39" s="869"/>
      <c r="DOZ39" s="869"/>
      <c r="DPA39" s="869"/>
      <c r="DPB39" s="869"/>
      <c r="DPC39" s="869"/>
      <c r="DPD39" s="869"/>
      <c r="DPE39" s="869"/>
      <c r="DPF39" s="869"/>
      <c r="DPG39" s="869"/>
      <c r="DPH39" s="869"/>
      <c r="DPI39" s="869"/>
      <c r="DPJ39" s="869"/>
      <c r="DPK39" s="869"/>
      <c r="DPL39" s="869"/>
      <c r="DPM39" s="869"/>
      <c r="DPN39" s="869"/>
      <c r="DPO39" s="869"/>
      <c r="DPP39" s="869"/>
      <c r="DPQ39" s="869"/>
      <c r="DPR39" s="869"/>
      <c r="DPS39" s="869"/>
      <c r="DPT39" s="869"/>
      <c r="DPU39" s="869"/>
      <c r="DPV39" s="869"/>
      <c r="DPW39" s="869"/>
      <c r="DPX39" s="869"/>
      <c r="DPY39" s="869"/>
      <c r="DPZ39" s="869"/>
      <c r="DQA39" s="869"/>
      <c r="DQB39" s="869"/>
      <c r="DQC39" s="869"/>
      <c r="DQD39" s="869"/>
      <c r="DQE39" s="869"/>
      <c r="DQF39" s="869"/>
      <c r="DQG39" s="869"/>
      <c r="DQH39" s="869"/>
      <c r="DQI39" s="869"/>
      <c r="DQJ39" s="869"/>
      <c r="DQK39" s="869"/>
      <c r="DQL39" s="869"/>
      <c r="DQM39" s="869"/>
      <c r="DQN39" s="869"/>
      <c r="DQO39" s="869"/>
      <c r="DQP39" s="869"/>
      <c r="DQQ39" s="869"/>
      <c r="DQR39" s="869"/>
      <c r="DQS39" s="869"/>
      <c r="DQT39" s="869"/>
      <c r="DQU39" s="869"/>
      <c r="DQV39" s="869"/>
      <c r="DQW39" s="869"/>
      <c r="DQX39" s="869"/>
      <c r="DQY39" s="869"/>
      <c r="DQZ39" s="869"/>
      <c r="DRA39" s="869"/>
      <c r="DRB39" s="869"/>
      <c r="DRC39" s="869"/>
      <c r="DRD39" s="869"/>
      <c r="DRE39" s="869"/>
      <c r="DRF39" s="869"/>
      <c r="DRG39" s="869"/>
      <c r="DRH39" s="869"/>
      <c r="DRI39" s="869"/>
      <c r="DRJ39" s="869"/>
      <c r="DRK39" s="869"/>
      <c r="DRL39" s="869"/>
      <c r="DRM39" s="869"/>
      <c r="DRN39" s="869"/>
      <c r="DRO39" s="869"/>
      <c r="DRP39" s="869"/>
      <c r="DRQ39" s="869"/>
      <c r="DRR39" s="869"/>
      <c r="DRS39" s="869"/>
      <c r="DRT39" s="869"/>
      <c r="DRU39" s="869"/>
      <c r="DRV39" s="869"/>
      <c r="DRW39" s="869"/>
      <c r="DRX39" s="869"/>
      <c r="DRY39" s="869"/>
      <c r="DRZ39" s="869"/>
      <c r="DSA39" s="869"/>
      <c r="DSB39" s="869"/>
      <c r="DSC39" s="869"/>
      <c r="DSD39" s="869"/>
      <c r="DSE39" s="869"/>
      <c r="DSF39" s="869"/>
      <c r="DSG39" s="869"/>
      <c r="DSH39" s="869"/>
      <c r="DSI39" s="869"/>
      <c r="DSJ39" s="869"/>
      <c r="DSK39" s="869"/>
      <c r="DSL39" s="869"/>
      <c r="DSM39" s="869"/>
      <c r="DSN39" s="869"/>
      <c r="DSO39" s="869"/>
      <c r="DSP39" s="869"/>
      <c r="DSQ39" s="869"/>
      <c r="DSR39" s="869"/>
      <c r="DSS39" s="869"/>
      <c r="DST39" s="869"/>
      <c r="DSU39" s="869"/>
      <c r="DSV39" s="869"/>
      <c r="DSW39" s="869"/>
      <c r="DSX39" s="869"/>
      <c r="DSY39" s="869"/>
      <c r="DSZ39" s="869"/>
      <c r="DTA39" s="869"/>
      <c r="DTB39" s="869"/>
      <c r="DTC39" s="869"/>
      <c r="DTD39" s="869"/>
      <c r="DTE39" s="869"/>
      <c r="DTF39" s="869"/>
      <c r="DTG39" s="869"/>
      <c r="DTH39" s="869"/>
      <c r="DTI39" s="869"/>
      <c r="DTJ39" s="869"/>
      <c r="DTK39" s="869"/>
      <c r="DTL39" s="869"/>
      <c r="DTM39" s="869"/>
      <c r="DTN39" s="869"/>
      <c r="DTO39" s="869"/>
      <c r="DTP39" s="869"/>
      <c r="DTQ39" s="869"/>
      <c r="DTR39" s="869"/>
      <c r="DTS39" s="869"/>
      <c r="DTT39" s="869"/>
      <c r="DTU39" s="869"/>
      <c r="DTV39" s="869"/>
      <c r="DTW39" s="869"/>
      <c r="DTX39" s="869"/>
      <c r="DTY39" s="869"/>
      <c r="DTZ39" s="869"/>
      <c r="DUA39" s="869"/>
      <c r="DUB39" s="869"/>
      <c r="DUC39" s="869"/>
      <c r="DUD39" s="869"/>
      <c r="DUE39" s="869"/>
      <c r="DUF39" s="869"/>
      <c r="DUG39" s="869"/>
      <c r="DUH39" s="869"/>
      <c r="DUI39" s="869"/>
      <c r="DUJ39" s="869"/>
      <c r="DUK39" s="869"/>
      <c r="DUL39" s="869"/>
      <c r="DUM39" s="869"/>
      <c r="DUN39" s="869"/>
      <c r="DUO39" s="869"/>
      <c r="DUP39" s="869"/>
      <c r="DUQ39" s="869"/>
      <c r="DUR39" s="869"/>
      <c r="DUS39" s="869"/>
      <c r="DUT39" s="869"/>
      <c r="DUU39" s="869"/>
      <c r="DUV39" s="869"/>
      <c r="DUW39" s="869"/>
      <c r="DUX39" s="869"/>
      <c r="DUY39" s="869"/>
      <c r="DUZ39" s="869"/>
      <c r="DVA39" s="869"/>
      <c r="DVB39" s="869"/>
      <c r="DVC39" s="869"/>
      <c r="DVD39" s="869"/>
      <c r="DVE39" s="869"/>
      <c r="DVF39" s="869"/>
      <c r="DVG39" s="869"/>
      <c r="DVH39" s="869"/>
      <c r="DVI39" s="869"/>
      <c r="DVJ39" s="869"/>
      <c r="DVK39" s="869"/>
      <c r="DVL39" s="869"/>
      <c r="DVM39" s="869"/>
      <c r="DVN39" s="869"/>
      <c r="DVO39" s="869"/>
      <c r="DVP39" s="869"/>
      <c r="DVQ39" s="869"/>
      <c r="DVR39" s="869"/>
      <c r="DVS39" s="869"/>
      <c r="DVT39" s="869"/>
      <c r="DVU39" s="869"/>
      <c r="DVV39" s="869"/>
      <c r="DVW39" s="869"/>
      <c r="DVX39" s="869"/>
      <c r="DVY39" s="869"/>
      <c r="DVZ39" s="869"/>
      <c r="DWA39" s="869"/>
      <c r="DWB39" s="869"/>
      <c r="DWC39" s="869"/>
      <c r="DWD39" s="869"/>
      <c r="DWE39" s="869"/>
      <c r="DWF39" s="869"/>
      <c r="DWG39" s="869"/>
      <c r="DWH39" s="869"/>
      <c r="DWI39" s="869"/>
      <c r="DWJ39" s="869"/>
      <c r="DWK39" s="869"/>
      <c r="DWL39" s="869"/>
      <c r="DWM39" s="869"/>
      <c r="DWN39" s="869"/>
      <c r="DWO39" s="869"/>
      <c r="DWP39" s="869"/>
      <c r="DWQ39" s="869"/>
      <c r="DWR39" s="869"/>
      <c r="DWS39" s="869"/>
      <c r="DWT39" s="869"/>
      <c r="DWU39" s="869"/>
      <c r="DWV39" s="869"/>
      <c r="DWW39" s="869"/>
      <c r="DWX39" s="869"/>
      <c r="DWY39" s="869"/>
      <c r="DWZ39" s="869"/>
      <c r="DXA39" s="869"/>
      <c r="DXB39" s="869"/>
      <c r="DXC39" s="869"/>
      <c r="DXD39" s="869"/>
      <c r="DXE39" s="869"/>
      <c r="DXF39" s="869"/>
      <c r="DXG39" s="869"/>
      <c r="DXH39" s="869"/>
      <c r="DXI39" s="869"/>
      <c r="DXJ39" s="869"/>
      <c r="DXK39" s="869"/>
      <c r="DXL39" s="869"/>
      <c r="DXM39" s="869"/>
      <c r="DXN39" s="869"/>
      <c r="DXO39" s="869"/>
      <c r="DXP39" s="869"/>
      <c r="DXQ39" s="869"/>
      <c r="DXR39" s="869"/>
      <c r="DXS39" s="869"/>
      <c r="DXT39" s="869"/>
      <c r="DXU39" s="869"/>
      <c r="DXV39" s="869"/>
      <c r="DXW39" s="869"/>
      <c r="DXX39" s="869"/>
      <c r="DXY39" s="869"/>
      <c r="DXZ39" s="869"/>
      <c r="DYA39" s="869"/>
      <c r="DYB39" s="869"/>
      <c r="DYC39" s="869"/>
      <c r="DYD39" s="869"/>
      <c r="DYE39" s="869"/>
      <c r="DYF39" s="869"/>
      <c r="DYG39" s="869"/>
      <c r="DYH39" s="869"/>
      <c r="DYI39" s="869"/>
      <c r="DYJ39" s="869"/>
      <c r="DYK39" s="869"/>
      <c r="DYL39" s="869"/>
      <c r="DYM39" s="869"/>
      <c r="DYN39" s="869"/>
      <c r="DYO39" s="869"/>
      <c r="DYP39" s="869"/>
      <c r="DYQ39" s="869"/>
      <c r="DYR39" s="869"/>
      <c r="DYS39" s="869"/>
      <c r="DYT39" s="869"/>
      <c r="DYU39" s="869"/>
      <c r="DYV39" s="869"/>
      <c r="DYW39" s="869"/>
      <c r="DYX39" s="869"/>
      <c r="DYY39" s="869"/>
      <c r="DYZ39" s="869"/>
      <c r="DZA39" s="869"/>
      <c r="DZB39" s="869"/>
      <c r="DZC39" s="869"/>
      <c r="DZD39" s="869"/>
      <c r="DZE39" s="869"/>
      <c r="DZF39" s="869"/>
      <c r="DZG39" s="869"/>
      <c r="DZH39" s="869"/>
      <c r="DZI39" s="869"/>
      <c r="DZJ39" s="869"/>
      <c r="DZK39" s="869"/>
      <c r="DZL39" s="869"/>
      <c r="DZM39" s="869"/>
      <c r="DZN39" s="869"/>
      <c r="DZO39" s="869"/>
      <c r="DZP39" s="869"/>
      <c r="DZQ39" s="869"/>
      <c r="DZR39" s="869"/>
      <c r="DZS39" s="869"/>
      <c r="DZT39" s="869"/>
      <c r="DZU39" s="869"/>
      <c r="DZV39" s="869"/>
      <c r="DZW39" s="869"/>
      <c r="DZX39" s="869"/>
      <c r="DZY39" s="869"/>
      <c r="DZZ39" s="869"/>
      <c r="EAA39" s="869"/>
      <c r="EAB39" s="869"/>
      <c r="EAC39" s="869"/>
      <c r="EAD39" s="869"/>
      <c r="EAE39" s="869"/>
      <c r="EAF39" s="869"/>
      <c r="EAG39" s="869"/>
      <c r="EAH39" s="869"/>
      <c r="EAI39" s="869"/>
      <c r="EAJ39" s="869"/>
      <c r="EAK39" s="869"/>
      <c r="EAL39" s="869"/>
      <c r="EAM39" s="869"/>
      <c r="EAN39" s="869"/>
      <c r="EAO39" s="869"/>
      <c r="EAP39" s="869"/>
      <c r="EAQ39" s="869"/>
      <c r="EAR39" s="869"/>
      <c r="EAS39" s="869"/>
      <c r="EAT39" s="869"/>
      <c r="EAU39" s="869"/>
      <c r="EAV39" s="869"/>
      <c r="EAW39" s="869"/>
      <c r="EAX39" s="869"/>
      <c r="EAY39" s="869"/>
      <c r="EAZ39" s="869"/>
      <c r="EBA39" s="869"/>
      <c r="EBB39" s="869"/>
      <c r="EBC39" s="869"/>
      <c r="EBD39" s="869"/>
      <c r="EBE39" s="869"/>
      <c r="EBF39" s="869"/>
      <c r="EBG39" s="869"/>
      <c r="EBH39" s="869"/>
      <c r="EBI39" s="869"/>
      <c r="EBJ39" s="869"/>
      <c r="EBK39" s="869"/>
      <c r="EBL39" s="869"/>
      <c r="EBM39" s="869"/>
      <c r="EBN39" s="869"/>
      <c r="EBO39" s="869"/>
      <c r="EBP39" s="869"/>
      <c r="EBQ39" s="869"/>
      <c r="EBR39" s="869"/>
      <c r="EBS39" s="869"/>
      <c r="EBT39" s="869"/>
      <c r="EBU39" s="869"/>
      <c r="EBV39" s="869"/>
      <c r="EBW39" s="869"/>
      <c r="EBX39" s="869"/>
      <c r="EBY39" s="869"/>
      <c r="EBZ39" s="869"/>
      <c r="ECA39" s="869"/>
      <c r="ECB39" s="869"/>
      <c r="ECC39" s="869"/>
      <c r="ECD39" s="869"/>
      <c r="ECE39" s="869"/>
      <c r="ECF39" s="869"/>
      <c r="ECG39" s="869"/>
      <c r="ECH39" s="869"/>
      <c r="ECI39" s="869"/>
      <c r="ECJ39" s="869"/>
      <c r="ECK39" s="869"/>
      <c r="ECL39" s="869"/>
      <c r="ECM39" s="869"/>
      <c r="ECN39" s="869"/>
      <c r="ECO39" s="869"/>
      <c r="ECP39" s="869"/>
      <c r="ECQ39" s="869"/>
      <c r="ECR39" s="869"/>
      <c r="ECS39" s="869"/>
      <c r="ECT39" s="869"/>
      <c r="ECU39" s="869"/>
      <c r="ECV39" s="869"/>
      <c r="ECW39" s="869"/>
      <c r="ECX39" s="869"/>
      <c r="ECY39" s="869"/>
      <c r="ECZ39" s="869"/>
      <c r="EDA39" s="869"/>
      <c r="EDB39" s="869"/>
      <c r="EDC39" s="869"/>
      <c r="EDD39" s="869"/>
      <c r="EDE39" s="869"/>
      <c r="EDF39" s="869"/>
      <c r="EDG39" s="869"/>
      <c r="EDH39" s="869"/>
      <c r="EDI39" s="869"/>
      <c r="EDJ39" s="869"/>
      <c r="EDK39" s="869"/>
      <c r="EDL39" s="869"/>
      <c r="EDM39" s="869"/>
      <c r="EDN39" s="869"/>
      <c r="EDO39" s="869"/>
      <c r="EDP39" s="869"/>
      <c r="EDQ39" s="869"/>
      <c r="EDR39" s="869"/>
      <c r="EDS39" s="869"/>
      <c r="EDT39" s="869"/>
      <c r="EDU39" s="869"/>
      <c r="EDV39" s="869"/>
      <c r="EDW39" s="869"/>
      <c r="EDX39" s="869"/>
      <c r="EDY39" s="869"/>
      <c r="EDZ39" s="869"/>
      <c r="EEA39" s="869"/>
      <c r="EEB39" s="869"/>
      <c r="EEC39" s="869"/>
      <c r="EED39" s="869"/>
      <c r="EEE39" s="869"/>
      <c r="EEF39" s="869"/>
      <c r="EEG39" s="869"/>
      <c r="EEH39" s="869"/>
      <c r="EEI39" s="869"/>
      <c r="EEJ39" s="869"/>
      <c r="EEK39" s="869"/>
      <c r="EEL39" s="869"/>
      <c r="EEM39" s="869"/>
      <c r="EEN39" s="869"/>
      <c r="EEO39" s="869"/>
      <c r="EEP39" s="869"/>
      <c r="EEQ39" s="869"/>
      <c r="EER39" s="869"/>
      <c r="EES39" s="869"/>
      <c r="EET39" s="869"/>
      <c r="EEU39" s="869"/>
      <c r="EEV39" s="869"/>
      <c r="EEW39" s="869"/>
      <c r="EEX39" s="869"/>
      <c r="EEY39" s="869"/>
      <c r="EEZ39" s="869"/>
      <c r="EFA39" s="869"/>
      <c r="EFB39" s="869"/>
      <c r="EFC39" s="869"/>
      <c r="EFD39" s="869"/>
      <c r="EFE39" s="869"/>
      <c r="EFF39" s="869"/>
      <c r="EFG39" s="869"/>
      <c r="EFH39" s="869"/>
      <c r="EFI39" s="869"/>
      <c r="EFJ39" s="869"/>
      <c r="EFK39" s="869"/>
      <c r="EFL39" s="869"/>
      <c r="EFM39" s="869"/>
      <c r="EFN39" s="869"/>
      <c r="EFO39" s="869"/>
      <c r="EFP39" s="869"/>
      <c r="EFQ39" s="869"/>
      <c r="EFR39" s="869"/>
      <c r="EFS39" s="869"/>
      <c r="EFT39" s="869"/>
      <c r="EFU39" s="869"/>
      <c r="EFV39" s="869"/>
      <c r="EFW39" s="869"/>
      <c r="EFX39" s="869"/>
      <c r="EFY39" s="869"/>
      <c r="EFZ39" s="869"/>
      <c r="EGA39" s="869"/>
      <c r="EGB39" s="869"/>
      <c r="EGC39" s="869"/>
      <c r="EGD39" s="869"/>
      <c r="EGE39" s="869"/>
      <c r="EGF39" s="869"/>
      <c r="EGG39" s="869"/>
      <c r="EGH39" s="869"/>
      <c r="EGI39" s="869"/>
      <c r="EGJ39" s="869"/>
      <c r="EGK39" s="869"/>
      <c r="EGL39" s="869"/>
      <c r="EGM39" s="869"/>
      <c r="EGN39" s="869"/>
      <c r="EGO39" s="869"/>
      <c r="EGP39" s="869"/>
      <c r="EGQ39" s="869"/>
      <c r="EGR39" s="869"/>
      <c r="EGS39" s="869"/>
      <c r="EGT39" s="869"/>
      <c r="EGU39" s="869"/>
      <c r="EGV39" s="869"/>
      <c r="EGW39" s="869"/>
      <c r="EGX39" s="869"/>
      <c r="EGY39" s="869"/>
      <c r="EGZ39" s="869"/>
      <c r="EHA39" s="869"/>
      <c r="EHB39" s="869"/>
      <c r="EHC39" s="869"/>
      <c r="EHD39" s="869"/>
      <c r="EHE39" s="869"/>
      <c r="EHF39" s="869"/>
      <c r="EHG39" s="869"/>
      <c r="EHH39" s="869"/>
      <c r="EHI39" s="869"/>
      <c r="EHJ39" s="869"/>
      <c r="EHK39" s="869"/>
      <c r="EHL39" s="869"/>
      <c r="EHM39" s="869"/>
      <c r="EHN39" s="869"/>
      <c r="EHO39" s="869"/>
      <c r="EHP39" s="869"/>
      <c r="EHQ39" s="869"/>
      <c r="EHR39" s="869"/>
      <c r="EHS39" s="869"/>
      <c r="EHT39" s="869"/>
      <c r="EHU39" s="869"/>
      <c r="EHV39" s="869"/>
      <c r="EHW39" s="869"/>
      <c r="EHX39" s="869"/>
      <c r="EHY39" s="869"/>
      <c r="EHZ39" s="869"/>
      <c r="EIA39" s="869"/>
      <c r="EIB39" s="869"/>
      <c r="EIC39" s="869"/>
      <c r="EID39" s="869"/>
      <c r="EIE39" s="869"/>
      <c r="EIF39" s="869"/>
      <c r="EIG39" s="869"/>
      <c r="EIH39" s="869"/>
      <c r="EII39" s="869"/>
      <c r="EIJ39" s="869"/>
      <c r="EIK39" s="869"/>
      <c r="EIL39" s="869"/>
      <c r="EIM39" s="869"/>
      <c r="EIN39" s="869"/>
      <c r="EIO39" s="869"/>
      <c r="EIP39" s="869"/>
      <c r="EIQ39" s="869"/>
      <c r="EIR39" s="869"/>
      <c r="EIS39" s="869"/>
      <c r="EIT39" s="869"/>
      <c r="EIU39" s="869"/>
      <c r="EIV39" s="869"/>
      <c r="EIW39" s="869"/>
      <c r="EIX39" s="869"/>
      <c r="EIY39" s="869"/>
      <c r="EIZ39" s="869"/>
      <c r="EJA39" s="869"/>
      <c r="EJB39" s="869"/>
      <c r="EJC39" s="869"/>
      <c r="EJD39" s="869"/>
      <c r="EJE39" s="869"/>
      <c r="EJF39" s="869"/>
      <c r="EJG39" s="869"/>
      <c r="EJH39" s="869"/>
      <c r="EJI39" s="869"/>
      <c r="EJJ39" s="869"/>
      <c r="EJK39" s="869"/>
      <c r="EJL39" s="869"/>
      <c r="EJM39" s="869"/>
      <c r="EJN39" s="869"/>
      <c r="EJO39" s="869"/>
      <c r="EJP39" s="869"/>
      <c r="EJQ39" s="869"/>
      <c r="EJR39" s="869"/>
      <c r="EJS39" s="869"/>
      <c r="EJT39" s="869"/>
      <c r="EJU39" s="869"/>
      <c r="EJV39" s="869"/>
      <c r="EJW39" s="869"/>
      <c r="EJX39" s="869"/>
      <c r="EJY39" s="869"/>
      <c r="EJZ39" s="869"/>
      <c r="EKA39" s="869"/>
      <c r="EKB39" s="869"/>
      <c r="EKC39" s="869"/>
      <c r="EKD39" s="869"/>
      <c r="EKE39" s="869"/>
      <c r="EKF39" s="869"/>
      <c r="EKG39" s="869"/>
      <c r="EKH39" s="869"/>
      <c r="EKI39" s="869"/>
      <c r="EKJ39" s="869"/>
      <c r="EKK39" s="869"/>
      <c r="EKL39" s="869"/>
      <c r="EKM39" s="869"/>
      <c r="EKN39" s="869"/>
      <c r="EKO39" s="869"/>
      <c r="EKP39" s="869"/>
      <c r="EKQ39" s="869"/>
      <c r="EKR39" s="869"/>
      <c r="EKS39" s="869"/>
      <c r="EKT39" s="869"/>
      <c r="EKU39" s="869"/>
      <c r="EKV39" s="869"/>
      <c r="EKW39" s="869"/>
      <c r="EKX39" s="869"/>
      <c r="EKY39" s="869"/>
      <c r="EKZ39" s="869"/>
      <c r="ELA39" s="869"/>
      <c r="ELB39" s="869"/>
      <c r="ELC39" s="869"/>
      <c r="ELD39" s="869"/>
      <c r="ELE39" s="869"/>
      <c r="ELF39" s="869"/>
      <c r="ELG39" s="869"/>
      <c r="ELH39" s="869"/>
      <c r="ELI39" s="869"/>
      <c r="ELJ39" s="869"/>
      <c r="ELK39" s="869"/>
      <c r="ELL39" s="869"/>
      <c r="ELM39" s="869"/>
      <c r="ELN39" s="869"/>
      <c r="ELO39" s="869"/>
      <c r="ELP39" s="869"/>
      <c r="ELQ39" s="869"/>
      <c r="ELR39" s="869"/>
      <c r="ELS39" s="869"/>
      <c r="ELT39" s="869"/>
      <c r="ELU39" s="869"/>
      <c r="ELV39" s="869"/>
      <c r="ELW39" s="869"/>
      <c r="ELX39" s="869"/>
      <c r="ELY39" s="869"/>
      <c r="ELZ39" s="869"/>
      <c r="EMA39" s="869"/>
      <c r="EMB39" s="869"/>
      <c r="EMC39" s="869"/>
      <c r="EMD39" s="869"/>
      <c r="EME39" s="869"/>
      <c r="EMF39" s="869"/>
      <c r="EMG39" s="869"/>
      <c r="EMH39" s="869"/>
      <c r="EMI39" s="869"/>
      <c r="EMJ39" s="869"/>
      <c r="EMK39" s="869"/>
      <c r="EML39" s="869"/>
      <c r="EMM39" s="869"/>
      <c r="EMN39" s="869"/>
      <c r="EMO39" s="869"/>
      <c r="EMP39" s="869"/>
      <c r="EMQ39" s="869"/>
      <c r="EMR39" s="869"/>
      <c r="EMS39" s="869"/>
      <c r="EMT39" s="869"/>
      <c r="EMU39" s="869"/>
      <c r="EMV39" s="869"/>
      <c r="EMW39" s="869"/>
      <c r="EMX39" s="869"/>
      <c r="EMY39" s="869"/>
      <c r="EMZ39" s="869"/>
      <c r="ENA39" s="869"/>
      <c r="ENB39" s="869"/>
      <c r="ENC39" s="869"/>
      <c r="END39" s="869"/>
      <c r="ENE39" s="869"/>
      <c r="ENF39" s="869"/>
      <c r="ENG39" s="869"/>
      <c r="ENH39" s="869"/>
      <c r="ENI39" s="869"/>
      <c r="ENJ39" s="869"/>
      <c r="ENK39" s="869"/>
      <c r="ENL39" s="869"/>
      <c r="ENM39" s="869"/>
      <c r="ENN39" s="869"/>
      <c r="ENO39" s="869"/>
      <c r="ENP39" s="869"/>
      <c r="ENQ39" s="869"/>
      <c r="ENR39" s="869"/>
      <c r="ENS39" s="869"/>
      <c r="ENT39" s="869"/>
      <c r="ENU39" s="869"/>
      <c r="ENV39" s="869"/>
      <c r="ENW39" s="869"/>
      <c r="ENX39" s="869"/>
      <c r="ENY39" s="869"/>
      <c r="ENZ39" s="869"/>
      <c r="EOA39" s="869"/>
      <c r="EOB39" s="869"/>
      <c r="EOC39" s="869"/>
      <c r="EOD39" s="869"/>
      <c r="EOE39" s="869"/>
      <c r="EOF39" s="869"/>
      <c r="EOG39" s="869"/>
      <c r="EOH39" s="869"/>
      <c r="EOI39" s="869"/>
      <c r="EOJ39" s="869"/>
      <c r="EOK39" s="869"/>
      <c r="EOL39" s="869"/>
      <c r="EOM39" s="869"/>
      <c r="EON39" s="869"/>
      <c r="EOO39" s="869"/>
      <c r="EOP39" s="869"/>
      <c r="EOQ39" s="869"/>
      <c r="EOR39" s="869"/>
      <c r="EOS39" s="869"/>
      <c r="EOT39" s="869"/>
      <c r="EOU39" s="869"/>
      <c r="EOV39" s="869"/>
      <c r="EOW39" s="869"/>
      <c r="EOX39" s="869"/>
      <c r="EOY39" s="869"/>
      <c r="EOZ39" s="869"/>
      <c r="EPA39" s="869"/>
      <c r="EPB39" s="869"/>
      <c r="EPC39" s="869"/>
      <c r="EPD39" s="869"/>
      <c r="EPE39" s="869"/>
      <c r="EPF39" s="869"/>
      <c r="EPG39" s="869"/>
      <c r="EPH39" s="869"/>
      <c r="EPI39" s="869"/>
      <c r="EPJ39" s="869"/>
      <c r="EPK39" s="869"/>
      <c r="EPL39" s="869"/>
      <c r="EPM39" s="869"/>
      <c r="EPN39" s="869"/>
      <c r="EPO39" s="869"/>
      <c r="EPP39" s="869"/>
      <c r="EPQ39" s="869"/>
      <c r="EPR39" s="869"/>
      <c r="EPS39" s="869"/>
      <c r="EPT39" s="869"/>
      <c r="EPU39" s="869"/>
      <c r="EPV39" s="869"/>
      <c r="EPW39" s="869"/>
      <c r="EPX39" s="869"/>
      <c r="EPY39" s="869"/>
      <c r="EPZ39" s="869"/>
      <c r="EQA39" s="869"/>
      <c r="EQB39" s="869"/>
      <c r="EQC39" s="869"/>
      <c r="EQD39" s="869"/>
      <c r="EQE39" s="869"/>
      <c r="EQF39" s="869"/>
      <c r="EQG39" s="869"/>
      <c r="EQH39" s="869"/>
      <c r="EQI39" s="869"/>
      <c r="EQJ39" s="869"/>
      <c r="EQK39" s="869"/>
      <c r="EQL39" s="869"/>
      <c r="EQM39" s="869"/>
      <c r="EQN39" s="869"/>
      <c r="EQO39" s="869"/>
      <c r="EQP39" s="869"/>
      <c r="EQQ39" s="869"/>
      <c r="EQR39" s="869"/>
      <c r="EQS39" s="869"/>
      <c r="EQT39" s="869"/>
      <c r="EQU39" s="869"/>
      <c r="EQV39" s="869"/>
      <c r="EQW39" s="869"/>
      <c r="EQX39" s="869"/>
      <c r="EQY39" s="869"/>
      <c r="EQZ39" s="869"/>
      <c r="ERA39" s="869"/>
      <c r="ERB39" s="869"/>
      <c r="ERC39" s="869"/>
      <c r="ERD39" s="869"/>
      <c r="ERE39" s="869"/>
      <c r="ERF39" s="869"/>
      <c r="ERG39" s="869"/>
      <c r="ERH39" s="869"/>
      <c r="ERI39" s="869"/>
      <c r="ERJ39" s="869"/>
      <c r="ERK39" s="869"/>
      <c r="ERL39" s="869"/>
      <c r="ERM39" s="869"/>
      <c r="ERN39" s="869"/>
      <c r="ERO39" s="869"/>
      <c r="ERP39" s="869"/>
      <c r="ERQ39" s="869"/>
      <c r="ERR39" s="869"/>
      <c r="ERS39" s="869"/>
      <c r="ERT39" s="869"/>
      <c r="ERU39" s="869"/>
      <c r="ERV39" s="869"/>
      <c r="ERW39" s="869"/>
      <c r="ERX39" s="869"/>
      <c r="ERY39" s="869"/>
      <c r="ERZ39" s="869"/>
      <c r="ESA39" s="869"/>
      <c r="ESB39" s="869"/>
      <c r="ESC39" s="869"/>
      <c r="ESD39" s="869"/>
      <c r="ESE39" s="869"/>
      <c r="ESF39" s="869"/>
      <c r="ESG39" s="869"/>
      <c r="ESH39" s="869"/>
      <c r="ESI39" s="869"/>
      <c r="ESJ39" s="869"/>
      <c r="ESK39" s="869"/>
      <c r="ESL39" s="869"/>
      <c r="ESM39" s="869"/>
      <c r="ESN39" s="869"/>
      <c r="ESO39" s="869"/>
      <c r="ESP39" s="869"/>
      <c r="ESQ39" s="869"/>
      <c r="ESR39" s="869"/>
      <c r="ESS39" s="869"/>
      <c r="EST39" s="869"/>
      <c r="ESU39" s="869"/>
      <c r="ESV39" s="869"/>
      <c r="ESW39" s="869"/>
      <c r="ESX39" s="869"/>
      <c r="ESY39" s="869"/>
      <c r="ESZ39" s="869"/>
      <c r="ETA39" s="869"/>
      <c r="ETB39" s="869"/>
      <c r="ETC39" s="869"/>
      <c r="ETD39" s="869"/>
      <c r="ETE39" s="869"/>
      <c r="ETF39" s="869"/>
      <c r="ETG39" s="869"/>
      <c r="ETH39" s="869"/>
      <c r="ETI39" s="869"/>
      <c r="ETJ39" s="869"/>
      <c r="ETK39" s="869"/>
      <c r="ETL39" s="869"/>
      <c r="ETM39" s="869"/>
      <c r="ETN39" s="869"/>
      <c r="ETO39" s="869"/>
      <c r="ETP39" s="869"/>
      <c r="ETQ39" s="869"/>
      <c r="ETR39" s="869"/>
      <c r="ETS39" s="869"/>
      <c r="ETT39" s="869"/>
      <c r="ETU39" s="869"/>
      <c r="ETV39" s="869"/>
      <c r="ETW39" s="869"/>
      <c r="ETX39" s="869"/>
      <c r="ETY39" s="869"/>
      <c r="ETZ39" s="869"/>
      <c r="EUA39" s="869"/>
      <c r="EUB39" s="869"/>
      <c r="EUC39" s="869"/>
      <c r="EUD39" s="869"/>
      <c r="EUE39" s="869"/>
      <c r="EUF39" s="869"/>
      <c r="EUG39" s="869"/>
      <c r="EUH39" s="869"/>
      <c r="EUI39" s="869"/>
      <c r="EUJ39" s="869"/>
      <c r="EUK39" s="869"/>
      <c r="EUL39" s="869"/>
      <c r="EUM39" s="869"/>
      <c r="EUN39" s="869"/>
      <c r="EUO39" s="869"/>
      <c r="EUP39" s="869"/>
      <c r="EUQ39" s="869"/>
      <c r="EUR39" s="869"/>
      <c r="EUS39" s="869"/>
      <c r="EUT39" s="869"/>
      <c r="EUU39" s="869"/>
      <c r="EUV39" s="869"/>
      <c r="EUW39" s="869"/>
      <c r="EUX39" s="869"/>
      <c r="EUY39" s="869"/>
      <c r="EUZ39" s="869"/>
      <c r="EVA39" s="869"/>
      <c r="EVB39" s="869"/>
      <c r="EVC39" s="869"/>
      <c r="EVD39" s="869"/>
      <c r="EVE39" s="869"/>
      <c r="EVF39" s="869"/>
      <c r="EVG39" s="869"/>
      <c r="EVH39" s="869"/>
      <c r="EVI39" s="869"/>
      <c r="EVJ39" s="869"/>
      <c r="EVK39" s="869"/>
      <c r="EVL39" s="869"/>
      <c r="EVM39" s="869"/>
      <c r="EVN39" s="869"/>
      <c r="EVO39" s="869"/>
      <c r="EVP39" s="869"/>
      <c r="EVQ39" s="869"/>
      <c r="EVR39" s="869"/>
      <c r="EVS39" s="869"/>
      <c r="EVT39" s="869"/>
      <c r="EVU39" s="869"/>
      <c r="EVV39" s="869"/>
      <c r="EVW39" s="869"/>
      <c r="EVX39" s="869"/>
      <c r="EVY39" s="869"/>
      <c r="EVZ39" s="869"/>
      <c r="EWA39" s="869"/>
      <c r="EWB39" s="869"/>
      <c r="EWC39" s="869"/>
      <c r="EWD39" s="869"/>
      <c r="EWE39" s="869"/>
      <c r="EWF39" s="869"/>
      <c r="EWG39" s="869"/>
      <c r="EWH39" s="869"/>
      <c r="EWI39" s="869"/>
      <c r="EWJ39" s="869"/>
      <c r="EWK39" s="869"/>
      <c r="EWL39" s="869"/>
      <c r="EWM39" s="869"/>
      <c r="EWN39" s="869"/>
      <c r="EWO39" s="869"/>
      <c r="EWP39" s="869"/>
      <c r="EWQ39" s="869"/>
      <c r="EWR39" s="869"/>
      <c r="EWS39" s="869"/>
      <c r="EWT39" s="869"/>
      <c r="EWU39" s="869"/>
      <c r="EWV39" s="869"/>
      <c r="EWW39" s="869"/>
      <c r="EWX39" s="869"/>
      <c r="EWY39" s="869"/>
      <c r="EWZ39" s="869"/>
      <c r="EXA39" s="869"/>
      <c r="EXB39" s="869"/>
      <c r="EXC39" s="869"/>
      <c r="EXD39" s="869"/>
      <c r="EXE39" s="869"/>
      <c r="EXF39" s="869"/>
      <c r="EXG39" s="869"/>
      <c r="EXH39" s="869"/>
      <c r="EXI39" s="869"/>
      <c r="EXJ39" s="869"/>
      <c r="EXK39" s="869"/>
      <c r="EXL39" s="869"/>
      <c r="EXM39" s="869"/>
      <c r="EXN39" s="869"/>
      <c r="EXO39" s="869"/>
      <c r="EXP39" s="869"/>
      <c r="EXQ39" s="869"/>
      <c r="EXR39" s="869"/>
      <c r="EXS39" s="869"/>
      <c r="EXT39" s="869"/>
      <c r="EXU39" s="869"/>
      <c r="EXV39" s="869"/>
      <c r="EXW39" s="869"/>
      <c r="EXX39" s="869"/>
      <c r="EXY39" s="869"/>
      <c r="EXZ39" s="869"/>
      <c r="EYA39" s="869"/>
      <c r="EYB39" s="869"/>
      <c r="EYC39" s="869"/>
      <c r="EYD39" s="869"/>
      <c r="EYE39" s="869"/>
      <c r="EYF39" s="869"/>
      <c r="EYG39" s="869"/>
      <c r="EYH39" s="869"/>
      <c r="EYI39" s="869"/>
      <c r="EYJ39" s="869"/>
      <c r="EYK39" s="869"/>
      <c r="EYL39" s="869"/>
      <c r="EYM39" s="869"/>
      <c r="EYN39" s="869"/>
      <c r="EYO39" s="869"/>
      <c r="EYP39" s="869"/>
      <c r="EYQ39" s="869"/>
      <c r="EYR39" s="869"/>
      <c r="EYS39" s="869"/>
      <c r="EYT39" s="869"/>
      <c r="EYU39" s="869"/>
      <c r="EYV39" s="869"/>
      <c r="EYW39" s="869"/>
      <c r="EYX39" s="869"/>
      <c r="EYY39" s="869"/>
      <c r="EYZ39" s="869"/>
      <c r="EZA39" s="869"/>
      <c r="EZB39" s="869"/>
      <c r="EZC39" s="869"/>
      <c r="EZD39" s="869"/>
      <c r="EZE39" s="869"/>
      <c r="EZF39" s="869"/>
      <c r="EZG39" s="869"/>
      <c r="EZH39" s="869"/>
      <c r="EZI39" s="869"/>
      <c r="EZJ39" s="869"/>
      <c r="EZK39" s="869"/>
      <c r="EZL39" s="869"/>
      <c r="EZM39" s="869"/>
      <c r="EZN39" s="869"/>
      <c r="EZO39" s="869"/>
      <c r="EZP39" s="869"/>
      <c r="EZQ39" s="869"/>
      <c r="EZR39" s="869"/>
      <c r="EZS39" s="869"/>
      <c r="EZT39" s="869"/>
      <c r="EZU39" s="869"/>
      <c r="EZV39" s="869"/>
      <c r="EZW39" s="869"/>
      <c r="EZX39" s="869"/>
      <c r="EZY39" s="869"/>
      <c r="EZZ39" s="869"/>
      <c r="FAA39" s="869"/>
      <c r="FAB39" s="869"/>
      <c r="FAC39" s="869"/>
      <c r="FAD39" s="869"/>
      <c r="FAE39" s="869"/>
      <c r="FAF39" s="869"/>
      <c r="FAG39" s="869"/>
      <c r="FAH39" s="869"/>
      <c r="FAI39" s="869"/>
      <c r="FAJ39" s="869"/>
      <c r="FAK39" s="869"/>
      <c r="FAL39" s="869"/>
      <c r="FAM39" s="869"/>
      <c r="FAN39" s="869"/>
      <c r="FAO39" s="869"/>
      <c r="FAP39" s="869"/>
      <c r="FAQ39" s="869"/>
      <c r="FAR39" s="869"/>
      <c r="FAS39" s="869"/>
      <c r="FAT39" s="869"/>
      <c r="FAU39" s="869"/>
      <c r="FAV39" s="869"/>
      <c r="FAW39" s="869"/>
      <c r="FAX39" s="869"/>
      <c r="FAY39" s="869"/>
      <c r="FAZ39" s="869"/>
      <c r="FBA39" s="869"/>
      <c r="FBB39" s="869"/>
      <c r="FBC39" s="869"/>
      <c r="FBD39" s="869"/>
      <c r="FBE39" s="869"/>
      <c r="FBF39" s="869"/>
      <c r="FBG39" s="869"/>
      <c r="FBH39" s="869"/>
      <c r="FBI39" s="869"/>
      <c r="FBJ39" s="869"/>
      <c r="FBK39" s="869"/>
      <c r="FBL39" s="869"/>
      <c r="FBM39" s="869"/>
      <c r="FBN39" s="869"/>
      <c r="FBO39" s="869"/>
      <c r="FBP39" s="869"/>
      <c r="FBQ39" s="869"/>
      <c r="FBR39" s="869"/>
      <c r="FBS39" s="869"/>
      <c r="FBT39" s="869"/>
      <c r="FBU39" s="869"/>
      <c r="FBV39" s="869"/>
      <c r="FBW39" s="869"/>
      <c r="FBX39" s="869"/>
      <c r="FBY39" s="869"/>
      <c r="FBZ39" s="869"/>
      <c r="FCA39" s="869"/>
      <c r="FCB39" s="869"/>
      <c r="FCC39" s="869"/>
      <c r="FCD39" s="869"/>
      <c r="FCE39" s="869"/>
      <c r="FCF39" s="869"/>
      <c r="FCG39" s="869"/>
      <c r="FCH39" s="869"/>
      <c r="FCI39" s="869"/>
      <c r="FCJ39" s="869"/>
      <c r="FCK39" s="869"/>
      <c r="FCL39" s="869"/>
      <c r="FCM39" s="869"/>
      <c r="FCN39" s="869"/>
      <c r="FCO39" s="869"/>
      <c r="FCP39" s="869"/>
      <c r="FCQ39" s="869"/>
      <c r="FCR39" s="869"/>
      <c r="FCS39" s="869"/>
      <c r="FCT39" s="869"/>
      <c r="FCU39" s="869"/>
      <c r="FCV39" s="869"/>
      <c r="FCW39" s="869"/>
      <c r="FCX39" s="869"/>
      <c r="FCY39" s="869"/>
      <c r="FCZ39" s="869"/>
      <c r="FDA39" s="869"/>
      <c r="FDB39" s="869"/>
      <c r="FDC39" s="869"/>
      <c r="FDD39" s="869"/>
      <c r="FDE39" s="869"/>
      <c r="FDF39" s="869"/>
      <c r="FDG39" s="869"/>
      <c r="FDH39" s="869"/>
      <c r="FDI39" s="869"/>
      <c r="FDJ39" s="869"/>
      <c r="FDK39" s="869"/>
      <c r="FDL39" s="869"/>
      <c r="FDM39" s="869"/>
      <c r="FDN39" s="869"/>
      <c r="FDO39" s="869"/>
      <c r="FDP39" s="869"/>
      <c r="FDQ39" s="869"/>
      <c r="FDR39" s="869"/>
      <c r="FDS39" s="869"/>
      <c r="FDT39" s="869"/>
      <c r="FDU39" s="869"/>
      <c r="FDV39" s="869"/>
      <c r="FDW39" s="869"/>
      <c r="FDX39" s="869"/>
      <c r="FDY39" s="869"/>
      <c r="FDZ39" s="869"/>
      <c r="FEA39" s="869"/>
      <c r="FEB39" s="869"/>
      <c r="FEC39" s="869"/>
      <c r="FED39" s="869"/>
      <c r="FEE39" s="869"/>
      <c r="FEF39" s="869"/>
      <c r="FEG39" s="869"/>
      <c r="FEH39" s="869"/>
      <c r="FEI39" s="869"/>
      <c r="FEJ39" s="869"/>
      <c r="FEK39" s="869"/>
      <c r="FEL39" s="869"/>
      <c r="FEM39" s="869"/>
      <c r="FEN39" s="869"/>
      <c r="FEO39" s="869"/>
      <c r="FEP39" s="869"/>
      <c r="FEQ39" s="869"/>
      <c r="FER39" s="869"/>
      <c r="FES39" s="869"/>
      <c r="FET39" s="869"/>
      <c r="FEU39" s="869"/>
      <c r="FEV39" s="869"/>
      <c r="FEW39" s="869"/>
      <c r="FEX39" s="869"/>
      <c r="FEY39" s="869"/>
      <c r="FEZ39" s="869"/>
      <c r="FFA39" s="869"/>
      <c r="FFB39" s="869"/>
      <c r="FFC39" s="869"/>
      <c r="FFD39" s="869"/>
      <c r="FFE39" s="869"/>
      <c r="FFF39" s="869"/>
      <c r="FFG39" s="869"/>
      <c r="FFH39" s="869"/>
      <c r="FFI39" s="869"/>
      <c r="FFJ39" s="869"/>
      <c r="FFK39" s="869"/>
      <c r="FFL39" s="869"/>
      <c r="FFM39" s="869"/>
      <c r="FFN39" s="869"/>
      <c r="FFO39" s="869"/>
      <c r="FFP39" s="869"/>
      <c r="FFQ39" s="869"/>
      <c r="FFR39" s="869"/>
      <c r="FFS39" s="869"/>
      <c r="FFT39" s="869"/>
      <c r="FFU39" s="869"/>
      <c r="FFV39" s="869"/>
      <c r="FFW39" s="869"/>
      <c r="FFX39" s="869"/>
      <c r="FFY39" s="869"/>
      <c r="FFZ39" s="869"/>
      <c r="FGA39" s="869"/>
      <c r="FGB39" s="869"/>
      <c r="FGC39" s="869"/>
      <c r="FGD39" s="869"/>
      <c r="FGE39" s="869"/>
      <c r="FGF39" s="869"/>
      <c r="FGG39" s="869"/>
      <c r="FGH39" s="869"/>
      <c r="FGI39" s="869"/>
      <c r="FGJ39" s="869"/>
      <c r="FGK39" s="869"/>
      <c r="FGL39" s="869"/>
      <c r="FGM39" s="869"/>
      <c r="FGN39" s="869"/>
      <c r="FGO39" s="869"/>
      <c r="FGP39" s="869"/>
      <c r="FGQ39" s="869"/>
      <c r="FGR39" s="869"/>
      <c r="FGS39" s="869"/>
      <c r="FGT39" s="869"/>
      <c r="FGU39" s="869"/>
      <c r="FGV39" s="869"/>
      <c r="FGW39" s="869"/>
      <c r="FGX39" s="869"/>
      <c r="FGY39" s="869"/>
      <c r="FGZ39" s="869"/>
      <c r="FHA39" s="869"/>
      <c r="FHB39" s="869"/>
      <c r="FHC39" s="869"/>
      <c r="FHD39" s="869"/>
      <c r="FHE39" s="869"/>
      <c r="FHF39" s="869"/>
      <c r="FHG39" s="869"/>
      <c r="FHH39" s="869"/>
      <c r="FHI39" s="869"/>
      <c r="FHJ39" s="869"/>
      <c r="FHK39" s="869"/>
      <c r="FHL39" s="869"/>
      <c r="FHM39" s="869"/>
      <c r="FHN39" s="869"/>
      <c r="FHO39" s="869"/>
      <c r="FHP39" s="869"/>
      <c r="FHQ39" s="869"/>
      <c r="FHR39" s="869"/>
      <c r="FHS39" s="869"/>
      <c r="FHT39" s="869"/>
      <c r="FHU39" s="869"/>
      <c r="FHV39" s="869"/>
      <c r="FHW39" s="869"/>
      <c r="FHX39" s="869"/>
      <c r="FHY39" s="869"/>
      <c r="FHZ39" s="869"/>
      <c r="FIA39" s="869"/>
      <c r="FIB39" s="869"/>
      <c r="FIC39" s="869"/>
      <c r="FID39" s="869"/>
      <c r="FIE39" s="869"/>
      <c r="FIF39" s="869"/>
      <c r="FIG39" s="869"/>
      <c r="FIH39" s="869"/>
      <c r="FII39" s="869"/>
      <c r="FIJ39" s="869"/>
      <c r="FIK39" s="869"/>
      <c r="FIL39" s="869"/>
      <c r="FIM39" s="869"/>
      <c r="FIN39" s="869"/>
      <c r="FIO39" s="869"/>
      <c r="FIP39" s="869"/>
      <c r="FIQ39" s="869"/>
      <c r="FIR39" s="869"/>
      <c r="FIS39" s="869"/>
      <c r="FIT39" s="869"/>
      <c r="FIU39" s="869"/>
      <c r="FIV39" s="869"/>
      <c r="FIW39" s="869"/>
      <c r="FIX39" s="869"/>
      <c r="FIY39" s="869"/>
      <c r="FIZ39" s="869"/>
      <c r="FJA39" s="869"/>
      <c r="FJB39" s="869"/>
      <c r="FJC39" s="869"/>
      <c r="FJD39" s="869"/>
      <c r="FJE39" s="869"/>
      <c r="FJF39" s="869"/>
      <c r="FJG39" s="869"/>
      <c r="FJH39" s="869"/>
      <c r="FJI39" s="869"/>
      <c r="FJJ39" s="869"/>
      <c r="FJK39" s="869"/>
      <c r="FJL39" s="869"/>
      <c r="FJM39" s="869"/>
      <c r="FJN39" s="869"/>
      <c r="FJO39" s="869"/>
      <c r="FJP39" s="869"/>
      <c r="FJQ39" s="869"/>
      <c r="FJR39" s="869"/>
      <c r="FJS39" s="869"/>
      <c r="FJT39" s="869"/>
      <c r="FJU39" s="869"/>
      <c r="FJV39" s="869"/>
      <c r="FJW39" s="869"/>
      <c r="FJX39" s="869"/>
      <c r="FJY39" s="869"/>
      <c r="FJZ39" s="869"/>
      <c r="FKA39" s="869"/>
      <c r="FKB39" s="869"/>
      <c r="FKC39" s="869"/>
      <c r="FKD39" s="869"/>
      <c r="FKE39" s="869"/>
      <c r="FKF39" s="869"/>
      <c r="FKG39" s="869"/>
      <c r="FKH39" s="869"/>
      <c r="FKI39" s="869"/>
      <c r="FKJ39" s="869"/>
      <c r="FKK39" s="869"/>
      <c r="FKL39" s="869"/>
      <c r="FKM39" s="869"/>
      <c r="FKN39" s="869"/>
      <c r="FKO39" s="869"/>
      <c r="FKP39" s="869"/>
      <c r="FKQ39" s="869"/>
      <c r="FKR39" s="869"/>
      <c r="FKS39" s="869"/>
      <c r="FKT39" s="869"/>
      <c r="FKU39" s="869"/>
      <c r="FKV39" s="869"/>
      <c r="FKW39" s="869"/>
      <c r="FKX39" s="869"/>
      <c r="FKY39" s="869"/>
      <c r="FKZ39" s="869"/>
      <c r="FLA39" s="869"/>
      <c r="FLB39" s="869"/>
      <c r="FLC39" s="869"/>
      <c r="FLD39" s="869"/>
      <c r="FLE39" s="869"/>
      <c r="FLF39" s="869"/>
      <c r="FLG39" s="869"/>
      <c r="FLH39" s="869"/>
      <c r="FLI39" s="869"/>
      <c r="FLJ39" s="869"/>
      <c r="FLK39" s="869"/>
      <c r="FLL39" s="869"/>
      <c r="FLM39" s="869"/>
      <c r="FLN39" s="869"/>
      <c r="FLO39" s="869"/>
      <c r="FLP39" s="869"/>
      <c r="FLQ39" s="869"/>
      <c r="FLR39" s="869"/>
      <c r="FLS39" s="869"/>
      <c r="FLT39" s="869"/>
      <c r="FLU39" s="869"/>
      <c r="FLV39" s="869"/>
      <c r="FLW39" s="869"/>
      <c r="FLX39" s="869"/>
      <c r="FLY39" s="869"/>
      <c r="FLZ39" s="869"/>
      <c r="FMA39" s="869"/>
      <c r="FMB39" s="869"/>
      <c r="FMC39" s="869"/>
      <c r="FMD39" s="869"/>
      <c r="FME39" s="869"/>
      <c r="FMF39" s="869"/>
      <c r="FMG39" s="869"/>
      <c r="FMH39" s="869"/>
      <c r="FMI39" s="869"/>
      <c r="FMJ39" s="869"/>
      <c r="FMK39" s="869"/>
      <c r="FML39" s="869"/>
      <c r="FMM39" s="869"/>
      <c r="FMN39" s="869"/>
      <c r="FMO39" s="869"/>
      <c r="FMP39" s="869"/>
      <c r="FMQ39" s="869"/>
      <c r="FMR39" s="869"/>
      <c r="FMS39" s="869"/>
      <c r="FMT39" s="869"/>
      <c r="FMU39" s="869"/>
      <c r="FMV39" s="869"/>
      <c r="FMW39" s="869"/>
      <c r="FMX39" s="869"/>
      <c r="FMY39" s="869"/>
      <c r="FMZ39" s="869"/>
      <c r="FNA39" s="869"/>
      <c r="FNB39" s="869"/>
      <c r="FNC39" s="869"/>
      <c r="FND39" s="869"/>
      <c r="FNE39" s="869"/>
      <c r="FNF39" s="869"/>
      <c r="FNG39" s="869"/>
      <c r="FNH39" s="869"/>
      <c r="FNI39" s="869"/>
      <c r="FNJ39" s="869"/>
      <c r="FNK39" s="869"/>
      <c r="FNL39" s="869"/>
      <c r="FNM39" s="869"/>
      <c r="FNN39" s="869"/>
      <c r="FNO39" s="869"/>
      <c r="FNP39" s="869"/>
      <c r="FNQ39" s="869"/>
      <c r="FNR39" s="869"/>
      <c r="FNS39" s="869"/>
      <c r="FNT39" s="869"/>
      <c r="FNU39" s="869"/>
      <c r="FNV39" s="869"/>
      <c r="FNW39" s="869"/>
      <c r="FNX39" s="869"/>
      <c r="FNY39" s="869"/>
      <c r="FNZ39" s="869"/>
      <c r="FOA39" s="869"/>
      <c r="FOB39" s="869"/>
      <c r="FOC39" s="869"/>
      <c r="FOD39" s="869"/>
      <c r="FOE39" s="869"/>
      <c r="FOF39" s="869"/>
      <c r="FOG39" s="869"/>
      <c r="FOH39" s="869"/>
      <c r="FOI39" s="869"/>
      <c r="FOJ39" s="869"/>
      <c r="FOK39" s="869"/>
      <c r="FOL39" s="869"/>
      <c r="FOM39" s="869"/>
      <c r="FON39" s="869"/>
      <c r="FOO39" s="869"/>
      <c r="FOP39" s="869"/>
      <c r="FOQ39" s="869"/>
      <c r="FOR39" s="869"/>
      <c r="FOS39" s="869"/>
      <c r="FOT39" s="869"/>
      <c r="FOU39" s="869"/>
      <c r="FOV39" s="869"/>
      <c r="FOW39" s="869"/>
      <c r="FOX39" s="869"/>
      <c r="FOY39" s="869"/>
      <c r="FOZ39" s="869"/>
      <c r="FPA39" s="869"/>
      <c r="FPB39" s="869"/>
      <c r="FPC39" s="869"/>
      <c r="FPD39" s="869"/>
      <c r="FPE39" s="869"/>
      <c r="FPF39" s="869"/>
      <c r="FPG39" s="869"/>
      <c r="FPH39" s="869"/>
      <c r="FPI39" s="869"/>
      <c r="FPJ39" s="869"/>
      <c r="FPK39" s="869"/>
      <c r="FPL39" s="869"/>
      <c r="FPM39" s="869"/>
      <c r="FPN39" s="869"/>
      <c r="FPO39" s="869"/>
      <c r="FPP39" s="869"/>
      <c r="FPQ39" s="869"/>
      <c r="FPR39" s="869"/>
      <c r="FPS39" s="869"/>
      <c r="FPT39" s="869"/>
      <c r="FPU39" s="869"/>
      <c r="FPV39" s="869"/>
      <c r="FPW39" s="869"/>
      <c r="FPX39" s="869"/>
      <c r="FPY39" s="869"/>
      <c r="FPZ39" s="869"/>
      <c r="FQA39" s="869"/>
      <c r="FQB39" s="869"/>
      <c r="FQC39" s="869"/>
      <c r="FQD39" s="869"/>
      <c r="FQE39" s="869"/>
      <c r="FQF39" s="869"/>
      <c r="FQG39" s="869"/>
      <c r="FQH39" s="869"/>
      <c r="FQI39" s="869"/>
      <c r="FQJ39" s="869"/>
      <c r="FQK39" s="869"/>
      <c r="FQL39" s="869"/>
      <c r="FQM39" s="869"/>
      <c r="FQN39" s="869"/>
      <c r="FQO39" s="869"/>
      <c r="FQP39" s="869"/>
      <c r="FQQ39" s="869"/>
      <c r="FQR39" s="869"/>
      <c r="FQS39" s="869"/>
      <c r="FQT39" s="869"/>
      <c r="FQU39" s="869"/>
      <c r="FQV39" s="869"/>
      <c r="FQW39" s="869"/>
      <c r="FQX39" s="869"/>
      <c r="FQY39" s="869"/>
      <c r="FQZ39" s="869"/>
      <c r="FRA39" s="869"/>
      <c r="FRB39" s="869"/>
      <c r="FRC39" s="869"/>
      <c r="FRD39" s="869"/>
      <c r="FRE39" s="869"/>
      <c r="FRF39" s="869"/>
      <c r="FRG39" s="869"/>
      <c r="FRH39" s="869"/>
      <c r="FRI39" s="869"/>
      <c r="FRJ39" s="869"/>
      <c r="FRK39" s="869"/>
      <c r="FRL39" s="869"/>
      <c r="FRM39" s="869"/>
      <c r="FRN39" s="869"/>
      <c r="FRO39" s="869"/>
      <c r="FRP39" s="869"/>
      <c r="FRQ39" s="869"/>
      <c r="FRR39" s="869"/>
      <c r="FRS39" s="869"/>
      <c r="FRT39" s="869"/>
      <c r="FRU39" s="869"/>
      <c r="FRV39" s="869"/>
      <c r="FRW39" s="869"/>
      <c r="FRX39" s="869"/>
      <c r="FRY39" s="869"/>
      <c r="FRZ39" s="869"/>
      <c r="FSA39" s="869"/>
      <c r="FSB39" s="869"/>
      <c r="FSC39" s="869"/>
      <c r="FSD39" s="869"/>
      <c r="FSE39" s="869"/>
      <c r="FSF39" s="869"/>
      <c r="FSG39" s="869"/>
      <c r="FSH39" s="869"/>
      <c r="FSI39" s="869"/>
      <c r="FSJ39" s="869"/>
      <c r="FSK39" s="869"/>
      <c r="FSL39" s="869"/>
      <c r="FSM39" s="869"/>
      <c r="FSN39" s="869"/>
      <c r="FSO39" s="869"/>
      <c r="FSP39" s="869"/>
      <c r="FSQ39" s="869"/>
      <c r="FSR39" s="869"/>
      <c r="FSS39" s="869"/>
      <c r="FST39" s="869"/>
      <c r="FSU39" s="869"/>
      <c r="FSV39" s="869"/>
      <c r="FSW39" s="869"/>
      <c r="FSX39" s="869"/>
      <c r="FSY39" s="869"/>
      <c r="FSZ39" s="869"/>
      <c r="FTA39" s="869"/>
      <c r="FTB39" s="869"/>
      <c r="FTC39" s="869"/>
      <c r="FTD39" s="869"/>
      <c r="FTE39" s="869"/>
      <c r="FTF39" s="869"/>
      <c r="FTG39" s="869"/>
      <c r="FTH39" s="869"/>
      <c r="FTI39" s="869"/>
      <c r="FTJ39" s="869"/>
      <c r="FTK39" s="869"/>
      <c r="FTL39" s="869"/>
      <c r="FTM39" s="869"/>
      <c r="FTN39" s="869"/>
      <c r="FTO39" s="869"/>
      <c r="FTP39" s="869"/>
      <c r="FTQ39" s="869"/>
      <c r="FTR39" s="869"/>
      <c r="FTS39" s="869"/>
      <c r="FTT39" s="869"/>
      <c r="FTU39" s="869"/>
      <c r="FTV39" s="869"/>
      <c r="FTW39" s="869"/>
      <c r="FTX39" s="869"/>
      <c r="FTY39" s="869"/>
      <c r="FTZ39" s="869"/>
      <c r="FUA39" s="869"/>
      <c r="FUB39" s="869"/>
      <c r="FUC39" s="869"/>
      <c r="FUD39" s="869"/>
      <c r="FUE39" s="869"/>
      <c r="FUF39" s="869"/>
      <c r="FUG39" s="869"/>
      <c r="FUH39" s="869"/>
      <c r="FUI39" s="869"/>
      <c r="FUJ39" s="869"/>
      <c r="FUK39" s="869"/>
      <c r="FUL39" s="869"/>
      <c r="FUM39" s="869"/>
      <c r="FUN39" s="869"/>
      <c r="FUO39" s="869"/>
      <c r="FUP39" s="869"/>
      <c r="FUQ39" s="869"/>
      <c r="FUR39" s="869"/>
      <c r="FUS39" s="869"/>
      <c r="FUT39" s="869"/>
      <c r="FUU39" s="869"/>
      <c r="FUV39" s="869"/>
      <c r="FUW39" s="869"/>
      <c r="FUX39" s="869"/>
      <c r="FUY39" s="869"/>
      <c r="FUZ39" s="869"/>
      <c r="FVA39" s="869"/>
      <c r="FVB39" s="869"/>
      <c r="FVC39" s="869"/>
      <c r="FVD39" s="869"/>
      <c r="FVE39" s="869"/>
      <c r="FVF39" s="869"/>
      <c r="FVG39" s="869"/>
      <c r="FVH39" s="869"/>
      <c r="FVI39" s="869"/>
      <c r="FVJ39" s="869"/>
      <c r="FVK39" s="869"/>
      <c r="FVL39" s="869"/>
      <c r="FVM39" s="869"/>
      <c r="FVN39" s="869"/>
      <c r="FVO39" s="869"/>
      <c r="FVP39" s="869"/>
      <c r="FVQ39" s="869"/>
      <c r="FVR39" s="869"/>
      <c r="FVS39" s="869"/>
      <c r="FVT39" s="869"/>
      <c r="FVU39" s="869"/>
      <c r="FVV39" s="869"/>
      <c r="FVW39" s="869"/>
      <c r="FVX39" s="869"/>
      <c r="FVY39" s="869"/>
      <c r="FVZ39" s="869"/>
      <c r="FWA39" s="869"/>
      <c r="FWB39" s="869"/>
      <c r="FWC39" s="869"/>
      <c r="FWD39" s="869"/>
      <c r="FWE39" s="869"/>
      <c r="FWF39" s="869"/>
      <c r="FWG39" s="869"/>
      <c r="FWH39" s="869"/>
      <c r="FWI39" s="869"/>
      <c r="FWJ39" s="869"/>
      <c r="FWK39" s="869"/>
      <c r="FWL39" s="869"/>
      <c r="FWM39" s="869"/>
      <c r="FWN39" s="869"/>
      <c r="FWO39" s="869"/>
      <c r="FWP39" s="869"/>
      <c r="FWQ39" s="869"/>
      <c r="FWR39" s="869"/>
      <c r="FWS39" s="869"/>
      <c r="FWT39" s="869"/>
      <c r="FWU39" s="869"/>
      <c r="FWV39" s="869"/>
      <c r="FWW39" s="869"/>
      <c r="FWX39" s="869"/>
      <c r="FWY39" s="869"/>
      <c r="FWZ39" s="869"/>
      <c r="FXA39" s="869"/>
      <c r="FXB39" s="869"/>
      <c r="FXC39" s="869"/>
      <c r="FXD39" s="869"/>
      <c r="FXE39" s="869"/>
      <c r="FXF39" s="869"/>
      <c r="FXG39" s="869"/>
      <c r="FXH39" s="869"/>
      <c r="FXI39" s="869"/>
      <c r="FXJ39" s="869"/>
      <c r="FXK39" s="869"/>
      <c r="FXL39" s="869"/>
      <c r="FXM39" s="869"/>
      <c r="FXN39" s="869"/>
      <c r="FXO39" s="869"/>
      <c r="FXP39" s="869"/>
      <c r="FXQ39" s="869"/>
      <c r="FXR39" s="869"/>
      <c r="FXS39" s="869"/>
      <c r="FXT39" s="869"/>
      <c r="FXU39" s="869"/>
      <c r="FXV39" s="869"/>
      <c r="FXW39" s="869"/>
      <c r="FXX39" s="869"/>
      <c r="FXY39" s="869"/>
      <c r="FXZ39" s="869"/>
      <c r="FYA39" s="869"/>
      <c r="FYB39" s="869"/>
      <c r="FYC39" s="869"/>
      <c r="FYD39" s="869"/>
      <c r="FYE39" s="869"/>
      <c r="FYF39" s="869"/>
      <c r="FYG39" s="869"/>
      <c r="FYH39" s="869"/>
      <c r="FYI39" s="869"/>
      <c r="FYJ39" s="869"/>
      <c r="FYK39" s="869"/>
      <c r="FYL39" s="869"/>
      <c r="FYM39" s="869"/>
      <c r="FYN39" s="869"/>
      <c r="FYO39" s="869"/>
      <c r="FYP39" s="869"/>
      <c r="FYQ39" s="869"/>
      <c r="FYR39" s="869"/>
      <c r="FYS39" s="869"/>
      <c r="FYT39" s="869"/>
      <c r="FYU39" s="869"/>
      <c r="FYV39" s="869"/>
      <c r="FYW39" s="869"/>
      <c r="FYX39" s="869"/>
      <c r="FYY39" s="869"/>
      <c r="FYZ39" s="869"/>
      <c r="FZA39" s="869"/>
      <c r="FZB39" s="869"/>
      <c r="FZC39" s="869"/>
      <c r="FZD39" s="869"/>
      <c r="FZE39" s="869"/>
      <c r="FZF39" s="869"/>
      <c r="FZG39" s="869"/>
      <c r="FZH39" s="869"/>
      <c r="FZI39" s="869"/>
      <c r="FZJ39" s="869"/>
      <c r="FZK39" s="869"/>
      <c r="FZL39" s="869"/>
      <c r="FZM39" s="869"/>
      <c r="FZN39" s="869"/>
      <c r="FZO39" s="869"/>
      <c r="FZP39" s="869"/>
      <c r="FZQ39" s="869"/>
      <c r="FZR39" s="869"/>
      <c r="FZS39" s="869"/>
      <c r="FZT39" s="869"/>
      <c r="FZU39" s="869"/>
      <c r="FZV39" s="869"/>
      <c r="FZW39" s="869"/>
      <c r="FZX39" s="869"/>
      <c r="FZY39" s="869"/>
      <c r="FZZ39" s="869"/>
      <c r="GAA39" s="869"/>
      <c r="GAB39" s="869"/>
      <c r="GAC39" s="869"/>
      <c r="GAD39" s="869"/>
      <c r="GAE39" s="869"/>
      <c r="GAF39" s="869"/>
      <c r="GAG39" s="869"/>
      <c r="GAH39" s="869"/>
      <c r="GAI39" s="869"/>
      <c r="GAJ39" s="869"/>
      <c r="GAK39" s="869"/>
      <c r="GAL39" s="869"/>
      <c r="GAM39" s="869"/>
      <c r="GAN39" s="869"/>
      <c r="GAO39" s="869"/>
      <c r="GAP39" s="869"/>
      <c r="GAQ39" s="869"/>
      <c r="GAR39" s="869"/>
      <c r="GAS39" s="869"/>
      <c r="GAT39" s="869"/>
      <c r="GAU39" s="869"/>
      <c r="GAV39" s="869"/>
      <c r="GAW39" s="869"/>
      <c r="GAX39" s="869"/>
      <c r="GAY39" s="869"/>
      <c r="GAZ39" s="869"/>
      <c r="GBA39" s="869"/>
      <c r="GBB39" s="869"/>
      <c r="GBC39" s="869"/>
      <c r="GBD39" s="869"/>
      <c r="GBE39" s="869"/>
      <c r="GBF39" s="869"/>
      <c r="GBG39" s="869"/>
      <c r="GBH39" s="869"/>
      <c r="GBI39" s="869"/>
      <c r="GBJ39" s="869"/>
      <c r="GBK39" s="869"/>
      <c r="GBL39" s="869"/>
      <c r="GBM39" s="869"/>
      <c r="GBN39" s="869"/>
      <c r="GBO39" s="869"/>
      <c r="GBP39" s="869"/>
      <c r="GBQ39" s="869"/>
      <c r="GBR39" s="869"/>
      <c r="GBS39" s="869"/>
      <c r="GBT39" s="869"/>
      <c r="GBU39" s="869"/>
      <c r="GBV39" s="869"/>
      <c r="GBW39" s="869"/>
      <c r="GBX39" s="869"/>
      <c r="GBY39" s="869"/>
      <c r="GBZ39" s="869"/>
      <c r="GCA39" s="869"/>
      <c r="GCB39" s="869"/>
      <c r="GCC39" s="869"/>
      <c r="GCD39" s="869"/>
      <c r="GCE39" s="869"/>
      <c r="GCF39" s="869"/>
      <c r="GCG39" s="869"/>
      <c r="GCH39" s="869"/>
      <c r="GCI39" s="869"/>
      <c r="GCJ39" s="869"/>
      <c r="GCK39" s="869"/>
      <c r="GCL39" s="869"/>
      <c r="GCM39" s="869"/>
      <c r="GCN39" s="869"/>
      <c r="GCO39" s="869"/>
      <c r="GCP39" s="869"/>
      <c r="GCQ39" s="869"/>
      <c r="GCR39" s="869"/>
      <c r="GCS39" s="869"/>
      <c r="GCT39" s="869"/>
      <c r="GCU39" s="869"/>
      <c r="GCV39" s="869"/>
      <c r="GCW39" s="869"/>
      <c r="GCX39" s="869"/>
      <c r="GCY39" s="869"/>
      <c r="GCZ39" s="869"/>
      <c r="GDA39" s="869"/>
      <c r="GDB39" s="869"/>
      <c r="GDC39" s="869"/>
      <c r="GDD39" s="869"/>
      <c r="GDE39" s="869"/>
      <c r="GDF39" s="869"/>
      <c r="GDG39" s="869"/>
      <c r="GDH39" s="869"/>
      <c r="GDI39" s="869"/>
      <c r="GDJ39" s="869"/>
      <c r="GDK39" s="869"/>
      <c r="GDL39" s="869"/>
      <c r="GDM39" s="869"/>
      <c r="GDN39" s="869"/>
      <c r="GDO39" s="869"/>
      <c r="GDP39" s="869"/>
      <c r="GDQ39" s="869"/>
      <c r="GDR39" s="869"/>
      <c r="GDS39" s="869"/>
      <c r="GDT39" s="869"/>
      <c r="GDU39" s="869"/>
      <c r="GDV39" s="869"/>
      <c r="GDW39" s="869"/>
      <c r="GDX39" s="869"/>
      <c r="GDY39" s="869"/>
      <c r="GDZ39" s="869"/>
      <c r="GEA39" s="869"/>
      <c r="GEB39" s="869"/>
      <c r="GEC39" s="869"/>
      <c r="GED39" s="869"/>
      <c r="GEE39" s="869"/>
      <c r="GEF39" s="869"/>
      <c r="GEG39" s="869"/>
      <c r="GEH39" s="869"/>
      <c r="GEI39" s="869"/>
      <c r="GEJ39" s="869"/>
      <c r="GEK39" s="869"/>
      <c r="GEL39" s="869"/>
      <c r="GEM39" s="869"/>
      <c r="GEN39" s="869"/>
      <c r="GEO39" s="869"/>
      <c r="GEP39" s="869"/>
      <c r="GEQ39" s="869"/>
      <c r="GER39" s="869"/>
      <c r="GES39" s="869"/>
      <c r="GET39" s="869"/>
      <c r="GEU39" s="869"/>
      <c r="GEV39" s="869"/>
      <c r="GEW39" s="869"/>
      <c r="GEX39" s="869"/>
      <c r="GEY39" s="869"/>
      <c r="GEZ39" s="869"/>
      <c r="GFA39" s="869"/>
      <c r="GFB39" s="869"/>
      <c r="GFC39" s="869"/>
      <c r="GFD39" s="869"/>
      <c r="GFE39" s="869"/>
      <c r="GFF39" s="869"/>
      <c r="GFG39" s="869"/>
      <c r="GFH39" s="869"/>
      <c r="GFI39" s="869"/>
      <c r="GFJ39" s="869"/>
      <c r="GFK39" s="869"/>
      <c r="GFL39" s="869"/>
      <c r="GFM39" s="869"/>
      <c r="GFN39" s="869"/>
      <c r="GFO39" s="869"/>
      <c r="GFP39" s="869"/>
      <c r="GFQ39" s="869"/>
      <c r="GFR39" s="869"/>
      <c r="GFS39" s="869"/>
      <c r="GFT39" s="869"/>
      <c r="GFU39" s="869"/>
      <c r="GFV39" s="869"/>
      <c r="GFW39" s="869"/>
      <c r="GFX39" s="869"/>
      <c r="GFY39" s="869"/>
      <c r="GFZ39" s="869"/>
      <c r="GGA39" s="869"/>
      <c r="GGB39" s="869"/>
      <c r="GGC39" s="869"/>
      <c r="GGD39" s="869"/>
      <c r="GGE39" s="869"/>
      <c r="GGF39" s="869"/>
      <c r="GGG39" s="869"/>
      <c r="GGH39" s="869"/>
      <c r="GGI39" s="869"/>
      <c r="GGJ39" s="869"/>
      <c r="GGK39" s="869"/>
      <c r="GGL39" s="869"/>
      <c r="GGM39" s="869"/>
      <c r="GGN39" s="869"/>
      <c r="GGO39" s="869"/>
      <c r="GGP39" s="869"/>
      <c r="GGQ39" s="869"/>
      <c r="GGR39" s="869"/>
      <c r="GGS39" s="869"/>
      <c r="GGT39" s="869"/>
      <c r="GGU39" s="869"/>
      <c r="GGV39" s="869"/>
      <c r="GGW39" s="869"/>
      <c r="GGX39" s="869"/>
      <c r="GGY39" s="869"/>
      <c r="GGZ39" s="869"/>
      <c r="GHA39" s="869"/>
      <c r="GHB39" s="869"/>
      <c r="GHC39" s="869"/>
      <c r="GHD39" s="869"/>
      <c r="GHE39" s="869"/>
      <c r="GHF39" s="869"/>
      <c r="GHG39" s="869"/>
      <c r="GHH39" s="869"/>
      <c r="GHI39" s="869"/>
      <c r="GHJ39" s="869"/>
      <c r="GHK39" s="869"/>
      <c r="GHL39" s="869"/>
      <c r="GHM39" s="869"/>
      <c r="GHN39" s="869"/>
      <c r="GHO39" s="869"/>
      <c r="GHP39" s="869"/>
      <c r="GHQ39" s="869"/>
      <c r="GHR39" s="869"/>
      <c r="GHS39" s="869"/>
      <c r="GHT39" s="869"/>
      <c r="GHU39" s="869"/>
      <c r="GHV39" s="869"/>
      <c r="GHW39" s="869"/>
      <c r="GHX39" s="869"/>
      <c r="GHY39" s="869"/>
      <c r="GHZ39" s="869"/>
      <c r="GIA39" s="869"/>
      <c r="GIB39" s="869"/>
      <c r="GIC39" s="869"/>
      <c r="GID39" s="869"/>
      <c r="GIE39" s="869"/>
      <c r="GIF39" s="869"/>
      <c r="GIG39" s="869"/>
      <c r="GIH39" s="869"/>
      <c r="GII39" s="869"/>
      <c r="GIJ39" s="869"/>
      <c r="GIK39" s="869"/>
      <c r="GIL39" s="869"/>
      <c r="GIM39" s="869"/>
      <c r="GIN39" s="869"/>
      <c r="GIO39" s="869"/>
      <c r="GIP39" s="869"/>
      <c r="GIQ39" s="869"/>
      <c r="GIR39" s="869"/>
      <c r="GIS39" s="869"/>
      <c r="GIT39" s="869"/>
      <c r="GIU39" s="869"/>
      <c r="GIV39" s="869"/>
      <c r="GIW39" s="869"/>
      <c r="GIX39" s="869"/>
      <c r="GIY39" s="869"/>
      <c r="GIZ39" s="869"/>
      <c r="GJA39" s="869"/>
      <c r="GJB39" s="869"/>
      <c r="GJC39" s="869"/>
      <c r="GJD39" s="869"/>
      <c r="GJE39" s="869"/>
      <c r="GJF39" s="869"/>
      <c r="GJG39" s="869"/>
      <c r="GJH39" s="869"/>
      <c r="GJI39" s="869"/>
      <c r="GJJ39" s="869"/>
      <c r="GJK39" s="869"/>
      <c r="GJL39" s="869"/>
      <c r="GJM39" s="869"/>
      <c r="GJN39" s="869"/>
      <c r="GJO39" s="869"/>
      <c r="GJP39" s="869"/>
      <c r="GJQ39" s="869"/>
      <c r="GJR39" s="869"/>
      <c r="GJS39" s="869"/>
      <c r="GJT39" s="869"/>
      <c r="GJU39" s="869"/>
      <c r="GJV39" s="869"/>
      <c r="GJW39" s="869"/>
      <c r="GJX39" s="869"/>
      <c r="GJY39" s="869"/>
      <c r="GJZ39" s="869"/>
      <c r="GKA39" s="869"/>
      <c r="GKB39" s="869"/>
      <c r="GKC39" s="869"/>
      <c r="GKD39" s="869"/>
      <c r="GKE39" s="869"/>
      <c r="GKF39" s="869"/>
      <c r="GKG39" s="869"/>
      <c r="GKH39" s="869"/>
      <c r="GKI39" s="869"/>
      <c r="GKJ39" s="869"/>
      <c r="GKK39" s="869"/>
      <c r="GKL39" s="869"/>
      <c r="GKM39" s="869"/>
      <c r="GKN39" s="869"/>
      <c r="GKO39" s="869"/>
      <c r="GKP39" s="869"/>
      <c r="GKQ39" s="869"/>
      <c r="GKR39" s="869"/>
      <c r="GKS39" s="869"/>
      <c r="GKT39" s="869"/>
      <c r="GKU39" s="869"/>
      <c r="GKV39" s="869"/>
      <c r="GKW39" s="869"/>
      <c r="GKX39" s="869"/>
      <c r="GKY39" s="869"/>
      <c r="GKZ39" s="869"/>
      <c r="GLA39" s="869"/>
      <c r="GLB39" s="869"/>
      <c r="GLC39" s="869"/>
      <c r="GLD39" s="869"/>
      <c r="GLE39" s="869"/>
      <c r="GLF39" s="869"/>
      <c r="GLG39" s="869"/>
      <c r="GLH39" s="869"/>
      <c r="GLI39" s="869"/>
      <c r="GLJ39" s="869"/>
      <c r="GLK39" s="869"/>
      <c r="GLL39" s="869"/>
      <c r="GLM39" s="869"/>
      <c r="GLN39" s="869"/>
      <c r="GLO39" s="869"/>
      <c r="GLP39" s="869"/>
      <c r="GLQ39" s="869"/>
      <c r="GLR39" s="869"/>
      <c r="GLS39" s="869"/>
      <c r="GLT39" s="869"/>
      <c r="GLU39" s="869"/>
      <c r="GLV39" s="869"/>
      <c r="GLW39" s="869"/>
      <c r="GLX39" s="869"/>
      <c r="GLY39" s="869"/>
      <c r="GLZ39" s="869"/>
      <c r="GMA39" s="869"/>
      <c r="GMB39" s="869"/>
      <c r="GMC39" s="869"/>
      <c r="GMD39" s="869"/>
      <c r="GME39" s="869"/>
      <c r="GMF39" s="869"/>
      <c r="GMG39" s="869"/>
      <c r="GMH39" s="869"/>
      <c r="GMI39" s="869"/>
      <c r="GMJ39" s="869"/>
      <c r="GMK39" s="869"/>
      <c r="GML39" s="869"/>
      <c r="GMM39" s="869"/>
      <c r="GMN39" s="869"/>
      <c r="GMO39" s="869"/>
      <c r="GMP39" s="869"/>
      <c r="GMQ39" s="869"/>
      <c r="GMR39" s="869"/>
      <c r="GMS39" s="869"/>
      <c r="GMT39" s="869"/>
      <c r="GMU39" s="869"/>
      <c r="GMV39" s="869"/>
      <c r="GMW39" s="869"/>
      <c r="GMX39" s="869"/>
      <c r="GMY39" s="869"/>
      <c r="GMZ39" s="869"/>
      <c r="GNA39" s="869"/>
      <c r="GNB39" s="869"/>
      <c r="GNC39" s="869"/>
      <c r="GND39" s="869"/>
      <c r="GNE39" s="869"/>
      <c r="GNF39" s="869"/>
      <c r="GNG39" s="869"/>
      <c r="GNH39" s="869"/>
      <c r="GNI39" s="869"/>
      <c r="GNJ39" s="869"/>
      <c r="GNK39" s="869"/>
      <c r="GNL39" s="869"/>
      <c r="GNM39" s="869"/>
      <c r="GNN39" s="869"/>
      <c r="GNO39" s="869"/>
      <c r="GNP39" s="869"/>
      <c r="GNQ39" s="869"/>
      <c r="GNR39" s="869"/>
      <c r="GNS39" s="869"/>
      <c r="GNT39" s="869"/>
      <c r="GNU39" s="869"/>
      <c r="GNV39" s="869"/>
      <c r="GNW39" s="869"/>
      <c r="GNX39" s="869"/>
      <c r="GNY39" s="869"/>
      <c r="GNZ39" s="869"/>
      <c r="GOA39" s="869"/>
      <c r="GOB39" s="869"/>
      <c r="GOC39" s="869"/>
      <c r="GOD39" s="869"/>
      <c r="GOE39" s="869"/>
      <c r="GOF39" s="869"/>
      <c r="GOG39" s="869"/>
      <c r="GOH39" s="869"/>
      <c r="GOI39" s="869"/>
      <c r="GOJ39" s="869"/>
      <c r="GOK39" s="869"/>
      <c r="GOL39" s="869"/>
      <c r="GOM39" s="869"/>
      <c r="GON39" s="869"/>
      <c r="GOO39" s="869"/>
      <c r="GOP39" s="869"/>
      <c r="GOQ39" s="869"/>
      <c r="GOR39" s="869"/>
      <c r="GOS39" s="869"/>
      <c r="GOT39" s="869"/>
      <c r="GOU39" s="869"/>
      <c r="GOV39" s="869"/>
      <c r="GOW39" s="869"/>
      <c r="GOX39" s="869"/>
      <c r="GOY39" s="869"/>
      <c r="GOZ39" s="869"/>
      <c r="GPA39" s="869"/>
      <c r="GPB39" s="869"/>
      <c r="GPC39" s="869"/>
      <c r="GPD39" s="869"/>
      <c r="GPE39" s="869"/>
      <c r="GPF39" s="869"/>
      <c r="GPG39" s="869"/>
      <c r="GPH39" s="869"/>
      <c r="GPI39" s="869"/>
      <c r="GPJ39" s="869"/>
      <c r="GPK39" s="869"/>
      <c r="GPL39" s="869"/>
      <c r="GPM39" s="869"/>
      <c r="GPN39" s="869"/>
      <c r="GPO39" s="869"/>
      <c r="GPP39" s="869"/>
      <c r="GPQ39" s="869"/>
      <c r="GPR39" s="869"/>
      <c r="GPS39" s="869"/>
      <c r="GPT39" s="869"/>
      <c r="GPU39" s="869"/>
      <c r="GPV39" s="869"/>
      <c r="GPW39" s="869"/>
      <c r="GPX39" s="869"/>
      <c r="GPY39" s="869"/>
      <c r="GPZ39" s="869"/>
      <c r="GQA39" s="869"/>
      <c r="GQB39" s="869"/>
      <c r="GQC39" s="869"/>
      <c r="GQD39" s="869"/>
      <c r="GQE39" s="869"/>
      <c r="GQF39" s="869"/>
      <c r="GQG39" s="869"/>
      <c r="GQH39" s="869"/>
      <c r="GQI39" s="869"/>
      <c r="GQJ39" s="869"/>
      <c r="GQK39" s="869"/>
      <c r="GQL39" s="869"/>
      <c r="GQM39" s="869"/>
      <c r="GQN39" s="869"/>
      <c r="GQO39" s="869"/>
      <c r="GQP39" s="869"/>
      <c r="GQQ39" s="869"/>
      <c r="GQR39" s="869"/>
      <c r="GQS39" s="869"/>
      <c r="GQT39" s="869"/>
      <c r="GQU39" s="869"/>
      <c r="GQV39" s="869"/>
      <c r="GQW39" s="869"/>
      <c r="GQX39" s="869"/>
      <c r="GQY39" s="869"/>
      <c r="GQZ39" s="869"/>
      <c r="GRA39" s="869"/>
      <c r="GRB39" s="869"/>
      <c r="GRC39" s="869"/>
      <c r="GRD39" s="869"/>
      <c r="GRE39" s="869"/>
      <c r="GRF39" s="869"/>
      <c r="GRG39" s="869"/>
      <c r="GRH39" s="869"/>
      <c r="GRI39" s="869"/>
      <c r="GRJ39" s="869"/>
      <c r="GRK39" s="869"/>
      <c r="GRL39" s="869"/>
      <c r="GRM39" s="869"/>
      <c r="GRN39" s="869"/>
      <c r="GRO39" s="869"/>
      <c r="GRP39" s="869"/>
      <c r="GRQ39" s="869"/>
      <c r="GRR39" s="869"/>
      <c r="GRS39" s="869"/>
      <c r="GRT39" s="869"/>
      <c r="GRU39" s="869"/>
      <c r="GRV39" s="869"/>
      <c r="GRW39" s="869"/>
      <c r="GRX39" s="869"/>
      <c r="GRY39" s="869"/>
      <c r="GRZ39" s="869"/>
      <c r="GSA39" s="869"/>
      <c r="GSB39" s="869"/>
      <c r="GSC39" s="869"/>
      <c r="GSD39" s="869"/>
      <c r="GSE39" s="869"/>
      <c r="GSF39" s="869"/>
      <c r="GSG39" s="869"/>
      <c r="GSH39" s="869"/>
      <c r="GSI39" s="869"/>
      <c r="GSJ39" s="869"/>
      <c r="GSK39" s="869"/>
      <c r="GSL39" s="869"/>
      <c r="GSM39" s="869"/>
      <c r="GSN39" s="869"/>
      <c r="GSO39" s="869"/>
      <c r="GSP39" s="869"/>
      <c r="GSQ39" s="869"/>
      <c r="GSR39" s="869"/>
      <c r="GSS39" s="869"/>
      <c r="GST39" s="869"/>
      <c r="GSU39" s="869"/>
      <c r="GSV39" s="869"/>
      <c r="GSW39" s="869"/>
      <c r="GSX39" s="869"/>
      <c r="GSY39" s="869"/>
      <c r="GSZ39" s="869"/>
      <c r="GTA39" s="869"/>
      <c r="GTB39" s="869"/>
      <c r="GTC39" s="869"/>
      <c r="GTD39" s="869"/>
      <c r="GTE39" s="869"/>
      <c r="GTF39" s="869"/>
      <c r="GTG39" s="869"/>
      <c r="GTH39" s="869"/>
      <c r="GTI39" s="869"/>
      <c r="GTJ39" s="869"/>
      <c r="GTK39" s="869"/>
      <c r="GTL39" s="869"/>
      <c r="GTM39" s="869"/>
      <c r="GTN39" s="869"/>
      <c r="GTO39" s="869"/>
      <c r="GTP39" s="869"/>
      <c r="GTQ39" s="869"/>
      <c r="GTR39" s="869"/>
      <c r="GTS39" s="869"/>
      <c r="GTT39" s="869"/>
      <c r="GTU39" s="869"/>
      <c r="GTV39" s="869"/>
      <c r="GTW39" s="869"/>
      <c r="GTX39" s="869"/>
      <c r="GTY39" s="869"/>
      <c r="GTZ39" s="869"/>
      <c r="GUA39" s="869"/>
      <c r="GUB39" s="869"/>
      <c r="GUC39" s="869"/>
      <c r="GUD39" s="869"/>
      <c r="GUE39" s="869"/>
      <c r="GUF39" s="869"/>
      <c r="GUG39" s="869"/>
      <c r="GUH39" s="869"/>
      <c r="GUI39" s="869"/>
      <c r="GUJ39" s="869"/>
      <c r="GUK39" s="869"/>
      <c r="GUL39" s="869"/>
      <c r="GUM39" s="869"/>
      <c r="GUN39" s="869"/>
      <c r="GUO39" s="869"/>
      <c r="GUP39" s="869"/>
      <c r="GUQ39" s="869"/>
      <c r="GUR39" s="869"/>
      <c r="GUS39" s="869"/>
      <c r="GUT39" s="869"/>
      <c r="GUU39" s="869"/>
      <c r="GUV39" s="869"/>
      <c r="GUW39" s="869"/>
      <c r="GUX39" s="869"/>
      <c r="GUY39" s="869"/>
      <c r="GUZ39" s="869"/>
      <c r="GVA39" s="869"/>
      <c r="GVB39" s="869"/>
      <c r="GVC39" s="869"/>
      <c r="GVD39" s="869"/>
      <c r="GVE39" s="869"/>
      <c r="GVF39" s="869"/>
      <c r="GVG39" s="869"/>
      <c r="GVH39" s="869"/>
      <c r="GVI39" s="869"/>
      <c r="GVJ39" s="869"/>
      <c r="GVK39" s="869"/>
      <c r="GVL39" s="869"/>
      <c r="GVM39" s="869"/>
      <c r="GVN39" s="869"/>
      <c r="GVO39" s="869"/>
      <c r="GVP39" s="869"/>
      <c r="GVQ39" s="869"/>
      <c r="GVR39" s="869"/>
      <c r="GVS39" s="869"/>
      <c r="GVT39" s="869"/>
      <c r="GVU39" s="869"/>
      <c r="GVV39" s="869"/>
      <c r="GVW39" s="869"/>
      <c r="GVX39" s="869"/>
      <c r="GVY39" s="869"/>
      <c r="GVZ39" s="869"/>
      <c r="GWA39" s="869"/>
      <c r="GWB39" s="869"/>
      <c r="GWC39" s="869"/>
      <c r="GWD39" s="869"/>
      <c r="GWE39" s="869"/>
      <c r="GWF39" s="869"/>
      <c r="GWG39" s="869"/>
      <c r="GWH39" s="869"/>
      <c r="GWI39" s="869"/>
      <c r="GWJ39" s="869"/>
      <c r="GWK39" s="869"/>
      <c r="GWL39" s="869"/>
      <c r="GWM39" s="869"/>
      <c r="GWN39" s="869"/>
      <c r="GWO39" s="869"/>
      <c r="GWP39" s="869"/>
      <c r="GWQ39" s="869"/>
      <c r="GWR39" s="869"/>
      <c r="GWS39" s="869"/>
      <c r="GWT39" s="869"/>
      <c r="GWU39" s="869"/>
      <c r="GWV39" s="869"/>
      <c r="GWW39" s="869"/>
      <c r="GWX39" s="869"/>
      <c r="GWY39" s="869"/>
      <c r="GWZ39" s="869"/>
      <c r="GXA39" s="869"/>
      <c r="GXB39" s="869"/>
      <c r="GXC39" s="869"/>
      <c r="GXD39" s="869"/>
      <c r="GXE39" s="869"/>
      <c r="GXF39" s="869"/>
      <c r="GXG39" s="869"/>
      <c r="GXH39" s="869"/>
      <c r="GXI39" s="869"/>
      <c r="GXJ39" s="869"/>
      <c r="GXK39" s="869"/>
      <c r="GXL39" s="869"/>
      <c r="GXM39" s="869"/>
      <c r="GXN39" s="869"/>
      <c r="GXO39" s="869"/>
      <c r="GXP39" s="869"/>
      <c r="GXQ39" s="869"/>
      <c r="GXR39" s="869"/>
      <c r="GXS39" s="869"/>
      <c r="GXT39" s="869"/>
      <c r="GXU39" s="869"/>
      <c r="GXV39" s="869"/>
      <c r="GXW39" s="869"/>
      <c r="GXX39" s="869"/>
      <c r="GXY39" s="869"/>
      <c r="GXZ39" s="869"/>
      <c r="GYA39" s="869"/>
      <c r="GYB39" s="869"/>
      <c r="GYC39" s="869"/>
      <c r="GYD39" s="869"/>
      <c r="GYE39" s="869"/>
      <c r="GYF39" s="869"/>
      <c r="GYG39" s="869"/>
      <c r="GYH39" s="869"/>
      <c r="GYI39" s="869"/>
      <c r="GYJ39" s="869"/>
      <c r="GYK39" s="869"/>
      <c r="GYL39" s="869"/>
      <c r="GYM39" s="869"/>
      <c r="GYN39" s="869"/>
      <c r="GYO39" s="869"/>
      <c r="GYP39" s="869"/>
      <c r="GYQ39" s="869"/>
      <c r="GYR39" s="869"/>
      <c r="GYS39" s="869"/>
      <c r="GYT39" s="869"/>
      <c r="GYU39" s="869"/>
      <c r="GYV39" s="869"/>
      <c r="GYW39" s="869"/>
      <c r="GYX39" s="869"/>
      <c r="GYY39" s="869"/>
      <c r="GYZ39" s="869"/>
      <c r="GZA39" s="869"/>
      <c r="GZB39" s="869"/>
      <c r="GZC39" s="869"/>
      <c r="GZD39" s="869"/>
      <c r="GZE39" s="869"/>
      <c r="GZF39" s="869"/>
      <c r="GZG39" s="869"/>
      <c r="GZH39" s="869"/>
      <c r="GZI39" s="869"/>
      <c r="GZJ39" s="869"/>
      <c r="GZK39" s="869"/>
      <c r="GZL39" s="869"/>
      <c r="GZM39" s="869"/>
      <c r="GZN39" s="869"/>
      <c r="GZO39" s="869"/>
      <c r="GZP39" s="869"/>
      <c r="GZQ39" s="869"/>
      <c r="GZR39" s="869"/>
      <c r="GZS39" s="869"/>
      <c r="GZT39" s="869"/>
      <c r="GZU39" s="869"/>
      <c r="GZV39" s="869"/>
      <c r="GZW39" s="869"/>
      <c r="GZX39" s="869"/>
      <c r="GZY39" s="869"/>
      <c r="GZZ39" s="869"/>
      <c r="HAA39" s="869"/>
      <c r="HAB39" s="869"/>
      <c r="HAC39" s="869"/>
      <c r="HAD39" s="869"/>
      <c r="HAE39" s="869"/>
      <c r="HAF39" s="869"/>
      <c r="HAG39" s="869"/>
      <c r="HAH39" s="869"/>
      <c r="HAI39" s="869"/>
      <c r="HAJ39" s="869"/>
      <c r="HAK39" s="869"/>
      <c r="HAL39" s="869"/>
      <c r="HAM39" s="869"/>
      <c r="HAN39" s="869"/>
      <c r="HAO39" s="869"/>
      <c r="HAP39" s="869"/>
      <c r="HAQ39" s="869"/>
      <c r="HAR39" s="869"/>
      <c r="HAS39" s="869"/>
      <c r="HAT39" s="869"/>
      <c r="HAU39" s="869"/>
      <c r="HAV39" s="869"/>
      <c r="HAW39" s="869"/>
      <c r="HAX39" s="869"/>
      <c r="HAY39" s="869"/>
      <c r="HAZ39" s="869"/>
      <c r="HBA39" s="869"/>
      <c r="HBB39" s="869"/>
      <c r="HBC39" s="869"/>
      <c r="HBD39" s="869"/>
      <c r="HBE39" s="869"/>
      <c r="HBF39" s="869"/>
      <c r="HBG39" s="869"/>
      <c r="HBH39" s="869"/>
      <c r="HBI39" s="869"/>
      <c r="HBJ39" s="869"/>
      <c r="HBK39" s="869"/>
      <c r="HBL39" s="869"/>
      <c r="HBM39" s="869"/>
      <c r="HBN39" s="869"/>
      <c r="HBO39" s="869"/>
      <c r="HBP39" s="869"/>
      <c r="HBQ39" s="869"/>
      <c r="HBR39" s="869"/>
      <c r="HBS39" s="869"/>
      <c r="HBT39" s="869"/>
      <c r="HBU39" s="869"/>
      <c r="HBV39" s="869"/>
      <c r="HBW39" s="869"/>
      <c r="HBX39" s="869"/>
      <c r="HBY39" s="869"/>
      <c r="HBZ39" s="869"/>
      <c r="HCA39" s="869"/>
      <c r="HCB39" s="869"/>
      <c r="HCC39" s="869"/>
      <c r="HCD39" s="869"/>
      <c r="HCE39" s="869"/>
      <c r="HCF39" s="869"/>
      <c r="HCG39" s="869"/>
      <c r="HCH39" s="869"/>
      <c r="HCI39" s="869"/>
      <c r="HCJ39" s="869"/>
      <c r="HCK39" s="869"/>
      <c r="HCL39" s="869"/>
      <c r="HCM39" s="869"/>
      <c r="HCN39" s="869"/>
      <c r="HCO39" s="869"/>
      <c r="HCP39" s="869"/>
      <c r="HCQ39" s="869"/>
      <c r="HCR39" s="869"/>
      <c r="HCS39" s="869"/>
      <c r="HCT39" s="869"/>
      <c r="HCU39" s="869"/>
      <c r="HCV39" s="869"/>
      <c r="HCW39" s="869"/>
      <c r="HCX39" s="869"/>
      <c r="HCY39" s="869"/>
      <c r="HCZ39" s="869"/>
      <c r="HDA39" s="869"/>
      <c r="HDB39" s="869"/>
      <c r="HDC39" s="869"/>
      <c r="HDD39" s="869"/>
      <c r="HDE39" s="869"/>
      <c r="HDF39" s="869"/>
      <c r="HDG39" s="869"/>
      <c r="HDH39" s="869"/>
      <c r="HDI39" s="869"/>
      <c r="HDJ39" s="869"/>
      <c r="HDK39" s="869"/>
      <c r="HDL39" s="869"/>
      <c r="HDM39" s="869"/>
      <c r="HDN39" s="869"/>
      <c r="HDO39" s="869"/>
      <c r="HDP39" s="869"/>
      <c r="HDQ39" s="869"/>
      <c r="HDR39" s="869"/>
      <c r="HDS39" s="869"/>
      <c r="HDT39" s="869"/>
      <c r="HDU39" s="869"/>
      <c r="HDV39" s="869"/>
      <c r="HDW39" s="869"/>
      <c r="HDX39" s="869"/>
      <c r="HDY39" s="869"/>
      <c r="HDZ39" s="869"/>
      <c r="HEA39" s="869"/>
      <c r="HEB39" s="869"/>
      <c r="HEC39" s="869"/>
      <c r="HED39" s="869"/>
      <c r="HEE39" s="869"/>
      <c r="HEF39" s="869"/>
      <c r="HEG39" s="869"/>
      <c r="HEH39" s="869"/>
      <c r="HEI39" s="869"/>
      <c r="HEJ39" s="869"/>
      <c r="HEK39" s="869"/>
      <c r="HEL39" s="869"/>
      <c r="HEM39" s="869"/>
      <c r="HEN39" s="869"/>
      <c r="HEO39" s="869"/>
      <c r="HEP39" s="869"/>
      <c r="HEQ39" s="869"/>
      <c r="HER39" s="869"/>
      <c r="HES39" s="869"/>
      <c r="HET39" s="869"/>
      <c r="HEU39" s="869"/>
      <c r="HEV39" s="869"/>
      <c r="HEW39" s="869"/>
      <c r="HEX39" s="869"/>
      <c r="HEY39" s="869"/>
      <c r="HEZ39" s="869"/>
      <c r="HFA39" s="869"/>
      <c r="HFB39" s="869"/>
      <c r="HFC39" s="869"/>
      <c r="HFD39" s="869"/>
      <c r="HFE39" s="869"/>
      <c r="HFF39" s="869"/>
      <c r="HFG39" s="869"/>
      <c r="HFH39" s="869"/>
      <c r="HFI39" s="869"/>
      <c r="HFJ39" s="869"/>
      <c r="HFK39" s="869"/>
      <c r="HFL39" s="869"/>
      <c r="HFM39" s="869"/>
      <c r="HFN39" s="869"/>
      <c r="HFO39" s="869"/>
      <c r="HFP39" s="869"/>
      <c r="HFQ39" s="869"/>
      <c r="HFR39" s="869"/>
      <c r="HFS39" s="869"/>
      <c r="HFT39" s="869"/>
      <c r="HFU39" s="869"/>
      <c r="HFV39" s="869"/>
      <c r="HFW39" s="869"/>
      <c r="HFX39" s="869"/>
      <c r="HFY39" s="869"/>
      <c r="HFZ39" s="869"/>
      <c r="HGA39" s="869"/>
      <c r="HGB39" s="869"/>
      <c r="HGC39" s="869"/>
      <c r="HGD39" s="869"/>
      <c r="HGE39" s="869"/>
      <c r="HGF39" s="869"/>
      <c r="HGG39" s="869"/>
      <c r="HGH39" s="869"/>
      <c r="HGI39" s="869"/>
      <c r="HGJ39" s="869"/>
      <c r="HGK39" s="869"/>
      <c r="HGL39" s="869"/>
      <c r="HGM39" s="869"/>
      <c r="HGN39" s="869"/>
      <c r="HGO39" s="869"/>
      <c r="HGP39" s="869"/>
      <c r="HGQ39" s="869"/>
      <c r="HGR39" s="869"/>
      <c r="HGS39" s="869"/>
      <c r="HGT39" s="869"/>
      <c r="HGU39" s="869"/>
      <c r="HGV39" s="869"/>
      <c r="HGW39" s="869"/>
      <c r="HGX39" s="869"/>
      <c r="HGY39" s="869"/>
      <c r="HGZ39" s="869"/>
      <c r="HHA39" s="869"/>
      <c r="HHB39" s="869"/>
      <c r="HHC39" s="869"/>
      <c r="HHD39" s="869"/>
      <c r="HHE39" s="869"/>
      <c r="HHF39" s="869"/>
      <c r="HHG39" s="869"/>
      <c r="HHH39" s="869"/>
      <c r="HHI39" s="869"/>
      <c r="HHJ39" s="869"/>
      <c r="HHK39" s="869"/>
      <c r="HHL39" s="869"/>
      <c r="HHM39" s="869"/>
      <c r="HHN39" s="869"/>
      <c r="HHO39" s="869"/>
      <c r="HHP39" s="869"/>
      <c r="HHQ39" s="869"/>
      <c r="HHR39" s="869"/>
      <c r="HHS39" s="869"/>
      <c r="HHT39" s="869"/>
      <c r="HHU39" s="869"/>
      <c r="HHV39" s="869"/>
      <c r="HHW39" s="869"/>
      <c r="HHX39" s="869"/>
      <c r="HHY39" s="869"/>
      <c r="HHZ39" s="869"/>
      <c r="HIA39" s="869"/>
      <c r="HIB39" s="869"/>
      <c r="HIC39" s="869"/>
      <c r="HID39" s="869"/>
      <c r="HIE39" s="869"/>
      <c r="HIF39" s="869"/>
      <c r="HIG39" s="869"/>
      <c r="HIH39" s="869"/>
      <c r="HII39" s="869"/>
      <c r="HIJ39" s="869"/>
      <c r="HIK39" s="869"/>
      <c r="HIL39" s="869"/>
      <c r="HIM39" s="869"/>
      <c r="HIN39" s="869"/>
      <c r="HIO39" s="869"/>
      <c r="HIP39" s="869"/>
      <c r="HIQ39" s="869"/>
      <c r="HIR39" s="869"/>
      <c r="HIS39" s="869"/>
      <c r="HIT39" s="869"/>
      <c r="HIU39" s="869"/>
      <c r="HIV39" s="869"/>
      <c r="HIW39" s="869"/>
      <c r="HIX39" s="869"/>
      <c r="HIY39" s="869"/>
      <c r="HIZ39" s="869"/>
      <c r="HJA39" s="869"/>
      <c r="HJB39" s="869"/>
      <c r="HJC39" s="869"/>
      <c r="HJD39" s="869"/>
      <c r="HJE39" s="869"/>
      <c r="HJF39" s="869"/>
      <c r="HJG39" s="869"/>
      <c r="HJH39" s="869"/>
      <c r="HJI39" s="869"/>
      <c r="HJJ39" s="869"/>
      <c r="HJK39" s="869"/>
      <c r="HJL39" s="869"/>
      <c r="HJM39" s="869"/>
      <c r="HJN39" s="869"/>
      <c r="HJO39" s="869"/>
      <c r="HJP39" s="869"/>
      <c r="HJQ39" s="869"/>
      <c r="HJR39" s="869"/>
      <c r="HJS39" s="869"/>
      <c r="HJT39" s="869"/>
      <c r="HJU39" s="869"/>
      <c r="HJV39" s="869"/>
      <c r="HJW39" s="869"/>
      <c r="HJX39" s="869"/>
      <c r="HJY39" s="869"/>
      <c r="HJZ39" s="869"/>
      <c r="HKA39" s="869"/>
      <c r="HKB39" s="869"/>
      <c r="HKC39" s="869"/>
      <c r="HKD39" s="869"/>
      <c r="HKE39" s="869"/>
      <c r="HKF39" s="869"/>
      <c r="HKG39" s="869"/>
      <c r="HKH39" s="869"/>
      <c r="HKI39" s="869"/>
      <c r="HKJ39" s="869"/>
      <c r="HKK39" s="869"/>
      <c r="HKL39" s="869"/>
      <c r="HKM39" s="869"/>
      <c r="HKN39" s="869"/>
      <c r="HKO39" s="869"/>
      <c r="HKP39" s="869"/>
      <c r="HKQ39" s="869"/>
      <c r="HKR39" s="869"/>
      <c r="HKS39" s="869"/>
      <c r="HKT39" s="869"/>
      <c r="HKU39" s="869"/>
      <c r="HKV39" s="869"/>
      <c r="HKW39" s="869"/>
      <c r="HKX39" s="869"/>
      <c r="HKY39" s="869"/>
      <c r="HKZ39" s="869"/>
      <c r="HLA39" s="869"/>
      <c r="HLB39" s="869"/>
      <c r="HLC39" s="869"/>
      <c r="HLD39" s="869"/>
      <c r="HLE39" s="869"/>
      <c r="HLF39" s="869"/>
      <c r="HLG39" s="869"/>
      <c r="HLH39" s="869"/>
      <c r="HLI39" s="869"/>
      <c r="HLJ39" s="869"/>
      <c r="HLK39" s="869"/>
      <c r="HLL39" s="869"/>
      <c r="HLM39" s="869"/>
      <c r="HLN39" s="869"/>
      <c r="HLO39" s="869"/>
      <c r="HLP39" s="869"/>
      <c r="HLQ39" s="869"/>
      <c r="HLR39" s="869"/>
      <c r="HLS39" s="869"/>
      <c r="HLT39" s="869"/>
      <c r="HLU39" s="869"/>
      <c r="HLV39" s="869"/>
      <c r="HLW39" s="869"/>
      <c r="HLX39" s="869"/>
      <c r="HLY39" s="869"/>
      <c r="HLZ39" s="869"/>
      <c r="HMA39" s="869"/>
      <c r="HMB39" s="869"/>
      <c r="HMC39" s="869"/>
      <c r="HMD39" s="869"/>
      <c r="HME39" s="869"/>
      <c r="HMF39" s="869"/>
      <c r="HMG39" s="869"/>
      <c r="HMH39" s="869"/>
      <c r="HMI39" s="869"/>
      <c r="HMJ39" s="869"/>
      <c r="HMK39" s="869"/>
      <c r="HML39" s="869"/>
      <c r="HMM39" s="869"/>
      <c r="HMN39" s="869"/>
      <c r="HMO39" s="869"/>
      <c r="HMP39" s="869"/>
      <c r="HMQ39" s="869"/>
      <c r="HMR39" s="869"/>
      <c r="HMS39" s="869"/>
      <c r="HMT39" s="869"/>
      <c r="HMU39" s="869"/>
      <c r="HMV39" s="869"/>
      <c r="HMW39" s="869"/>
      <c r="HMX39" s="869"/>
      <c r="HMY39" s="869"/>
      <c r="HMZ39" s="869"/>
      <c r="HNA39" s="869"/>
      <c r="HNB39" s="869"/>
      <c r="HNC39" s="869"/>
      <c r="HND39" s="869"/>
      <c r="HNE39" s="869"/>
      <c r="HNF39" s="869"/>
      <c r="HNG39" s="869"/>
      <c r="HNH39" s="869"/>
      <c r="HNI39" s="869"/>
      <c r="HNJ39" s="869"/>
      <c r="HNK39" s="869"/>
      <c r="HNL39" s="869"/>
      <c r="HNM39" s="869"/>
      <c r="HNN39" s="869"/>
      <c r="HNO39" s="869"/>
      <c r="HNP39" s="869"/>
      <c r="HNQ39" s="869"/>
      <c r="HNR39" s="869"/>
      <c r="HNS39" s="869"/>
      <c r="HNT39" s="869"/>
      <c r="HNU39" s="869"/>
      <c r="HNV39" s="869"/>
      <c r="HNW39" s="869"/>
      <c r="HNX39" s="869"/>
      <c r="HNY39" s="869"/>
      <c r="HNZ39" s="869"/>
      <c r="HOA39" s="869"/>
      <c r="HOB39" s="869"/>
      <c r="HOC39" s="869"/>
      <c r="HOD39" s="869"/>
      <c r="HOE39" s="869"/>
      <c r="HOF39" s="869"/>
      <c r="HOG39" s="869"/>
      <c r="HOH39" s="869"/>
      <c r="HOI39" s="869"/>
      <c r="HOJ39" s="869"/>
      <c r="HOK39" s="869"/>
      <c r="HOL39" s="869"/>
      <c r="HOM39" s="869"/>
      <c r="HON39" s="869"/>
      <c r="HOO39" s="869"/>
      <c r="HOP39" s="869"/>
      <c r="HOQ39" s="869"/>
      <c r="HOR39" s="869"/>
      <c r="HOS39" s="869"/>
      <c r="HOT39" s="869"/>
      <c r="HOU39" s="869"/>
      <c r="HOV39" s="869"/>
      <c r="HOW39" s="869"/>
      <c r="HOX39" s="869"/>
      <c r="HOY39" s="869"/>
      <c r="HOZ39" s="869"/>
      <c r="HPA39" s="869"/>
      <c r="HPB39" s="869"/>
      <c r="HPC39" s="869"/>
      <c r="HPD39" s="869"/>
      <c r="HPE39" s="869"/>
      <c r="HPF39" s="869"/>
      <c r="HPG39" s="869"/>
      <c r="HPH39" s="869"/>
      <c r="HPI39" s="869"/>
      <c r="HPJ39" s="869"/>
      <c r="HPK39" s="869"/>
      <c r="HPL39" s="869"/>
      <c r="HPM39" s="869"/>
      <c r="HPN39" s="869"/>
      <c r="HPO39" s="869"/>
      <c r="HPP39" s="869"/>
      <c r="HPQ39" s="869"/>
      <c r="HPR39" s="869"/>
      <c r="HPS39" s="869"/>
      <c r="HPT39" s="869"/>
      <c r="HPU39" s="869"/>
      <c r="HPV39" s="869"/>
      <c r="HPW39" s="869"/>
      <c r="HPX39" s="869"/>
      <c r="HPY39" s="869"/>
      <c r="HPZ39" s="869"/>
      <c r="HQA39" s="869"/>
      <c r="HQB39" s="869"/>
      <c r="HQC39" s="869"/>
      <c r="HQD39" s="869"/>
      <c r="HQE39" s="869"/>
      <c r="HQF39" s="869"/>
      <c r="HQG39" s="869"/>
      <c r="HQH39" s="869"/>
      <c r="HQI39" s="869"/>
      <c r="HQJ39" s="869"/>
      <c r="HQK39" s="869"/>
      <c r="HQL39" s="869"/>
      <c r="HQM39" s="869"/>
      <c r="HQN39" s="869"/>
      <c r="HQO39" s="869"/>
      <c r="HQP39" s="869"/>
      <c r="HQQ39" s="869"/>
      <c r="HQR39" s="869"/>
      <c r="HQS39" s="869"/>
      <c r="HQT39" s="869"/>
      <c r="HQU39" s="869"/>
      <c r="HQV39" s="869"/>
      <c r="HQW39" s="869"/>
      <c r="HQX39" s="869"/>
      <c r="HQY39" s="869"/>
      <c r="HQZ39" s="869"/>
      <c r="HRA39" s="869"/>
      <c r="HRB39" s="869"/>
      <c r="HRC39" s="869"/>
      <c r="HRD39" s="869"/>
      <c r="HRE39" s="869"/>
      <c r="HRF39" s="869"/>
      <c r="HRG39" s="869"/>
      <c r="HRH39" s="869"/>
      <c r="HRI39" s="869"/>
      <c r="HRJ39" s="869"/>
      <c r="HRK39" s="869"/>
      <c r="HRL39" s="869"/>
      <c r="HRM39" s="869"/>
      <c r="HRN39" s="869"/>
      <c r="HRO39" s="869"/>
      <c r="HRP39" s="869"/>
      <c r="HRQ39" s="869"/>
      <c r="HRR39" s="869"/>
      <c r="HRS39" s="869"/>
      <c r="HRT39" s="869"/>
      <c r="HRU39" s="869"/>
      <c r="HRV39" s="869"/>
      <c r="HRW39" s="869"/>
      <c r="HRX39" s="869"/>
      <c r="HRY39" s="869"/>
      <c r="HRZ39" s="869"/>
      <c r="HSA39" s="869"/>
      <c r="HSB39" s="869"/>
      <c r="HSC39" s="869"/>
      <c r="HSD39" s="869"/>
      <c r="HSE39" s="869"/>
      <c r="HSF39" s="869"/>
      <c r="HSG39" s="869"/>
      <c r="HSH39" s="869"/>
      <c r="HSI39" s="869"/>
      <c r="HSJ39" s="869"/>
      <c r="HSK39" s="869"/>
      <c r="HSL39" s="869"/>
      <c r="HSM39" s="869"/>
      <c r="HSN39" s="869"/>
      <c r="HSO39" s="869"/>
      <c r="HSP39" s="869"/>
      <c r="HSQ39" s="869"/>
      <c r="HSR39" s="869"/>
      <c r="HSS39" s="869"/>
      <c r="HST39" s="869"/>
      <c r="HSU39" s="869"/>
      <c r="HSV39" s="869"/>
      <c r="HSW39" s="869"/>
      <c r="HSX39" s="869"/>
      <c r="HSY39" s="869"/>
      <c r="HSZ39" s="869"/>
      <c r="HTA39" s="869"/>
      <c r="HTB39" s="869"/>
      <c r="HTC39" s="869"/>
      <c r="HTD39" s="869"/>
      <c r="HTE39" s="869"/>
      <c r="HTF39" s="869"/>
      <c r="HTG39" s="869"/>
      <c r="HTH39" s="869"/>
      <c r="HTI39" s="869"/>
      <c r="HTJ39" s="869"/>
      <c r="HTK39" s="869"/>
      <c r="HTL39" s="869"/>
      <c r="HTM39" s="869"/>
      <c r="HTN39" s="869"/>
      <c r="HTO39" s="869"/>
      <c r="HTP39" s="869"/>
      <c r="HTQ39" s="869"/>
      <c r="HTR39" s="869"/>
      <c r="HTS39" s="869"/>
      <c r="HTT39" s="869"/>
      <c r="HTU39" s="869"/>
      <c r="HTV39" s="869"/>
      <c r="HTW39" s="869"/>
      <c r="HTX39" s="869"/>
      <c r="HTY39" s="869"/>
      <c r="HTZ39" s="869"/>
      <c r="HUA39" s="869"/>
      <c r="HUB39" s="869"/>
      <c r="HUC39" s="869"/>
      <c r="HUD39" s="869"/>
      <c r="HUE39" s="869"/>
      <c r="HUF39" s="869"/>
      <c r="HUG39" s="869"/>
      <c r="HUH39" s="869"/>
      <c r="HUI39" s="869"/>
      <c r="HUJ39" s="869"/>
      <c r="HUK39" s="869"/>
      <c r="HUL39" s="869"/>
      <c r="HUM39" s="869"/>
      <c r="HUN39" s="869"/>
      <c r="HUO39" s="869"/>
      <c r="HUP39" s="869"/>
      <c r="HUQ39" s="869"/>
      <c r="HUR39" s="869"/>
      <c r="HUS39" s="869"/>
      <c r="HUT39" s="869"/>
      <c r="HUU39" s="869"/>
      <c r="HUV39" s="869"/>
      <c r="HUW39" s="869"/>
      <c r="HUX39" s="869"/>
      <c r="HUY39" s="869"/>
      <c r="HUZ39" s="869"/>
      <c r="HVA39" s="869"/>
      <c r="HVB39" s="869"/>
      <c r="HVC39" s="869"/>
      <c r="HVD39" s="869"/>
      <c r="HVE39" s="869"/>
      <c r="HVF39" s="869"/>
      <c r="HVG39" s="869"/>
      <c r="HVH39" s="869"/>
      <c r="HVI39" s="869"/>
      <c r="HVJ39" s="869"/>
      <c r="HVK39" s="869"/>
      <c r="HVL39" s="869"/>
      <c r="HVM39" s="869"/>
      <c r="HVN39" s="869"/>
      <c r="HVO39" s="869"/>
      <c r="HVP39" s="869"/>
      <c r="HVQ39" s="869"/>
      <c r="HVR39" s="869"/>
      <c r="HVS39" s="869"/>
      <c r="HVT39" s="869"/>
      <c r="HVU39" s="869"/>
      <c r="HVV39" s="869"/>
      <c r="HVW39" s="869"/>
      <c r="HVX39" s="869"/>
      <c r="HVY39" s="869"/>
      <c r="HVZ39" s="869"/>
      <c r="HWA39" s="869"/>
      <c r="HWB39" s="869"/>
      <c r="HWC39" s="869"/>
      <c r="HWD39" s="869"/>
      <c r="HWE39" s="869"/>
      <c r="HWF39" s="869"/>
      <c r="HWG39" s="869"/>
      <c r="HWH39" s="869"/>
      <c r="HWI39" s="869"/>
      <c r="HWJ39" s="869"/>
      <c r="HWK39" s="869"/>
      <c r="HWL39" s="869"/>
      <c r="HWM39" s="869"/>
      <c r="HWN39" s="869"/>
      <c r="HWO39" s="869"/>
      <c r="HWP39" s="869"/>
      <c r="HWQ39" s="869"/>
      <c r="HWR39" s="869"/>
      <c r="HWS39" s="869"/>
      <c r="HWT39" s="869"/>
      <c r="HWU39" s="869"/>
      <c r="HWV39" s="869"/>
      <c r="HWW39" s="869"/>
      <c r="HWX39" s="869"/>
      <c r="HWY39" s="869"/>
      <c r="HWZ39" s="869"/>
      <c r="HXA39" s="869"/>
      <c r="HXB39" s="869"/>
      <c r="HXC39" s="869"/>
      <c r="HXD39" s="869"/>
      <c r="HXE39" s="869"/>
      <c r="HXF39" s="869"/>
      <c r="HXG39" s="869"/>
      <c r="HXH39" s="869"/>
      <c r="HXI39" s="869"/>
      <c r="HXJ39" s="869"/>
      <c r="HXK39" s="869"/>
      <c r="HXL39" s="869"/>
      <c r="HXM39" s="869"/>
      <c r="HXN39" s="869"/>
      <c r="HXO39" s="869"/>
      <c r="HXP39" s="869"/>
      <c r="HXQ39" s="869"/>
      <c r="HXR39" s="869"/>
      <c r="HXS39" s="869"/>
      <c r="HXT39" s="869"/>
      <c r="HXU39" s="869"/>
      <c r="HXV39" s="869"/>
      <c r="HXW39" s="869"/>
      <c r="HXX39" s="869"/>
      <c r="HXY39" s="869"/>
      <c r="HXZ39" s="869"/>
      <c r="HYA39" s="869"/>
      <c r="HYB39" s="869"/>
      <c r="HYC39" s="869"/>
      <c r="HYD39" s="869"/>
      <c r="HYE39" s="869"/>
      <c r="HYF39" s="869"/>
      <c r="HYG39" s="869"/>
      <c r="HYH39" s="869"/>
      <c r="HYI39" s="869"/>
      <c r="HYJ39" s="869"/>
      <c r="HYK39" s="869"/>
      <c r="HYL39" s="869"/>
      <c r="HYM39" s="869"/>
      <c r="HYN39" s="869"/>
      <c r="HYO39" s="869"/>
      <c r="HYP39" s="869"/>
      <c r="HYQ39" s="869"/>
      <c r="HYR39" s="869"/>
      <c r="HYS39" s="869"/>
      <c r="HYT39" s="869"/>
      <c r="HYU39" s="869"/>
      <c r="HYV39" s="869"/>
      <c r="HYW39" s="869"/>
      <c r="HYX39" s="869"/>
      <c r="HYY39" s="869"/>
      <c r="HYZ39" s="869"/>
      <c r="HZA39" s="869"/>
      <c r="HZB39" s="869"/>
      <c r="HZC39" s="869"/>
      <c r="HZD39" s="869"/>
      <c r="HZE39" s="869"/>
      <c r="HZF39" s="869"/>
      <c r="HZG39" s="869"/>
      <c r="HZH39" s="869"/>
      <c r="HZI39" s="869"/>
      <c r="HZJ39" s="869"/>
      <c r="HZK39" s="869"/>
      <c r="HZL39" s="869"/>
      <c r="HZM39" s="869"/>
      <c r="HZN39" s="869"/>
      <c r="HZO39" s="869"/>
      <c r="HZP39" s="869"/>
      <c r="HZQ39" s="869"/>
      <c r="HZR39" s="869"/>
      <c r="HZS39" s="869"/>
      <c r="HZT39" s="869"/>
      <c r="HZU39" s="869"/>
      <c r="HZV39" s="869"/>
      <c r="HZW39" s="869"/>
      <c r="HZX39" s="869"/>
      <c r="HZY39" s="869"/>
      <c r="HZZ39" s="869"/>
      <c r="IAA39" s="869"/>
      <c r="IAB39" s="869"/>
      <c r="IAC39" s="869"/>
      <c r="IAD39" s="869"/>
      <c r="IAE39" s="869"/>
      <c r="IAF39" s="869"/>
      <c r="IAG39" s="869"/>
      <c r="IAH39" s="869"/>
      <c r="IAI39" s="869"/>
      <c r="IAJ39" s="869"/>
      <c r="IAK39" s="869"/>
      <c r="IAL39" s="869"/>
      <c r="IAM39" s="869"/>
      <c r="IAN39" s="869"/>
      <c r="IAO39" s="869"/>
      <c r="IAP39" s="869"/>
      <c r="IAQ39" s="869"/>
      <c r="IAR39" s="869"/>
      <c r="IAS39" s="869"/>
      <c r="IAT39" s="869"/>
      <c r="IAU39" s="869"/>
      <c r="IAV39" s="869"/>
      <c r="IAW39" s="869"/>
      <c r="IAX39" s="869"/>
      <c r="IAY39" s="869"/>
      <c r="IAZ39" s="869"/>
      <c r="IBA39" s="869"/>
      <c r="IBB39" s="869"/>
      <c r="IBC39" s="869"/>
      <c r="IBD39" s="869"/>
      <c r="IBE39" s="869"/>
      <c r="IBF39" s="869"/>
      <c r="IBG39" s="869"/>
      <c r="IBH39" s="869"/>
      <c r="IBI39" s="869"/>
      <c r="IBJ39" s="869"/>
      <c r="IBK39" s="869"/>
      <c r="IBL39" s="869"/>
      <c r="IBM39" s="869"/>
      <c r="IBN39" s="869"/>
      <c r="IBO39" s="869"/>
      <c r="IBP39" s="869"/>
      <c r="IBQ39" s="869"/>
      <c r="IBR39" s="869"/>
      <c r="IBS39" s="869"/>
      <c r="IBT39" s="869"/>
      <c r="IBU39" s="869"/>
      <c r="IBV39" s="869"/>
      <c r="IBW39" s="869"/>
      <c r="IBX39" s="869"/>
      <c r="IBY39" s="869"/>
      <c r="IBZ39" s="869"/>
      <c r="ICA39" s="869"/>
      <c r="ICB39" s="869"/>
      <c r="ICC39" s="869"/>
      <c r="ICD39" s="869"/>
      <c r="ICE39" s="869"/>
      <c r="ICF39" s="869"/>
      <c r="ICG39" s="869"/>
      <c r="ICH39" s="869"/>
      <c r="ICI39" s="869"/>
      <c r="ICJ39" s="869"/>
      <c r="ICK39" s="869"/>
      <c r="ICL39" s="869"/>
      <c r="ICM39" s="869"/>
      <c r="ICN39" s="869"/>
      <c r="ICO39" s="869"/>
      <c r="ICP39" s="869"/>
      <c r="ICQ39" s="869"/>
      <c r="ICR39" s="869"/>
      <c r="ICS39" s="869"/>
      <c r="ICT39" s="869"/>
      <c r="ICU39" s="869"/>
      <c r="ICV39" s="869"/>
      <c r="ICW39" s="869"/>
      <c r="ICX39" s="869"/>
      <c r="ICY39" s="869"/>
      <c r="ICZ39" s="869"/>
      <c r="IDA39" s="869"/>
      <c r="IDB39" s="869"/>
      <c r="IDC39" s="869"/>
      <c r="IDD39" s="869"/>
      <c r="IDE39" s="869"/>
      <c r="IDF39" s="869"/>
      <c r="IDG39" s="869"/>
      <c r="IDH39" s="869"/>
      <c r="IDI39" s="869"/>
      <c r="IDJ39" s="869"/>
      <c r="IDK39" s="869"/>
      <c r="IDL39" s="869"/>
      <c r="IDM39" s="869"/>
      <c r="IDN39" s="869"/>
      <c r="IDO39" s="869"/>
      <c r="IDP39" s="869"/>
      <c r="IDQ39" s="869"/>
      <c r="IDR39" s="869"/>
      <c r="IDS39" s="869"/>
      <c r="IDT39" s="869"/>
      <c r="IDU39" s="869"/>
      <c r="IDV39" s="869"/>
      <c r="IDW39" s="869"/>
      <c r="IDX39" s="869"/>
      <c r="IDY39" s="869"/>
      <c r="IDZ39" s="869"/>
      <c r="IEA39" s="869"/>
      <c r="IEB39" s="869"/>
      <c r="IEC39" s="869"/>
      <c r="IED39" s="869"/>
      <c r="IEE39" s="869"/>
      <c r="IEF39" s="869"/>
      <c r="IEG39" s="869"/>
      <c r="IEH39" s="869"/>
      <c r="IEI39" s="869"/>
      <c r="IEJ39" s="869"/>
      <c r="IEK39" s="869"/>
      <c r="IEL39" s="869"/>
      <c r="IEM39" s="869"/>
      <c r="IEN39" s="869"/>
      <c r="IEO39" s="869"/>
      <c r="IEP39" s="869"/>
      <c r="IEQ39" s="869"/>
      <c r="IER39" s="869"/>
      <c r="IES39" s="869"/>
      <c r="IET39" s="869"/>
      <c r="IEU39" s="869"/>
      <c r="IEV39" s="869"/>
      <c r="IEW39" s="869"/>
      <c r="IEX39" s="869"/>
      <c r="IEY39" s="869"/>
      <c r="IEZ39" s="869"/>
      <c r="IFA39" s="869"/>
      <c r="IFB39" s="869"/>
      <c r="IFC39" s="869"/>
      <c r="IFD39" s="869"/>
      <c r="IFE39" s="869"/>
      <c r="IFF39" s="869"/>
      <c r="IFG39" s="869"/>
      <c r="IFH39" s="869"/>
      <c r="IFI39" s="869"/>
      <c r="IFJ39" s="869"/>
      <c r="IFK39" s="869"/>
      <c r="IFL39" s="869"/>
      <c r="IFM39" s="869"/>
      <c r="IFN39" s="869"/>
      <c r="IFO39" s="869"/>
      <c r="IFP39" s="869"/>
      <c r="IFQ39" s="869"/>
      <c r="IFR39" s="869"/>
      <c r="IFS39" s="869"/>
      <c r="IFT39" s="869"/>
      <c r="IFU39" s="869"/>
      <c r="IFV39" s="869"/>
      <c r="IFW39" s="869"/>
      <c r="IFX39" s="869"/>
      <c r="IFY39" s="869"/>
      <c r="IFZ39" s="869"/>
      <c r="IGA39" s="869"/>
      <c r="IGB39" s="869"/>
      <c r="IGC39" s="869"/>
      <c r="IGD39" s="869"/>
      <c r="IGE39" s="869"/>
      <c r="IGF39" s="869"/>
      <c r="IGG39" s="869"/>
      <c r="IGH39" s="869"/>
      <c r="IGI39" s="869"/>
      <c r="IGJ39" s="869"/>
      <c r="IGK39" s="869"/>
      <c r="IGL39" s="869"/>
      <c r="IGM39" s="869"/>
      <c r="IGN39" s="869"/>
      <c r="IGO39" s="869"/>
      <c r="IGP39" s="869"/>
      <c r="IGQ39" s="869"/>
      <c r="IGR39" s="869"/>
      <c r="IGS39" s="869"/>
      <c r="IGT39" s="869"/>
      <c r="IGU39" s="869"/>
      <c r="IGV39" s="869"/>
      <c r="IGW39" s="869"/>
      <c r="IGX39" s="869"/>
      <c r="IGY39" s="869"/>
      <c r="IGZ39" s="869"/>
      <c r="IHA39" s="869"/>
      <c r="IHB39" s="869"/>
      <c r="IHC39" s="869"/>
      <c r="IHD39" s="869"/>
      <c r="IHE39" s="869"/>
      <c r="IHF39" s="869"/>
      <c r="IHG39" s="869"/>
      <c r="IHH39" s="869"/>
      <c r="IHI39" s="869"/>
      <c r="IHJ39" s="869"/>
      <c r="IHK39" s="869"/>
      <c r="IHL39" s="869"/>
      <c r="IHM39" s="869"/>
      <c r="IHN39" s="869"/>
      <c r="IHO39" s="869"/>
      <c r="IHP39" s="869"/>
      <c r="IHQ39" s="869"/>
      <c r="IHR39" s="869"/>
      <c r="IHS39" s="869"/>
      <c r="IHT39" s="869"/>
      <c r="IHU39" s="869"/>
      <c r="IHV39" s="869"/>
      <c r="IHW39" s="869"/>
      <c r="IHX39" s="869"/>
      <c r="IHY39" s="869"/>
      <c r="IHZ39" s="869"/>
      <c r="IIA39" s="869"/>
      <c r="IIB39" s="869"/>
      <c r="IIC39" s="869"/>
      <c r="IID39" s="869"/>
      <c r="IIE39" s="869"/>
      <c r="IIF39" s="869"/>
      <c r="IIG39" s="869"/>
      <c r="IIH39" s="869"/>
      <c r="III39" s="869"/>
      <c r="IIJ39" s="869"/>
      <c r="IIK39" s="869"/>
      <c r="IIL39" s="869"/>
      <c r="IIM39" s="869"/>
      <c r="IIN39" s="869"/>
      <c r="IIO39" s="869"/>
      <c r="IIP39" s="869"/>
      <c r="IIQ39" s="869"/>
      <c r="IIR39" s="869"/>
      <c r="IIS39" s="869"/>
      <c r="IIT39" s="869"/>
      <c r="IIU39" s="869"/>
      <c r="IIV39" s="869"/>
      <c r="IIW39" s="869"/>
      <c r="IIX39" s="869"/>
      <c r="IIY39" s="869"/>
      <c r="IIZ39" s="869"/>
      <c r="IJA39" s="869"/>
      <c r="IJB39" s="869"/>
      <c r="IJC39" s="869"/>
      <c r="IJD39" s="869"/>
      <c r="IJE39" s="869"/>
      <c r="IJF39" s="869"/>
      <c r="IJG39" s="869"/>
      <c r="IJH39" s="869"/>
      <c r="IJI39" s="869"/>
      <c r="IJJ39" s="869"/>
      <c r="IJK39" s="869"/>
      <c r="IJL39" s="869"/>
      <c r="IJM39" s="869"/>
      <c r="IJN39" s="869"/>
      <c r="IJO39" s="869"/>
      <c r="IJP39" s="869"/>
      <c r="IJQ39" s="869"/>
      <c r="IJR39" s="869"/>
      <c r="IJS39" s="869"/>
      <c r="IJT39" s="869"/>
      <c r="IJU39" s="869"/>
      <c r="IJV39" s="869"/>
      <c r="IJW39" s="869"/>
      <c r="IJX39" s="869"/>
      <c r="IJY39" s="869"/>
      <c r="IJZ39" s="869"/>
      <c r="IKA39" s="869"/>
      <c r="IKB39" s="869"/>
      <c r="IKC39" s="869"/>
      <c r="IKD39" s="869"/>
      <c r="IKE39" s="869"/>
      <c r="IKF39" s="869"/>
      <c r="IKG39" s="869"/>
      <c r="IKH39" s="869"/>
      <c r="IKI39" s="869"/>
      <c r="IKJ39" s="869"/>
      <c r="IKK39" s="869"/>
      <c r="IKL39" s="869"/>
      <c r="IKM39" s="869"/>
      <c r="IKN39" s="869"/>
      <c r="IKO39" s="869"/>
      <c r="IKP39" s="869"/>
      <c r="IKQ39" s="869"/>
      <c r="IKR39" s="869"/>
      <c r="IKS39" s="869"/>
      <c r="IKT39" s="869"/>
      <c r="IKU39" s="869"/>
      <c r="IKV39" s="869"/>
      <c r="IKW39" s="869"/>
      <c r="IKX39" s="869"/>
      <c r="IKY39" s="869"/>
      <c r="IKZ39" s="869"/>
      <c r="ILA39" s="869"/>
      <c r="ILB39" s="869"/>
      <c r="ILC39" s="869"/>
      <c r="ILD39" s="869"/>
      <c r="ILE39" s="869"/>
      <c r="ILF39" s="869"/>
      <c r="ILG39" s="869"/>
      <c r="ILH39" s="869"/>
      <c r="ILI39" s="869"/>
      <c r="ILJ39" s="869"/>
      <c r="ILK39" s="869"/>
      <c r="ILL39" s="869"/>
      <c r="ILM39" s="869"/>
      <c r="ILN39" s="869"/>
      <c r="ILO39" s="869"/>
      <c r="ILP39" s="869"/>
      <c r="ILQ39" s="869"/>
      <c r="ILR39" s="869"/>
      <c r="ILS39" s="869"/>
      <c r="ILT39" s="869"/>
      <c r="ILU39" s="869"/>
      <c r="ILV39" s="869"/>
      <c r="ILW39" s="869"/>
      <c r="ILX39" s="869"/>
      <c r="ILY39" s="869"/>
      <c r="ILZ39" s="869"/>
      <c r="IMA39" s="869"/>
      <c r="IMB39" s="869"/>
      <c r="IMC39" s="869"/>
      <c r="IMD39" s="869"/>
      <c r="IME39" s="869"/>
      <c r="IMF39" s="869"/>
      <c r="IMG39" s="869"/>
      <c r="IMH39" s="869"/>
      <c r="IMI39" s="869"/>
      <c r="IMJ39" s="869"/>
      <c r="IMK39" s="869"/>
      <c r="IML39" s="869"/>
      <c r="IMM39" s="869"/>
      <c r="IMN39" s="869"/>
      <c r="IMO39" s="869"/>
      <c r="IMP39" s="869"/>
      <c r="IMQ39" s="869"/>
      <c r="IMR39" s="869"/>
      <c r="IMS39" s="869"/>
      <c r="IMT39" s="869"/>
      <c r="IMU39" s="869"/>
      <c r="IMV39" s="869"/>
      <c r="IMW39" s="869"/>
      <c r="IMX39" s="869"/>
      <c r="IMY39" s="869"/>
      <c r="IMZ39" s="869"/>
      <c r="INA39" s="869"/>
      <c r="INB39" s="869"/>
      <c r="INC39" s="869"/>
      <c r="IND39" s="869"/>
      <c r="INE39" s="869"/>
      <c r="INF39" s="869"/>
      <c r="ING39" s="869"/>
      <c r="INH39" s="869"/>
      <c r="INI39" s="869"/>
      <c r="INJ39" s="869"/>
      <c r="INK39" s="869"/>
      <c r="INL39" s="869"/>
      <c r="INM39" s="869"/>
      <c r="INN39" s="869"/>
      <c r="INO39" s="869"/>
      <c r="INP39" s="869"/>
      <c r="INQ39" s="869"/>
      <c r="INR39" s="869"/>
      <c r="INS39" s="869"/>
      <c r="INT39" s="869"/>
      <c r="INU39" s="869"/>
      <c r="INV39" s="869"/>
      <c r="INW39" s="869"/>
      <c r="INX39" s="869"/>
      <c r="INY39" s="869"/>
      <c r="INZ39" s="869"/>
      <c r="IOA39" s="869"/>
      <c r="IOB39" s="869"/>
      <c r="IOC39" s="869"/>
      <c r="IOD39" s="869"/>
      <c r="IOE39" s="869"/>
      <c r="IOF39" s="869"/>
      <c r="IOG39" s="869"/>
      <c r="IOH39" s="869"/>
      <c r="IOI39" s="869"/>
      <c r="IOJ39" s="869"/>
      <c r="IOK39" s="869"/>
      <c r="IOL39" s="869"/>
      <c r="IOM39" s="869"/>
      <c r="ION39" s="869"/>
      <c r="IOO39" s="869"/>
      <c r="IOP39" s="869"/>
      <c r="IOQ39" s="869"/>
      <c r="IOR39" s="869"/>
      <c r="IOS39" s="869"/>
      <c r="IOT39" s="869"/>
      <c r="IOU39" s="869"/>
      <c r="IOV39" s="869"/>
      <c r="IOW39" s="869"/>
      <c r="IOX39" s="869"/>
      <c r="IOY39" s="869"/>
      <c r="IOZ39" s="869"/>
      <c r="IPA39" s="869"/>
      <c r="IPB39" s="869"/>
      <c r="IPC39" s="869"/>
      <c r="IPD39" s="869"/>
      <c r="IPE39" s="869"/>
      <c r="IPF39" s="869"/>
      <c r="IPG39" s="869"/>
      <c r="IPH39" s="869"/>
      <c r="IPI39" s="869"/>
      <c r="IPJ39" s="869"/>
      <c r="IPK39" s="869"/>
      <c r="IPL39" s="869"/>
      <c r="IPM39" s="869"/>
      <c r="IPN39" s="869"/>
      <c r="IPO39" s="869"/>
      <c r="IPP39" s="869"/>
      <c r="IPQ39" s="869"/>
      <c r="IPR39" s="869"/>
      <c r="IPS39" s="869"/>
      <c r="IPT39" s="869"/>
      <c r="IPU39" s="869"/>
      <c r="IPV39" s="869"/>
      <c r="IPW39" s="869"/>
      <c r="IPX39" s="869"/>
      <c r="IPY39" s="869"/>
      <c r="IPZ39" s="869"/>
      <c r="IQA39" s="869"/>
      <c r="IQB39" s="869"/>
      <c r="IQC39" s="869"/>
      <c r="IQD39" s="869"/>
      <c r="IQE39" s="869"/>
      <c r="IQF39" s="869"/>
      <c r="IQG39" s="869"/>
      <c r="IQH39" s="869"/>
      <c r="IQI39" s="869"/>
      <c r="IQJ39" s="869"/>
      <c r="IQK39" s="869"/>
      <c r="IQL39" s="869"/>
      <c r="IQM39" s="869"/>
      <c r="IQN39" s="869"/>
      <c r="IQO39" s="869"/>
      <c r="IQP39" s="869"/>
      <c r="IQQ39" s="869"/>
      <c r="IQR39" s="869"/>
      <c r="IQS39" s="869"/>
      <c r="IQT39" s="869"/>
      <c r="IQU39" s="869"/>
      <c r="IQV39" s="869"/>
      <c r="IQW39" s="869"/>
      <c r="IQX39" s="869"/>
      <c r="IQY39" s="869"/>
      <c r="IQZ39" s="869"/>
      <c r="IRA39" s="869"/>
      <c r="IRB39" s="869"/>
      <c r="IRC39" s="869"/>
      <c r="IRD39" s="869"/>
      <c r="IRE39" s="869"/>
      <c r="IRF39" s="869"/>
      <c r="IRG39" s="869"/>
      <c r="IRH39" s="869"/>
      <c r="IRI39" s="869"/>
      <c r="IRJ39" s="869"/>
      <c r="IRK39" s="869"/>
      <c r="IRL39" s="869"/>
      <c r="IRM39" s="869"/>
      <c r="IRN39" s="869"/>
      <c r="IRO39" s="869"/>
      <c r="IRP39" s="869"/>
      <c r="IRQ39" s="869"/>
      <c r="IRR39" s="869"/>
      <c r="IRS39" s="869"/>
      <c r="IRT39" s="869"/>
      <c r="IRU39" s="869"/>
      <c r="IRV39" s="869"/>
      <c r="IRW39" s="869"/>
      <c r="IRX39" s="869"/>
      <c r="IRY39" s="869"/>
      <c r="IRZ39" s="869"/>
      <c r="ISA39" s="869"/>
      <c r="ISB39" s="869"/>
      <c r="ISC39" s="869"/>
      <c r="ISD39" s="869"/>
      <c r="ISE39" s="869"/>
      <c r="ISF39" s="869"/>
      <c r="ISG39" s="869"/>
      <c r="ISH39" s="869"/>
      <c r="ISI39" s="869"/>
      <c r="ISJ39" s="869"/>
      <c r="ISK39" s="869"/>
      <c r="ISL39" s="869"/>
      <c r="ISM39" s="869"/>
      <c r="ISN39" s="869"/>
      <c r="ISO39" s="869"/>
      <c r="ISP39" s="869"/>
      <c r="ISQ39" s="869"/>
      <c r="ISR39" s="869"/>
      <c r="ISS39" s="869"/>
      <c r="IST39" s="869"/>
      <c r="ISU39" s="869"/>
      <c r="ISV39" s="869"/>
      <c r="ISW39" s="869"/>
      <c r="ISX39" s="869"/>
      <c r="ISY39" s="869"/>
      <c r="ISZ39" s="869"/>
      <c r="ITA39" s="869"/>
      <c r="ITB39" s="869"/>
      <c r="ITC39" s="869"/>
      <c r="ITD39" s="869"/>
      <c r="ITE39" s="869"/>
      <c r="ITF39" s="869"/>
      <c r="ITG39" s="869"/>
      <c r="ITH39" s="869"/>
      <c r="ITI39" s="869"/>
      <c r="ITJ39" s="869"/>
      <c r="ITK39" s="869"/>
      <c r="ITL39" s="869"/>
      <c r="ITM39" s="869"/>
      <c r="ITN39" s="869"/>
      <c r="ITO39" s="869"/>
      <c r="ITP39" s="869"/>
      <c r="ITQ39" s="869"/>
      <c r="ITR39" s="869"/>
      <c r="ITS39" s="869"/>
      <c r="ITT39" s="869"/>
      <c r="ITU39" s="869"/>
      <c r="ITV39" s="869"/>
      <c r="ITW39" s="869"/>
      <c r="ITX39" s="869"/>
      <c r="ITY39" s="869"/>
      <c r="ITZ39" s="869"/>
      <c r="IUA39" s="869"/>
      <c r="IUB39" s="869"/>
      <c r="IUC39" s="869"/>
      <c r="IUD39" s="869"/>
      <c r="IUE39" s="869"/>
      <c r="IUF39" s="869"/>
      <c r="IUG39" s="869"/>
      <c r="IUH39" s="869"/>
      <c r="IUI39" s="869"/>
      <c r="IUJ39" s="869"/>
      <c r="IUK39" s="869"/>
      <c r="IUL39" s="869"/>
      <c r="IUM39" s="869"/>
      <c r="IUN39" s="869"/>
      <c r="IUO39" s="869"/>
      <c r="IUP39" s="869"/>
      <c r="IUQ39" s="869"/>
      <c r="IUR39" s="869"/>
      <c r="IUS39" s="869"/>
      <c r="IUT39" s="869"/>
      <c r="IUU39" s="869"/>
      <c r="IUV39" s="869"/>
      <c r="IUW39" s="869"/>
      <c r="IUX39" s="869"/>
      <c r="IUY39" s="869"/>
      <c r="IUZ39" s="869"/>
      <c r="IVA39" s="869"/>
      <c r="IVB39" s="869"/>
      <c r="IVC39" s="869"/>
      <c r="IVD39" s="869"/>
      <c r="IVE39" s="869"/>
      <c r="IVF39" s="869"/>
      <c r="IVG39" s="869"/>
      <c r="IVH39" s="869"/>
      <c r="IVI39" s="869"/>
      <c r="IVJ39" s="869"/>
      <c r="IVK39" s="869"/>
      <c r="IVL39" s="869"/>
      <c r="IVM39" s="869"/>
      <c r="IVN39" s="869"/>
      <c r="IVO39" s="869"/>
      <c r="IVP39" s="869"/>
      <c r="IVQ39" s="869"/>
      <c r="IVR39" s="869"/>
      <c r="IVS39" s="869"/>
      <c r="IVT39" s="869"/>
      <c r="IVU39" s="869"/>
      <c r="IVV39" s="869"/>
      <c r="IVW39" s="869"/>
      <c r="IVX39" s="869"/>
      <c r="IVY39" s="869"/>
      <c r="IVZ39" s="869"/>
      <c r="IWA39" s="869"/>
      <c r="IWB39" s="869"/>
      <c r="IWC39" s="869"/>
      <c r="IWD39" s="869"/>
      <c r="IWE39" s="869"/>
      <c r="IWF39" s="869"/>
      <c r="IWG39" s="869"/>
      <c r="IWH39" s="869"/>
      <c r="IWI39" s="869"/>
      <c r="IWJ39" s="869"/>
      <c r="IWK39" s="869"/>
      <c r="IWL39" s="869"/>
      <c r="IWM39" s="869"/>
      <c r="IWN39" s="869"/>
      <c r="IWO39" s="869"/>
      <c r="IWP39" s="869"/>
      <c r="IWQ39" s="869"/>
      <c r="IWR39" s="869"/>
      <c r="IWS39" s="869"/>
      <c r="IWT39" s="869"/>
      <c r="IWU39" s="869"/>
      <c r="IWV39" s="869"/>
      <c r="IWW39" s="869"/>
      <c r="IWX39" s="869"/>
      <c r="IWY39" s="869"/>
      <c r="IWZ39" s="869"/>
      <c r="IXA39" s="869"/>
      <c r="IXB39" s="869"/>
      <c r="IXC39" s="869"/>
      <c r="IXD39" s="869"/>
      <c r="IXE39" s="869"/>
      <c r="IXF39" s="869"/>
      <c r="IXG39" s="869"/>
      <c r="IXH39" s="869"/>
      <c r="IXI39" s="869"/>
      <c r="IXJ39" s="869"/>
      <c r="IXK39" s="869"/>
      <c r="IXL39" s="869"/>
      <c r="IXM39" s="869"/>
      <c r="IXN39" s="869"/>
      <c r="IXO39" s="869"/>
      <c r="IXP39" s="869"/>
      <c r="IXQ39" s="869"/>
      <c r="IXR39" s="869"/>
      <c r="IXS39" s="869"/>
      <c r="IXT39" s="869"/>
      <c r="IXU39" s="869"/>
      <c r="IXV39" s="869"/>
      <c r="IXW39" s="869"/>
      <c r="IXX39" s="869"/>
      <c r="IXY39" s="869"/>
      <c r="IXZ39" s="869"/>
      <c r="IYA39" s="869"/>
      <c r="IYB39" s="869"/>
      <c r="IYC39" s="869"/>
      <c r="IYD39" s="869"/>
      <c r="IYE39" s="869"/>
      <c r="IYF39" s="869"/>
      <c r="IYG39" s="869"/>
      <c r="IYH39" s="869"/>
      <c r="IYI39" s="869"/>
      <c r="IYJ39" s="869"/>
      <c r="IYK39" s="869"/>
      <c r="IYL39" s="869"/>
      <c r="IYM39" s="869"/>
      <c r="IYN39" s="869"/>
      <c r="IYO39" s="869"/>
      <c r="IYP39" s="869"/>
      <c r="IYQ39" s="869"/>
      <c r="IYR39" s="869"/>
      <c r="IYS39" s="869"/>
      <c r="IYT39" s="869"/>
      <c r="IYU39" s="869"/>
      <c r="IYV39" s="869"/>
      <c r="IYW39" s="869"/>
      <c r="IYX39" s="869"/>
      <c r="IYY39" s="869"/>
      <c r="IYZ39" s="869"/>
      <c r="IZA39" s="869"/>
      <c r="IZB39" s="869"/>
      <c r="IZC39" s="869"/>
      <c r="IZD39" s="869"/>
      <c r="IZE39" s="869"/>
      <c r="IZF39" s="869"/>
      <c r="IZG39" s="869"/>
      <c r="IZH39" s="869"/>
      <c r="IZI39" s="869"/>
      <c r="IZJ39" s="869"/>
      <c r="IZK39" s="869"/>
      <c r="IZL39" s="869"/>
      <c r="IZM39" s="869"/>
      <c r="IZN39" s="869"/>
      <c r="IZO39" s="869"/>
      <c r="IZP39" s="869"/>
      <c r="IZQ39" s="869"/>
      <c r="IZR39" s="869"/>
      <c r="IZS39" s="869"/>
      <c r="IZT39" s="869"/>
      <c r="IZU39" s="869"/>
      <c r="IZV39" s="869"/>
      <c r="IZW39" s="869"/>
      <c r="IZX39" s="869"/>
      <c r="IZY39" s="869"/>
      <c r="IZZ39" s="869"/>
      <c r="JAA39" s="869"/>
      <c r="JAB39" s="869"/>
      <c r="JAC39" s="869"/>
      <c r="JAD39" s="869"/>
      <c r="JAE39" s="869"/>
      <c r="JAF39" s="869"/>
      <c r="JAG39" s="869"/>
      <c r="JAH39" s="869"/>
      <c r="JAI39" s="869"/>
      <c r="JAJ39" s="869"/>
      <c r="JAK39" s="869"/>
      <c r="JAL39" s="869"/>
      <c r="JAM39" s="869"/>
      <c r="JAN39" s="869"/>
      <c r="JAO39" s="869"/>
      <c r="JAP39" s="869"/>
      <c r="JAQ39" s="869"/>
      <c r="JAR39" s="869"/>
      <c r="JAS39" s="869"/>
      <c r="JAT39" s="869"/>
      <c r="JAU39" s="869"/>
      <c r="JAV39" s="869"/>
      <c r="JAW39" s="869"/>
      <c r="JAX39" s="869"/>
      <c r="JAY39" s="869"/>
      <c r="JAZ39" s="869"/>
      <c r="JBA39" s="869"/>
      <c r="JBB39" s="869"/>
      <c r="JBC39" s="869"/>
      <c r="JBD39" s="869"/>
      <c r="JBE39" s="869"/>
      <c r="JBF39" s="869"/>
      <c r="JBG39" s="869"/>
      <c r="JBH39" s="869"/>
      <c r="JBI39" s="869"/>
      <c r="JBJ39" s="869"/>
      <c r="JBK39" s="869"/>
      <c r="JBL39" s="869"/>
      <c r="JBM39" s="869"/>
      <c r="JBN39" s="869"/>
      <c r="JBO39" s="869"/>
      <c r="JBP39" s="869"/>
      <c r="JBQ39" s="869"/>
      <c r="JBR39" s="869"/>
      <c r="JBS39" s="869"/>
      <c r="JBT39" s="869"/>
      <c r="JBU39" s="869"/>
      <c r="JBV39" s="869"/>
      <c r="JBW39" s="869"/>
      <c r="JBX39" s="869"/>
      <c r="JBY39" s="869"/>
      <c r="JBZ39" s="869"/>
      <c r="JCA39" s="869"/>
      <c r="JCB39" s="869"/>
      <c r="JCC39" s="869"/>
      <c r="JCD39" s="869"/>
      <c r="JCE39" s="869"/>
      <c r="JCF39" s="869"/>
      <c r="JCG39" s="869"/>
      <c r="JCH39" s="869"/>
      <c r="JCI39" s="869"/>
      <c r="JCJ39" s="869"/>
      <c r="JCK39" s="869"/>
      <c r="JCL39" s="869"/>
      <c r="JCM39" s="869"/>
      <c r="JCN39" s="869"/>
      <c r="JCO39" s="869"/>
      <c r="JCP39" s="869"/>
      <c r="JCQ39" s="869"/>
      <c r="JCR39" s="869"/>
      <c r="JCS39" s="869"/>
      <c r="JCT39" s="869"/>
      <c r="JCU39" s="869"/>
      <c r="JCV39" s="869"/>
      <c r="JCW39" s="869"/>
      <c r="JCX39" s="869"/>
      <c r="JCY39" s="869"/>
      <c r="JCZ39" s="869"/>
      <c r="JDA39" s="869"/>
      <c r="JDB39" s="869"/>
      <c r="JDC39" s="869"/>
      <c r="JDD39" s="869"/>
      <c r="JDE39" s="869"/>
      <c r="JDF39" s="869"/>
      <c r="JDG39" s="869"/>
      <c r="JDH39" s="869"/>
      <c r="JDI39" s="869"/>
      <c r="JDJ39" s="869"/>
      <c r="JDK39" s="869"/>
      <c r="JDL39" s="869"/>
      <c r="JDM39" s="869"/>
      <c r="JDN39" s="869"/>
      <c r="JDO39" s="869"/>
      <c r="JDP39" s="869"/>
      <c r="JDQ39" s="869"/>
      <c r="JDR39" s="869"/>
      <c r="JDS39" s="869"/>
      <c r="JDT39" s="869"/>
      <c r="JDU39" s="869"/>
      <c r="JDV39" s="869"/>
      <c r="JDW39" s="869"/>
      <c r="JDX39" s="869"/>
      <c r="JDY39" s="869"/>
      <c r="JDZ39" s="869"/>
      <c r="JEA39" s="869"/>
      <c r="JEB39" s="869"/>
      <c r="JEC39" s="869"/>
      <c r="JED39" s="869"/>
      <c r="JEE39" s="869"/>
      <c r="JEF39" s="869"/>
      <c r="JEG39" s="869"/>
      <c r="JEH39" s="869"/>
      <c r="JEI39" s="869"/>
      <c r="JEJ39" s="869"/>
      <c r="JEK39" s="869"/>
      <c r="JEL39" s="869"/>
      <c r="JEM39" s="869"/>
      <c r="JEN39" s="869"/>
      <c r="JEO39" s="869"/>
      <c r="JEP39" s="869"/>
      <c r="JEQ39" s="869"/>
      <c r="JER39" s="869"/>
      <c r="JES39" s="869"/>
      <c r="JET39" s="869"/>
      <c r="JEU39" s="869"/>
      <c r="JEV39" s="869"/>
      <c r="JEW39" s="869"/>
      <c r="JEX39" s="869"/>
      <c r="JEY39" s="869"/>
      <c r="JEZ39" s="869"/>
      <c r="JFA39" s="869"/>
      <c r="JFB39" s="869"/>
      <c r="JFC39" s="869"/>
      <c r="JFD39" s="869"/>
      <c r="JFE39" s="869"/>
      <c r="JFF39" s="869"/>
      <c r="JFG39" s="869"/>
      <c r="JFH39" s="869"/>
      <c r="JFI39" s="869"/>
      <c r="JFJ39" s="869"/>
      <c r="JFK39" s="869"/>
      <c r="JFL39" s="869"/>
      <c r="JFM39" s="869"/>
      <c r="JFN39" s="869"/>
      <c r="JFO39" s="869"/>
      <c r="JFP39" s="869"/>
      <c r="JFQ39" s="869"/>
      <c r="JFR39" s="869"/>
      <c r="JFS39" s="869"/>
      <c r="JFT39" s="869"/>
      <c r="JFU39" s="869"/>
      <c r="JFV39" s="869"/>
      <c r="JFW39" s="869"/>
      <c r="JFX39" s="869"/>
      <c r="JFY39" s="869"/>
      <c r="JFZ39" s="869"/>
      <c r="JGA39" s="869"/>
      <c r="JGB39" s="869"/>
      <c r="JGC39" s="869"/>
      <c r="JGD39" s="869"/>
      <c r="JGE39" s="869"/>
      <c r="JGF39" s="869"/>
      <c r="JGG39" s="869"/>
      <c r="JGH39" s="869"/>
      <c r="JGI39" s="869"/>
      <c r="JGJ39" s="869"/>
      <c r="JGK39" s="869"/>
      <c r="JGL39" s="869"/>
      <c r="JGM39" s="869"/>
      <c r="JGN39" s="869"/>
      <c r="JGO39" s="869"/>
      <c r="JGP39" s="869"/>
      <c r="JGQ39" s="869"/>
      <c r="JGR39" s="869"/>
      <c r="JGS39" s="869"/>
      <c r="JGT39" s="869"/>
      <c r="JGU39" s="869"/>
      <c r="JGV39" s="869"/>
      <c r="JGW39" s="869"/>
      <c r="JGX39" s="869"/>
      <c r="JGY39" s="869"/>
      <c r="JGZ39" s="869"/>
      <c r="JHA39" s="869"/>
      <c r="JHB39" s="869"/>
      <c r="JHC39" s="869"/>
      <c r="JHD39" s="869"/>
      <c r="JHE39" s="869"/>
      <c r="JHF39" s="869"/>
      <c r="JHG39" s="869"/>
      <c r="JHH39" s="869"/>
      <c r="JHI39" s="869"/>
      <c r="JHJ39" s="869"/>
      <c r="JHK39" s="869"/>
      <c r="JHL39" s="869"/>
      <c r="JHM39" s="869"/>
      <c r="JHN39" s="869"/>
      <c r="JHO39" s="869"/>
      <c r="JHP39" s="869"/>
      <c r="JHQ39" s="869"/>
      <c r="JHR39" s="869"/>
      <c r="JHS39" s="869"/>
      <c r="JHT39" s="869"/>
      <c r="JHU39" s="869"/>
      <c r="JHV39" s="869"/>
      <c r="JHW39" s="869"/>
      <c r="JHX39" s="869"/>
      <c r="JHY39" s="869"/>
      <c r="JHZ39" s="869"/>
      <c r="JIA39" s="869"/>
      <c r="JIB39" s="869"/>
      <c r="JIC39" s="869"/>
      <c r="JID39" s="869"/>
      <c r="JIE39" s="869"/>
      <c r="JIF39" s="869"/>
      <c r="JIG39" s="869"/>
      <c r="JIH39" s="869"/>
      <c r="JII39" s="869"/>
      <c r="JIJ39" s="869"/>
      <c r="JIK39" s="869"/>
      <c r="JIL39" s="869"/>
      <c r="JIM39" s="869"/>
      <c r="JIN39" s="869"/>
      <c r="JIO39" s="869"/>
      <c r="JIP39" s="869"/>
      <c r="JIQ39" s="869"/>
      <c r="JIR39" s="869"/>
      <c r="JIS39" s="869"/>
      <c r="JIT39" s="869"/>
      <c r="JIU39" s="869"/>
      <c r="JIV39" s="869"/>
      <c r="JIW39" s="869"/>
      <c r="JIX39" s="869"/>
      <c r="JIY39" s="869"/>
      <c r="JIZ39" s="869"/>
      <c r="JJA39" s="869"/>
      <c r="JJB39" s="869"/>
      <c r="JJC39" s="869"/>
      <c r="JJD39" s="869"/>
      <c r="JJE39" s="869"/>
      <c r="JJF39" s="869"/>
      <c r="JJG39" s="869"/>
      <c r="JJH39" s="869"/>
      <c r="JJI39" s="869"/>
      <c r="JJJ39" s="869"/>
      <c r="JJK39" s="869"/>
      <c r="JJL39" s="869"/>
      <c r="JJM39" s="869"/>
      <c r="JJN39" s="869"/>
      <c r="JJO39" s="869"/>
      <c r="JJP39" s="869"/>
      <c r="JJQ39" s="869"/>
      <c r="JJR39" s="869"/>
      <c r="JJS39" s="869"/>
      <c r="JJT39" s="869"/>
      <c r="JJU39" s="869"/>
      <c r="JJV39" s="869"/>
      <c r="JJW39" s="869"/>
      <c r="JJX39" s="869"/>
      <c r="JJY39" s="869"/>
      <c r="JJZ39" s="869"/>
      <c r="JKA39" s="869"/>
      <c r="JKB39" s="869"/>
      <c r="JKC39" s="869"/>
      <c r="JKD39" s="869"/>
      <c r="JKE39" s="869"/>
      <c r="JKF39" s="869"/>
      <c r="JKG39" s="869"/>
      <c r="JKH39" s="869"/>
      <c r="JKI39" s="869"/>
      <c r="JKJ39" s="869"/>
      <c r="JKK39" s="869"/>
      <c r="JKL39" s="869"/>
      <c r="JKM39" s="869"/>
      <c r="JKN39" s="869"/>
      <c r="JKO39" s="869"/>
      <c r="JKP39" s="869"/>
      <c r="JKQ39" s="869"/>
      <c r="JKR39" s="869"/>
      <c r="JKS39" s="869"/>
      <c r="JKT39" s="869"/>
      <c r="JKU39" s="869"/>
      <c r="JKV39" s="869"/>
      <c r="JKW39" s="869"/>
      <c r="JKX39" s="869"/>
      <c r="JKY39" s="869"/>
      <c r="JKZ39" s="869"/>
      <c r="JLA39" s="869"/>
      <c r="JLB39" s="869"/>
      <c r="JLC39" s="869"/>
      <c r="JLD39" s="869"/>
      <c r="JLE39" s="869"/>
      <c r="JLF39" s="869"/>
      <c r="JLG39" s="869"/>
      <c r="JLH39" s="869"/>
      <c r="JLI39" s="869"/>
      <c r="JLJ39" s="869"/>
      <c r="JLK39" s="869"/>
      <c r="JLL39" s="869"/>
      <c r="JLM39" s="869"/>
      <c r="JLN39" s="869"/>
      <c r="JLO39" s="869"/>
      <c r="JLP39" s="869"/>
      <c r="JLQ39" s="869"/>
      <c r="JLR39" s="869"/>
      <c r="JLS39" s="869"/>
      <c r="JLT39" s="869"/>
      <c r="JLU39" s="869"/>
      <c r="JLV39" s="869"/>
      <c r="JLW39" s="869"/>
      <c r="JLX39" s="869"/>
      <c r="JLY39" s="869"/>
      <c r="JLZ39" s="869"/>
      <c r="JMA39" s="869"/>
      <c r="JMB39" s="869"/>
      <c r="JMC39" s="869"/>
      <c r="JMD39" s="869"/>
      <c r="JME39" s="869"/>
      <c r="JMF39" s="869"/>
      <c r="JMG39" s="869"/>
      <c r="JMH39" s="869"/>
      <c r="JMI39" s="869"/>
      <c r="JMJ39" s="869"/>
      <c r="JMK39" s="869"/>
      <c r="JML39" s="869"/>
      <c r="JMM39" s="869"/>
      <c r="JMN39" s="869"/>
      <c r="JMO39" s="869"/>
      <c r="JMP39" s="869"/>
      <c r="JMQ39" s="869"/>
      <c r="JMR39" s="869"/>
      <c r="JMS39" s="869"/>
      <c r="JMT39" s="869"/>
      <c r="JMU39" s="869"/>
      <c r="JMV39" s="869"/>
      <c r="JMW39" s="869"/>
      <c r="JMX39" s="869"/>
      <c r="JMY39" s="869"/>
      <c r="JMZ39" s="869"/>
      <c r="JNA39" s="869"/>
      <c r="JNB39" s="869"/>
      <c r="JNC39" s="869"/>
      <c r="JND39" s="869"/>
      <c r="JNE39" s="869"/>
      <c r="JNF39" s="869"/>
      <c r="JNG39" s="869"/>
      <c r="JNH39" s="869"/>
      <c r="JNI39" s="869"/>
      <c r="JNJ39" s="869"/>
      <c r="JNK39" s="869"/>
      <c r="JNL39" s="869"/>
      <c r="JNM39" s="869"/>
      <c r="JNN39" s="869"/>
      <c r="JNO39" s="869"/>
      <c r="JNP39" s="869"/>
      <c r="JNQ39" s="869"/>
      <c r="JNR39" s="869"/>
      <c r="JNS39" s="869"/>
      <c r="JNT39" s="869"/>
      <c r="JNU39" s="869"/>
      <c r="JNV39" s="869"/>
      <c r="JNW39" s="869"/>
      <c r="JNX39" s="869"/>
      <c r="JNY39" s="869"/>
      <c r="JNZ39" s="869"/>
      <c r="JOA39" s="869"/>
      <c r="JOB39" s="869"/>
      <c r="JOC39" s="869"/>
      <c r="JOD39" s="869"/>
      <c r="JOE39" s="869"/>
      <c r="JOF39" s="869"/>
      <c r="JOG39" s="869"/>
      <c r="JOH39" s="869"/>
      <c r="JOI39" s="869"/>
      <c r="JOJ39" s="869"/>
      <c r="JOK39" s="869"/>
      <c r="JOL39" s="869"/>
      <c r="JOM39" s="869"/>
      <c r="JON39" s="869"/>
      <c r="JOO39" s="869"/>
      <c r="JOP39" s="869"/>
      <c r="JOQ39" s="869"/>
      <c r="JOR39" s="869"/>
      <c r="JOS39" s="869"/>
      <c r="JOT39" s="869"/>
      <c r="JOU39" s="869"/>
      <c r="JOV39" s="869"/>
      <c r="JOW39" s="869"/>
      <c r="JOX39" s="869"/>
      <c r="JOY39" s="869"/>
      <c r="JOZ39" s="869"/>
      <c r="JPA39" s="869"/>
      <c r="JPB39" s="869"/>
      <c r="JPC39" s="869"/>
      <c r="JPD39" s="869"/>
      <c r="JPE39" s="869"/>
      <c r="JPF39" s="869"/>
      <c r="JPG39" s="869"/>
      <c r="JPH39" s="869"/>
      <c r="JPI39" s="869"/>
      <c r="JPJ39" s="869"/>
      <c r="JPK39" s="869"/>
      <c r="JPL39" s="869"/>
      <c r="JPM39" s="869"/>
      <c r="JPN39" s="869"/>
      <c r="JPO39" s="869"/>
      <c r="JPP39" s="869"/>
      <c r="JPQ39" s="869"/>
      <c r="JPR39" s="869"/>
      <c r="JPS39" s="869"/>
      <c r="JPT39" s="869"/>
      <c r="JPU39" s="869"/>
      <c r="JPV39" s="869"/>
      <c r="JPW39" s="869"/>
      <c r="JPX39" s="869"/>
      <c r="JPY39" s="869"/>
      <c r="JPZ39" s="869"/>
      <c r="JQA39" s="869"/>
      <c r="JQB39" s="869"/>
      <c r="JQC39" s="869"/>
      <c r="JQD39" s="869"/>
      <c r="JQE39" s="869"/>
      <c r="JQF39" s="869"/>
      <c r="JQG39" s="869"/>
      <c r="JQH39" s="869"/>
      <c r="JQI39" s="869"/>
      <c r="JQJ39" s="869"/>
      <c r="JQK39" s="869"/>
      <c r="JQL39" s="869"/>
      <c r="JQM39" s="869"/>
      <c r="JQN39" s="869"/>
      <c r="JQO39" s="869"/>
      <c r="JQP39" s="869"/>
      <c r="JQQ39" s="869"/>
      <c r="JQR39" s="869"/>
      <c r="JQS39" s="869"/>
      <c r="JQT39" s="869"/>
      <c r="JQU39" s="869"/>
      <c r="JQV39" s="869"/>
      <c r="JQW39" s="869"/>
      <c r="JQX39" s="869"/>
      <c r="JQY39" s="869"/>
      <c r="JQZ39" s="869"/>
      <c r="JRA39" s="869"/>
      <c r="JRB39" s="869"/>
      <c r="JRC39" s="869"/>
      <c r="JRD39" s="869"/>
      <c r="JRE39" s="869"/>
      <c r="JRF39" s="869"/>
      <c r="JRG39" s="869"/>
      <c r="JRH39" s="869"/>
      <c r="JRI39" s="869"/>
      <c r="JRJ39" s="869"/>
      <c r="JRK39" s="869"/>
      <c r="JRL39" s="869"/>
      <c r="JRM39" s="869"/>
      <c r="JRN39" s="869"/>
      <c r="JRO39" s="869"/>
      <c r="JRP39" s="869"/>
      <c r="JRQ39" s="869"/>
      <c r="JRR39" s="869"/>
      <c r="JRS39" s="869"/>
      <c r="JRT39" s="869"/>
      <c r="JRU39" s="869"/>
      <c r="JRV39" s="869"/>
      <c r="JRW39" s="869"/>
      <c r="JRX39" s="869"/>
      <c r="JRY39" s="869"/>
      <c r="JRZ39" s="869"/>
      <c r="JSA39" s="869"/>
      <c r="JSB39" s="869"/>
      <c r="JSC39" s="869"/>
      <c r="JSD39" s="869"/>
      <c r="JSE39" s="869"/>
      <c r="JSF39" s="869"/>
      <c r="JSG39" s="869"/>
      <c r="JSH39" s="869"/>
      <c r="JSI39" s="869"/>
      <c r="JSJ39" s="869"/>
      <c r="JSK39" s="869"/>
      <c r="JSL39" s="869"/>
      <c r="JSM39" s="869"/>
      <c r="JSN39" s="869"/>
      <c r="JSO39" s="869"/>
      <c r="JSP39" s="869"/>
      <c r="JSQ39" s="869"/>
      <c r="JSR39" s="869"/>
      <c r="JSS39" s="869"/>
      <c r="JST39" s="869"/>
      <c r="JSU39" s="869"/>
      <c r="JSV39" s="869"/>
      <c r="JSW39" s="869"/>
      <c r="JSX39" s="869"/>
      <c r="JSY39" s="869"/>
      <c r="JSZ39" s="869"/>
      <c r="JTA39" s="869"/>
      <c r="JTB39" s="869"/>
      <c r="JTC39" s="869"/>
      <c r="JTD39" s="869"/>
      <c r="JTE39" s="869"/>
      <c r="JTF39" s="869"/>
      <c r="JTG39" s="869"/>
      <c r="JTH39" s="869"/>
      <c r="JTI39" s="869"/>
      <c r="JTJ39" s="869"/>
      <c r="JTK39" s="869"/>
      <c r="JTL39" s="869"/>
      <c r="JTM39" s="869"/>
      <c r="JTN39" s="869"/>
      <c r="JTO39" s="869"/>
      <c r="JTP39" s="869"/>
      <c r="JTQ39" s="869"/>
      <c r="JTR39" s="869"/>
      <c r="JTS39" s="869"/>
      <c r="JTT39" s="869"/>
      <c r="JTU39" s="869"/>
      <c r="JTV39" s="869"/>
      <c r="JTW39" s="869"/>
      <c r="JTX39" s="869"/>
      <c r="JTY39" s="869"/>
      <c r="JTZ39" s="869"/>
      <c r="JUA39" s="869"/>
      <c r="JUB39" s="869"/>
      <c r="JUC39" s="869"/>
      <c r="JUD39" s="869"/>
      <c r="JUE39" s="869"/>
      <c r="JUF39" s="869"/>
      <c r="JUG39" s="869"/>
      <c r="JUH39" s="869"/>
      <c r="JUI39" s="869"/>
      <c r="JUJ39" s="869"/>
      <c r="JUK39" s="869"/>
      <c r="JUL39" s="869"/>
      <c r="JUM39" s="869"/>
      <c r="JUN39" s="869"/>
      <c r="JUO39" s="869"/>
      <c r="JUP39" s="869"/>
      <c r="JUQ39" s="869"/>
      <c r="JUR39" s="869"/>
      <c r="JUS39" s="869"/>
      <c r="JUT39" s="869"/>
      <c r="JUU39" s="869"/>
      <c r="JUV39" s="869"/>
      <c r="JUW39" s="869"/>
      <c r="JUX39" s="869"/>
      <c r="JUY39" s="869"/>
      <c r="JUZ39" s="869"/>
      <c r="JVA39" s="869"/>
      <c r="JVB39" s="869"/>
      <c r="JVC39" s="869"/>
      <c r="JVD39" s="869"/>
      <c r="JVE39" s="869"/>
      <c r="JVF39" s="869"/>
      <c r="JVG39" s="869"/>
      <c r="JVH39" s="869"/>
      <c r="JVI39" s="869"/>
      <c r="JVJ39" s="869"/>
      <c r="JVK39" s="869"/>
      <c r="JVL39" s="869"/>
      <c r="JVM39" s="869"/>
      <c r="JVN39" s="869"/>
      <c r="JVO39" s="869"/>
      <c r="JVP39" s="869"/>
      <c r="JVQ39" s="869"/>
      <c r="JVR39" s="869"/>
      <c r="JVS39" s="869"/>
      <c r="JVT39" s="869"/>
      <c r="JVU39" s="869"/>
      <c r="JVV39" s="869"/>
      <c r="JVW39" s="869"/>
      <c r="JVX39" s="869"/>
      <c r="JVY39" s="869"/>
      <c r="JVZ39" s="869"/>
      <c r="JWA39" s="869"/>
      <c r="JWB39" s="869"/>
      <c r="JWC39" s="869"/>
      <c r="JWD39" s="869"/>
      <c r="JWE39" s="869"/>
      <c r="JWF39" s="869"/>
      <c r="JWG39" s="869"/>
      <c r="JWH39" s="869"/>
      <c r="JWI39" s="869"/>
      <c r="JWJ39" s="869"/>
      <c r="JWK39" s="869"/>
      <c r="JWL39" s="869"/>
      <c r="JWM39" s="869"/>
      <c r="JWN39" s="869"/>
      <c r="JWO39" s="869"/>
      <c r="JWP39" s="869"/>
      <c r="JWQ39" s="869"/>
      <c r="JWR39" s="869"/>
      <c r="JWS39" s="869"/>
      <c r="JWT39" s="869"/>
      <c r="JWU39" s="869"/>
      <c r="JWV39" s="869"/>
      <c r="JWW39" s="869"/>
      <c r="JWX39" s="869"/>
      <c r="JWY39" s="869"/>
      <c r="JWZ39" s="869"/>
      <c r="JXA39" s="869"/>
      <c r="JXB39" s="869"/>
      <c r="JXC39" s="869"/>
      <c r="JXD39" s="869"/>
      <c r="JXE39" s="869"/>
      <c r="JXF39" s="869"/>
      <c r="JXG39" s="869"/>
      <c r="JXH39" s="869"/>
      <c r="JXI39" s="869"/>
      <c r="JXJ39" s="869"/>
      <c r="JXK39" s="869"/>
      <c r="JXL39" s="869"/>
      <c r="JXM39" s="869"/>
      <c r="JXN39" s="869"/>
      <c r="JXO39" s="869"/>
      <c r="JXP39" s="869"/>
      <c r="JXQ39" s="869"/>
      <c r="JXR39" s="869"/>
      <c r="JXS39" s="869"/>
      <c r="JXT39" s="869"/>
      <c r="JXU39" s="869"/>
      <c r="JXV39" s="869"/>
      <c r="JXW39" s="869"/>
      <c r="JXX39" s="869"/>
      <c r="JXY39" s="869"/>
      <c r="JXZ39" s="869"/>
      <c r="JYA39" s="869"/>
      <c r="JYB39" s="869"/>
      <c r="JYC39" s="869"/>
      <c r="JYD39" s="869"/>
      <c r="JYE39" s="869"/>
      <c r="JYF39" s="869"/>
      <c r="JYG39" s="869"/>
      <c r="JYH39" s="869"/>
      <c r="JYI39" s="869"/>
      <c r="JYJ39" s="869"/>
      <c r="JYK39" s="869"/>
      <c r="JYL39" s="869"/>
      <c r="JYM39" s="869"/>
      <c r="JYN39" s="869"/>
      <c r="JYO39" s="869"/>
      <c r="JYP39" s="869"/>
      <c r="JYQ39" s="869"/>
      <c r="JYR39" s="869"/>
      <c r="JYS39" s="869"/>
      <c r="JYT39" s="869"/>
      <c r="JYU39" s="869"/>
      <c r="JYV39" s="869"/>
      <c r="JYW39" s="869"/>
      <c r="JYX39" s="869"/>
      <c r="JYY39" s="869"/>
      <c r="JYZ39" s="869"/>
      <c r="JZA39" s="869"/>
      <c r="JZB39" s="869"/>
      <c r="JZC39" s="869"/>
      <c r="JZD39" s="869"/>
      <c r="JZE39" s="869"/>
      <c r="JZF39" s="869"/>
      <c r="JZG39" s="869"/>
      <c r="JZH39" s="869"/>
      <c r="JZI39" s="869"/>
      <c r="JZJ39" s="869"/>
      <c r="JZK39" s="869"/>
      <c r="JZL39" s="869"/>
      <c r="JZM39" s="869"/>
      <c r="JZN39" s="869"/>
      <c r="JZO39" s="869"/>
      <c r="JZP39" s="869"/>
      <c r="JZQ39" s="869"/>
      <c r="JZR39" s="869"/>
      <c r="JZS39" s="869"/>
      <c r="JZT39" s="869"/>
      <c r="JZU39" s="869"/>
      <c r="JZV39" s="869"/>
      <c r="JZW39" s="869"/>
      <c r="JZX39" s="869"/>
      <c r="JZY39" s="869"/>
      <c r="JZZ39" s="869"/>
      <c r="KAA39" s="869"/>
      <c r="KAB39" s="869"/>
      <c r="KAC39" s="869"/>
      <c r="KAD39" s="869"/>
      <c r="KAE39" s="869"/>
      <c r="KAF39" s="869"/>
      <c r="KAG39" s="869"/>
      <c r="KAH39" s="869"/>
      <c r="KAI39" s="869"/>
      <c r="KAJ39" s="869"/>
      <c r="KAK39" s="869"/>
      <c r="KAL39" s="869"/>
      <c r="KAM39" s="869"/>
      <c r="KAN39" s="869"/>
      <c r="KAO39" s="869"/>
      <c r="KAP39" s="869"/>
      <c r="KAQ39" s="869"/>
      <c r="KAR39" s="869"/>
      <c r="KAS39" s="869"/>
      <c r="KAT39" s="869"/>
      <c r="KAU39" s="869"/>
      <c r="KAV39" s="869"/>
      <c r="KAW39" s="869"/>
      <c r="KAX39" s="869"/>
      <c r="KAY39" s="869"/>
      <c r="KAZ39" s="869"/>
      <c r="KBA39" s="869"/>
      <c r="KBB39" s="869"/>
      <c r="KBC39" s="869"/>
      <c r="KBD39" s="869"/>
      <c r="KBE39" s="869"/>
      <c r="KBF39" s="869"/>
      <c r="KBG39" s="869"/>
      <c r="KBH39" s="869"/>
      <c r="KBI39" s="869"/>
      <c r="KBJ39" s="869"/>
      <c r="KBK39" s="869"/>
      <c r="KBL39" s="869"/>
      <c r="KBM39" s="869"/>
      <c r="KBN39" s="869"/>
      <c r="KBO39" s="869"/>
      <c r="KBP39" s="869"/>
      <c r="KBQ39" s="869"/>
      <c r="KBR39" s="869"/>
      <c r="KBS39" s="869"/>
      <c r="KBT39" s="869"/>
      <c r="KBU39" s="869"/>
      <c r="KBV39" s="869"/>
      <c r="KBW39" s="869"/>
      <c r="KBX39" s="869"/>
      <c r="KBY39" s="869"/>
      <c r="KBZ39" s="869"/>
      <c r="KCA39" s="869"/>
      <c r="KCB39" s="869"/>
      <c r="KCC39" s="869"/>
      <c r="KCD39" s="869"/>
      <c r="KCE39" s="869"/>
      <c r="KCF39" s="869"/>
      <c r="KCG39" s="869"/>
      <c r="KCH39" s="869"/>
      <c r="KCI39" s="869"/>
      <c r="KCJ39" s="869"/>
      <c r="KCK39" s="869"/>
      <c r="KCL39" s="869"/>
      <c r="KCM39" s="869"/>
      <c r="KCN39" s="869"/>
      <c r="KCO39" s="869"/>
      <c r="KCP39" s="869"/>
      <c r="KCQ39" s="869"/>
      <c r="KCR39" s="869"/>
      <c r="KCS39" s="869"/>
      <c r="KCT39" s="869"/>
      <c r="KCU39" s="869"/>
      <c r="KCV39" s="869"/>
      <c r="KCW39" s="869"/>
      <c r="KCX39" s="869"/>
      <c r="KCY39" s="869"/>
      <c r="KCZ39" s="869"/>
      <c r="KDA39" s="869"/>
      <c r="KDB39" s="869"/>
      <c r="KDC39" s="869"/>
      <c r="KDD39" s="869"/>
      <c r="KDE39" s="869"/>
      <c r="KDF39" s="869"/>
      <c r="KDG39" s="869"/>
      <c r="KDH39" s="869"/>
      <c r="KDI39" s="869"/>
      <c r="KDJ39" s="869"/>
      <c r="KDK39" s="869"/>
      <c r="KDL39" s="869"/>
      <c r="KDM39" s="869"/>
      <c r="KDN39" s="869"/>
      <c r="KDO39" s="869"/>
      <c r="KDP39" s="869"/>
      <c r="KDQ39" s="869"/>
      <c r="KDR39" s="869"/>
      <c r="KDS39" s="869"/>
      <c r="KDT39" s="869"/>
      <c r="KDU39" s="869"/>
      <c r="KDV39" s="869"/>
      <c r="KDW39" s="869"/>
      <c r="KDX39" s="869"/>
      <c r="KDY39" s="869"/>
      <c r="KDZ39" s="869"/>
      <c r="KEA39" s="869"/>
      <c r="KEB39" s="869"/>
      <c r="KEC39" s="869"/>
      <c r="KED39" s="869"/>
      <c r="KEE39" s="869"/>
      <c r="KEF39" s="869"/>
      <c r="KEG39" s="869"/>
      <c r="KEH39" s="869"/>
      <c r="KEI39" s="869"/>
      <c r="KEJ39" s="869"/>
      <c r="KEK39" s="869"/>
      <c r="KEL39" s="869"/>
      <c r="KEM39" s="869"/>
      <c r="KEN39" s="869"/>
      <c r="KEO39" s="869"/>
      <c r="KEP39" s="869"/>
      <c r="KEQ39" s="869"/>
      <c r="KER39" s="869"/>
      <c r="KES39" s="869"/>
      <c r="KET39" s="869"/>
      <c r="KEU39" s="869"/>
      <c r="KEV39" s="869"/>
      <c r="KEW39" s="869"/>
      <c r="KEX39" s="869"/>
      <c r="KEY39" s="869"/>
      <c r="KEZ39" s="869"/>
      <c r="KFA39" s="869"/>
      <c r="KFB39" s="869"/>
      <c r="KFC39" s="869"/>
      <c r="KFD39" s="869"/>
      <c r="KFE39" s="869"/>
      <c r="KFF39" s="869"/>
      <c r="KFG39" s="869"/>
      <c r="KFH39" s="869"/>
      <c r="KFI39" s="869"/>
      <c r="KFJ39" s="869"/>
      <c r="KFK39" s="869"/>
      <c r="KFL39" s="869"/>
      <c r="KFM39" s="869"/>
      <c r="KFN39" s="869"/>
      <c r="KFO39" s="869"/>
      <c r="KFP39" s="869"/>
      <c r="KFQ39" s="869"/>
      <c r="KFR39" s="869"/>
      <c r="KFS39" s="869"/>
      <c r="KFT39" s="869"/>
      <c r="KFU39" s="869"/>
      <c r="KFV39" s="869"/>
      <c r="KFW39" s="869"/>
      <c r="KFX39" s="869"/>
      <c r="KFY39" s="869"/>
      <c r="KFZ39" s="869"/>
      <c r="KGA39" s="869"/>
      <c r="KGB39" s="869"/>
      <c r="KGC39" s="869"/>
      <c r="KGD39" s="869"/>
      <c r="KGE39" s="869"/>
      <c r="KGF39" s="869"/>
      <c r="KGG39" s="869"/>
      <c r="KGH39" s="869"/>
      <c r="KGI39" s="869"/>
      <c r="KGJ39" s="869"/>
      <c r="KGK39" s="869"/>
      <c r="KGL39" s="869"/>
      <c r="KGM39" s="869"/>
      <c r="KGN39" s="869"/>
      <c r="KGO39" s="869"/>
      <c r="KGP39" s="869"/>
      <c r="KGQ39" s="869"/>
      <c r="KGR39" s="869"/>
      <c r="KGS39" s="869"/>
      <c r="KGT39" s="869"/>
      <c r="KGU39" s="869"/>
      <c r="KGV39" s="869"/>
      <c r="KGW39" s="869"/>
      <c r="KGX39" s="869"/>
      <c r="KGY39" s="869"/>
      <c r="KGZ39" s="869"/>
      <c r="KHA39" s="869"/>
      <c r="KHB39" s="869"/>
      <c r="KHC39" s="869"/>
      <c r="KHD39" s="869"/>
      <c r="KHE39" s="869"/>
      <c r="KHF39" s="869"/>
      <c r="KHG39" s="869"/>
      <c r="KHH39" s="869"/>
      <c r="KHI39" s="869"/>
      <c r="KHJ39" s="869"/>
      <c r="KHK39" s="869"/>
      <c r="KHL39" s="869"/>
      <c r="KHM39" s="869"/>
      <c r="KHN39" s="869"/>
      <c r="KHO39" s="869"/>
      <c r="KHP39" s="869"/>
      <c r="KHQ39" s="869"/>
      <c r="KHR39" s="869"/>
      <c r="KHS39" s="869"/>
      <c r="KHT39" s="869"/>
      <c r="KHU39" s="869"/>
      <c r="KHV39" s="869"/>
      <c r="KHW39" s="869"/>
      <c r="KHX39" s="869"/>
      <c r="KHY39" s="869"/>
      <c r="KHZ39" s="869"/>
      <c r="KIA39" s="869"/>
      <c r="KIB39" s="869"/>
      <c r="KIC39" s="869"/>
      <c r="KID39" s="869"/>
      <c r="KIE39" s="869"/>
      <c r="KIF39" s="869"/>
      <c r="KIG39" s="869"/>
      <c r="KIH39" s="869"/>
      <c r="KII39" s="869"/>
      <c r="KIJ39" s="869"/>
      <c r="KIK39" s="869"/>
      <c r="KIL39" s="869"/>
      <c r="KIM39" s="869"/>
      <c r="KIN39" s="869"/>
      <c r="KIO39" s="869"/>
      <c r="KIP39" s="869"/>
      <c r="KIQ39" s="869"/>
      <c r="KIR39" s="869"/>
      <c r="KIS39" s="869"/>
      <c r="KIT39" s="869"/>
      <c r="KIU39" s="869"/>
      <c r="KIV39" s="869"/>
      <c r="KIW39" s="869"/>
      <c r="KIX39" s="869"/>
      <c r="KIY39" s="869"/>
      <c r="KIZ39" s="869"/>
      <c r="KJA39" s="869"/>
      <c r="KJB39" s="869"/>
      <c r="KJC39" s="869"/>
      <c r="KJD39" s="869"/>
      <c r="KJE39" s="869"/>
      <c r="KJF39" s="869"/>
      <c r="KJG39" s="869"/>
      <c r="KJH39" s="869"/>
      <c r="KJI39" s="869"/>
      <c r="KJJ39" s="869"/>
      <c r="KJK39" s="869"/>
      <c r="KJL39" s="869"/>
      <c r="KJM39" s="869"/>
      <c r="KJN39" s="869"/>
      <c r="KJO39" s="869"/>
      <c r="KJP39" s="869"/>
      <c r="KJQ39" s="869"/>
      <c r="KJR39" s="869"/>
      <c r="KJS39" s="869"/>
      <c r="KJT39" s="869"/>
      <c r="KJU39" s="869"/>
      <c r="KJV39" s="869"/>
      <c r="KJW39" s="869"/>
      <c r="KJX39" s="869"/>
      <c r="KJY39" s="869"/>
      <c r="KJZ39" s="869"/>
      <c r="KKA39" s="869"/>
      <c r="KKB39" s="869"/>
      <c r="KKC39" s="869"/>
      <c r="KKD39" s="869"/>
      <c r="KKE39" s="869"/>
      <c r="KKF39" s="869"/>
      <c r="KKG39" s="869"/>
      <c r="KKH39" s="869"/>
      <c r="KKI39" s="869"/>
      <c r="KKJ39" s="869"/>
      <c r="KKK39" s="869"/>
      <c r="KKL39" s="869"/>
      <c r="KKM39" s="869"/>
      <c r="KKN39" s="869"/>
      <c r="KKO39" s="869"/>
      <c r="KKP39" s="869"/>
      <c r="KKQ39" s="869"/>
      <c r="KKR39" s="869"/>
      <c r="KKS39" s="869"/>
      <c r="KKT39" s="869"/>
      <c r="KKU39" s="869"/>
      <c r="KKV39" s="869"/>
      <c r="KKW39" s="869"/>
      <c r="KKX39" s="869"/>
      <c r="KKY39" s="869"/>
      <c r="KKZ39" s="869"/>
      <c r="KLA39" s="869"/>
      <c r="KLB39" s="869"/>
      <c r="KLC39" s="869"/>
      <c r="KLD39" s="869"/>
      <c r="KLE39" s="869"/>
      <c r="KLF39" s="869"/>
      <c r="KLG39" s="869"/>
      <c r="KLH39" s="869"/>
      <c r="KLI39" s="869"/>
      <c r="KLJ39" s="869"/>
      <c r="KLK39" s="869"/>
      <c r="KLL39" s="869"/>
      <c r="KLM39" s="869"/>
      <c r="KLN39" s="869"/>
      <c r="KLO39" s="869"/>
      <c r="KLP39" s="869"/>
      <c r="KLQ39" s="869"/>
      <c r="KLR39" s="869"/>
      <c r="KLS39" s="869"/>
      <c r="KLT39" s="869"/>
      <c r="KLU39" s="869"/>
      <c r="KLV39" s="869"/>
      <c r="KLW39" s="869"/>
      <c r="KLX39" s="869"/>
      <c r="KLY39" s="869"/>
      <c r="KLZ39" s="869"/>
      <c r="KMA39" s="869"/>
      <c r="KMB39" s="869"/>
      <c r="KMC39" s="869"/>
      <c r="KMD39" s="869"/>
      <c r="KME39" s="869"/>
      <c r="KMF39" s="869"/>
      <c r="KMG39" s="869"/>
      <c r="KMH39" s="869"/>
      <c r="KMI39" s="869"/>
      <c r="KMJ39" s="869"/>
      <c r="KMK39" s="869"/>
      <c r="KML39" s="869"/>
      <c r="KMM39" s="869"/>
      <c r="KMN39" s="869"/>
      <c r="KMO39" s="869"/>
      <c r="KMP39" s="869"/>
      <c r="KMQ39" s="869"/>
      <c r="KMR39" s="869"/>
      <c r="KMS39" s="869"/>
      <c r="KMT39" s="869"/>
      <c r="KMU39" s="869"/>
      <c r="KMV39" s="869"/>
      <c r="KMW39" s="869"/>
      <c r="KMX39" s="869"/>
      <c r="KMY39" s="869"/>
      <c r="KMZ39" s="869"/>
      <c r="KNA39" s="869"/>
      <c r="KNB39" s="869"/>
      <c r="KNC39" s="869"/>
      <c r="KND39" s="869"/>
      <c r="KNE39" s="869"/>
      <c r="KNF39" s="869"/>
      <c r="KNG39" s="869"/>
      <c r="KNH39" s="869"/>
      <c r="KNI39" s="869"/>
      <c r="KNJ39" s="869"/>
      <c r="KNK39" s="869"/>
      <c r="KNL39" s="869"/>
      <c r="KNM39" s="869"/>
      <c r="KNN39" s="869"/>
      <c r="KNO39" s="869"/>
      <c r="KNP39" s="869"/>
      <c r="KNQ39" s="869"/>
      <c r="KNR39" s="869"/>
      <c r="KNS39" s="869"/>
      <c r="KNT39" s="869"/>
      <c r="KNU39" s="869"/>
      <c r="KNV39" s="869"/>
      <c r="KNW39" s="869"/>
      <c r="KNX39" s="869"/>
      <c r="KNY39" s="869"/>
      <c r="KNZ39" s="869"/>
      <c r="KOA39" s="869"/>
      <c r="KOB39" s="869"/>
      <c r="KOC39" s="869"/>
      <c r="KOD39" s="869"/>
      <c r="KOE39" s="869"/>
      <c r="KOF39" s="869"/>
      <c r="KOG39" s="869"/>
      <c r="KOH39" s="869"/>
      <c r="KOI39" s="869"/>
      <c r="KOJ39" s="869"/>
      <c r="KOK39" s="869"/>
      <c r="KOL39" s="869"/>
      <c r="KOM39" s="869"/>
      <c r="KON39" s="869"/>
      <c r="KOO39" s="869"/>
      <c r="KOP39" s="869"/>
      <c r="KOQ39" s="869"/>
      <c r="KOR39" s="869"/>
      <c r="KOS39" s="869"/>
      <c r="KOT39" s="869"/>
      <c r="KOU39" s="869"/>
      <c r="KOV39" s="869"/>
      <c r="KOW39" s="869"/>
      <c r="KOX39" s="869"/>
      <c r="KOY39" s="869"/>
      <c r="KOZ39" s="869"/>
      <c r="KPA39" s="869"/>
      <c r="KPB39" s="869"/>
      <c r="KPC39" s="869"/>
      <c r="KPD39" s="869"/>
      <c r="KPE39" s="869"/>
      <c r="KPF39" s="869"/>
      <c r="KPG39" s="869"/>
      <c r="KPH39" s="869"/>
      <c r="KPI39" s="869"/>
      <c r="KPJ39" s="869"/>
      <c r="KPK39" s="869"/>
      <c r="KPL39" s="869"/>
      <c r="KPM39" s="869"/>
      <c r="KPN39" s="869"/>
      <c r="KPO39" s="869"/>
      <c r="KPP39" s="869"/>
      <c r="KPQ39" s="869"/>
      <c r="KPR39" s="869"/>
      <c r="KPS39" s="869"/>
      <c r="KPT39" s="869"/>
      <c r="KPU39" s="869"/>
      <c r="KPV39" s="869"/>
      <c r="KPW39" s="869"/>
      <c r="KPX39" s="869"/>
      <c r="KPY39" s="869"/>
      <c r="KPZ39" s="869"/>
      <c r="KQA39" s="869"/>
      <c r="KQB39" s="869"/>
      <c r="KQC39" s="869"/>
      <c r="KQD39" s="869"/>
      <c r="KQE39" s="869"/>
      <c r="KQF39" s="869"/>
      <c r="KQG39" s="869"/>
      <c r="KQH39" s="869"/>
      <c r="KQI39" s="869"/>
      <c r="KQJ39" s="869"/>
      <c r="KQK39" s="869"/>
      <c r="KQL39" s="869"/>
      <c r="KQM39" s="869"/>
      <c r="KQN39" s="869"/>
      <c r="KQO39" s="869"/>
      <c r="KQP39" s="869"/>
      <c r="KQQ39" s="869"/>
      <c r="KQR39" s="869"/>
      <c r="KQS39" s="869"/>
      <c r="KQT39" s="869"/>
      <c r="KQU39" s="869"/>
      <c r="KQV39" s="869"/>
      <c r="KQW39" s="869"/>
      <c r="KQX39" s="869"/>
      <c r="KQY39" s="869"/>
      <c r="KQZ39" s="869"/>
      <c r="KRA39" s="869"/>
      <c r="KRB39" s="869"/>
      <c r="KRC39" s="869"/>
      <c r="KRD39" s="869"/>
      <c r="KRE39" s="869"/>
      <c r="KRF39" s="869"/>
      <c r="KRG39" s="869"/>
      <c r="KRH39" s="869"/>
      <c r="KRI39" s="869"/>
      <c r="KRJ39" s="869"/>
      <c r="KRK39" s="869"/>
      <c r="KRL39" s="869"/>
      <c r="KRM39" s="869"/>
      <c r="KRN39" s="869"/>
      <c r="KRO39" s="869"/>
      <c r="KRP39" s="869"/>
      <c r="KRQ39" s="869"/>
      <c r="KRR39" s="869"/>
      <c r="KRS39" s="869"/>
      <c r="KRT39" s="869"/>
      <c r="KRU39" s="869"/>
      <c r="KRV39" s="869"/>
      <c r="KRW39" s="869"/>
      <c r="KRX39" s="869"/>
      <c r="KRY39" s="869"/>
      <c r="KRZ39" s="869"/>
      <c r="KSA39" s="869"/>
      <c r="KSB39" s="869"/>
      <c r="KSC39" s="869"/>
      <c r="KSD39" s="869"/>
      <c r="KSE39" s="869"/>
      <c r="KSF39" s="869"/>
      <c r="KSG39" s="869"/>
      <c r="KSH39" s="869"/>
      <c r="KSI39" s="869"/>
      <c r="KSJ39" s="869"/>
      <c r="KSK39" s="869"/>
      <c r="KSL39" s="869"/>
      <c r="KSM39" s="869"/>
      <c r="KSN39" s="869"/>
      <c r="KSO39" s="869"/>
      <c r="KSP39" s="869"/>
      <c r="KSQ39" s="869"/>
      <c r="KSR39" s="869"/>
      <c r="KSS39" s="869"/>
      <c r="KST39" s="869"/>
      <c r="KSU39" s="869"/>
      <c r="KSV39" s="869"/>
      <c r="KSW39" s="869"/>
      <c r="KSX39" s="869"/>
      <c r="KSY39" s="869"/>
      <c r="KSZ39" s="869"/>
      <c r="KTA39" s="869"/>
      <c r="KTB39" s="869"/>
      <c r="KTC39" s="869"/>
      <c r="KTD39" s="869"/>
      <c r="KTE39" s="869"/>
      <c r="KTF39" s="869"/>
      <c r="KTG39" s="869"/>
      <c r="KTH39" s="869"/>
      <c r="KTI39" s="869"/>
      <c r="KTJ39" s="869"/>
      <c r="KTK39" s="869"/>
      <c r="KTL39" s="869"/>
      <c r="KTM39" s="869"/>
      <c r="KTN39" s="869"/>
      <c r="KTO39" s="869"/>
      <c r="KTP39" s="869"/>
      <c r="KTQ39" s="869"/>
      <c r="KTR39" s="869"/>
      <c r="KTS39" s="869"/>
      <c r="KTT39" s="869"/>
      <c r="KTU39" s="869"/>
      <c r="KTV39" s="869"/>
      <c r="KTW39" s="869"/>
      <c r="KTX39" s="869"/>
      <c r="KTY39" s="869"/>
      <c r="KTZ39" s="869"/>
      <c r="KUA39" s="869"/>
      <c r="KUB39" s="869"/>
      <c r="KUC39" s="869"/>
      <c r="KUD39" s="869"/>
      <c r="KUE39" s="869"/>
      <c r="KUF39" s="869"/>
      <c r="KUG39" s="869"/>
      <c r="KUH39" s="869"/>
      <c r="KUI39" s="869"/>
      <c r="KUJ39" s="869"/>
      <c r="KUK39" s="869"/>
      <c r="KUL39" s="869"/>
      <c r="KUM39" s="869"/>
      <c r="KUN39" s="869"/>
      <c r="KUO39" s="869"/>
      <c r="KUP39" s="869"/>
      <c r="KUQ39" s="869"/>
      <c r="KUR39" s="869"/>
      <c r="KUS39" s="869"/>
      <c r="KUT39" s="869"/>
      <c r="KUU39" s="869"/>
      <c r="KUV39" s="869"/>
      <c r="KUW39" s="869"/>
      <c r="KUX39" s="869"/>
      <c r="KUY39" s="869"/>
      <c r="KUZ39" s="869"/>
      <c r="KVA39" s="869"/>
      <c r="KVB39" s="869"/>
      <c r="KVC39" s="869"/>
      <c r="KVD39" s="869"/>
      <c r="KVE39" s="869"/>
      <c r="KVF39" s="869"/>
      <c r="KVG39" s="869"/>
      <c r="KVH39" s="869"/>
      <c r="KVI39" s="869"/>
      <c r="KVJ39" s="869"/>
      <c r="KVK39" s="869"/>
      <c r="KVL39" s="869"/>
      <c r="KVM39" s="869"/>
      <c r="KVN39" s="869"/>
      <c r="KVO39" s="869"/>
      <c r="KVP39" s="869"/>
      <c r="KVQ39" s="869"/>
      <c r="KVR39" s="869"/>
      <c r="KVS39" s="869"/>
      <c r="KVT39" s="869"/>
      <c r="KVU39" s="869"/>
      <c r="KVV39" s="869"/>
      <c r="KVW39" s="869"/>
      <c r="KVX39" s="869"/>
      <c r="KVY39" s="869"/>
      <c r="KVZ39" s="869"/>
      <c r="KWA39" s="869"/>
      <c r="KWB39" s="869"/>
      <c r="KWC39" s="869"/>
      <c r="KWD39" s="869"/>
      <c r="KWE39" s="869"/>
      <c r="KWF39" s="869"/>
      <c r="KWG39" s="869"/>
      <c r="KWH39" s="869"/>
      <c r="KWI39" s="869"/>
      <c r="KWJ39" s="869"/>
      <c r="KWK39" s="869"/>
      <c r="KWL39" s="869"/>
      <c r="KWM39" s="869"/>
      <c r="KWN39" s="869"/>
      <c r="KWO39" s="869"/>
      <c r="KWP39" s="869"/>
      <c r="KWQ39" s="869"/>
      <c r="KWR39" s="869"/>
      <c r="KWS39" s="869"/>
      <c r="KWT39" s="869"/>
      <c r="KWU39" s="869"/>
      <c r="KWV39" s="869"/>
      <c r="KWW39" s="869"/>
      <c r="KWX39" s="869"/>
      <c r="KWY39" s="869"/>
      <c r="KWZ39" s="869"/>
      <c r="KXA39" s="869"/>
      <c r="KXB39" s="869"/>
      <c r="KXC39" s="869"/>
      <c r="KXD39" s="869"/>
      <c r="KXE39" s="869"/>
      <c r="KXF39" s="869"/>
      <c r="KXG39" s="869"/>
      <c r="KXH39" s="869"/>
      <c r="KXI39" s="869"/>
      <c r="KXJ39" s="869"/>
      <c r="KXK39" s="869"/>
      <c r="KXL39" s="869"/>
      <c r="KXM39" s="869"/>
      <c r="KXN39" s="869"/>
      <c r="KXO39" s="869"/>
      <c r="KXP39" s="869"/>
      <c r="KXQ39" s="869"/>
      <c r="KXR39" s="869"/>
      <c r="KXS39" s="869"/>
      <c r="KXT39" s="869"/>
      <c r="KXU39" s="869"/>
      <c r="KXV39" s="869"/>
      <c r="KXW39" s="869"/>
      <c r="KXX39" s="869"/>
      <c r="KXY39" s="869"/>
      <c r="KXZ39" s="869"/>
      <c r="KYA39" s="869"/>
      <c r="KYB39" s="869"/>
      <c r="KYC39" s="869"/>
      <c r="KYD39" s="869"/>
      <c r="KYE39" s="869"/>
      <c r="KYF39" s="869"/>
      <c r="KYG39" s="869"/>
      <c r="KYH39" s="869"/>
      <c r="KYI39" s="869"/>
      <c r="KYJ39" s="869"/>
      <c r="KYK39" s="869"/>
      <c r="KYL39" s="869"/>
      <c r="KYM39" s="869"/>
      <c r="KYN39" s="869"/>
      <c r="KYO39" s="869"/>
      <c r="KYP39" s="869"/>
      <c r="KYQ39" s="869"/>
      <c r="KYR39" s="869"/>
      <c r="KYS39" s="869"/>
      <c r="KYT39" s="869"/>
      <c r="KYU39" s="869"/>
      <c r="KYV39" s="869"/>
      <c r="KYW39" s="869"/>
      <c r="KYX39" s="869"/>
      <c r="KYY39" s="869"/>
      <c r="KYZ39" s="869"/>
      <c r="KZA39" s="869"/>
      <c r="KZB39" s="869"/>
      <c r="KZC39" s="869"/>
      <c r="KZD39" s="869"/>
      <c r="KZE39" s="869"/>
      <c r="KZF39" s="869"/>
      <c r="KZG39" s="869"/>
      <c r="KZH39" s="869"/>
      <c r="KZI39" s="869"/>
      <c r="KZJ39" s="869"/>
      <c r="KZK39" s="869"/>
      <c r="KZL39" s="869"/>
      <c r="KZM39" s="869"/>
      <c r="KZN39" s="869"/>
      <c r="KZO39" s="869"/>
      <c r="KZP39" s="869"/>
      <c r="KZQ39" s="869"/>
      <c r="KZR39" s="869"/>
      <c r="KZS39" s="869"/>
      <c r="KZT39" s="869"/>
      <c r="KZU39" s="869"/>
      <c r="KZV39" s="869"/>
      <c r="KZW39" s="869"/>
      <c r="KZX39" s="869"/>
      <c r="KZY39" s="869"/>
      <c r="KZZ39" s="869"/>
      <c r="LAA39" s="869"/>
      <c r="LAB39" s="869"/>
      <c r="LAC39" s="869"/>
      <c r="LAD39" s="869"/>
      <c r="LAE39" s="869"/>
      <c r="LAF39" s="869"/>
      <c r="LAG39" s="869"/>
      <c r="LAH39" s="869"/>
      <c r="LAI39" s="869"/>
      <c r="LAJ39" s="869"/>
      <c r="LAK39" s="869"/>
      <c r="LAL39" s="869"/>
      <c r="LAM39" s="869"/>
      <c r="LAN39" s="869"/>
      <c r="LAO39" s="869"/>
      <c r="LAP39" s="869"/>
      <c r="LAQ39" s="869"/>
      <c r="LAR39" s="869"/>
      <c r="LAS39" s="869"/>
      <c r="LAT39" s="869"/>
      <c r="LAU39" s="869"/>
      <c r="LAV39" s="869"/>
      <c r="LAW39" s="869"/>
      <c r="LAX39" s="869"/>
      <c r="LAY39" s="869"/>
      <c r="LAZ39" s="869"/>
      <c r="LBA39" s="869"/>
      <c r="LBB39" s="869"/>
      <c r="LBC39" s="869"/>
      <c r="LBD39" s="869"/>
      <c r="LBE39" s="869"/>
      <c r="LBF39" s="869"/>
      <c r="LBG39" s="869"/>
      <c r="LBH39" s="869"/>
      <c r="LBI39" s="869"/>
      <c r="LBJ39" s="869"/>
      <c r="LBK39" s="869"/>
      <c r="LBL39" s="869"/>
      <c r="LBM39" s="869"/>
      <c r="LBN39" s="869"/>
      <c r="LBO39" s="869"/>
      <c r="LBP39" s="869"/>
      <c r="LBQ39" s="869"/>
      <c r="LBR39" s="869"/>
      <c r="LBS39" s="869"/>
      <c r="LBT39" s="869"/>
      <c r="LBU39" s="869"/>
      <c r="LBV39" s="869"/>
      <c r="LBW39" s="869"/>
      <c r="LBX39" s="869"/>
      <c r="LBY39" s="869"/>
      <c r="LBZ39" s="869"/>
      <c r="LCA39" s="869"/>
      <c r="LCB39" s="869"/>
      <c r="LCC39" s="869"/>
      <c r="LCD39" s="869"/>
      <c r="LCE39" s="869"/>
      <c r="LCF39" s="869"/>
      <c r="LCG39" s="869"/>
      <c r="LCH39" s="869"/>
      <c r="LCI39" s="869"/>
      <c r="LCJ39" s="869"/>
      <c r="LCK39" s="869"/>
      <c r="LCL39" s="869"/>
      <c r="LCM39" s="869"/>
      <c r="LCN39" s="869"/>
      <c r="LCO39" s="869"/>
      <c r="LCP39" s="869"/>
      <c r="LCQ39" s="869"/>
      <c r="LCR39" s="869"/>
      <c r="LCS39" s="869"/>
      <c r="LCT39" s="869"/>
      <c r="LCU39" s="869"/>
      <c r="LCV39" s="869"/>
      <c r="LCW39" s="869"/>
      <c r="LCX39" s="869"/>
      <c r="LCY39" s="869"/>
      <c r="LCZ39" s="869"/>
      <c r="LDA39" s="869"/>
      <c r="LDB39" s="869"/>
      <c r="LDC39" s="869"/>
      <c r="LDD39" s="869"/>
      <c r="LDE39" s="869"/>
      <c r="LDF39" s="869"/>
      <c r="LDG39" s="869"/>
      <c r="LDH39" s="869"/>
      <c r="LDI39" s="869"/>
      <c r="LDJ39" s="869"/>
      <c r="LDK39" s="869"/>
      <c r="LDL39" s="869"/>
      <c r="LDM39" s="869"/>
      <c r="LDN39" s="869"/>
      <c r="LDO39" s="869"/>
      <c r="LDP39" s="869"/>
      <c r="LDQ39" s="869"/>
      <c r="LDR39" s="869"/>
      <c r="LDS39" s="869"/>
      <c r="LDT39" s="869"/>
      <c r="LDU39" s="869"/>
      <c r="LDV39" s="869"/>
      <c r="LDW39" s="869"/>
      <c r="LDX39" s="869"/>
      <c r="LDY39" s="869"/>
      <c r="LDZ39" s="869"/>
      <c r="LEA39" s="869"/>
      <c r="LEB39" s="869"/>
      <c r="LEC39" s="869"/>
      <c r="LED39" s="869"/>
      <c r="LEE39" s="869"/>
      <c r="LEF39" s="869"/>
      <c r="LEG39" s="869"/>
      <c r="LEH39" s="869"/>
      <c r="LEI39" s="869"/>
      <c r="LEJ39" s="869"/>
      <c r="LEK39" s="869"/>
      <c r="LEL39" s="869"/>
      <c r="LEM39" s="869"/>
      <c r="LEN39" s="869"/>
      <c r="LEO39" s="869"/>
      <c r="LEP39" s="869"/>
      <c r="LEQ39" s="869"/>
      <c r="LER39" s="869"/>
      <c r="LES39" s="869"/>
      <c r="LET39" s="869"/>
      <c r="LEU39" s="869"/>
      <c r="LEV39" s="869"/>
      <c r="LEW39" s="869"/>
      <c r="LEX39" s="869"/>
      <c r="LEY39" s="869"/>
      <c r="LEZ39" s="869"/>
      <c r="LFA39" s="869"/>
      <c r="LFB39" s="869"/>
      <c r="LFC39" s="869"/>
      <c r="LFD39" s="869"/>
      <c r="LFE39" s="869"/>
      <c r="LFF39" s="869"/>
      <c r="LFG39" s="869"/>
      <c r="LFH39" s="869"/>
      <c r="LFI39" s="869"/>
      <c r="LFJ39" s="869"/>
      <c r="LFK39" s="869"/>
      <c r="LFL39" s="869"/>
      <c r="LFM39" s="869"/>
      <c r="LFN39" s="869"/>
      <c r="LFO39" s="869"/>
      <c r="LFP39" s="869"/>
      <c r="LFQ39" s="869"/>
      <c r="LFR39" s="869"/>
      <c r="LFS39" s="869"/>
      <c r="LFT39" s="869"/>
      <c r="LFU39" s="869"/>
      <c r="LFV39" s="869"/>
      <c r="LFW39" s="869"/>
      <c r="LFX39" s="869"/>
      <c r="LFY39" s="869"/>
      <c r="LFZ39" s="869"/>
      <c r="LGA39" s="869"/>
      <c r="LGB39" s="869"/>
      <c r="LGC39" s="869"/>
      <c r="LGD39" s="869"/>
      <c r="LGE39" s="869"/>
      <c r="LGF39" s="869"/>
      <c r="LGG39" s="869"/>
      <c r="LGH39" s="869"/>
      <c r="LGI39" s="869"/>
      <c r="LGJ39" s="869"/>
      <c r="LGK39" s="869"/>
      <c r="LGL39" s="869"/>
      <c r="LGM39" s="869"/>
      <c r="LGN39" s="869"/>
      <c r="LGO39" s="869"/>
      <c r="LGP39" s="869"/>
      <c r="LGQ39" s="869"/>
      <c r="LGR39" s="869"/>
      <c r="LGS39" s="869"/>
      <c r="LGT39" s="869"/>
      <c r="LGU39" s="869"/>
      <c r="LGV39" s="869"/>
      <c r="LGW39" s="869"/>
      <c r="LGX39" s="869"/>
      <c r="LGY39" s="869"/>
      <c r="LGZ39" s="869"/>
      <c r="LHA39" s="869"/>
      <c r="LHB39" s="869"/>
      <c r="LHC39" s="869"/>
      <c r="LHD39" s="869"/>
      <c r="LHE39" s="869"/>
      <c r="LHF39" s="869"/>
      <c r="LHG39" s="869"/>
      <c r="LHH39" s="869"/>
      <c r="LHI39" s="869"/>
      <c r="LHJ39" s="869"/>
      <c r="LHK39" s="869"/>
      <c r="LHL39" s="869"/>
      <c r="LHM39" s="869"/>
      <c r="LHN39" s="869"/>
      <c r="LHO39" s="869"/>
      <c r="LHP39" s="869"/>
      <c r="LHQ39" s="869"/>
      <c r="LHR39" s="869"/>
      <c r="LHS39" s="869"/>
      <c r="LHT39" s="869"/>
      <c r="LHU39" s="869"/>
      <c r="LHV39" s="869"/>
      <c r="LHW39" s="869"/>
      <c r="LHX39" s="869"/>
      <c r="LHY39" s="869"/>
      <c r="LHZ39" s="869"/>
      <c r="LIA39" s="869"/>
      <c r="LIB39" s="869"/>
      <c r="LIC39" s="869"/>
      <c r="LID39" s="869"/>
      <c r="LIE39" s="869"/>
      <c r="LIF39" s="869"/>
      <c r="LIG39" s="869"/>
      <c r="LIH39" s="869"/>
      <c r="LII39" s="869"/>
      <c r="LIJ39" s="869"/>
      <c r="LIK39" s="869"/>
      <c r="LIL39" s="869"/>
      <c r="LIM39" s="869"/>
      <c r="LIN39" s="869"/>
      <c r="LIO39" s="869"/>
      <c r="LIP39" s="869"/>
      <c r="LIQ39" s="869"/>
      <c r="LIR39" s="869"/>
      <c r="LIS39" s="869"/>
      <c r="LIT39" s="869"/>
      <c r="LIU39" s="869"/>
      <c r="LIV39" s="869"/>
      <c r="LIW39" s="869"/>
      <c r="LIX39" s="869"/>
      <c r="LIY39" s="869"/>
      <c r="LIZ39" s="869"/>
      <c r="LJA39" s="869"/>
      <c r="LJB39" s="869"/>
      <c r="LJC39" s="869"/>
      <c r="LJD39" s="869"/>
      <c r="LJE39" s="869"/>
      <c r="LJF39" s="869"/>
      <c r="LJG39" s="869"/>
      <c r="LJH39" s="869"/>
      <c r="LJI39" s="869"/>
      <c r="LJJ39" s="869"/>
      <c r="LJK39" s="869"/>
      <c r="LJL39" s="869"/>
      <c r="LJM39" s="869"/>
      <c r="LJN39" s="869"/>
      <c r="LJO39" s="869"/>
      <c r="LJP39" s="869"/>
      <c r="LJQ39" s="869"/>
      <c r="LJR39" s="869"/>
      <c r="LJS39" s="869"/>
      <c r="LJT39" s="869"/>
      <c r="LJU39" s="869"/>
      <c r="LJV39" s="869"/>
      <c r="LJW39" s="869"/>
      <c r="LJX39" s="869"/>
      <c r="LJY39" s="869"/>
      <c r="LJZ39" s="869"/>
      <c r="LKA39" s="869"/>
      <c r="LKB39" s="869"/>
      <c r="LKC39" s="869"/>
      <c r="LKD39" s="869"/>
      <c r="LKE39" s="869"/>
      <c r="LKF39" s="869"/>
      <c r="LKG39" s="869"/>
      <c r="LKH39" s="869"/>
      <c r="LKI39" s="869"/>
      <c r="LKJ39" s="869"/>
      <c r="LKK39" s="869"/>
      <c r="LKL39" s="869"/>
      <c r="LKM39" s="869"/>
      <c r="LKN39" s="869"/>
      <c r="LKO39" s="869"/>
      <c r="LKP39" s="869"/>
      <c r="LKQ39" s="869"/>
      <c r="LKR39" s="869"/>
      <c r="LKS39" s="869"/>
      <c r="LKT39" s="869"/>
      <c r="LKU39" s="869"/>
      <c r="LKV39" s="869"/>
      <c r="LKW39" s="869"/>
      <c r="LKX39" s="869"/>
      <c r="LKY39" s="869"/>
      <c r="LKZ39" s="869"/>
      <c r="LLA39" s="869"/>
      <c r="LLB39" s="869"/>
      <c r="LLC39" s="869"/>
      <c r="LLD39" s="869"/>
      <c r="LLE39" s="869"/>
      <c r="LLF39" s="869"/>
      <c r="LLG39" s="869"/>
      <c r="LLH39" s="869"/>
      <c r="LLI39" s="869"/>
      <c r="LLJ39" s="869"/>
      <c r="LLK39" s="869"/>
      <c r="LLL39" s="869"/>
      <c r="LLM39" s="869"/>
      <c r="LLN39" s="869"/>
      <c r="LLO39" s="869"/>
      <c r="LLP39" s="869"/>
      <c r="LLQ39" s="869"/>
      <c r="LLR39" s="869"/>
      <c r="LLS39" s="869"/>
      <c r="LLT39" s="869"/>
      <c r="LLU39" s="869"/>
      <c r="LLV39" s="869"/>
      <c r="LLW39" s="869"/>
      <c r="LLX39" s="869"/>
      <c r="LLY39" s="869"/>
      <c r="LLZ39" s="869"/>
      <c r="LMA39" s="869"/>
      <c r="LMB39" s="869"/>
      <c r="LMC39" s="869"/>
      <c r="LMD39" s="869"/>
      <c r="LME39" s="869"/>
      <c r="LMF39" s="869"/>
      <c r="LMG39" s="869"/>
      <c r="LMH39" s="869"/>
      <c r="LMI39" s="869"/>
      <c r="LMJ39" s="869"/>
      <c r="LMK39" s="869"/>
      <c r="LML39" s="869"/>
      <c r="LMM39" s="869"/>
      <c r="LMN39" s="869"/>
      <c r="LMO39" s="869"/>
      <c r="LMP39" s="869"/>
      <c r="LMQ39" s="869"/>
      <c r="LMR39" s="869"/>
      <c r="LMS39" s="869"/>
      <c r="LMT39" s="869"/>
      <c r="LMU39" s="869"/>
      <c r="LMV39" s="869"/>
      <c r="LMW39" s="869"/>
      <c r="LMX39" s="869"/>
      <c r="LMY39" s="869"/>
      <c r="LMZ39" s="869"/>
      <c r="LNA39" s="869"/>
      <c r="LNB39" s="869"/>
      <c r="LNC39" s="869"/>
      <c r="LND39" s="869"/>
      <c r="LNE39" s="869"/>
      <c r="LNF39" s="869"/>
      <c r="LNG39" s="869"/>
      <c r="LNH39" s="869"/>
      <c r="LNI39" s="869"/>
      <c r="LNJ39" s="869"/>
      <c r="LNK39" s="869"/>
      <c r="LNL39" s="869"/>
      <c r="LNM39" s="869"/>
      <c r="LNN39" s="869"/>
      <c r="LNO39" s="869"/>
      <c r="LNP39" s="869"/>
      <c r="LNQ39" s="869"/>
      <c r="LNR39" s="869"/>
      <c r="LNS39" s="869"/>
      <c r="LNT39" s="869"/>
      <c r="LNU39" s="869"/>
      <c r="LNV39" s="869"/>
      <c r="LNW39" s="869"/>
      <c r="LNX39" s="869"/>
      <c r="LNY39" s="869"/>
      <c r="LNZ39" s="869"/>
      <c r="LOA39" s="869"/>
      <c r="LOB39" s="869"/>
      <c r="LOC39" s="869"/>
      <c r="LOD39" s="869"/>
      <c r="LOE39" s="869"/>
      <c r="LOF39" s="869"/>
      <c r="LOG39" s="869"/>
      <c r="LOH39" s="869"/>
      <c r="LOI39" s="869"/>
      <c r="LOJ39" s="869"/>
      <c r="LOK39" s="869"/>
      <c r="LOL39" s="869"/>
      <c r="LOM39" s="869"/>
      <c r="LON39" s="869"/>
      <c r="LOO39" s="869"/>
      <c r="LOP39" s="869"/>
      <c r="LOQ39" s="869"/>
      <c r="LOR39" s="869"/>
      <c r="LOS39" s="869"/>
      <c r="LOT39" s="869"/>
      <c r="LOU39" s="869"/>
      <c r="LOV39" s="869"/>
      <c r="LOW39" s="869"/>
      <c r="LOX39" s="869"/>
      <c r="LOY39" s="869"/>
      <c r="LOZ39" s="869"/>
      <c r="LPA39" s="869"/>
      <c r="LPB39" s="869"/>
      <c r="LPC39" s="869"/>
      <c r="LPD39" s="869"/>
      <c r="LPE39" s="869"/>
      <c r="LPF39" s="869"/>
      <c r="LPG39" s="869"/>
      <c r="LPH39" s="869"/>
      <c r="LPI39" s="869"/>
      <c r="LPJ39" s="869"/>
      <c r="LPK39" s="869"/>
      <c r="LPL39" s="869"/>
      <c r="LPM39" s="869"/>
      <c r="LPN39" s="869"/>
      <c r="LPO39" s="869"/>
      <c r="LPP39" s="869"/>
      <c r="LPQ39" s="869"/>
      <c r="LPR39" s="869"/>
      <c r="LPS39" s="869"/>
      <c r="LPT39" s="869"/>
      <c r="LPU39" s="869"/>
      <c r="LPV39" s="869"/>
      <c r="LPW39" s="869"/>
      <c r="LPX39" s="869"/>
      <c r="LPY39" s="869"/>
      <c r="LPZ39" s="869"/>
      <c r="LQA39" s="869"/>
      <c r="LQB39" s="869"/>
      <c r="LQC39" s="869"/>
      <c r="LQD39" s="869"/>
      <c r="LQE39" s="869"/>
      <c r="LQF39" s="869"/>
      <c r="LQG39" s="869"/>
      <c r="LQH39" s="869"/>
      <c r="LQI39" s="869"/>
      <c r="LQJ39" s="869"/>
      <c r="LQK39" s="869"/>
      <c r="LQL39" s="869"/>
      <c r="LQM39" s="869"/>
      <c r="LQN39" s="869"/>
      <c r="LQO39" s="869"/>
      <c r="LQP39" s="869"/>
      <c r="LQQ39" s="869"/>
      <c r="LQR39" s="869"/>
      <c r="LQS39" s="869"/>
      <c r="LQT39" s="869"/>
      <c r="LQU39" s="869"/>
      <c r="LQV39" s="869"/>
      <c r="LQW39" s="869"/>
      <c r="LQX39" s="869"/>
      <c r="LQY39" s="869"/>
      <c r="LQZ39" s="869"/>
      <c r="LRA39" s="869"/>
      <c r="LRB39" s="869"/>
      <c r="LRC39" s="869"/>
      <c r="LRD39" s="869"/>
      <c r="LRE39" s="869"/>
      <c r="LRF39" s="869"/>
      <c r="LRG39" s="869"/>
      <c r="LRH39" s="869"/>
      <c r="LRI39" s="869"/>
      <c r="LRJ39" s="869"/>
      <c r="LRK39" s="869"/>
      <c r="LRL39" s="869"/>
      <c r="LRM39" s="869"/>
      <c r="LRN39" s="869"/>
      <c r="LRO39" s="869"/>
      <c r="LRP39" s="869"/>
      <c r="LRQ39" s="869"/>
      <c r="LRR39" s="869"/>
      <c r="LRS39" s="869"/>
      <c r="LRT39" s="869"/>
      <c r="LRU39" s="869"/>
      <c r="LRV39" s="869"/>
      <c r="LRW39" s="869"/>
      <c r="LRX39" s="869"/>
      <c r="LRY39" s="869"/>
      <c r="LRZ39" s="869"/>
      <c r="LSA39" s="869"/>
      <c r="LSB39" s="869"/>
      <c r="LSC39" s="869"/>
      <c r="LSD39" s="869"/>
      <c r="LSE39" s="869"/>
      <c r="LSF39" s="869"/>
      <c r="LSG39" s="869"/>
      <c r="LSH39" s="869"/>
      <c r="LSI39" s="869"/>
      <c r="LSJ39" s="869"/>
      <c r="LSK39" s="869"/>
      <c r="LSL39" s="869"/>
      <c r="LSM39" s="869"/>
      <c r="LSN39" s="869"/>
      <c r="LSO39" s="869"/>
      <c r="LSP39" s="869"/>
      <c r="LSQ39" s="869"/>
      <c r="LSR39" s="869"/>
      <c r="LSS39" s="869"/>
      <c r="LST39" s="869"/>
      <c r="LSU39" s="869"/>
      <c r="LSV39" s="869"/>
      <c r="LSW39" s="869"/>
      <c r="LSX39" s="869"/>
      <c r="LSY39" s="869"/>
      <c r="LSZ39" s="869"/>
      <c r="LTA39" s="869"/>
      <c r="LTB39" s="869"/>
      <c r="LTC39" s="869"/>
      <c r="LTD39" s="869"/>
      <c r="LTE39" s="869"/>
      <c r="LTF39" s="869"/>
      <c r="LTG39" s="869"/>
      <c r="LTH39" s="869"/>
      <c r="LTI39" s="869"/>
      <c r="LTJ39" s="869"/>
      <c r="LTK39" s="869"/>
      <c r="LTL39" s="869"/>
      <c r="LTM39" s="869"/>
      <c r="LTN39" s="869"/>
      <c r="LTO39" s="869"/>
      <c r="LTP39" s="869"/>
      <c r="LTQ39" s="869"/>
      <c r="LTR39" s="869"/>
      <c r="LTS39" s="869"/>
      <c r="LTT39" s="869"/>
      <c r="LTU39" s="869"/>
      <c r="LTV39" s="869"/>
      <c r="LTW39" s="869"/>
      <c r="LTX39" s="869"/>
      <c r="LTY39" s="869"/>
      <c r="LTZ39" s="869"/>
      <c r="LUA39" s="869"/>
      <c r="LUB39" s="869"/>
      <c r="LUC39" s="869"/>
      <c r="LUD39" s="869"/>
      <c r="LUE39" s="869"/>
      <c r="LUF39" s="869"/>
      <c r="LUG39" s="869"/>
      <c r="LUH39" s="869"/>
      <c r="LUI39" s="869"/>
      <c r="LUJ39" s="869"/>
      <c r="LUK39" s="869"/>
      <c r="LUL39" s="869"/>
      <c r="LUM39" s="869"/>
      <c r="LUN39" s="869"/>
      <c r="LUO39" s="869"/>
      <c r="LUP39" s="869"/>
      <c r="LUQ39" s="869"/>
      <c r="LUR39" s="869"/>
      <c r="LUS39" s="869"/>
      <c r="LUT39" s="869"/>
      <c r="LUU39" s="869"/>
      <c r="LUV39" s="869"/>
      <c r="LUW39" s="869"/>
      <c r="LUX39" s="869"/>
      <c r="LUY39" s="869"/>
      <c r="LUZ39" s="869"/>
      <c r="LVA39" s="869"/>
      <c r="LVB39" s="869"/>
      <c r="LVC39" s="869"/>
      <c r="LVD39" s="869"/>
      <c r="LVE39" s="869"/>
      <c r="LVF39" s="869"/>
      <c r="LVG39" s="869"/>
      <c r="LVH39" s="869"/>
      <c r="LVI39" s="869"/>
      <c r="LVJ39" s="869"/>
      <c r="LVK39" s="869"/>
      <c r="LVL39" s="869"/>
      <c r="LVM39" s="869"/>
      <c r="LVN39" s="869"/>
      <c r="LVO39" s="869"/>
      <c r="LVP39" s="869"/>
      <c r="LVQ39" s="869"/>
      <c r="LVR39" s="869"/>
      <c r="LVS39" s="869"/>
      <c r="LVT39" s="869"/>
      <c r="LVU39" s="869"/>
      <c r="LVV39" s="869"/>
      <c r="LVW39" s="869"/>
      <c r="LVX39" s="869"/>
      <c r="LVY39" s="869"/>
      <c r="LVZ39" s="869"/>
      <c r="LWA39" s="869"/>
      <c r="LWB39" s="869"/>
      <c r="LWC39" s="869"/>
      <c r="LWD39" s="869"/>
      <c r="LWE39" s="869"/>
      <c r="LWF39" s="869"/>
      <c r="LWG39" s="869"/>
      <c r="LWH39" s="869"/>
      <c r="LWI39" s="869"/>
      <c r="LWJ39" s="869"/>
      <c r="LWK39" s="869"/>
      <c r="LWL39" s="869"/>
      <c r="LWM39" s="869"/>
      <c r="LWN39" s="869"/>
      <c r="LWO39" s="869"/>
      <c r="LWP39" s="869"/>
      <c r="LWQ39" s="869"/>
      <c r="LWR39" s="869"/>
      <c r="LWS39" s="869"/>
      <c r="LWT39" s="869"/>
      <c r="LWU39" s="869"/>
      <c r="LWV39" s="869"/>
      <c r="LWW39" s="869"/>
      <c r="LWX39" s="869"/>
      <c r="LWY39" s="869"/>
      <c r="LWZ39" s="869"/>
      <c r="LXA39" s="869"/>
      <c r="LXB39" s="869"/>
      <c r="LXC39" s="869"/>
      <c r="LXD39" s="869"/>
      <c r="LXE39" s="869"/>
      <c r="LXF39" s="869"/>
      <c r="LXG39" s="869"/>
      <c r="LXH39" s="869"/>
      <c r="LXI39" s="869"/>
      <c r="LXJ39" s="869"/>
      <c r="LXK39" s="869"/>
      <c r="LXL39" s="869"/>
      <c r="LXM39" s="869"/>
      <c r="LXN39" s="869"/>
      <c r="LXO39" s="869"/>
      <c r="LXP39" s="869"/>
      <c r="LXQ39" s="869"/>
      <c r="LXR39" s="869"/>
      <c r="LXS39" s="869"/>
      <c r="LXT39" s="869"/>
      <c r="LXU39" s="869"/>
      <c r="LXV39" s="869"/>
      <c r="LXW39" s="869"/>
      <c r="LXX39" s="869"/>
      <c r="LXY39" s="869"/>
      <c r="LXZ39" s="869"/>
      <c r="LYA39" s="869"/>
      <c r="LYB39" s="869"/>
      <c r="LYC39" s="869"/>
      <c r="LYD39" s="869"/>
      <c r="LYE39" s="869"/>
      <c r="LYF39" s="869"/>
      <c r="LYG39" s="869"/>
      <c r="LYH39" s="869"/>
      <c r="LYI39" s="869"/>
      <c r="LYJ39" s="869"/>
      <c r="LYK39" s="869"/>
      <c r="LYL39" s="869"/>
      <c r="LYM39" s="869"/>
      <c r="LYN39" s="869"/>
      <c r="LYO39" s="869"/>
      <c r="LYP39" s="869"/>
      <c r="LYQ39" s="869"/>
      <c r="LYR39" s="869"/>
      <c r="LYS39" s="869"/>
      <c r="LYT39" s="869"/>
      <c r="LYU39" s="869"/>
      <c r="LYV39" s="869"/>
      <c r="LYW39" s="869"/>
      <c r="LYX39" s="869"/>
      <c r="LYY39" s="869"/>
      <c r="LYZ39" s="869"/>
      <c r="LZA39" s="869"/>
      <c r="LZB39" s="869"/>
      <c r="LZC39" s="869"/>
      <c r="LZD39" s="869"/>
      <c r="LZE39" s="869"/>
      <c r="LZF39" s="869"/>
      <c r="LZG39" s="869"/>
      <c r="LZH39" s="869"/>
      <c r="LZI39" s="869"/>
      <c r="LZJ39" s="869"/>
      <c r="LZK39" s="869"/>
      <c r="LZL39" s="869"/>
      <c r="LZM39" s="869"/>
      <c r="LZN39" s="869"/>
      <c r="LZO39" s="869"/>
      <c r="LZP39" s="869"/>
      <c r="LZQ39" s="869"/>
      <c r="LZR39" s="869"/>
      <c r="LZS39" s="869"/>
      <c r="LZT39" s="869"/>
      <c r="LZU39" s="869"/>
      <c r="LZV39" s="869"/>
      <c r="LZW39" s="869"/>
      <c r="LZX39" s="869"/>
      <c r="LZY39" s="869"/>
      <c r="LZZ39" s="869"/>
      <c r="MAA39" s="869"/>
      <c r="MAB39" s="869"/>
      <c r="MAC39" s="869"/>
      <c r="MAD39" s="869"/>
      <c r="MAE39" s="869"/>
      <c r="MAF39" s="869"/>
      <c r="MAG39" s="869"/>
      <c r="MAH39" s="869"/>
      <c r="MAI39" s="869"/>
      <c r="MAJ39" s="869"/>
      <c r="MAK39" s="869"/>
      <c r="MAL39" s="869"/>
      <c r="MAM39" s="869"/>
      <c r="MAN39" s="869"/>
      <c r="MAO39" s="869"/>
      <c r="MAP39" s="869"/>
      <c r="MAQ39" s="869"/>
      <c r="MAR39" s="869"/>
      <c r="MAS39" s="869"/>
      <c r="MAT39" s="869"/>
      <c r="MAU39" s="869"/>
      <c r="MAV39" s="869"/>
      <c r="MAW39" s="869"/>
      <c r="MAX39" s="869"/>
      <c r="MAY39" s="869"/>
      <c r="MAZ39" s="869"/>
      <c r="MBA39" s="869"/>
      <c r="MBB39" s="869"/>
      <c r="MBC39" s="869"/>
      <c r="MBD39" s="869"/>
      <c r="MBE39" s="869"/>
      <c r="MBF39" s="869"/>
      <c r="MBG39" s="869"/>
      <c r="MBH39" s="869"/>
      <c r="MBI39" s="869"/>
      <c r="MBJ39" s="869"/>
      <c r="MBK39" s="869"/>
      <c r="MBL39" s="869"/>
      <c r="MBM39" s="869"/>
      <c r="MBN39" s="869"/>
      <c r="MBO39" s="869"/>
      <c r="MBP39" s="869"/>
      <c r="MBQ39" s="869"/>
      <c r="MBR39" s="869"/>
      <c r="MBS39" s="869"/>
      <c r="MBT39" s="869"/>
      <c r="MBU39" s="869"/>
      <c r="MBV39" s="869"/>
      <c r="MBW39" s="869"/>
      <c r="MBX39" s="869"/>
      <c r="MBY39" s="869"/>
      <c r="MBZ39" s="869"/>
      <c r="MCA39" s="869"/>
      <c r="MCB39" s="869"/>
      <c r="MCC39" s="869"/>
      <c r="MCD39" s="869"/>
      <c r="MCE39" s="869"/>
      <c r="MCF39" s="869"/>
      <c r="MCG39" s="869"/>
      <c r="MCH39" s="869"/>
      <c r="MCI39" s="869"/>
      <c r="MCJ39" s="869"/>
      <c r="MCK39" s="869"/>
      <c r="MCL39" s="869"/>
      <c r="MCM39" s="869"/>
      <c r="MCN39" s="869"/>
      <c r="MCO39" s="869"/>
      <c r="MCP39" s="869"/>
      <c r="MCQ39" s="869"/>
      <c r="MCR39" s="869"/>
      <c r="MCS39" s="869"/>
      <c r="MCT39" s="869"/>
      <c r="MCU39" s="869"/>
      <c r="MCV39" s="869"/>
      <c r="MCW39" s="869"/>
      <c r="MCX39" s="869"/>
      <c r="MCY39" s="869"/>
      <c r="MCZ39" s="869"/>
      <c r="MDA39" s="869"/>
      <c r="MDB39" s="869"/>
      <c r="MDC39" s="869"/>
      <c r="MDD39" s="869"/>
      <c r="MDE39" s="869"/>
      <c r="MDF39" s="869"/>
      <c r="MDG39" s="869"/>
      <c r="MDH39" s="869"/>
      <c r="MDI39" s="869"/>
      <c r="MDJ39" s="869"/>
      <c r="MDK39" s="869"/>
      <c r="MDL39" s="869"/>
      <c r="MDM39" s="869"/>
      <c r="MDN39" s="869"/>
      <c r="MDO39" s="869"/>
      <c r="MDP39" s="869"/>
      <c r="MDQ39" s="869"/>
      <c r="MDR39" s="869"/>
      <c r="MDS39" s="869"/>
      <c r="MDT39" s="869"/>
      <c r="MDU39" s="869"/>
      <c r="MDV39" s="869"/>
      <c r="MDW39" s="869"/>
      <c r="MDX39" s="869"/>
      <c r="MDY39" s="869"/>
      <c r="MDZ39" s="869"/>
      <c r="MEA39" s="869"/>
      <c r="MEB39" s="869"/>
      <c r="MEC39" s="869"/>
      <c r="MED39" s="869"/>
      <c r="MEE39" s="869"/>
      <c r="MEF39" s="869"/>
      <c r="MEG39" s="869"/>
      <c r="MEH39" s="869"/>
      <c r="MEI39" s="869"/>
      <c r="MEJ39" s="869"/>
      <c r="MEK39" s="869"/>
      <c r="MEL39" s="869"/>
      <c r="MEM39" s="869"/>
      <c r="MEN39" s="869"/>
      <c r="MEO39" s="869"/>
      <c r="MEP39" s="869"/>
      <c r="MEQ39" s="869"/>
      <c r="MER39" s="869"/>
      <c r="MES39" s="869"/>
      <c r="MET39" s="869"/>
      <c r="MEU39" s="869"/>
      <c r="MEV39" s="869"/>
      <c r="MEW39" s="869"/>
      <c r="MEX39" s="869"/>
      <c r="MEY39" s="869"/>
      <c r="MEZ39" s="869"/>
      <c r="MFA39" s="869"/>
      <c r="MFB39" s="869"/>
      <c r="MFC39" s="869"/>
      <c r="MFD39" s="869"/>
      <c r="MFE39" s="869"/>
      <c r="MFF39" s="869"/>
      <c r="MFG39" s="869"/>
      <c r="MFH39" s="869"/>
      <c r="MFI39" s="869"/>
      <c r="MFJ39" s="869"/>
      <c r="MFK39" s="869"/>
      <c r="MFL39" s="869"/>
      <c r="MFM39" s="869"/>
      <c r="MFN39" s="869"/>
      <c r="MFO39" s="869"/>
      <c r="MFP39" s="869"/>
      <c r="MFQ39" s="869"/>
      <c r="MFR39" s="869"/>
      <c r="MFS39" s="869"/>
      <c r="MFT39" s="869"/>
      <c r="MFU39" s="869"/>
      <c r="MFV39" s="869"/>
      <c r="MFW39" s="869"/>
      <c r="MFX39" s="869"/>
      <c r="MFY39" s="869"/>
      <c r="MFZ39" s="869"/>
      <c r="MGA39" s="869"/>
      <c r="MGB39" s="869"/>
      <c r="MGC39" s="869"/>
      <c r="MGD39" s="869"/>
      <c r="MGE39" s="869"/>
      <c r="MGF39" s="869"/>
      <c r="MGG39" s="869"/>
      <c r="MGH39" s="869"/>
      <c r="MGI39" s="869"/>
      <c r="MGJ39" s="869"/>
      <c r="MGK39" s="869"/>
      <c r="MGL39" s="869"/>
      <c r="MGM39" s="869"/>
      <c r="MGN39" s="869"/>
      <c r="MGO39" s="869"/>
      <c r="MGP39" s="869"/>
      <c r="MGQ39" s="869"/>
      <c r="MGR39" s="869"/>
      <c r="MGS39" s="869"/>
      <c r="MGT39" s="869"/>
      <c r="MGU39" s="869"/>
      <c r="MGV39" s="869"/>
      <c r="MGW39" s="869"/>
      <c r="MGX39" s="869"/>
      <c r="MGY39" s="869"/>
      <c r="MGZ39" s="869"/>
      <c r="MHA39" s="869"/>
      <c r="MHB39" s="869"/>
      <c r="MHC39" s="869"/>
      <c r="MHD39" s="869"/>
      <c r="MHE39" s="869"/>
      <c r="MHF39" s="869"/>
      <c r="MHG39" s="869"/>
      <c r="MHH39" s="869"/>
      <c r="MHI39" s="869"/>
      <c r="MHJ39" s="869"/>
      <c r="MHK39" s="869"/>
      <c r="MHL39" s="869"/>
      <c r="MHM39" s="869"/>
      <c r="MHN39" s="869"/>
      <c r="MHO39" s="869"/>
      <c r="MHP39" s="869"/>
      <c r="MHQ39" s="869"/>
      <c r="MHR39" s="869"/>
      <c r="MHS39" s="869"/>
      <c r="MHT39" s="869"/>
      <c r="MHU39" s="869"/>
      <c r="MHV39" s="869"/>
      <c r="MHW39" s="869"/>
      <c r="MHX39" s="869"/>
      <c r="MHY39" s="869"/>
      <c r="MHZ39" s="869"/>
      <c r="MIA39" s="869"/>
      <c r="MIB39" s="869"/>
      <c r="MIC39" s="869"/>
      <c r="MID39" s="869"/>
      <c r="MIE39" s="869"/>
      <c r="MIF39" s="869"/>
      <c r="MIG39" s="869"/>
      <c r="MIH39" s="869"/>
      <c r="MII39" s="869"/>
      <c r="MIJ39" s="869"/>
      <c r="MIK39" s="869"/>
      <c r="MIL39" s="869"/>
      <c r="MIM39" s="869"/>
      <c r="MIN39" s="869"/>
      <c r="MIO39" s="869"/>
      <c r="MIP39" s="869"/>
      <c r="MIQ39" s="869"/>
      <c r="MIR39" s="869"/>
      <c r="MIS39" s="869"/>
      <c r="MIT39" s="869"/>
      <c r="MIU39" s="869"/>
      <c r="MIV39" s="869"/>
      <c r="MIW39" s="869"/>
      <c r="MIX39" s="869"/>
      <c r="MIY39" s="869"/>
      <c r="MIZ39" s="869"/>
      <c r="MJA39" s="869"/>
      <c r="MJB39" s="869"/>
      <c r="MJC39" s="869"/>
      <c r="MJD39" s="869"/>
      <c r="MJE39" s="869"/>
      <c r="MJF39" s="869"/>
      <c r="MJG39" s="869"/>
      <c r="MJH39" s="869"/>
      <c r="MJI39" s="869"/>
      <c r="MJJ39" s="869"/>
      <c r="MJK39" s="869"/>
      <c r="MJL39" s="869"/>
      <c r="MJM39" s="869"/>
      <c r="MJN39" s="869"/>
      <c r="MJO39" s="869"/>
      <c r="MJP39" s="869"/>
      <c r="MJQ39" s="869"/>
      <c r="MJR39" s="869"/>
      <c r="MJS39" s="869"/>
      <c r="MJT39" s="869"/>
      <c r="MJU39" s="869"/>
      <c r="MJV39" s="869"/>
      <c r="MJW39" s="869"/>
      <c r="MJX39" s="869"/>
      <c r="MJY39" s="869"/>
      <c r="MJZ39" s="869"/>
      <c r="MKA39" s="869"/>
      <c r="MKB39" s="869"/>
      <c r="MKC39" s="869"/>
      <c r="MKD39" s="869"/>
      <c r="MKE39" s="869"/>
      <c r="MKF39" s="869"/>
      <c r="MKG39" s="869"/>
      <c r="MKH39" s="869"/>
      <c r="MKI39" s="869"/>
      <c r="MKJ39" s="869"/>
      <c r="MKK39" s="869"/>
      <c r="MKL39" s="869"/>
      <c r="MKM39" s="869"/>
      <c r="MKN39" s="869"/>
      <c r="MKO39" s="869"/>
      <c r="MKP39" s="869"/>
      <c r="MKQ39" s="869"/>
      <c r="MKR39" s="869"/>
      <c r="MKS39" s="869"/>
      <c r="MKT39" s="869"/>
      <c r="MKU39" s="869"/>
      <c r="MKV39" s="869"/>
      <c r="MKW39" s="869"/>
      <c r="MKX39" s="869"/>
      <c r="MKY39" s="869"/>
      <c r="MKZ39" s="869"/>
      <c r="MLA39" s="869"/>
      <c r="MLB39" s="869"/>
      <c r="MLC39" s="869"/>
      <c r="MLD39" s="869"/>
      <c r="MLE39" s="869"/>
      <c r="MLF39" s="869"/>
      <c r="MLG39" s="869"/>
      <c r="MLH39" s="869"/>
      <c r="MLI39" s="869"/>
      <c r="MLJ39" s="869"/>
      <c r="MLK39" s="869"/>
      <c r="MLL39" s="869"/>
      <c r="MLM39" s="869"/>
      <c r="MLN39" s="869"/>
      <c r="MLO39" s="869"/>
      <c r="MLP39" s="869"/>
      <c r="MLQ39" s="869"/>
      <c r="MLR39" s="869"/>
      <c r="MLS39" s="869"/>
      <c r="MLT39" s="869"/>
      <c r="MLU39" s="869"/>
      <c r="MLV39" s="869"/>
      <c r="MLW39" s="869"/>
      <c r="MLX39" s="869"/>
      <c r="MLY39" s="869"/>
      <c r="MLZ39" s="869"/>
      <c r="MMA39" s="869"/>
      <c r="MMB39" s="869"/>
      <c r="MMC39" s="869"/>
      <c r="MMD39" s="869"/>
      <c r="MME39" s="869"/>
      <c r="MMF39" s="869"/>
      <c r="MMG39" s="869"/>
      <c r="MMH39" s="869"/>
      <c r="MMI39" s="869"/>
      <c r="MMJ39" s="869"/>
      <c r="MMK39" s="869"/>
      <c r="MML39" s="869"/>
      <c r="MMM39" s="869"/>
      <c r="MMN39" s="869"/>
      <c r="MMO39" s="869"/>
      <c r="MMP39" s="869"/>
      <c r="MMQ39" s="869"/>
      <c r="MMR39" s="869"/>
      <c r="MMS39" s="869"/>
      <c r="MMT39" s="869"/>
      <c r="MMU39" s="869"/>
      <c r="MMV39" s="869"/>
      <c r="MMW39" s="869"/>
      <c r="MMX39" s="869"/>
      <c r="MMY39" s="869"/>
      <c r="MMZ39" s="869"/>
      <c r="MNA39" s="869"/>
      <c r="MNB39" s="869"/>
      <c r="MNC39" s="869"/>
      <c r="MND39" s="869"/>
      <c r="MNE39" s="869"/>
      <c r="MNF39" s="869"/>
      <c r="MNG39" s="869"/>
      <c r="MNH39" s="869"/>
      <c r="MNI39" s="869"/>
      <c r="MNJ39" s="869"/>
      <c r="MNK39" s="869"/>
      <c r="MNL39" s="869"/>
      <c r="MNM39" s="869"/>
      <c r="MNN39" s="869"/>
      <c r="MNO39" s="869"/>
      <c r="MNP39" s="869"/>
      <c r="MNQ39" s="869"/>
      <c r="MNR39" s="869"/>
      <c r="MNS39" s="869"/>
      <c r="MNT39" s="869"/>
      <c r="MNU39" s="869"/>
      <c r="MNV39" s="869"/>
      <c r="MNW39" s="869"/>
      <c r="MNX39" s="869"/>
      <c r="MNY39" s="869"/>
      <c r="MNZ39" s="869"/>
      <c r="MOA39" s="869"/>
      <c r="MOB39" s="869"/>
      <c r="MOC39" s="869"/>
      <c r="MOD39" s="869"/>
      <c r="MOE39" s="869"/>
      <c r="MOF39" s="869"/>
      <c r="MOG39" s="869"/>
      <c r="MOH39" s="869"/>
      <c r="MOI39" s="869"/>
      <c r="MOJ39" s="869"/>
      <c r="MOK39" s="869"/>
      <c r="MOL39" s="869"/>
      <c r="MOM39" s="869"/>
      <c r="MON39" s="869"/>
      <c r="MOO39" s="869"/>
      <c r="MOP39" s="869"/>
      <c r="MOQ39" s="869"/>
      <c r="MOR39" s="869"/>
      <c r="MOS39" s="869"/>
      <c r="MOT39" s="869"/>
      <c r="MOU39" s="869"/>
      <c r="MOV39" s="869"/>
      <c r="MOW39" s="869"/>
      <c r="MOX39" s="869"/>
      <c r="MOY39" s="869"/>
      <c r="MOZ39" s="869"/>
      <c r="MPA39" s="869"/>
      <c r="MPB39" s="869"/>
      <c r="MPC39" s="869"/>
      <c r="MPD39" s="869"/>
      <c r="MPE39" s="869"/>
      <c r="MPF39" s="869"/>
      <c r="MPG39" s="869"/>
      <c r="MPH39" s="869"/>
      <c r="MPI39" s="869"/>
      <c r="MPJ39" s="869"/>
      <c r="MPK39" s="869"/>
      <c r="MPL39" s="869"/>
      <c r="MPM39" s="869"/>
      <c r="MPN39" s="869"/>
      <c r="MPO39" s="869"/>
      <c r="MPP39" s="869"/>
      <c r="MPQ39" s="869"/>
      <c r="MPR39" s="869"/>
      <c r="MPS39" s="869"/>
      <c r="MPT39" s="869"/>
      <c r="MPU39" s="869"/>
      <c r="MPV39" s="869"/>
      <c r="MPW39" s="869"/>
      <c r="MPX39" s="869"/>
      <c r="MPY39" s="869"/>
      <c r="MPZ39" s="869"/>
      <c r="MQA39" s="869"/>
      <c r="MQB39" s="869"/>
      <c r="MQC39" s="869"/>
      <c r="MQD39" s="869"/>
      <c r="MQE39" s="869"/>
      <c r="MQF39" s="869"/>
      <c r="MQG39" s="869"/>
      <c r="MQH39" s="869"/>
      <c r="MQI39" s="869"/>
      <c r="MQJ39" s="869"/>
      <c r="MQK39" s="869"/>
      <c r="MQL39" s="869"/>
      <c r="MQM39" s="869"/>
      <c r="MQN39" s="869"/>
      <c r="MQO39" s="869"/>
      <c r="MQP39" s="869"/>
      <c r="MQQ39" s="869"/>
      <c r="MQR39" s="869"/>
      <c r="MQS39" s="869"/>
      <c r="MQT39" s="869"/>
      <c r="MQU39" s="869"/>
      <c r="MQV39" s="869"/>
      <c r="MQW39" s="869"/>
      <c r="MQX39" s="869"/>
      <c r="MQY39" s="869"/>
      <c r="MQZ39" s="869"/>
      <c r="MRA39" s="869"/>
      <c r="MRB39" s="869"/>
      <c r="MRC39" s="869"/>
      <c r="MRD39" s="869"/>
      <c r="MRE39" s="869"/>
      <c r="MRF39" s="869"/>
      <c r="MRG39" s="869"/>
      <c r="MRH39" s="869"/>
      <c r="MRI39" s="869"/>
      <c r="MRJ39" s="869"/>
      <c r="MRK39" s="869"/>
      <c r="MRL39" s="869"/>
      <c r="MRM39" s="869"/>
      <c r="MRN39" s="869"/>
      <c r="MRO39" s="869"/>
      <c r="MRP39" s="869"/>
      <c r="MRQ39" s="869"/>
      <c r="MRR39" s="869"/>
      <c r="MRS39" s="869"/>
      <c r="MRT39" s="869"/>
      <c r="MRU39" s="869"/>
      <c r="MRV39" s="869"/>
      <c r="MRW39" s="869"/>
      <c r="MRX39" s="869"/>
      <c r="MRY39" s="869"/>
      <c r="MRZ39" s="869"/>
      <c r="MSA39" s="869"/>
      <c r="MSB39" s="869"/>
      <c r="MSC39" s="869"/>
      <c r="MSD39" s="869"/>
      <c r="MSE39" s="869"/>
      <c r="MSF39" s="869"/>
      <c r="MSG39" s="869"/>
      <c r="MSH39" s="869"/>
      <c r="MSI39" s="869"/>
      <c r="MSJ39" s="869"/>
      <c r="MSK39" s="869"/>
      <c r="MSL39" s="869"/>
      <c r="MSM39" s="869"/>
      <c r="MSN39" s="869"/>
      <c r="MSO39" s="869"/>
      <c r="MSP39" s="869"/>
      <c r="MSQ39" s="869"/>
      <c r="MSR39" s="869"/>
      <c r="MSS39" s="869"/>
      <c r="MST39" s="869"/>
      <c r="MSU39" s="869"/>
      <c r="MSV39" s="869"/>
      <c r="MSW39" s="869"/>
      <c r="MSX39" s="869"/>
      <c r="MSY39" s="869"/>
      <c r="MSZ39" s="869"/>
      <c r="MTA39" s="869"/>
      <c r="MTB39" s="869"/>
      <c r="MTC39" s="869"/>
      <c r="MTD39" s="869"/>
      <c r="MTE39" s="869"/>
      <c r="MTF39" s="869"/>
      <c r="MTG39" s="869"/>
      <c r="MTH39" s="869"/>
      <c r="MTI39" s="869"/>
      <c r="MTJ39" s="869"/>
      <c r="MTK39" s="869"/>
      <c r="MTL39" s="869"/>
      <c r="MTM39" s="869"/>
      <c r="MTN39" s="869"/>
      <c r="MTO39" s="869"/>
      <c r="MTP39" s="869"/>
      <c r="MTQ39" s="869"/>
      <c r="MTR39" s="869"/>
      <c r="MTS39" s="869"/>
      <c r="MTT39" s="869"/>
      <c r="MTU39" s="869"/>
      <c r="MTV39" s="869"/>
      <c r="MTW39" s="869"/>
      <c r="MTX39" s="869"/>
      <c r="MTY39" s="869"/>
      <c r="MTZ39" s="869"/>
      <c r="MUA39" s="869"/>
      <c r="MUB39" s="869"/>
      <c r="MUC39" s="869"/>
      <c r="MUD39" s="869"/>
      <c r="MUE39" s="869"/>
      <c r="MUF39" s="869"/>
      <c r="MUG39" s="869"/>
      <c r="MUH39" s="869"/>
      <c r="MUI39" s="869"/>
      <c r="MUJ39" s="869"/>
      <c r="MUK39" s="869"/>
      <c r="MUL39" s="869"/>
      <c r="MUM39" s="869"/>
      <c r="MUN39" s="869"/>
      <c r="MUO39" s="869"/>
      <c r="MUP39" s="869"/>
      <c r="MUQ39" s="869"/>
      <c r="MUR39" s="869"/>
      <c r="MUS39" s="869"/>
      <c r="MUT39" s="869"/>
      <c r="MUU39" s="869"/>
      <c r="MUV39" s="869"/>
      <c r="MUW39" s="869"/>
      <c r="MUX39" s="869"/>
      <c r="MUY39" s="869"/>
      <c r="MUZ39" s="869"/>
      <c r="MVA39" s="869"/>
      <c r="MVB39" s="869"/>
      <c r="MVC39" s="869"/>
      <c r="MVD39" s="869"/>
      <c r="MVE39" s="869"/>
      <c r="MVF39" s="869"/>
      <c r="MVG39" s="869"/>
      <c r="MVH39" s="869"/>
      <c r="MVI39" s="869"/>
      <c r="MVJ39" s="869"/>
      <c r="MVK39" s="869"/>
      <c r="MVL39" s="869"/>
      <c r="MVM39" s="869"/>
      <c r="MVN39" s="869"/>
      <c r="MVO39" s="869"/>
      <c r="MVP39" s="869"/>
      <c r="MVQ39" s="869"/>
      <c r="MVR39" s="869"/>
      <c r="MVS39" s="869"/>
      <c r="MVT39" s="869"/>
      <c r="MVU39" s="869"/>
      <c r="MVV39" s="869"/>
      <c r="MVW39" s="869"/>
      <c r="MVX39" s="869"/>
      <c r="MVY39" s="869"/>
      <c r="MVZ39" s="869"/>
      <c r="MWA39" s="869"/>
      <c r="MWB39" s="869"/>
      <c r="MWC39" s="869"/>
      <c r="MWD39" s="869"/>
      <c r="MWE39" s="869"/>
      <c r="MWF39" s="869"/>
      <c r="MWG39" s="869"/>
      <c r="MWH39" s="869"/>
      <c r="MWI39" s="869"/>
      <c r="MWJ39" s="869"/>
      <c r="MWK39" s="869"/>
      <c r="MWL39" s="869"/>
      <c r="MWM39" s="869"/>
      <c r="MWN39" s="869"/>
      <c r="MWO39" s="869"/>
      <c r="MWP39" s="869"/>
      <c r="MWQ39" s="869"/>
      <c r="MWR39" s="869"/>
      <c r="MWS39" s="869"/>
      <c r="MWT39" s="869"/>
      <c r="MWU39" s="869"/>
      <c r="MWV39" s="869"/>
      <c r="MWW39" s="869"/>
      <c r="MWX39" s="869"/>
      <c r="MWY39" s="869"/>
      <c r="MWZ39" s="869"/>
      <c r="MXA39" s="869"/>
      <c r="MXB39" s="869"/>
      <c r="MXC39" s="869"/>
      <c r="MXD39" s="869"/>
      <c r="MXE39" s="869"/>
      <c r="MXF39" s="869"/>
      <c r="MXG39" s="869"/>
      <c r="MXH39" s="869"/>
      <c r="MXI39" s="869"/>
      <c r="MXJ39" s="869"/>
      <c r="MXK39" s="869"/>
      <c r="MXL39" s="869"/>
      <c r="MXM39" s="869"/>
      <c r="MXN39" s="869"/>
      <c r="MXO39" s="869"/>
      <c r="MXP39" s="869"/>
      <c r="MXQ39" s="869"/>
      <c r="MXR39" s="869"/>
      <c r="MXS39" s="869"/>
      <c r="MXT39" s="869"/>
      <c r="MXU39" s="869"/>
      <c r="MXV39" s="869"/>
      <c r="MXW39" s="869"/>
      <c r="MXX39" s="869"/>
      <c r="MXY39" s="869"/>
      <c r="MXZ39" s="869"/>
      <c r="MYA39" s="869"/>
      <c r="MYB39" s="869"/>
      <c r="MYC39" s="869"/>
      <c r="MYD39" s="869"/>
      <c r="MYE39" s="869"/>
      <c r="MYF39" s="869"/>
      <c r="MYG39" s="869"/>
      <c r="MYH39" s="869"/>
      <c r="MYI39" s="869"/>
      <c r="MYJ39" s="869"/>
      <c r="MYK39" s="869"/>
      <c r="MYL39" s="869"/>
      <c r="MYM39" s="869"/>
      <c r="MYN39" s="869"/>
      <c r="MYO39" s="869"/>
      <c r="MYP39" s="869"/>
      <c r="MYQ39" s="869"/>
      <c r="MYR39" s="869"/>
      <c r="MYS39" s="869"/>
      <c r="MYT39" s="869"/>
      <c r="MYU39" s="869"/>
      <c r="MYV39" s="869"/>
      <c r="MYW39" s="869"/>
      <c r="MYX39" s="869"/>
      <c r="MYY39" s="869"/>
      <c r="MYZ39" s="869"/>
      <c r="MZA39" s="869"/>
      <c r="MZB39" s="869"/>
      <c r="MZC39" s="869"/>
      <c r="MZD39" s="869"/>
      <c r="MZE39" s="869"/>
      <c r="MZF39" s="869"/>
      <c r="MZG39" s="869"/>
      <c r="MZH39" s="869"/>
      <c r="MZI39" s="869"/>
      <c r="MZJ39" s="869"/>
      <c r="MZK39" s="869"/>
      <c r="MZL39" s="869"/>
      <c r="MZM39" s="869"/>
      <c r="MZN39" s="869"/>
      <c r="MZO39" s="869"/>
      <c r="MZP39" s="869"/>
      <c r="MZQ39" s="869"/>
      <c r="MZR39" s="869"/>
      <c r="MZS39" s="869"/>
      <c r="MZT39" s="869"/>
      <c r="MZU39" s="869"/>
      <c r="MZV39" s="869"/>
      <c r="MZW39" s="869"/>
      <c r="MZX39" s="869"/>
      <c r="MZY39" s="869"/>
      <c r="MZZ39" s="869"/>
      <c r="NAA39" s="869"/>
      <c r="NAB39" s="869"/>
      <c r="NAC39" s="869"/>
      <c r="NAD39" s="869"/>
      <c r="NAE39" s="869"/>
      <c r="NAF39" s="869"/>
      <c r="NAG39" s="869"/>
      <c r="NAH39" s="869"/>
      <c r="NAI39" s="869"/>
      <c r="NAJ39" s="869"/>
      <c r="NAK39" s="869"/>
      <c r="NAL39" s="869"/>
      <c r="NAM39" s="869"/>
      <c r="NAN39" s="869"/>
      <c r="NAO39" s="869"/>
      <c r="NAP39" s="869"/>
      <c r="NAQ39" s="869"/>
      <c r="NAR39" s="869"/>
      <c r="NAS39" s="869"/>
      <c r="NAT39" s="869"/>
      <c r="NAU39" s="869"/>
      <c r="NAV39" s="869"/>
      <c r="NAW39" s="869"/>
      <c r="NAX39" s="869"/>
      <c r="NAY39" s="869"/>
      <c r="NAZ39" s="869"/>
      <c r="NBA39" s="869"/>
      <c r="NBB39" s="869"/>
      <c r="NBC39" s="869"/>
      <c r="NBD39" s="869"/>
      <c r="NBE39" s="869"/>
      <c r="NBF39" s="869"/>
      <c r="NBG39" s="869"/>
      <c r="NBH39" s="869"/>
      <c r="NBI39" s="869"/>
      <c r="NBJ39" s="869"/>
      <c r="NBK39" s="869"/>
      <c r="NBL39" s="869"/>
      <c r="NBM39" s="869"/>
      <c r="NBN39" s="869"/>
      <c r="NBO39" s="869"/>
      <c r="NBP39" s="869"/>
      <c r="NBQ39" s="869"/>
      <c r="NBR39" s="869"/>
      <c r="NBS39" s="869"/>
      <c r="NBT39" s="869"/>
      <c r="NBU39" s="869"/>
      <c r="NBV39" s="869"/>
      <c r="NBW39" s="869"/>
      <c r="NBX39" s="869"/>
      <c r="NBY39" s="869"/>
      <c r="NBZ39" s="869"/>
      <c r="NCA39" s="869"/>
      <c r="NCB39" s="869"/>
      <c r="NCC39" s="869"/>
      <c r="NCD39" s="869"/>
      <c r="NCE39" s="869"/>
      <c r="NCF39" s="869"/>
      <c r="NCG39" s="869"/>
      <c r="NCH39" s="869"/>
      <c r="NCI39" s="869"/>
      <c r="NCJ39" s="869"/>
      <c r="NCK39" s="869"/>
      <c r="NCL39" s="869"/>
      <c r="NCM39" s="869"/>
      <c r="NCN39" s="869"/>
      <c r="NCO39" s="869"/>
      <c r="NCP39" s="869"/>
      <c r="NCQ39" s="869"/>
      <c r="NCR39" s="869"/>
      <c r="NCS39" s="869"/>
      <c r="NCT39" s="869"/>
      <c r="NCU39" s="869"/>
      <c r="NCV39" s="869"/>
      <c r="NCW39" s="869"/>
      <c r="NCX39" s="869"/>
      <c r="NCY39" s="869"/>
      <c r="NCZ39" s="869"/>
      <c r="NDA39" s="869"/>
      <c r="NDB39" s="869"/>
      <c r="NDC39" s="869"/>
      <c r="NDD39" s="869"/>
      <c r="NDE39" s="869"/>
      <c r="NDF39" s="869"/>
      <c r="NDG39" s="869"/>
      <c r="NDH39" s="869"/>
      <c r="NDI39" s="869"/>
      <c r="NDJ39" s="869"/>
      <c r="NDK39" s="869"/>
      <c r="NDL39" s="869"/>
      <c r="NDM39" s="869"/>
      <c r="NDN39" s="869"/>
      <c r="NDO39" s="869"/>
      <c r="NDP39" s="869"/>
      <c r="NDQ39" s="869"/>
      <c r="NDR39" s="869"/>
      <c r="NDS39" s="869"/>
      <c r="NDT39" s="869"/>
      <c r="NDU39" s="869"/>
      <c r="NDV39" s="869"/>
      <c r="NDW39" s="869"/>
      <c r="NDX39" s="869"/>
      <c r="NDY39" s="869"/>
      <c r="NDZ39" s="869"/>
      <c r="NEA39" s="869"/>
      <c r="NEB39" s="869"/>
      <c r="NEC39" s="869"/>
      <c r="NED39" s="869"/>
      <c r="NEE39" s="869"/>
      <c r="NEF39" s="869"/>
      <c r="NEG39" s="869"/>
      <c r="NEH39" s="869"/>
      <c r="NEI39" s="869"/>
      <c r="NEJ39" s="869"/>
      <c r="NEK39" s="869"/>
      <c r="NEL39" s="869"/>
      <c r="NEM39" s="869"/>
      <c r="NEN39" s="869"/>
      <c r="NEO39" s="869"/>
      <c r="NEP39" s="869"/>
      <c r="NEQ39" s="869"/>
      <c r="NER39" s="869"/>
      <c r="NES39" s="869"/>
      <c r="NET39" s="869"/>
      <c r="NEU39" s="869"/>
      <c r="NEV39" s="869"/>
      <c r="NEW39" s="869"/>
      <c r="NEX39" s="869"/>
      <c r="NEY39" s="869"/>
      <c r="NEZ39" s="869"/>
      <c r="NFA39" s="869"/>
      <c r="NFB39" s="869"/>
      <c r="NFC39" s="869"/>
      <c r="NFD39" s="869"/>
      <c r="NFE39" s="869"/>
      <c r="NFF39" s="869"/>
      <c r="NFG39" s="869"/>
      <c r="NFH39" s="869"/>
      <c r="NFI39" s="869"/>
      <c r="NFJ39" s="869"/>
      <c r="NFK39" s="869"/>
      <c r="NFL39" s="869"/>
      <c r="NFM39" s="869"/>
      <c r="NFN39" s="869"/>
      <c r="NFO39" s="869"/>
      <c r="NFP39" s="869"/>
      <c r="NFQ39" s="869"/>
      <c r="NFR39" s="869"/>
      <c r="NFS39" s="869"/>
      <c r="NFT39" s="869"/>
      <c r="NFU39" s="869"/>
      <c r="NFV39" s="869"/>
      <c r="NFW39" s="869"/>
      <c r="NFX39" s="869"/>
      <c r="NFY39" s="869"/>
      <c r="NFZ39" s="869"/>
      <c r="NGA39" s="869"/>
      <c r="NGB39" s="869"/>
      <c r="NGC39" s="869"/>
      <c r="NGD39" s="869"/>
      <c r="NGE39" s="869"/>
      <c r="NGF39" s="869"/>
      <c r="NGG39" s="869"/>
      <c r="NGH39" s="869"/>
      <c r="NGI39" s="869"/>
      <c r="NGJ39" s="869"/>
      <c r="NGK39" s="869"/>
      <c r="NGL39" s="869"/>
      <c r="NGM39" s="869"/>
      <c r="NGN39" s="869"/>
      <c r="NGO39" s="869"/>
      <c r="NGP39" s="869"/>
      <c r="NGQ39" s="869"/>
      <c r="NGR39" s="869"/>
      <c r="NGS39" s="869"/>
      <c r="NGT39" s="869"/>
      <c r="NGU39" s="869"/>
      <c r="NGV39" s="869"/>
      <c r="NGW39" s="869"/>
      <c r="NGX39" s="869"/>
      <c r="NGY39" s="869"/>
      <c r="NGZ39" s="869"/>
      <c r="NHA39" s="869"/>
      <c r="NHB39" s="869"/>
      <c r="NHC39" s="869"/>
      <c r="NHD39" s="869"/>
      <c r="NHE39" s="869"/>
      <c r="NHF39" s="869"/>
      <c r="NHG39" s="869"/>
      <c r="NHH39" s="869"/>
      <c r="NHI39" s="869"/>
      <c r="NHJ39" s="869"/>
      <c r="NHK39" s="869"/>
      <c r="NHL39" s="869"/>
      <c r="NHM39" s="869"/>
      <c r="NHN39" s="869"/>
      <c r="NHO39" s="869"/>
      <c r="NHP39" s="869"/>
      <c r="NHQ39" s="869"/>
      <c r="NHR39" s="869"/>
      <c r="NHS39" s="869"/>
      <c r="NHT39" s="869"/>
      <c r="NHU39" s="869"/>
      <c r="NHV39" s="869"/>
      <c r="NHW39" s="869"/>
      <c r="NHX39" s="869"/>
      <c r="NHY39" s="869"/>
      <c r="NHZ39" s="869"/>
      <c r="NIA39" s="869"/>
      <c r="NIB39" s="869"/>
      <c r="NIC39" s="869"/>
      <c r="NID39" s="869"/>
      <c r="NIE39" s="869"/>
      <c r="NIF39" s="869"/>
      <c r="NIG39" s="869"/>
      <c r="NIH39" s="869"/>
      <c r="NII39" s="869"/>
      <c r="NIJ39" s="869"/>
      <c r="NIK39" s="869"/>
      <c r="NIL39" s="869"/>
      <c r="NIM39" s="869"/>
      <c r="NIN39" s="869"/>
      <c r="NIO39" s="869"/>
      <c r="NIP39" s="869"/>
      <c r="NIQ39" s="869"/>
      <c r="NIR39" s="869"/>
      <c r="NIS39" s="869"/>
      <c r="NIT39" s="869"/>
      <c r="NIU39" s="869"/>
      <c r="NIV39" s="869"/>
      <c r="NIW39" s="869"/>
      <c r="NIX39" s="869"/>
      <c r="NIY39" s="869"/>
      <c r="NIZ39" s="869"/>
      <c r="NJA39" s="869"/>
      <c r="NJB39" s="869"/>
      <c r="NJC39" s="869"/>
      <c r="NJD39" s="869"/>
      <c r="NJE39" s="869"/>
      <c r="NJF39" s="869"/>
      <c r="NJG39" s="869"/>
      <c r="NJH39" s="869"/>
      <c r="NJI39" s="869"/>
      <c r="NJJ39" s="869"/>
      <c r="NJK39" s="869"/>
      <c r="NJL39" s="869"/>
      <c r="NJM39" s="869"/>
      <c r="NJN39" s="869"/>
      <c r="NJO39" s="869"/>
      <c r="NJP39" s="869"/>
      <c r="NJQ39" s="869"/>
      <c r="NJR39" s="869"/>
      <c r="NJS39" s="869"/>
      <c r="NJT39" s="869"/>
      <c r="NJU39" s="869"/>
      <c r="NJV39" s="869"/>
      <c r="NJW39" s="869"/>
      <c r="NJX39" s="869"/>
      <c r="NJY39" s="869"/>
      <c r="NJZ39" s="869"/>
      <c r="NKA39" s="869"/>
      <c r="NKB39" s="869"/>
      <c r="NKC39" s="869"/>
      <c r="NKD39" s="869"/>
      <c r="NKE39" s="869"/>
      <c r="NKF39" s="869"/>
      <c r="NKG39" s="869"/>
      <c r="NKH39" s="869"/>
      <c r="NKI39" s="869"/>
      <c r="NKJ39" s="869"/>
      <c r="NKK39" s="869"/>
      <c r="NKL39" s="869"/>
      <c r="NKM39" s="869"/>
      <c r="NKN39" s="869"/>
      <c r="NKO39" s="869"/>
      <c r="NKP39" s="869"/>
      <c r="NKQ39" s="869"/>
      <c r="NKR39" s="869"/>
      <c r="NKS39" s="869"/>
      <c r="NKT39" s="869"/>
      <c r="NKU39" s="869"/>
      <c r="NKV39" s="869"/>
      <c r="NKW39" s="869"/>
      <c r="NKX39" s="869"/>
      <c r="NKY39" s="869"/>
      <c r="NKZ39" s="869"/>
      <c r="NLA39" s="869"/>
      <c r="NLB39" s="869"/>
      <c r="NLC39" s="869"/>
      <c r="NLD39" s="869"/>
      <c r="NLE39" s="869"/>
      <c r="NLF39" s="869"/>
      <c r="NLG39" s="869"/>
      <c r="NLH39" s="869"/>
      <c r="NLI39" s="869"/>
      <c r="NLJ39" s="869"/>
      <c r="NLK39" s="869"/>
      <c r="NLL39" s="869"/>
      <c r="NLM39" s="869"/>
      <c r="NLN39" s="869"/>
      <c r="NLO39" s="869"/>
      <c r="NLP39" s="869"/>
      <c r="NLQ39" s="869"/>
      <c r="NLR39" s="869"/>
      <c r="NLS39" s="869"/>
      <c r="NLT39" s="869"/>
      <c r="NLU39" s="869"/>
      <c r="NLV39" s="869"/>
      <c r="NLW39" s="869"/>
      <c r="NLX39" s="869"/>
      <c r="NLY39" s="869"/>
      <c r="NLZ39" s="869"/>
      <c r="NMA39" s="869"/>
      <c r="NMB39" s="869"/>
      <c r="NMC39" s="869"/>
      <c r="NMD39" s="869"/>
      <c r="NME39" s="869"/>
      <c r="NMF39" s="869"/>
      <c r="NMG39" s="869"/>
      <c r="NMH39" s="869"/>
      <c r="NMI39" s="869"/>
      <c r="NMJ39" s="869"/>
      <c r="NMK39" s="869"/>
      <c r="NML39" s="869"/>
      <c r="NMM39" s="869"/>
      <c r="NMN39" s="869"/>
      <c r="NMO39" s="869"/>
      <c r="NMP39" s="869"/>
      <c r="NMQ39" s="869"/>
      <c r="NMR39" s="869"/>
      <c r="NMS39" s="869"/>
      <c r="NMT39" s="869"/>
      <c r="NMU39" s="869"/>
      <c r="NMV39" s="869"/>
      <c r="NMW39" s="869"/>
      <c r="NMX39" s="869"/>
      <c r="NMY39" s="869"/>
      <c r="NMZ39" s="869"/>
      <c r="NNA39" s="869"/>
      <c r="NNB39" s="869"/>
      <c r="NNC39" s="869"/>
      <c r="NND39" s="869"/>
      <c r="NNE39" s="869"/>
      <c r="NNF39" s="869"/>
      <c r="NNG39" s="869"/>
      <c r="NNH39" s="869"/>
      <c r="NNI39" s="869"/>
      <c r="NNJ39" s="869"/>
      <c r="NNK39" s="869"/>
      <c r="NNL39" s="869"/>
      <c r="NNM39" s="869"/>
      <c r="NNN39" s="869"/>
      <c r="NNO39" s="869"/>
      <c r="NNP39" s="869"/>
      <c r="NNQ39" s="869"/>
      <c r="NNR39" s="869"/>
      <c r="NNS39" s="869"/>
      <c r="NNT39" s="869"/>
      <c r="NNU39" s="869"/>
      <c r="NNV39" s="869"/>
      <c r="NNW39" s="869"/>
      <c r="NNX39" s="869"/>
      <c r="NNY39" s="869"/>
      <c r="NNZ39" s="869"/>
      <c r="NOA39" s="869"/>
      <c r="NOB39" s="869"/>
      <c r="NOC39" s="869"/>
      <c r="NOD39" s="869"/>
      <c r="NOE39" s="869"/>
      <c r="NOF39" s="869"/>
      <c r="NOG39" s="869"/>
      <c r="NOH39" s="869"/>
      <c r="NOI39" s="869"/>
      <c r="NOJ39" s="869"/>
      <c r="NOK39" s="869"/>
      <c r="NOL39" s="869"/>
      <c r="NOM39" s="869"/>
      <c r="NON39" s="869"/>
      <c r="NOO39" s="869"/>
      <c r="NOP39" s="869"/>
      <c r="NOQ39" s="869"/>
      <c r="NOR39" s="869"/>
      <c r="NOS39" s="869"/>
      <c r="NOT39" s="869"/>
      <c r="NOU39" s="869"/>
      <c r="NOV39" s="869"/>
      <c r="NOW39" s="869"/>
      <c r="NOX39" s="869"/>
      <c r="NOY39" s="869"/>
      <c r="NOZ39" s="869"/>
      <c r="NPA39" s="869"/>
      <c r="NPB39" s="869"/>
      <c r="NPC39" s="869"/>
      <c r="NPD39" s="869"/>
      <c r="NPE39" s="869"/>
      <c r="NPF39" s="869"/>
      <c r="NPG39" s="869"/>
      <c r="NPH39" s="869"/>
      <c r="NPI39" s="869"/>
      <c r="NPJ39" s="869"/>
      <c r="NPK39" s="869"/>
      <c r="NPL39" s="869"/>
      <c r="NPM39" s="869"/>
      <c r="NPN39" s="869"/>
      <c r="NPO39" s="869"/>
      <c r="NPP39" s="869"/>
      <c r="NPQ39" s="869"/>
      <c r="NPR39" s="869"/>
      <c r="NPS39" s="869"/>
      <c r="NPT39" s="869"/>
      <c r="NPU39" s="869"/>
      <c r="NPV39" s="869"/>
      <c r="NPW39" s="869"/>
      <c r="NPX39" s="869"/>
      <c r="NPY39" s="869"/>
      <c r="NPZ39" s="869"/>
      <c r="NQA39" s="869"/>
      <c r="NQB39" s="869"/>
      <c r="NQC39" s="869"/>
      <c r="NQD39" s="869"/>
      <c r="NQE39" s="869"/>
      <c r="NQF39" s="869"/>
      <c r="NQG39" s="869"/>
      <c r="NQH39" s="869"/>
      <c r="NQI39" s="869"/>
      <c r="NQJ39" s="869"/>
      <c r="NQK39" s="869"/>
      <c r="NQL39" s="869"/>
      <c r="NQM39" s="869"/>
      <c r="NQN39" s="869"/>
      <c r="NQO39" s="869"/>
      <c r="NQP39" s="869"/>
      <c r="NQQ39" s="869"/>
      <c r="NQR39" s="869"/>
      <c r="NQS39" s="869"/>
      <c r="NQT39" s="869"/>
      <c r="NQU39" s="869"/>
      <c r="NQV39" s="869"/>
      <c r="NQW39" s="869"/>
      <c r="NQX39" s="869"/>
      <c r="NQY39" s="869"/>
      <c r="NQZ39" s="869"/>
      <c r="NRA39" s="869"/>
      <c r="NRB39" s="869"/>
      <c r="NRC39" s="869"/>
      <c r="NRD39" s="869"/>
      <c r="NRE39" s="869"/>
      <c r="NRF39" s="869"/>
      <c r="NRG39" s="869"/>
      <c r="NRH39" s="869"/>
      <c r="NRI39" s="869"/>
      <c r="NRJ39" s="869"/>
      <c r="NRK39" s="869"/>
      <c r="NRL39" s="869"/>
      <c r="NRM39" s="869"/>
      <c r="NRN39" s="869"/>
      <c r="NRO39" s="869"/>
      <c r="NRP39" s="869"/>
      <c r="NRQ39" s="869"/>
      <c r="NRR39" s="869"/>
      <c r="NRS39" s="869"/>
      <c r="NRT39" s="869"/>
      <c r="NRU39" s="869"/>
      <c r="NRV39" s="869"/>
      <c r="NRW39" s="869"/>
      <c r="NRX39" s="869"/>
      <c r="NRY39" s="869"/>
      <c r="NRZ39" s="869"/>
      <c r="NSA39" s="869"/>
      <c r="NSB39" s="869"/>
      <c r="NSC39" s="869"/>
      <c r="NSD39" s="869"/>
      <c r="NSE39" s="869"/>
      <c r="NSF39" s="869"/>
      <c r="NSG39" s="869"/>
      <c r="NSH39" s="869"/>
      <c r="NSI39" s="869"/>
      <c r="NSJ39" s="869"/>
      <c r="NSK39" s="869"/>
      <c r="NSL39" s="869"/>
      <c r="NSM39" s="869"/>
      <c r="NSN39" s="869"/>
      <c r="NSO39" s="869"/>
      <c r="NSP39" s="869"/>
      <c r="NSQ39" s="869"/>
      <c r="NSR39" s="869"/>
      <c r="NSS39" s="869"/>
      <c r="NST39" s="869"/>
      <c r="NSU39" s="869"/>
      <c r="NSV39" s="869"/>
      <c r="NSW39" s="869"/>
      <c r="NSX39" s="869"/>
      <c r="NSY39" s="869"/>
      <c r="NSZ39" s="869"/>
      <c r="NTA39" s="869"/>
      <c r="NTB39" s="869"/>
      <c r="NTC39" s="869"/>
      <c r="NTD39" s="869"/>
      <c r="NTE39" s="869"/>
      <c r="NTF39" s="869"/>
      <c r="NTG39" s="869"/>
      <c r="NTH39" s="869"/>
      <c r="NTI39" s="869"/>
      <c r="NTJ39" s="869"/>
      <c r="NTK39" s="869"/>
      <c r="NTL39" s="869"/>
      <c r="NTM39" s="869"/>
      <c r="NTN39" s="869"/>
      <c r="NTO39" s="869"/>
      <c r="NTP39" s="869"/>
      <c r="NTQ39" s="869"/>
      <c r="NTR39" s="869"/>
      <c r="NTS39" s="869"/>
      <c r="NTT39" s="869"/>
      <c r="NTU39" s="869"/>
      <c r="NTV39" s="869"/>
      <c r="NTW39" s="869"/>
      <c r="NTX39" s="869"/>
      <c r="NTY39" s="869"/>
      <c r="NTZ39" s="869"/>
      <c r="NUA39" s="869"/>
      <c r="NUB39" s="869"/>
      <c r="NUC39" s="869"/>
      <c r="NUD39" s="869"/>
      <c r="NUE39" s="869"/>
      <c r="NUF39" s="869"/>
      <c r="NUG39" s="869"/>
      <c r="NUH39" s="869"/>
      <c r="NUI39" s="869"/>
      <c r="NUJ39" s="869"/>
      <c r="NUK39" s="869"/>
      <c r="NUL39" s="869"/>
      <c r="NUM39" s="869"/>
      <c r="NUN39" s="869"/>
      <c r="NUO39" s="869"/>
      <c r="NUP39" s="869"/>
      <c r="NUQ39" s="869"/>
      <c r="NUR39" s="869"/>
      <c r="NUS39" s="869"/>
      <c r="NUT39" s="869"/>
      <c r="NUU39" s="869"/>
      <c r="NUV39" s="869"/>
      <c r="NUW39" s="869"/>
      <c r="NUX39" s="869"/>
      <c r="NUY39" s="869"/>
      <c r="NUZ39" s="869"/>
      <c r="NVA39" s="869"/>
      <c r="NVB39" s="869"/>
      <c r="NVC39" s="869"/>
      <c r="NVD39" s="869"/>
      <c r="NVE39" s="869"/>
      <c r="NVF39" s="869"/>
      <c r="NVG39" s="869"/>
      <c r="NVH39" s="869"/>
      <c r="NVI39" s="869"/>
      <c r="NVJ39" s="869"/>
      <c r="NVK39" s="869"/>
      <c r="NVL39" s="869"/>
      <c r="NVM39" s="869"/>
      <c r="NVN39" s="869"/>
      <c r="NVO39" s="869"/>
      <c r="NVP39" s="869"/>
      <c r="NVQ39" s="869"/>
      <c r="NVR39" s="869"/>
      <c r="NVS39" s="869"/>
      <c r="NVT39" s="869"/>
      <c r="NVU39" s="869"/>
      <c r="NVV39" s="869"/>
      <c r="NVW39" s="869"/>
      <c r="NVX39" s="869"/>
      <c r="NVY39" s="869"/>
      <c r="NVZ39" s="869"/>
      <c r="NWA39" s="869"/>
      <c r="NWB39" s="869"/>
      <c r="NWC39" s="869"/>
      <c r="NWD39" s="869"/>
      <c r="NWE39" s="869"/>
      <c r="NWF39" s="869"/>
      <c r="NWG39" s="869"/>
      <c r="NWH39" s="869"/>
      <c r="NWI39" s="869"/>
      <c r="NWJ39" s="869"/>
      <c r="NWK39" s="869"/>
      <c r="NWL39" s="869"/>
      <c r="NWM39" s="869"/>
      <c r="NWN39" s="869"/>
      <c r="NWO39" s="869"/>
      <c r="NWP39" s="869"/>
      <c r="NWQ39" s="869"/>
      <c r="NWR39" s="869"/>
      <c r="NWS39" s="869"/>
      <c r="NWT39" s="869"/>
      <c r="NWU39" s="869"/>
      <c r="NWV39" s="869"/>
      <c r="NWW39" s="869"/>
      <c r="NWX39" s="869"/>
      <c r="NWY39" s="869"/>
      <c r="NWZ39" s="869"/>
      <c r="NXA39" s="869"/>
      <c r="NXB39" s="869"/>
      <c r="NXC39" s="869"/>
      <c r="NXD39" s="869"/>
      <c r="NXE39" s="869"/>
      <c r="NXF39" s="869"/>
      <c r="NXG39" s="869"/>
      <c r="NXH39" s="869"/>
      <c r="NXI39" s="869"/>
      <c r="NXJ39" s="869"/>
      <c r="NXK39" s="869"/>
      <c r="NXL39" s="869"/>
      <c r="NXM39" s="869"/>
      <c r="NXN39" s="869"/>
      <c r="NXO39" s="869"/>
      <c r="NXP39" s="869"/>
      <c r="NXQ39" s="869"/>
      <c r="NXR39" s="869"/>
      <c r="NXS39" s="869"/>
      <c r="NXT39" s="869"/>
      <c r="NXU39" s="869"/>
      <c r="NXV39" s="869"/>
      <c r="NXW39" s="869"/>
      <c r="NXX39" s="869"/>
      <c r="NXY39" s="869"/>
      <c r="NXZ39" s="869"/>
      <c r="NYA39" s="869"/>
      <c r="NYB39" s="869"/>
      <c r="NYC39" s="869"/>
      <c r="NYD39" s="869"/>
      <c r="NYE39" s="869"/>
      <c r="NYF39" s="869"/>
      <c r="NYG39" s="869"/>
      <c r="NYH39" s="869"/>
      <c r="NYI39" s="869"/>
      <c r="NYJ39" s="869"/>
      <c r="NYK39" s="869"/>
      <c r="NYL39" s="869"/>
      <c r="NYM39" s="869"/>
      <c r="NYN39" s="869"/>
      <c r="NYO39" s="869"/>
      <c r="NYP39" s="869"/>
      <c r="NYQ39" s="869"/>
      <c r="NYR39" s="869"/>
      <c r="NYS39" s="869"/>
      <c r="NYT39" s="869"/>
      <c r="NYU39" s="869"/>
      <c r="NYV39" s="869"/>
      <c r="NYW39" s="869"/>
      <c r="NYX39" s="869"/>
      <c r="NYY39" s="869"/>
      <c r="NYZ39" s="869"/>
      <c r="NZA39" s="869"/>
      <c r="NZB39" s="869"/>
      <c r="NZC39" s="869"/>
      <c r="NZD39" s="869"/>
      <c r="NZE39" s="869"/>
      <c r="NZF39" s="869"/>
      <c r="NZG39" s="869"/>
      <c r="NZH39" s="869"/>
      <c r="NZI39" s="869"/>
      <c r="NZJ39" s="869"/>
      <c r="NZK39" s="869"/>
      <c r="NZL39" s="869"/>
      <c r="NZM39" s="869"/>
      <c r="NZN39" s="869"/>
      <c r="NZO39" s="869"/>
      <c r="NZP39" s="869"/>
      <c r="NZQ39" s="869"/>
      <c r="NZR39" s="869"/>
      <c r="NZS39" s="869"/>
      <c r="NZT39" s="869"/>
      <c r="NZU39" s="869"/>
      <c r="NZV39" s="869"/>
      <c r="NZW39" s="869"/>
      <c r="NZX39" s="869"/>
      <c r="NZY39" s="869"/>
      <c r="NZZ39" s="869"/>
      <c r="OAA39" s="869"/>
      <c r="OAB39" s="869"/>
      <c r="OAC39" s="869"/>
      <c r="OAD39" s="869"/>
      <c r="OAE39" s="869"/>
      <c r="OAF39" s="869"/>
      <c r="OAG39" s="869"/>
      <c r="OAH39" s="869"/>
      <c r="OAI39" s="869"/>
      <c r="OAJ39" s="869"/>
      <c r="OAK39" s="869"/>
      <c r="OAL39" s="869"/>
      <c r="OAM39" s="869"/>
      <c r="OAN39" s="869"/>
      <c r="OAO39" s="869"/>
      <c r="OAP39" s="869"/>
      <c r="OAQ39" s="869"/>
      <c r="OAR39" s="869"/>
      <c r="OAS39" s="869"/>
      <c r="OAT39" s="869"/>
      <c r="OAU39" s="869"/>
      <c r="OAV39" s="869"/>
      <c r="OAW39" s="869"/>
      <c r="OAX39" s="869"/>
      <c r="OAY39" s="869"/>
      <c r="OAZ39" s="869"/>
      <c r="OBA39" s="869"/>
      <c r="OBB39" s="869"/>
      <c r="OBC39" s="869"/>
      <c r="OBD39" s="869"/>
      <c r="OBE39" s="869"/>
      <c r="OBF39" s="869"/>
      <c r="OBG39" s="869"/>
      <c r="OBH39" s="869"/>
      <c r="OBI39" s="869"/>
      <c r="OBJ39" s="869"/>
      <c r="OBK39" s="869"/>
      <c r="OBL39" s="869"/>
      <c r="OBM39" s="869"/>
      <c r="OBN39" s="869"/>
      <c r="OBO39" s="869"/>
      <c r="OBP39" s="869"/>
      <c r="OBQ39" s="869"/>
      <c r="OBR39" s="869"/>
      <c r="OBS39" s="869"/>
      <c r="OBT39" s="869"/>
      <c r="OBU39" s="869"/>
      <c r="OBV39" s="869"/>
      <c r="OBW39" s="869"/>
      <c r="OBX39" s="869"/>
      <c r="OBY39" s="869"/>
      <c r="OBZ39" s="869"/>
      <c r="OCA39" s="869"/>
      <c r="OCB39" s="869"/>
      <c r="OCC39" s="869"/>
      <c r="OCD39" s="869"/>
      <c r="OCE39" s="869"/>
      <c r="OCF39" s="869"/>
      <c r="OCG39" s="869"/>
      <c r="OCH39" s="869"/>
      <c r="OCI39" s="869"/>
      <c r="OCJ39" s="869"/>
      <c r="OCK39" s="869"/>
      <c r="OCL39" s="869"/>
      <c r="OCM39" s="869"/>
      <c r="OCN39" s="869"/>
      <c r="OCO39" s="869"/>
      <c r="OCP39" s="869"/>
      <c r="OCQ39" s="869"/>
      <c r="OCR39" s="869"/>
      <c r="OCS39" s="869"/>
      <c r="OCT39" s="869"/>
      <c r="OCU39" s="869"/>
      <c r="OCV39" s="869"/>
      <c r="OCW39" s="869"/>
      <c r="OCX39" s="869"/>
      <c r="OCY39" s="869"/>
      <c r="OCZ39" s="869"/>
      <c r="ODA39" s="869"/>
      <c r="ODB39" s="869"/>
      <c r="ODC39" s="869"/>
      <c r="ODD39" s="869"/>
      <c r="ODE39" s="869"/>
      <c r="ODF39" s="869"/>
      <c r="ODG39" s="869"/>
      <c r="ODH39" s="869"/>
      <c r="ODI39" s="869"/>
      <c r="ODJ39" s="869"/>
      <c r="ODK39" s="869"/>
      <c r="ODL39" s="869"/>
      <c r="ODM39" s="869"/>
      <c r="ODN39" s="869"/>
      <c r="ODO39" s="869"/>
      <c r="ODP39" s="869"/>
      <c r="ODQ39" s="869"/>
      <c r="ODR39" s="869"/>
      <c r="ODS39" s="869"/>
      <c r="ODT39" s="869"/>
      <c r="ODU39" s="869"/>
      <c r="ODV39" s="869"/>
      <c r="ODW39" s="869"/>
      <c r="ODX39" s="869"/>
      <c r="ODY39" s="869"/>
      <c r="ODZ39" s="869"/>
      <c r="OEA39" s="869"/>
      <c r="OEB39" s="869"/>
      <c r="OEC39" s="869"/>
      <c r="OED39" s="869"/>
      <c r="OEE39" s="869"/>
      <c r="OEF39" s="869"/>
      <c r="OEG39" s="869"/>
      <c r="OEH39" s="869"/>
      <c r="OEI39" s="869"/>
      <c r="OEJ39" s="869"/>
      <c r="OEK39" s="869"/>
      <c r="OEL39" s="869"/>
      <c r="OEM39" s="869"/>
      <c r="OEN39" s="869"/>
      <c r="OEO39" s="869"/>
      <c r="OEP39" s="869"/>
      <c r="OEQ39" s="869"/>
      <c r="OER39" s="869"/>
      <c r="OES39" s="869"/>
      <c r="OET39" s="869"/>
      <c r="OEU39" s="869"/>
      <c r="OEV39" s="869"/>
      <c r="OEW39" s="869"/>
      <c r="OEX39" s="869"/>
      <c r="OEY39" s="869"/>
      <c r="OEZ39" s="869"/>
      <c r="OFA39" s="869"/>
      <c r="OFB39" s="869"/>
      <c r="OFC39" s="869"/>
      <c r="OFD39" s="869"/>
      <c r="OFE39" s="869"/>
      <c r="OFF39" s="869"/>
      <c r="OFG39" s="869"/>
      <c r="OFH39" s="869"/>
      <c r="OFI39" s="869"/>
      <c r="OFJ39" s="869"/>
      <c r="OFK39" s="869"/>
      <c r="OFL39" s="869"/>
      <c r="OFM39" s="869"/>
      <c r="OFN39" s="869"/>
      <c r="OFO39" s="869"/>
      <c r="OFP39" s="869"/>
      <c r="OFQ39" s="869"/>
      <c r="OFR39" s="869"/>
      <c r="OFS39" s="869"/>
      <c r="OFT39" s="869"/>
      <c r="OFU39" s="869"/>
      <c r="OFV39" s="869"/>
      <c r="OFW39" s="869"/>
      <c r="OFX39" s="869"/>
      <c r="OFY39" s="869"/>
      <c r="OFZ39" s="869"/>
      <c r="OGA39" s="869"/>
      <c r="OGB39" s="869"/>
      <c r="OGC39" s="869"/>
      <c r="OGD39" s="869"/>
      <c r="OGE39" s="869"/>
      <c r="OGF39" s="869"/>
      <c r="OGG39" s="869"/>
      <c r="OGH39" s="869"/>
      <c r="OGI39" s="869"/>
      <c r="OGJ39" s="869"/>
      <c r="OGK39" s="869"/>
      <c r="OGL39" s="869"/>
      <c r="OGM39" s="869"/>
      <c r="OGN39" s="869"/>
      <c r="OGO39" s="869"/>
      <c r="OGP39" s="869"/>
      <c r="OGQ39" s="869"/>
      <c r="OGR39" s="869"/>
      <c r="OGS39" s="869"/>
      <c r="OGT39" s="869"/>
      <c r="OGU39" s="869"/>
      <c r="OGV39" s="869"/>
      <c r="OGW39" s="869"/>
      <c r="OGX39" s="869"/>
      <c r="OGY39" s="869"/>
      <c r="OGZ39" s="869"/>
      <c r="OHA39" s="869"/>
      <c r="OHB39" s="869"/>
      <c r="OHC39" s="869"/>
      <c r="OHD39" s="869"/>
      <c r="OHE39" s="869"/>
      <c r="OHF39" s="869"/>
      <c r="OHG39" s="869"/>
      <c r="OHH39" s="869"/>
      <c r="OHI39" s="869"/>
      <c r="OHJ39" s="869"/>
      <c r="OHK39" s="869"/>
      <c r="OHL39" s="869"/>
      <c r="OHM39" s="869"/>
      <c r="OHN39" s="869"/>
      <c r="OHO39" s="869"/>
      <c r="OHP39" s="869"/>
      <c r="OHQ39" s="869"/>
      <c r="OHR39" s="869"/>
      <c r="OHS39" s="869"/>
      <c r="OHT39" s="869"/>
      <c r="OHU39" s="869"/>
      <c r="OHV39" s="869"/>
      <c r="OHW39" s="869"/>
      <c r="OHX39" s="869"/>
      <c r="OHY39" s="869"/>
      <c r="OHZ39" s="869"/>
      <c r="OIA39" s="869"/>
      <c r="OIB39" s="869"/>
      <c r="OIC39" s="869"/>
      <c r="OID39" s="869"/>
      <c r="OIE39" s="869"/>
      <c r="OIF39" s="869"/>
      <c r="OIG39" s="869"/>
      <c r="OIH39" s="869"/>
      <c r="OII39" s="869"/>
      <c r="OIJ39" s="869"/>
      <c r="OIK39" s="869"/>
      <c r="OIL39" s="869"/>
      <c r="OIM39" s="869"/>
      <c r="OIN39" s="869"/>
      <c r="OIO39" s="869"/>
      <c r="OIP39" s="869"/>
      <c r="OIQ39" s="869"/>
      <c r="OIR39" s="869"/>
      <c r="OIS39" s="869"/>
      <c r="OIT39" s="869"/>
      <c r="OIU39" s="869"/>
      <c r="OIV39" s="869"/>
      <c r="OIW39" s="869"/>
      <c r="OIX39" s="869"/>
      <c r="OIY39" s="869"/>
      <c r="OIZ39" s="869"/>
      <c r="OJA39" s="869"/>
      <c r="OJB39" s="869"/>
      <c r="OJC39" s="869"/>
      <c r="OJD39" s="869"/>
      <c r="OJE39" s="869"/>
      <c r="OJF39" s="869"/>
      <c r="OJG39" s="869"/>
      <c r="OJH39" s="869"/>
      <c r="OJI39" s="869"/>
      <c r="OJJ39" s="869"/>
      <c r="OJK39" s="869"/>
      <c r="OJL39" s="869"/>
      <c r="OJM39" s="869"/>
      <c r="OJN39" s="869"/>
      <c r="OJO39" s="869"/>
      <c r="OJP39" s="869"/>
      <c r="OJQ39" s="869"/>
      <c r="OJR39" s="869"/>
      <c r="OJS39" s="869"/>
      <c r="OJT39" s="869"/>
      <c r="OJU39" s="869"/>
      <c r="OJV39" s="869"/>
      <c r="OJW39" s="869"/>
      <c r="OJX39" s="869"/>
      <c r="OJY39" s="869"/>
      <c r="OJZ39" s="869"/>
      <c r="OKA39" s="869"/>
      <c r="OKB39" s="869"/>
      <c r="OKC39" s="869"/>
      <c r="OKD39" s="869"/>
      <c r="OKE39" s="869"/>
      <c r="OKF39" s="869"/>
      <c r="OKG39" s="869"/>
      <c r="OKH39" s="869"/>
      <c r="OKI39" s="869"/>
      <c r="OKJ39" s="869"/>
      <c r="OKK39" s="869"/>
      <c r="OKL39" s="869"/>
      <c r="OKM39" s="869"/>
      <c r="OKN39" s="869"/>
      <c r="OKO39" s="869"/>
      <c r="OKP39" s="869"/>
      <c r="OKQ39" s="869"/>
      <c r="OKR39" s="869"/>
      <c r="OKS39" s="869"/>
      <c r="OKT39" s="869"/>
      <c r="OKU39" s="869"/>
      <c r="OKV39" s="869"/>
      <c r="OKW39" s="869"/>
      <c r="OKX39" s="869"/>
      <c r="OKY39" s="869"/>
      <c r="OKZ39" s="869"/>
      <c r="OLA39" s="869"/>
      <c r="OLB39" s="869"/>
      <c r="OLC39" s="869"/>
      <c r="OLD39" s="869"/>
      <c r="OLE39" s="869"/>
      <c r="OLF39" s="869"/>
      <c r="OLG39" s="869"/>
      <c r="OLH39" s="869"/>
      <c r="OLI39" s="869"/>
      <c r="OLJ39" s="869"/>
      <c r="OLK39" s="869"/>
      <c r="OLL39" s="869"/>
      <c r="OLM39" s="869"/>
      <c r="OLN39" s="869"/>
      <c r="OLO39" s="869"/>
      <c r="OLP39" s="869"/>
      <c r="OLQ39" s="869"/>
      <c r="OLR39" s="869"/>
      <c r="OLS39" s="869"/>
      <c r="OLT39" s="869"/>
      <c r="OLU39" s="869"/>
      <c r="OLV39" s="869"/>
      <c r="OLW39" s="869"/>
      <c r="OLX39" s="869"/>
      <c r="OLY39" s="869"/>
      <c r="OLZ39" s="869"/>
      <c r="OMA39" s="869"/>
      <c r="OMB39" s="869"/>
      <c r="OMC39" s="869"/>
      <c r="OMD39" s="869"/>
      <c r="OME39" s="869"/>
      <c r="OMF39" s="869"/>
      <c r="OMG39" s="869"/>
      <c r="OMH39" s="869"/>
      <c r="OMI39" s="869"/>
      <c r="OMJ39" s="869"/>
      <c r="OMK39" s="869"/>
      <c r="OML39" s="869"/>
      <c r="OMM39" s="869"/>
      <c r="OMN39" s="869"/>
      <c r="OMO39" s="869"/>
      <c r="OMP39" s="869"/>
      <c r="OMQ39" s="869"/>
      <c r="OMR39" s="869"/>
      <c r="OMS39" s="869"/>
      <c r="OMT39" s="869"/>
      <c r="OMU39" s="869"/>
      <c r="OMV39" s="869"/>
      <c r="OMW39" s="869"/>
      <c r="OMX39" s="869"/>
      <c r="OMY39" s="869"/>
      <c r="OMZ39" s="869"/>
      <c r="ONA39" s="869"/>
      <c r="ONB39" s="869"/>
      <c r="ONC39" s="869"/>
      <c r="OND39" s="869"/>
      <c r="ONE39" s="869"/>
      <c r="ONF39" s="869"/>
      <c r="ONG39" s="869"/>
      <c r="ONH39" s="869"/>
      <c r="ONI39" s="869"/>
      <c r="ONJ39" s="869"/>
      <c r="ONK39" s="869"/>
      <c r="ONL39" s="869"/>
      <c r="ONM39" s="869"/>
      <c r="ONN39" s="869"/>
      <c r="ONO39" s="869"/>
      <c r="ONP39" s="869"/>
      <c r="ONQ39" s="869"/>
      <c r="ONR39" s="869"/>
      <c r="ONS39" s="869"/>
      <c r="ONT39" s="869"/>
      <c r="ONU39" s="869"/>
      <c r="ONV39" s="869"/>
      <c r="ONW39" s="869"/>
      <c r="ONX39" s="869"/>
      <c r="ONY39" s="869"/>
      <c r="ONZ39" s="869"/>
      <c r="OOA39" s="869"/>
      <c r="OOB39" s="869"/>
      <c r="OOC39" s="869"/>
      <c r="OOD39" s="869"/>
      <c r="OOE39" s="869"/>
      <c r="OOF39" s="869"/>
      <c r="OOG39" s="869"/>
      <c r="OOH39" s="869"/>
      <c r="OOI39" s="869"/>
      <c r="OOJ39" s="869"/>
      <c r="OOK39" s="869"/>
      <c r="OOL39" s="869"/>
      <c r="OOM39" s="869"/>
      <c r="OON39" s="869"/>
      <c r="OOO39" s="869"/>
      <c r="OOP39" s="869"/>
      <c r="OOQ39" s="869"/>
      <c r="OOR39" s="869"/>
      <c r="OOS39" s="869"/>
      <c r="OOT39" s="869"/>
      <c r="OOU39" s="869"/>
      <c r="OOV39" s="869"/>
      <c r="OOW39" s="869"/>
      <c r="OOX39" s="869"/>
      <c r="OOY39" s="869"/>
      <c r="OOZ39" s="869"/>
      <c r="OPA39" s="869"/>
      <c r="OPB39" s="869"/>
      <c r="OPC39" s="869"/>
      <c r="OPD39" s="869"/>
      <c r="OPE39" s="869"/>
      <c r="OPF39" s="869"/>
      <c r="OPG39" s="869"/>
      <c r="OPH39" s="869"/>
      <c r="OPI39" s="869"/>
      <c r="OPJ39" s="869"/>
      <c r="OPK39" s="869"/>
      <c r="OPL39" s="869"/>
      <c r="OPM39" s="869"/>
      <c r="OPN39" s="869"/>
      <c r="OPO39" s="869"/>
      <c r="OPP39" s="869"/>
      <c r="OPQ39" s="869"/>
      <c r="OPR39" s="869"/>
      <c r="OPS39" s="869"/>
      <c r="OPT39" s="869"/>
      <c r="OPU39" s="869"/>
      <c r="OPV39" s="869"/>
      <c r="OPW39" s="869"/>
      <c r="OPX39" s="869"/>
      <c r="OPY39" s="869"/>
      <c r="OPZ39" s="869"/>
      <c r="OQA39" s="869"/>
      <c r="OQB39" s="869"/>
      <c r="OQC39" s="869"/>
      <c r="OQD39" s="869"/>
      <c r="OQE39" s="869"/>
      <c r="OQF39" s="869"/>
      <c r="OQG39" s="869"/>
      <c r="OQH39" s="869"/>
      <c r="OQI39" s="869"/>
      <c r="OQJ39" s="869"/>
      <c r="OQK39" s="869"/>
      <c r="OQL39" s="869"/>
      <c r="OQM39" s="869"/>
      <c r="OQN39" s="869"/>
      <c r="OQO39" s="869"/>
      <c r="OQP39" s="869"/>
      <c r="OQQ39" s="869"/>
      <c r="OQR39" s="869"/>
      <c r="OQS39" s="869"/>
      <c r="OQT39" s="869"/>
      <c r="OQU39" s="869"/>
      <c r="OQV39" s="869"/>
      <c r="OQW39" s="869"/>
      <c r="OQX39" s="869"/>
      <c r="OQY39" s="869"/>
      <c r="OQZ39" s="869"/>
      <c r="ORA39" s="869"/>
      <c r="ORB39" s="869"/>
      <c r="ORC39" s="869"/>
      <c r="ORD39" s="869"/>
      <c r="ORE39" s="869"/>
      <c r="ORF39" s="869"/>
      <c r="ORG39" s="869"/>
      <c r="ORH39" s="869"/>
      <c r="ORI39" s="869"/>
      <c r="ORJ39" s="869"/>
      <c r="ORK39" s="869"/>
      <c r="ORL39" s="869"/>
      <c r="ORM39" s="869"/>
      <c r="ORN39" s="869"/>
      <c r="ORO39" s="869"/>
      <c r="ORP39" s="869"/>
      <c r="ORQ39" s="869"/>
      <c r="ORR39" s="869"/>
      <c r="ORS39" s="869"/>
      <c r="ORT39" s="869"/>
      <c r="ORU39" s="869"/>
      <c r="ORV39" s="869"/>
      <c r="ORW39" s="869"/>
      <c r="ORX39" s="869"/>
      <c r="ORY39" s="869"/>
      <c r="ORZ39" s="869"/>
      <c r="OSA39" s="869"/>
      <c r="OSB39" s="869"/>
      <c r="OSC39" s="869"/>
      <c r="OSD39" s="869"/>
      <c r="OSE39" s="869"/>
      <c r="OSF39" s="869"/>
      <c r="OSG39" s="869"/>
      <c r="OSH39" s="869"/>
      <c r="OSI39" s="869"/>
      <c r="OSJ39" s="869"/>
      <c r="OSK39" s="869"/>
      <c r="OSL39" s="869"/>
      <c r="OSM39" s="869"/>
      <c r="OSN39" s="869"/>
      <c r="OSO39" s="869"/>
      <c r="OSP39" s="869"/>
      <c r="OSQ39" s="869"/>
      <c r="OSR39" s="869"/>
      <c r="OSS39" s="869"/>
      <c r="OST39" s="869"/>
      <c r="OSU39" s="869"/>
      <c r="OSV39" s="869"/>
      <c r="OSW39" s="869"/>
      <c r="OSX39" s="869"/>
      <c r="OSY39" s="869"/>
      <c r="OSZ39" s="869"/>
      <c r="OTA39" s="869"/>
      <c r="OTB39" s="869"/>
      <c r="OTC39" s="869"/>
      <c r="OTD39" s="869"/>
      <c r="OTE39" s="869"/>
      <c r="OTF39" s="869"/>
      <c r="OTG39" s="869"/>
      <c r="OTH39" s="869"/>
      <c r="OTI39" s="869"/>
      <c r="OTJ39" s="869"/>
      <c r="OTK39" s="869"/>
      <c r="OTL39" s="869"/>
      <c r="OTM39" s="869"/>
      <c r="OTN39" s="869"/>
      <c r="OTO39" s="869"/>
      <c r="OTP39" s="869"/>
      <c r="OTQ39" s="869"/>
      <c r="OTR39" s="869"/>
      <c r="OTS39" s="869"/>
      <c r="OTT39" s="869"/>
      <c r="OTU39" s="869"/>
      <c r="OTV39" s="869"/>
      <c r="OTW39" s="869"/>
      <c r="OTX39" s="869"/>
      <c r="OTY39" s="869"/>
      <c r="OTZ39" s="869"/>
      <c r="OUA39" s="869"/>
      <c r="OUB39" s="869"/>
      <c r="OUC39" s="869"/>
      <c r="OUD39" s="869"/>
      <c r="OUE39" s="869"/>
      <c r="OUF39" s="869"/>
      <c r="OUG39" s="869"/>
      <c r="OUH39" s="869"/>
      <c r="OUI39" s="869"/>
      <c r="OUJ39" s="869"/>
      <c r="OUK39" s="869"/>
      <c r="OUL39" s="869"/>
      <c r="OUM39" s="869"/>
      <c r="OUN39" s="869"/>
      <c r="OUO39" s="869"/>
      <c r="OUP39" s="869"/>
      <c r="OUQ39" s="869"/>
      <c r="OUR39" s="869"/>
      <c r="OUS39" s="869"/>
      <c r="OUT39" s="869"/>
      <c r="OUU39" s="869"/>
      <c r="OUV39" s="869"/>
      <c r="OUW39" s="869"/>
      <c r="OUX39" s="869"/>
      <c r="OUY39" s="869"/>
      <c r="OUZ39" s="869"/>
      <c r="OVA39" s="869"/>
      <c r="OVB39" s="869"/>
      <c r="OVC39" s="869"/>
      <c r="OVD39" s="869"/>
      <c r="OVE39" s="869"/>
      <c r="OVF39" s="869"/>
      <c r="OVG39" s="869"/>
      <c r="OVH39" s="869"/>
      <c r="OVI39" s="869"/>
      <c r="OVJ39" s="869"/>
      <c r="OVK39" s="869"/>
      <c r="OVL39" s="869"/>
      <c r="OVM39" s="869"/>
      <c r="OVN39" s="869"/>
      <c r="OVO39" s="869"/>
      <c r="OVP39" s="869"/>
      <c r="OVQ39" s="869"/>
      <c r="OVR39" s="869"/>
      <c r="OVS39" s="869"/>
      <c r="OVT39" s="869"/>
      <c r="OVU39" s="869"/>
      <c r="OVV39" s="869"/>
      <c r="OVW39" s="869"/>
      <c r="OVX39" s="869"/>
      <c r="OVY39" s="869"/>
      <c r="OVZ39" s="869"/>
      <c r="OWA39" s="869"/>
      <c r="OWB39" s="869"/>
      <c r="OWC39" s="869"/>
      <c r="OWD39" s="869"/>
      <c r="OWE39" s="869"/>
      <c r="OWF39" s="869"/>
      <c r="OWG39" s="869"/>
      <c r="OWH39" s="869"/>
      <c r="OWI39" s="869"/>
      <c r="OWJ39" s="869"/>
      <c r="OWK39" s="869"/>
      <c r="OWL39" s="869"/>
      <c r="OWM39" s="869"/>
      <c r="OWN39" s="869"/>
      <c r="OWO39" s="869"/>
      <c r="OWP39" s="869"/>
      <c r="OWQ39" s="869"/>
      <c r="OWR39" s="869"/>
      <c r="OWS39" s="869"/>
      <c r="OWT39" s="869"/>
      <c r="OWU39" s="869"/>
      <c r="OWV39" s="869"/>
      <c r="OWW39" s="869"/>
      <c r="OWX39" s="869"/>
      <c r="OWY39" s="869"/>
      <c r="OWZ39" s="869"/>
      <c r="OXA39" s="869"/>
      <c r="OXB39" s="869"/>
      <c r="OXC39" s="869"/>
      <c r="OXD39" s="869"/>
      <c r="OXE39" s="869"/>
      <c r="OXF39" s="869"/>
      <c r="OXG39" s="869"/>
      <c r="OXH39" s="869"/>
      <c r="OXI39" s="869"/>
      <c r="OXJ39" s="869"/>
      <c r="OXK39" s="869"/>
      <c r="OXL39" s="869"/>
      <c r="OXM39" s="869"/>
      <c r="OXN39" s="869"/>
      <c r="OXO39" s="869"/>
      <c r="OXP39" s="869"/>
      <c r="OXQ39" s="869"/>
      <c r="OXR39" s="869"/>
      <c r="OXS39" s="869"/>
      <c r="OXT39" s="869"/>
      <c r="OXU39" s="869"/>
      <c r="OXV39" s="869"/>
      <c r="OXW39" s="869"/>
      <c r="OXX39" s="869"/>
      <c r="OXY39" s="869"/>
      <c r="OXZ39" s="869"/>
      <c r="OYA39" s="869"/>
      <c r="OYB39" s="869"/>
      <c r="OYC39" s="869"/>
      <c r="OYD39" s="869"/>
      <c r="OYE39" s="869"/>
      <c r="OYF39" s="869"/>
      <c r="OYG39" s="869"/>
      <c r="OYH39" s="869"/>
      <c r="OYI39" s="869"/>
      <c r="OYJ39" s="869"/>
      <c r="OYK39" s="869"/>
      <c r="OYL39" s="869"/>
      <c r="OYM39" s="869"/>
      <c r="OYN39" s="869"/>
      <c r="OYO39" s="869"/>
      <c r="OYP39" s="869"/>
      <c r="OYQ39" s="869"/>
      <c r="OYR39" s="869"/>
      <c r="OYS39" s="869"/>
      <c r="OYT39" s="869"/>
      <c r="OYU39" s="869"/>
      <c r="OYV39" s="869"/>
      <c r="OYW39" s="869"/>
      <c r="OYX39" s="869"/>
      <c r="OYY39" s="869"/>
      <c r="OYZ39" s="869"/>
      <c r="OZA39" s="869"/>
      <c r="OZB39" s="869"/>
      <c r="OZC39" s="869"/>
      <c r="OZD39" s="869"/>
      <c r="OZE39" s="869"/>
      <c r="OZF39" s="869"/>
      <c r="OZG39" s="869"/>
      <c r="OZH39" s="869"/>
      <c r="OZI39" s="869"/>
      <c r="OZJ39" s="869"/>
      <c r="OZK39" s="869"/>
      <c r="OZL39" s="869"/>
      <c r="OZM39" s="869"/>
      <c r="OZN39" s="869"/>
      <c r="OZO39" s="869"/>
      <c r="OZP39" s="869"/>
      <c r="OZQ39" s="869"/>
      <c r="OZR39" s="869"/>
      <c r="OZS39" s="869"/>
      <c r="OZT39" s="869"/>
      <c r="OZU39" s="869"/>
      <c r="OZV39" s="869"/>
      <c r="OZW39" s="869"/>
      <c r="OZX39" s="869"/>
      <c r="OZY39" s="869"/>
      <c r="OZZ39" s="869"/>
      <c r="PAA39" s="869"/>
      <c r="PAB39" s="869"/>
      <c r="PAC39" s="869"/>
      <c r="PAD39" s="869"/>
      <c r="PAE39" s="869"/>
      <c r="PAF39" s="869"/>
      <c r="PAG39" s="869"/>
      <c r="PAH39" s="869"/>
      <c r="PAI39" s="869"/>
      <c r="PAJ39" s="869"/>
      <c r="PAK39" s="869"/>
      <c r="PAL39" s="869"/>
      <c r="PAM39" s="869"/>
      <c r="PAN39" s="869"/>
      <c r="PAO39" s="869"/>
      <c r="PAP39" s="869"/>
      <c r="PAQ39" s="869"/>
      <c r="PAR39" s="869"/>
      <c r="PAS39" s="869"/>
      <c r="PAT39" s="869"/>
      <c r="PAU39" s="869"/>
      <c r="PAV39" s="869"/>
      <c r="PAW39" s="869"/>
      <c r="PAX39" s="869"/>
      <c r="PAY39" s="869"/>
      <c r="PAZ39" s="869"/>
      <c r="PBA39" s="869"/>
      <c r="PBB39" s="869"/>
      <c r="PBC39" s="869"/>
      <c r="PBD39" s="869"/>
      <c r="PBE39" s="869"/>
      <c r="PBF39" s="869"/>
      <c r="PBG39" s="869"/>
      <c r="PBH39" s="869"/>
      <c r="PBI39" s="869"/>
      <c r="PBJ39" s="869"/>
      <c r="PBK39" s="869"/>
      <c r="PBL39" s="869"/>
      <c r="PBM39" s="869"/>
      <c r="PBN39" s="869"/>
      <c r="PBO39" s="869"/>
      <c r="PBP39" s="869"/>
      <c r="PBQ39" s="869"/>
      <c r="PBR39" s="869"/>
      <c r="PBS39" s="869"/>
      <c r="PBT39" s="869"/>
      <c r="PBU39" s="869"/>
      <c r="PBV39" s="869"/>
      <c r="PBW39" s="869"/>
      <c r="PBX39" s="869"/>
      <c r="PBY39" s="869"/>
      <c r="PBZ39" s="869"/>
      <c r="PCA39" s="869"/>
      <c r="PCB39" s="869"/>
      <c r="PCC39" s="869"/>
      <c r="PCD39" s="869"/>
      <c r="PCE39" s="869"/>
      <c r="PCF39" s="869"/>
      <c r="PCG39" s="869"/>
      <c r="PCH39" s="869"/>
      <c r="PCI39" s="869"/>
      <c r="PCJ39" s="869"/>
      <c r="PCK39" s="869"/>
      <c r="PCL39" s="869"/>
      <c r="PCM39" s="869"/>
      <c r="PCN39" s="869"/>
      <c r="PCO39" s="869"/>
      <c r="PCP39" s="869"/>
      <c r="PCQ39" s="869"/>
      <c r="PCR39" s="869"/>
      <c r="PCS39" s="869"/>
      <c r="PCT39" s="869"/>
      <c r="PCU39" s="869"/>
      <c r="PCV39" s="869"/>
      <c r="PCW39" s="869"/>
      <c r="PCX39" s="869"/>
      <c r="PCY39" s="869"/>
      <c r="PCZ39" s="869"/>
      <c r="PDA39" s="869"/>
      <c r="PDB39" s="869"/>
      <c r="PDC39" s="869"/>
      <c r="PDD39" s="869"/>
      <c r="PDE39" s="869"/>
      <c r="PDF39" s="869"/>
      <c r="PDG39" s="869"/>
      <c r="PDH39" s="869"/>
      <c r="PDI39" s="869"/>
      <c r="PDJ39" s="869"/>
      <c r="PDK39" s="869"/>
      <c r="PDL39" s="869"/>
      <c r="PDM39" s="869"/>
      <c r="PDN39" s="869"/>
      <c r="PDO39" s="869"/>
      <c r="PDP39" s="869"/>
      <c r="PDQ39" s="869"/>
      <c r="PDR39" s="869"/>
      <c r="PDS39" s="869"/>
      <c r="PDT39" s="869"/>
      <c r="PDU39" s="869"/>
      <c r="PDV39" s="869"/>
      <c r="PDW39" s="869"/>
      <c r="PDX39" s="869"/>
      <c r="PDY39" s="869"/>
      <c r="PDZ39" s="869"/>
      <c r="PEA39" s="869"/>
      <c r="PEB39" s="869"/>
      <c r="PEC39" s="869"/>
      <c r="PED39" s="869"/>
      <c r="PEE39" s="869"/>
      <c r="PEF39" s="869"/>
      <c r="PEG39" s="869"/>
      <c r="PEH39" s="869"/>
      <c r="PEI39" s="869"/>
      <c r="PEJ39" s="869"/>
      <c r="PEK39" s="869"/>
      <c r="PEL39" s="869"/>
      <c r="PEM39" s="869"/>
      <c r="PEN39" s="869"/>
      <c r="PEO39" s="869"/>
      <c r="PEP39" s="869"/>
      <c r="PEQ39" s="869"/>
      <c r="PER39" s="869"/>
      <c r="PES39" s="869"/>
      <c r="PET39" s="869"/>
      <c r="PEU39" s="869"/>
      <c r="PEV39" s="869"/>
      <c r="PEW39" s="869"/>
      <c r="PEX39" s="869"/>
      <c r="PEY39" s="869"/>
      <c r="PEZ39" s="869"/>
      <c r="PFA39" s="869"/>
      <c r="PFB39" s="869"/>
      <c r="PFC39" s="869"/>
      <c r="PFD39" s="869"/>
      <c r="PFE39" s="869"/>
      <c r="PFF39" s="869"/>
      <c r="PFG39" s="869"/>
      <c r="PFH39" s="869"/>
      <c r="PFI39" s="869"/>
      <c r="PFJ39" s="869"/>
      <c r="PFK39" s="869"/>
      <c r="PFL39" s="869"/>
      <c r="PFM39" s="869"/>
      <c r="PFN39" s="869"/>
      <c r="PFO39" s="869"/>
      <c r="PFP39" s="869"/>
      <c r="PFQ39" s="869"/>
      <c r="PFR39" s="869"/>
      <c r="PFS39" s="869"/>
      <c r="PFT39" s="869"/>
      <c r="PFU39" s="869"/>
      <c r="PFV39" s="869"/>
      <c r="PFW39" s="869"/>
      <c r="PFX39" s="869"/>
      <c r="PFY39" s="869"/>
      <c r="PFZ39" s="869"/>
      <c r="PGA39" s="869"/>
      <c r="PGB39" s="869"/>
      <c r="PGC39" s="869"/>
      <c r="PGD39" s="869"/>
      <c r="PGE39" s="869"/>
      <c r="PGF39" s="869"/>
      <c r="PGG39" s="869"/>
      <c r="PGH39" s="869"/>
      <c r="PGI39" s="869"/>
      <c r="PGJ39" s="869"/>
      <c r="PGK39" s="869"/>
      <c r="PGL39" s="869"/>
      <c r="PGM39" s="869"/>
      <c r="PGN39" s="869"/>
      <c r="PGO39" s="869"/>
      <c r="PGP39" s="869"/>
      <c r="PGQ39" s="869"/>
      <c r="PGR39" s="869"/>
      <c r="PGS39" s="869"/>
      <c r="PGT39" s="869"/>
      <c r="PGU39" s="869"/>
      <c r="PGV39" s="869"/>
      <c r="PGW39" s="869"/>
      <c r="PGX39" s="869"/>
      <c r="PGY39" s="869"/>
      <c r="PGZ39" s="869"/>
      <c r="PHA39" s="869"/>
      <c r="PHB39" s="869"/>
      <c r="PHC39" s="869"/>
      <c r="PHD39" s="869"/>
      <c r="PHE39" s="869"/>
      <c r="PHF39" s="869"/>
      <c r="PHG39" s="869"/>
      <c r="PHH39" s="869"/>
      <c r="PHI39" s="869"/>
      <c r="PHJ39" s="869"/>
      <c r="PHK39" s="869"/>
      <c r="PHL39" s="869"/>
      <c r="PHM39" s="869"/>
      <c r="PHN39" s="869"/>
      <c r="PHO39" s="869"/>
      <c r="PHP39" s="869"/>
      <c r="PHQ39" s="869"/>
      <c r="PHR39" s="869"/>
      <c r="PHS39" s="869"/>
      <c r="PHT39" s="869"/>
      <c r="PHU39" s="869"/>
      <c r="PHV39" s="869"/>
      <c r="PHW39" s="869"/>
      <c r="PHX39" s="869"/>
      <c r="PHY39" s="869"/>
      <c r="PHZ39" s="869"/>
      <c r="PIA39" s="869"/>
      <c r="PIB39" s="869"/>
      <c r="PIC39" s="869"/>
      <c r="PID39" s="869"/>
      <c r="PIE39" s="869"/>
      <c r="PIF39" s="869"/>
      <c r="PIG39" s="869"/>
      <c r="PIH39" s="869"/>
      <c r="PII39" s="869"/>
      <c r="PIJ39" s="869"/>
      <c r="PIK39" s="869"/>
      <c r="PIL39" s="869"/>
      <c r="PIM39" s="869"/>
      <c r="PIN39" s="869"/>
      <c r="PIO39" s="869"/>
      <c r="PIP39" s="869"/>
      <c r="PIQ39" s="869"/>
      <c r="PIR39" s="869"/>
      <c r="PIS39" s="869"/>
      <c r="PIT39" s="869"/>
      <c r="PIU39" s="869"/>
      <c r="PIV39" s="869"/>
      <c r="PIW39" s="869"/>
      <c r="PIX39" s="869"/>
      <c r="PIY39" s="869"/>
      <c r="PIZ39" s="869"/>
      <c r="PJA39" s="869"/>
      <c r="PJB39" s="869"/>
      <c r="PJC39" s="869"/>
      <c r="PJD39" s="869"/>
      <c r="PJE39" s="869"/>
      <c r="PJF39" s="869"/>
      <c r="PJG39" s="869"/>
      <c r="PJH39" s="869"/>
      <c r="PJI39" s="869"/>
      <c r="PJJ39" s="869"/>
      <c r="PJK39" s="869"/>
      <c r="PJL39" s="869"/>
      <c r="PJM39" s="869"/>
      <c r="PJN39" s="869"/>
      <c r="PJO39" s="869"/>
      <c r="PJP39" s="869"/>
      <c r="PJQ39" s="869"/>
      <c r="PJR39" s="869"/>
      <c r="PJS39" s="869"/>
      <c r="PJT39" s="869"/>
      <c r="PJU39" s="869"/>
      <c r="PJV39" s="869"/>
      <c r="PJW39" s="869"/>
      <c r="PJX39" s="869"/>
      <c r="PJY39" s="869"/>
      <c r="PJZ39" s="869"/>
      <c r="PKA39" s="869"/>
      <c r="PKB39" s="869"/>
      <c r="PKC39" s="869"/>
      <c r="PKD39" s="869"/>
      <c r="PKE39" s="869"/>
      <c r="PKF39" s="869"/>
      <c r="PKG39" s="869"/>
      <c r="PKH39" s="869"/>
      <c r="PKI39" s="869"/>
      <c r="PKJ39" s="869"/>
      <c r="PKK39" s="869"/>
      <c r="PKL39" s="869"/>
      <c r="PKM39" s="869"/>
      <c r="PKN39" s="869"/>
      <c r="PKO39" s="869"/>
      <c r="PKP39" s="869"/>
      <c r="PKQ39" s="869"/>
      <c r="PKR39" s="869"/>
      <c r="PKS39" s="869"/>
      <c r="PKT39" s="869"/>
      <c r="PKU39" s="869"/>
      <c r="PKV39" s="869"/>
      <c r="PKW39" s="869"/>
      <c r="PKX39" s="869"/>
      <c r="PKY39" s="869"/>
      <c r="PKZ39" s="869"/>
      <c r="PLA39" s="869"/>
      <c r="PLB39" s="869"/>
      <c r="PLC39" s="869"/>
      <c r="PLD39" s="869"/>
      <c r="PLE39" s="869"/>
      <c r="PLF39" s="869"/>
      <c r="PLG39" s="869"/>
      <c r="PLH39" s="869"/>
      <c r="PLI39" s="869"/>
      <c r="PLJ39" s="869"/>
      <c r="PLK39" s="869"/>
      <c r="PLL39" s="869"/>
      <c r="PLM39" s="869"/>
      <c r="PLN39" s="869"/>
      <c r="PLO39" s="869"/>
      <c r="PLP39" s="869"/>
      <c r="PLQ39" s="869"/>
      <c r="PLR39" s="869"/>
      <c r="PLS39" s="869"/>
      <c r="PLT39" s="869"/>
      <c r="PLU39" s="869"/>
      <c r="PLV39" s="869"/>
      <c r="PLW39" s="869"/>
      <c r="PLX39" s="869"/>
      <c r="PLY39" s="869"/>
      <c r="PLZ39" s="869"/>
      <c r="PMA39" s="869"/>
      <c r="PMB39" s="869"/>
      <c r="PMC39" s="869"/>
      <c r="PMD39" s="869"/>
      <c r="PME39" s="869"/>
      <c r="PMF39" s="869"/>
      <c r="PMG39" s="869"/>
      <c r="PMH39" s="869"/>
      <c r="PMI39" s="869"/>
      <c r="PMJ39" s="869"/>
      <c r="PMK39" s="869"/>
      <c r="PML39" s="869"/>
      <c r="PMM39" s="869"/>
      <c r="PMN39" s="869"/>
      <c r="PMO39" s="869"/>
      <c r="PMP39" s="869"/>
      <c r="PMQ39" s="869"/>
      <c r="PMR39" s="869"/>
      <c r="PMS39" s="869"/>
      <c r="PMT39" s="869"/>
      <c r="PMU39" s="869"/>
      <c r="PMV39" s="869"/>
      <c r="PMW39" s="869"/>
      <c r="PMX39" s="869"/>
      <c r="PMY39" s="869"/>
      <c r="PMZ39" s="869"/>
      <c r="PNA39" s="869"/>
      <c r="PNB39" s="869"/>
      <c r="PNC39" s="869"/>
      <c r="PND39" s="869"/>
      <c r="PNE39" s="869"/>
      <c r="PNF39" s="869"/>
      <c r="PNG39" s="869"/>
      <c r="PNH39" s="869"/>
      <c r="PNI39" s="869"/>
      <c r="PNJ39" s="869"/>
      <c r="PNK39" s="869"/>
      <c r="PNL39" s="869"/>
      <c r="PNM39" s="869"/>
      <c r="PNN39" s="869"/>
      <c r="PNO39" s="869"/>
      <c r="PNP39" s="869"/>
      <c r="PNQ39" s="869"/>
      <c r="PNR39" s="869"/>
      <c r="PNS39" s="869"/>
      <c r="PNT39" s="869"/>
      <c r="PNU39" s="869"/>
      <c r="PNV39" s="869"/>
      <c r="PNW39" s="869"/>
      <c r="PNX39" s="869"/>
      <c r="PNY39" s="869"/>
      <c r="PNZ39" s="869"/>
      <c r="POA39" s="869"/>
      <c r="POB39" s="869"/>
      <c r="POC39" s="869"/>
      <c r="POD39" s="869"/>
      <c r="POE39" s="869"/>
      <c r="POF39" s="869"/>
      <c r="POG39" s="869"/>
      <c r="POH39" s="869"/>
      <c r="POI39" s="869"/>
      <c r="POJ39" s="869"/>
      <c r="POK39" s="869"/>
      <c r="POL39" s="869"/>
      <c r="POM39" s="869"/>
      <c r="PON39" s="869"/>
      <c r="POO39" s="869"/>
      <c r="POP39" s="869"/>
      <c r="POQ39" s="869"/>
      <c r="POR39" s="869"/>
      <c r="POS39" s="869"/>
      <c r="POT39" s="869"/>
      <c r="POU39" s="869"/>
      <c r="POV39" s="869"/>
      <c r="POW39" s="869"/>
      <c r="POX39" s="869"/>
      <c r="POY39" s="869"/>
      <c r="POZ39" s="869"/>
      <c r="PPA39" s="869"/>
      <c r="PPB39" s="869"/>
      <c r="PPC39" s="869"/>
      <c r="PPD39" s="869"/>
      <c r="PPE39" s="869"/>
      <c r="PPF39" s="869"/>
      <c r="PPG39" s="869"/>
      <c r="PPH39" s="869"/>
      <c r="PPI39" s="869"/>
      <c r="PPJ39" s="869"/>
      <c r="PPK39" s="869"/>
      <c r="PPL39" s="869"/>
      <c r="PPM39" s="869"/>
      <c r="PPN39" s="869"/>
      <c r="PPO39" s="869"/>
      <c r="PPP39" s="869"/>
      <c r="PPQ39" s="869"/>
      <c r="PPR39" s="869"/>
      <c r="PPS39" s="869"/>
      <c r="PPT39" s="869"/>
      <c r="PPU39" s="869"/>
      <c r="PPV39" s="869"/>
      <c r="PPW39" s="869"/>
      <c r="PPX39" s="869"/>
      <c r="PPY39" s="869"/>
      <c r="PPZ39" s="869"/>
      <c r="PQA39" s="869"/>
      <c r="PQB39" s="869"/>
      <c r="PQC39" s="869"/>
      <c r="PQD39" s="869"/>
      <c r="PQE39" s="869"/>
      <c r="PQF39" s="869"/>
      <c r="PQG39" s="869"/>
      <c r="PQH39" s="869"/>
      <c r="PQI39" s="869"/>
      <c r="PQJ39" s="869"/>
      <c r="PQK39" s="869"/>
      <c r="PQL39" s="869"/>
      <c r="PQM39" s="869"/>
      <c r="PQN39" s="869"/>
      <c r="PQO39" s="869"/>
      <c r="PQP39" s="869"/>
      <c r="PQQ39" s="869"/>
      <c r="PQR39" s="869"/>
      <c r="PQS39" s="869"/>
      <c r="PQT39" s="869"/>
      <c r="PQU39" s="869"/>
      <c r="PQV39" s="869"/>
      <c r="PQW39" s="869"/>
      <c r="PQX39" s="869"/>
      <c r="PQY39" s="869"/>
      <c r="PQZ39" s="869"/>
      <c r="PRA39" s="869"/>
      <c r="PRB39" s="869"/>
      <c r="PRC39" s="869"/>
      <c r="PRD39" s="869"/>
      <c r="PRE39" s="869"/>
      <c r="PRF39" s="869"/>
      <c r="PRG39" s="869"/>
      <c r="PRH39" s="869"/>
      <c r="PRI39" s="869"/>
      <c r="PRJ39" s="869"/>
      <c r="PRK39" s="869"/>
      <c r="PRL39" s="869"/>
      <c r="PRM39" s="869"/>
      <c r="PRN39" s="869"/>
      <c r="PRO39" s="869"/>
      <c r="PRP39" s="869"/>
      <c r="PRQ39" s="869"/>
      <c r="PRR39" s="869"/>
      <c r="PRS39" s="869"/>
      <c r="PRT39" s="869"/>
      <c r="PRU39" s="869"/>
      <c r="PRV39" s="869"/>
      <c r="PRW39" s="869"/>
      <c r="PRX39" s="869"/>
      <c r="PRY39" s="869"/>
      <c r="PRZ39" s="869"/>
      <c r="PSA39" s="869"/>
      <c r="PSB39" s="869"/>
      <c r="PSC39" s="869"/>
      <c r="PSD39" s="869"/>
      <c r="PSE39" s="869"/>
      <c r="PSF39" s="869"/>
      <c r="PSG39" s="869"/>
      <c r="PSH39" s="869"/>
      <c r="PSI39" s="869"/>
      <c r="PSJ39" s="869"/>
      <c r="PSK39" s="869"/>
      <c r="PSL39" s="869"/>
      <c r="PSM39" s="869"/>
      <c r="PSN39" s="869"/>
      <c r="PSO39" s="869"/>
      <c r="PSP39" s="869"/>
      <c r="PSQ39" s="869"/>
      <c r="PSR39" s="869"/>
      <c r="PSS39" s="869"/>
      <c r="PST39" s="869"/>
      <c r="PSU39" s="869"/>
      <c r="PSV39" s="869"/>
      <c r="PSW39" s="869"/>
      <c r="PSX39" s="869"/>
      <c r="PSY39" s="869"/>
      <c r="PSZ39" s="869"/>
      <c r="PTA39" s="869"/>
      <c r="PTB39" s="869"/>
      <c r="PTC39" s="869"/>
      <c r="PTD39" s="869"/>
      <c r="PTE39" s="869"/>
      <c r="PTF39" s="869"/>
      <c r="PTG39" s="869"/>
      <c r="PTH39" s="869"/>
      <c r="PTI39" s="869"/>
      <c r="PTJ39" s="869"/>
      <c r="PTK39" s="869"/>
      <c r="PTL39" s="869"/>
      <c r="PTM39" s="869"/>
      <c r="PTN39" s="869"/>
      <c r="PTO39" s="869"/>
      <c r="PTP39" s="869"/>
      <c r="PTQ39" s="869"/>
      <c r="PTR39" s="869"/>
      <c r="PTS39" s="869"/>
      <c r="PTT39" s="869"/>
      <c r="PTU39" s="869"/>
      <c r="PTV39" s="869"/>
      <c r="PTW39" s="869"/>
      <c r="PTX39" s="869"/>
      <c r="PTY39" s="869"/>
      <c r="PTZ39" s="869"/>
      <c r="PUA39" s="869"/>
      <c r="PUB39" s="869"/>
      <c r="PUC39" s="869"/>
      <c r="PUD39" s="869"/>
      <c r="PUE39" s="869"/>
      <c r="PUF39" s="869"/>
      <c r="PUG39" s="869"/>
      <c r="PUH39" s="869"/>
      <c r="PUI39" s="869"/>
      <c r="PUJ39" s="869"/>
      <c r="PUK39" s="869"/>
      <c r="PUL39" s="869"/>
      <c r="PUM39" s="869"/>
      <c r="PUN39" s="869"/>
      <c r="PUO39" s="869"/>
      <c r="PUP39" s="869"/>
      <c r="PUQ39" s="869"/>
      <c r="PUR39" s="869"/>
      <c r="PUS39" s="869"/>
      <c r="PUT39" s="869"/>
      <c r="PUU39" s="869"/>
      <c r="PUV39" s="869"/>
      <c r="PUW39" s="869"/>
      <c r="PUX39" s="869"/>
      <c r="PUY39" s="869"/>
      <c r="PUZ39" s="869"/>
      <c r="PVA39" s="869"/>
      <c r="PVB39" s="869"/>
      <c r="PVC39" s="869"/>
      <c r="PVD39" s="869"/>
      <c r="PVE39" s="869"/>
      <c r="PVF39" s="869"/>
      <c r="PVG39" s="869"/>
      <c r="PVH39" s="869"/>
      <c r="PVI39" s="869"/>
      <c r="PVJ39" s="869"/>
      <c r="PVK39" s="869"/>
      <c r="PVL39" s="869"/>
      <c r="PVM39" s="869"/>
      <c r="PVN39" s="869"/>
      <c r="PVO39" s="869"/>
      <c r="PVP39" s="869"/>
      <c r="PVQ39" s="869"/>
      <c r="PVR39" s="869"/>
      <c r="PVS39" s="869"/>
      <c r="PVT39" s="869"/>
      <c r="PVU39" s="869"/>
      <c r="PVV39" s="869"/>
      <c r="PVW39" s="869"/>
      <c r="PVX39" s="869"/>
      <c r="PVY39" s="869"/>
      <c r="PVZ39" s="869"/>
      <c r="PWA39" s="869"/>
      <c r="PWB39" s="869"/>
      <c r="PWC39" s="869"/>
      <c r="PWD39" s="869"/>
      <c r="PWE39" s="869"/>
      <c r="PWF39" s="869"/>
      <c r="PWG39" s="869"/>
      <c r="PWH39" s="869"/>
      <c r="PWI39" s="869"/>
      <c r="PWJ39" s="869"/>
      <c r="PWK39" s="869"/>
      <c r="PWL39" s="869"/>
      <c r="PWM39" s="869"/>
      <c r="PWN39" s="869"/>
      <c r="PWO39" s="869"/>
      <c r="PWP39" s="869"/>
      <c r="PWQ39" s="869"/>
      <c r="PWR39" s="869"/>
      <c r="PWS39" s="869"/>
      <c r="PWT39" s="869"/>
      <c r="PWU39" s="869"/>
      <c r="PWV39" s="869"/>
      <c r="PWW39" s="869"/>
      <c r="PWX39" s="869"/>
      <c r="PWY39" s="869"/>
      <c r="PWZ39" s="869"/>
      <c r="PXA39" s="869"/>
      <c r="PXB39" s="869"/>
      <c r="PXC39" s="869"/>
      <c r="PXD39" s="869"/>
      <c r="PXE39" s="869"/>
      <c r="PXF39" s="869"/>
      <c r="PXG39" s="869"/>
      <c r="PXH39" s="869"/>
      <c r="PXI39" s="869"/>
      <c r="PXJ39" s="869"/>
      <c r="PXK39" s="869"/>
      <c r="PXL39" s="869"/>
      <c r="PXM39" s="869"/>
      <c r="PXN39" s="869"/>
      <c r="PXO39" s="869"/>
      <c r="PXP39" s="869"/>
      <c r="PXQ39" s="869"/>
      <c r="PXR39" s="869"/>
      <c r="PXS39" s="869"/>
      <c r="PXT39" s="869"/>
      <c r="PXU39" s="869"/>
      <c r="PXV39" s="869"/>
      <c r="PXW39" s="869"/>
      <c r="PXX39" s="869"/>
      <c r="PXY39" s="869"/>
      <c r="PXZ39" s="869"/>
      <c r="PYA39" s="869"/>
      <c r="PYB39" s="869"/>
      <c r="PYC39" s="869"/>
      <c r="PYD39" s="869"/>
      <c r="PYE39" s="869"/>
      <c r="PYF39" s="869"/>
      <c r="PYG39" s="869"/>
      <c r="PYH39" s="869"/>
      <c r="PYI39" s="869"/>
      <c r="PYJ39" s="869"/>
      <c r="PYK39" s="869"/>
      <c r="PYL39" s="869"/>
      <c r="PYM39" s="869"/>
      <c r="PYN39" s="869"/>
      <c r="PYO39" s="869"/>
      <c r="PYP39" s="869"/>
      <c r="PYQ39" s="869"/>
      <c r="PYR39" s="869"/>
      <c r="PYS39" s="869"/>
      <c r="PYT39" s="869"/>
      <c r="PYU39" s="869"/>
      <c r="PYV39" s="869"/>
      <c r="PYW39" s="869"/>
      <c r="PYX39" s="869"/>
      <c r="PYY39" s="869"/>
      <c r="PYZ39" s="869"/>
      <c r="PZA39" s="869"/>
      <c r="PZB39" s="869"/>
      <c r="PZC39" s="869"/>
      <c r="PZD39" s="869"/>
      <c r="PZE39" s="869"/>
      <c r="PZF39" s="869"/>
      <c r="PZG39" s="869"/>
      <c r="PZH39" s="869"/>
      <c r="PZI39" s="869"/>
      <c r="PZJ39" s="869"/>
      <c r="PZK39" s="869"/>
      <c r="PZL39" s="869"/>
      <c r="PZM39" s="869"/>
      <c r="PZN39" s="869"/>
      <c r="PZO39" s="869"/>
      <c r="PZP39" s="869"/>
      <c r="PZQ39" s="869"/>
      <c r="PZR39" s="869"/>
      <c r="PZS39" s="869"/>
      <c r="PZT39" s="869"/>
      <c r="PZU39" s="869"/>
      <c r="PZV39" s="869"/>
      <c r="PZW39" s="869"/>
      <c r="PZX39" s="869"/>
      <c r="PZY39" s="869"/>
      <c r="PZZ39" s="869"/>
      <c r="QAA39" s="869"/>
      <c r="QAB39" s="869"/>
      <c r="QAC39" s="869"/>
      <c r="QAD39" s="869"/>
      <c r="QAE39" s="869"/>
      <c r="QAF39" s="869"/>
      <c r="QAG39" s="869"/>
      <c r="QAH39" s="869"/>
      <c r="QAI39" s="869"/>
      <c r="QAJ39" s="869"/>
      <c r="QAK39" s="869"/>
      <c r="QAL39" s="869"/>
      <c r="QAM39" s="869"/>
      <c r="QAN39" s="869"/>
      <c r="QAO39" s="869"/>
      <c r="QAP39" s="869"/>
      <c r="QAQ39" s="869"/>
      <c r="QAR39" s="869"/>
      <c r="QAS39" s="869"/>
      <c r="QAT39" s="869"/>
      <c r="QAU39" s="869"/>
      <c r="QAV39" s="869"/>
      <c r="QAW39" s="869"/>
      <c r="QAX39" s="869"/>
      <c r="QAY39" s="869"/>
      <c r="QAZ39" s="869"/>
      <c r="QBA39" s="869"/>
      <c r="QBB39" s="869"/>
      <c r="QBC39" s="869"/>
      <c r="QBD39" s="869"/>
      <c r="QBE39" s="869"/>
      <c r="QBF39" s="869"/>
      <c r="QBG39" s="869"/>
      <c r="QBH39" s="869"/>
      <c r="QBI39" s="869"/>
      <c r="QBJ39" s="869"/>
      <c r="QBK39" s="869"/>
      <c r="QBL39" s="869"/>
      <c r="QBM39" s="869"/>
      <c r="QBN39" s="869"/>
      <c r="QBO39" s="869"/>
      <c r="QBP39" s="869"/>
      <c r="QBQ39" s="869"/>
      <c r="QBR39" s="869"/>
      <c r="QBS39" s="869"/>
      <c r="QBT39" s="869"/>
      <c r="QBU39" s="869"/>
      <c r="QBV39" s="869"/>
      <c r="QBW39" s="869"/>
      <c r="QBX39" s="869"/>
      <c r="QBY39" s="869"/>
      <c r="QBZ39" s="869"/>
      <c r="QCA39" s="869"/>
      <c r="QCB39" s="869"/>
      <c r="QCC39" s="869"/>
      <c r="QCD39" s="869"/>
      <c r="QCE39" s="869"/>
      <c r="QCF39" s="869"/>
      <c r="QCG39" s="869"/>
      <c r="QCH39" s="869"/>
      <c r="QCI39" s="869"/>
      <c r="QCJ39" s="869"/>
      <c r="QCK39" s="869"/>
      <c r="QCL39" s="869"/>
      <c r="QCM39" s="869"/>
      <c r="QCN39" s="869"/>
      <c r="QCO39" s="869"/>
      <c r="QCP39" s="869"/>
      <c r="QCQ39" s="869"/>
      <c r="QCR39" s="869"/>
      <c r="QCS39" s="869"/>
      <c r="QCT39" s="869"/>
      <c r="QCU39" s="869"/>
      <c r="QCV39" s="869"/>
      <c r="QCW39" s="869"/>
      <c r="QCX39" s="869"/>
      <c r="QCY39" s="869"/>
      <c r="QCZ39" s="869"/>
      <c r="QDA39" s="869"/>
      <c r="QDB39" s="869"/>
      <c r="QDC39" s="869"/>
      <c r="QDD39" s="869"/>
      <c r="QDE39" s="869"/>
      <c r="QDF39" s="869"/>
      <c r="QDG39" s="869"/>
      <c r="QDH39" s="869"/>
      <c r="QDI39" s="869"/>
      <c r="QDJ39" s="869"/>
      <c r="QDK39" s="869"/>
      <c r="QDL39" s="869"/>
      <c r="QDM39" s="869"/>
      <c r="QDN39" s="869"/>
      <c r="QDO39" s="869"/>
      <c r="QDP39" s="869"/>
      <c r="QDQ39" s="869"/>
      <c r="QDR39" s="869"/>
      <c r="QDS39" s="869"/>
      <c r="QDT39" s="869"/>
      <c r="QDU39" s="869"/>
      <c r="QDV39" s="869"/>
      <c r="QDW39" s="869"/>
      <c r="QDX39" s="869"/>
      <c r="QDY39" s="869"/>
      <c r="QDZ39" s="869"/>
      <c r="QEA39" s="869"/>
      <c r="QEB39" s="869"/>
      <c r="QEC39" s="869"/>
      <c r="QED39" s="869"/>
      <c r="QEE39" s="869"/>
      <c r="QEF39" s="869"/>
      <c r="QEG39" s="869"/>
      <c r="QEH39" s="869"/>
      <c r="QEI39" s="869"/>
      <c r="QEJ39" s="869"/>
      <c r="QEK39" s="869"/>
      <c r="QEL39" s="869"/>
      <c r="QEM39" s="869"/>
      <c r="QEN39" s="869"/>
      <c r="QEO39" s="869"/>
      <c r="QEP39" s="869"/>
      <c r="QEQ39" s="869"/>
      <c r="QER39" s="869"/>
      <c r="QES39" s="869"/>
      <c r="QET39" s="869"/>
      <c r="QEU39" s="869"/>
      <c r="QEV39" s="869"/>
      <c r="QEW39" s="869"/>
      <c r="QEX39" s="869"/>
      <c r="QEY39" s="869"/>
      <c r="QEZ39" s="869"/>
      <c r="QFA39" s="869"/>
      <c r="QFB39" s="869"/>
      <c r="QFC39" s="869"/>
      <c r="QFD39" s="869"/>
      <c r="QFE39" s="869"/>
      <c r="QFF39" s="869"/>
      <c r="QFG39" s="869"/>
      <c r="QFH39" s="869"/>
      <c r="QFI39" s="869"/>
      <c r="QFJ39" s="869"/>
      <c r="QFK39" s="869"/>
      <c r="QFL39" s="869"/>
      <c r="QFM39" s="869"/>
      <c r="QFN39" s="869"/>
      <c r="QFO39" s="869"/>
      <c r="QFP39" s="869"/>
      <c r="QFQ39" s="869"/>
      <c r="QFR39" s="869"/>
      <c r="QFS39" s="869"/>
      <c r="QFT39" s="869"/>
      <c r="QFU39" s="869"/>
      <c r="QFV39" s="869"/>
      <c r="QFW39" s="869"/>
      <c r="QFX39" s="869"/>
      <c r="QFY39" s="869"/>
      <c r="QFZ39" s="869"/>
      <c r="QGA39" s="869"/>
      <c r="QGB39" s="869"/>
      <c r="QGC39" s="869"/>
      <c r="QGD39" s="869"/>
      <c r="QGE39" s="869"/>
      <c r="QGF39" s="869"/>
      <c r="QGG39" s="869"/>
      <c r="QGH39" s="869"/>
      <c r="QGI39" s="869"/>
      <c r="QGJ39" s="869"/>
      <c r="QGK39" s="869"/>
      <c r="QGL39" s="869"/>
      <c r="QGM39" s="869"/>
      <c r="QGN39" s="869"/>
      <c r="QGO39" s="869"/>
      <c r="QGP39" s="869"/>
      <c r="QGQ39" s="869"/>
      <c r="QGR39" s="869"/>
      <c r="QGS39" s="869"/>
      <c r="QGT39" s="869"/>
      <c r="QGU39" s="869"/>
      <c r="QGV39" s="869"/>
      <c r="QGW39" s="869"/>
      <c r="QGX39" s="869"/>
      <c r="QGY39" s="869"/>
      <c r="QGZ39" s="869"/>
      <c r="QHA39" s="869"/>
      <c r="QHB39" s="869"/>
      <c r="QHC39" s="869"/>
      <c r="QHD39" s="869"/>
      <c r="QHE39" s="869"/>
      <c r="QHF39" s="869"/>
      <c r="QHG39" s="869"/>
      <c r="QHH39" s="869"/>
      <c r="QHI39" s="869"/>
      <c r="QHJ39" s="869"/>
      <c r="QHK39" s="869"/>
      <c r="QHL39" s="869"/>
      <c r="QHM39" s="869"/>
      <c r="QHN39" s="869"/>
      <c r="QHO39" s="869"/>
      <c r="QHP39" s="869"/>
      <c r="QHQ39" s="869"/>
      <c r="QHR39" s="869"/>
      <c r="QHS39" s="869"/>
      <c r="QHT39" s="869"/>
      <c r="QHU39" s="869"/>
      <c r="QHV39" s="869"/>
      <c r="QHW39" s="869"/>
      <c r="QHX39" s="869"/>
      <c r="QHY39" s="869"/>
      <c r="QHZ39" s="869"/>
      <c r="QIA39" s="869"/>
      <c r="QIB39" s="869"/>
      <c r="QIC39" s="869"/>
      <c r="QID39" s="869"/>
      <c r="QIE39" s="869"/>
      <c r="QIF39" s="869"/>
      <c r="QIG39" s="869"/>
      <c r="QIH39" s="869"/>
      <c r="QII39" s="869"/>
      <c r="QIJ39" s="869"/>
      <c r="QIK39" s="869"/>
      <c r="QIL39" s="869"/>
      <c r="QIM39" s="869"/>
      <c r="QIN39" s="869"/>
      <c r="QIO39" s="869"/>
      <c r="QIP39" s="869"/>
      <c r="QIQ39" s="869"/>
      <c r="QIR39" s="869"/>
      <c r="QIS39" s="869"/>
      <c r="QIT39" s="869"/>
      <c r="QIU39" s="869"/>
      <c r="QIV39" s="869"/>
      <c r="QIW39" s="869"/>
      <c r="QIX39" s="869"/>
      <c r="QIY39" s="869"/>
      <c r="QIZ39" s="869"/>
      <c r="QJA39" s="869"/>
      <c r="QJB39" s="869"/>
      <c r="QJC39" s="869"/>
      <c r="QJD39" s="869"/>
      <c r="QJE39" s="869"/>
      <c r="QJF39" s="869"/>
      <c r="QJG39" s="869"/>
      <c r="QJH39" s="869"/>
      <c r="QJI39" s="869"/>
      <c r="QJJ39" s="869"/>
      <c r="QJK39" s="869"/>
      <c r="QJL39" s="869"/>
      <c r="QJM39" s="869"/>
      <c r="QJN39" s="869"/>
      <c r="QJO39" s="869"/>
      <c r="QJP39" s="869"/>
      <c r="QJQ39" s="869"/>
      <c r="QJR39" s="869"/>
      <c r="QJS39" s="869"/>
      <c r="QJT39" s="869"/>
      <c r="QJU39" s="869"/>
      <c r="QJV39" s="869"/>
      <c r="QJW39" s="869"/>
      <c r="QJX39" s="869"/>
      <c r="QJY39" s="869"/>
      <c r="QJZ39" s="869"/>
      <c r="QKA39" s="869"/>
      <c r="QKB39" s="869"/>
      <c r="QKC39" s="869"/>
      <c r="QKD39" s="869"/>
      <c r="QKE39" s="869"/>
      <c r="QKF39" s="869"/>
      <c r="QKG39" s="869"/>
      <c r="QKH39" s="869"/>
      <c r="QKI39" s="869"/>
      <c r="QKJ39" s="869"/>
      <c r="QKK39" s="869"/>
      <c r="QKL39" s="869"/>
      <c r="QKM39" s="869"/>
      <c r="QKN39" s="869"/>
      <c r="QKO39" s="869"/>
      <c r="QKP39" s="869"/>
      <c r="QKQ39" s="869"/>
      <c r="QKR39" s="869"/>
      <c r="QKS39" s="869"/>
      <c r="QKT39" s="869"/>
      <c r="QKU39" s="869"/>
      <c r="QKV39" s="869"/>
      <c r="QKW39" s="869"/>
      <c r="QKX39" s="869"/>
      <c r="QKY39" s="869"/>
      <c r="QKZ39" s="869"/>
      <c r="QLA39" s="869"/>
      <c r="QLB39" s="869"/>
      <c r="QLC39" s="869"/>
      <c r="QLD39" s="869"/>
      <c r="QLE39" s="869"/>
      <c r="QLF39" s="869"/>
      <c r="QLG39" s="869"/>
      <c r="QLH39" s="869"/>
      <c r="QLI39" s="869"/>
      <c r="QLJ39" s="869"/>
      <c r="QLK39" s="869"/>
      <c r="QLL39" s="869"/>
      <c r="QLM39" s="869"/>
      <c r="QLN39" s="869"/>
      <c r="QLO39" s="869"/>
      <c r="QLP39" s="869"/>
      <c r="QLQ39" s="869"/>
      <c r="QLR39" s="869"/>
      <c r="QLS39" s="869"/>
      <c r="QLT39" s="869"/>
      <c r="QLU39" s="869"/>
      <c r="QLV39" s="869"/>
      <c r="QLW39" s="869"/>
      <c r="QLX39" s="869"/>
      <c r="QLY39" s="869"/>
      <c r="QLZ39" s="869"/>
      <c r="QMA39" s="869"/>
      <c r="QMB39" s="869"/>
      <c r="QMC39" s="869"/>
      <c r="QMD39" s="869"/>
      <c r="QME39" s="869"/>
      <c r="QMF39" s="869"/>
      <c r="QMG39" s="869"/>
      <c r="QMH39" s="869"/>
      <c r="QMI39" s="869"/>
      <c r="QMJ39" s="869"/>
      <c r="QMK39" s="869"/>
      <c r="QML39" s="869"/>
      <c r="QMM39" s="869"/>
      <c r="QMN39" s="869"/>
      <c r="QMO39" s="869"/>
      <c r="QMP39" s="869"/>
      <c r="QMQ39" s="869"/>
      <c r="QMR39" s="869"/>
      <c r="QMS39" s="869"/>
      <c r="QMT39" s="869"/>
      <c r="QMU39" s="869"/>
      <c r="QMV39" s="869"/>
      <c r="QMW39" s="869"/>
      <c r="QMX39" s="869"/>
      <c r="QMY39" s="869"/>
      <c r="QMZ39" s="869"/>
      <c r="QNA39" s="869"/>
      <c r="QNB39" s="869"/>
      <c r="QNC39" s="869"/>
      <c r="QND39" s="869"/>
      <c r="QNE39" s="869"/>
      <c r="QNF39" s="869"/>
      <c r="QNG39" s="869"/>
      <c r="QNH39" s="869"/>
      <c r="QNI39" s="869"/>
      <c r="QNJ39" s="869"/>
      <c r="QNK39" s="869"/>
      <c r="QNL39" s="869"/>
      <c r="QNM39" s="869"/>
      <c r="QNN39" s="869"/>
      <c r="QNO39" s="869"/>
      <c r="QNP39" s="869"/>
      <c r="QNQ39" s="869"/>
      <c r="QNR39" s="869"/>
      <c r="QNS39" s="869"/>
      <c r="QNT39" s="869"/>
      <c r="QNU39" s="869"/>
      <c r="QNV39" s="869"/>
      <c r="QNW39" s="869"/>
      <c r="QNX39" s="869"/>
      <c r="QNY39" s="869"/>
      <c r="QNZ39" s="869"/>
      <c r="QOA39" s="869"/>
      <c r="QOB39" s="869"/>
      <c r="QOC39" s="869"/>
      <c r="QOD39" s="869"/>
      <c r="QOE39" s="869"/>
      <c r="QOF39" s="869"/>
      <c r="QOG39" s="869"/>
      <c r="QOH39" s="869"/>
      <c r="QOI39" s="869"/>
      <c r="QOJ39" s="869"/>
      <c r="QOK39" s="869"/>
      <c r="QOL39" s="869"/>
      <c r="QOM39" s="869"/>
      <c r="QON39" s="869"/>
      <c r="QOO39" s="869"/>
      <c r="QOP39" s="869"/>
      <c r="QOQ39" s="869"/>
      <c r="QOR39" s="869"/>
      <c r="QOS39" s="869"/>
      <c r="QOT39" s="869"/>
      <c r="QOU39" s="869"/>
      <c r="QOV39" s="869"/>
      <c r="QOW39" s="869"/>
      <c r="QOX39" s="869"/>
      <c r="QOY39" s="869"/>
      <c r="QOZ39" s="869"/>
      <c r="QPA39" s="869"/>
      <c r="QPB39" s="869"/>
      <c r="QPC39" s="869"/>
      <c r="QPD39" s="869"/>
      <c r="QPE39" s="869"/>
      <c r="QPF39" s="869"/>
      <c r="QPG39" s="869"/>
      <c r="QPH39" s="869"/>
      <c r="QPI39" s="869"/>
      <c r="QPJ39" s="869"/>
      <c r="QPK39" s="869"/>
      <c r="QPL39" s="869"/>
      <c r="QPM39" s="869"/>
      <c r="QPN39" s="869"/>
      <c r="QPO39" s="869"/>
      <c r="QPP39" s="869"/>
      <c r="QPQ39" s="869"/>
      <c r="QPR39" s="869"/>
      <c r="QPS39" s="869"/>
      <c r="QPT39" s="869"/>
      <c r="QPU39" s="869"/>
      <c r="QPV39" s="869"/>
      <c r="QPW39" s="869"/>
      <c r="QPX39" s="869"/>
      <c r="QPY39" s="869"/>
      <c r="QPZ39" s="869"/>
      <c r="QQA39" s="869"/>
      <c r="QQB39" s="869"/>
      <c r="QQC39" s="869"/>
      <c r="QQD39" s="869"/>
      <c r="QQE39" s="869"/>
      <c r="QQF39" s="869"/>
      <c r="QQG39" s="869"/>
      <c r="QQH39" s="869"/>
      <c r="QQI39" s="869"/>
      <c r="QQJ39" s="869"/>
      <c r="QQK39" s="869"/>
      <c r="QQL39" s="869"/>
      <c r="QQM39" s="869"/>
      <c r="QQN39" s="869"/>
      <c r="QQO39" s="869"/>
      <c r="QQP39" s="869"/>
      <c r="QQQ39" s="869"/>
      <c r="QQR39" s="869"/>
      <c r="QQS39" s="869"/>
      <c r="QQT39" s="869"/>
      <c r="QQU39" s="869"/>
      <c r="QQV39" s="869"/>
      <c r="QQW39" s="869"/>
      <c r="QQX39" s="869"/>
      <c r="QQY39" s="869"/>
      <c r="QQZ39" s="869"/>
      <c r="QRA39" s="869"/>
      <c r="QRB39" s="869"/>
      <c r="QRC39" s="869"/>
      <c r="QRD39" s="869"/>
      <c r="QRE39" s="869"/>
      <c r="QRF39" s="869"/>
      <c r="QRG39" s="869"/>
      <c r="QRH39" s="869"/>
      <c r="QRI39" s="869"/>
      <c r="QRJ39" s="869"/>
      <c r="QRK39" s="869"/>
      <c r="QRL39" s="869"/>
      <c r="QRM39" s="869"/>
      <c r="QRN39" s="869"/>
      <c r="QRO39" s="869"/>
      <c r="QRP39" s="869"/>
      <c r="QRQ39" s="869"/>
      <c r="QRR39" s="869"/>
      <c r="QRS39" s="869"/>
      <c r="QRT39" s="869"/>
      <c r="QRU39" s="869"/>
      <c r="QRV39" s="869"/>
      <c r="QRW39" s="869"/>
      <c r="QRX39" s="869"/>
      <c r="QRY39" s="869"/>
      <c r="QRZ39" s="869"/>
      <c r="QSA39" s="869"/>
      <c r="QSB39" s="869"/>
      <c r="QSC39" s="869"/>
      <c r="QSD39" s="869"/>
      <c r="QSE39" s="869"/>
      <c r="QSF39" s="869"/>
      <c r="QSG39" s="869"/>
      <c r="QSH39" s="869"/>
      <c r="QSI39" s="869"/>
      <c r="QSJ39" s="869"/>
      <c r="QSK39" s="869"/>
      <c r="QSL39" s="869"/>
      <c r="QSM39" s="869"/>
      <c r="QSN39" s="869"/>
      <c r="QSO39" s="869"/>
      <c r="QSP39" s="869"/>
      <c r="QSQ39" s="869"/>
      <c r="QSR39" s="869"/>
      <c r="QSS39" s="869"/>
      <c r="QST39" s="869"/>
      <c r="QSU39" s="869"/>
      <c r="QSV39" s="869"/>
      <c r="QSW39" s="869"/>
      <c r="QSX39" s="869"/>
      <c r="QSY39" s="869"/>
      <c r="QSZ39" s="869"/>
      <c r="QTA39" s="869"/>
      <c r="QTB39" s="869"/>
      <c r="QTC39" s="869"/>
      <c r="QTD39" s="869"/>
      <c r="QTE39" s="869"/>
      <c r="QTF39" s="869"/>
      <c r="QTG39" s="869"/>
      <c r="QTH39" s="869"/>
      <c r="QTI39" s="869"/>
      <c r="QTJ39" s="869"/>
      <c r="QTK39" s="869"/>
      <c r="QTL39" s="869"/>
      <c r="QTM39" s="869"/>
      <c r="QTN39" s="869"/>
      <c r="QTO39" s="869"/>
      <c r="QTP39" s="869"/>
      <c r="QTQ39" s="869"/>
      <c r="QTR39" s="869"/>
      <c r="QTS39" s="869"/>
      <c r="QTT39" s="869"/>
      <c r="QTU39" s="869"/>
      <c r="QTV39" s="869"/>
      <c r="QTW39" s="869"/>
      <c r="QTX39" s="869"/>
      <c r="QTY39" s="869"/>
      <c r="QTZ39" s="869"/>
      <c r="QUA39" s="869"/>
      <c r="QUB39" s="869"/>
      <c r="QUC39" s="869"/>
      <c r="QUD39" s="869"/>
      <c r="QUE39" s="869"/>
      <c r="QUF39" s="869"/>
      <c r="QUG39" s="869"/>
      <c r="QUH39" s="869"/>
      <c r="QUI39" s="869"/>
      <c r="QUJ39" s="869"/>
      <c r="QUK39" s="869"/>
      <c r="QUL39" s="869"/>
      <c r="QUM39" s="869"/>
      <c r="QUN39" s="869"/>
      <c r="QUO39" s="869"/>
      <c r="QUP39" s="869"/>
      <c r="QUQ39" s="869"/>
      <c r="QUR39" s="869"/>
      <c r="QUS39" s="869"/>
      <c r="QUT39" s="869"/>
      <c r="QUU39" s="869"/>
      <c r="QUV39" s="869"/>
      <c r="QUW39" s="869"/>
      <c r="QUX39" s="869"/>
      <c r="QUY39" s="869"/>
      <c r="QUZ39" s="869"/>
      <c r="QVA39" s="869"/>
      <c r="QVB39" s="869"/>
      <c r="QVC39" s="869"/>
      <c r="QVD39" s="869"/>
      <c r="QVE39" s="869"/>
      <c r="QVF39" s="869"/>
      <c r="QVG39" s="869"/>
      <c r="QVH39" s="869"/>
      <c r="QVI39" s="869"/>
      <c r="QVJ39" s="869"/>
      <c r="QVK39" s="869"/>
      <c r="QVL39" s="869"/>
      <c r="QVM39" s="869"/>
      <c r="QVN39" s="869"/>
      <c r="QVO39" s="869"/>
      <c r="QVP39" s="869"/>
      <c r="QVQ39" s="869"/>
      <c r="QVR39" s="869"/>
      <c r="QVS39" s="869"/>
      <c r="QVT39" s="869"/>
      <c r="QVU39" s="869"/>
      <c r="QVV39" s="869"/>
      <c r="QVW39" s="869"/>
      <c r="QVX39" s="869"/>
      <c r="QVY39" s="869"/>
      <c r="QVZ39" s="869"/>
      <c r="QWA39" s="869"/>
      <c r="QWB39" s="869"/>
      <c r="QWC39" s="869"/>
      <c r="QWD39" s="869"/>
      <c r="QWE39" s="869"/>
      <c r="QWF39" s="869"/>
      <c r="QWG39" s="869"/>
      <c r="QWH39" s="869"/>
      <c r="QWI39" s="869"/>
      <c r="QWJ39" s="869"/>
      <c r="QWK39" s="869"/>
      <c r="QWL39" s="869"/>
      <c r="QWM39" s="869"/>
      <c r="QWN39" s="869"/>
      <c r="QWO39" s="869"/>
      <c r="QWP39" s="869"/>
      <c r="QWQ39" s="869"/>
      <c r="QWR39" s="869"/>
      <c r="QWS39" s="869"/>
      <c r="QWT39" s="869"/>
      <c r="QWU39" s="869"/>
      <c r="QWV39" s="869"/>
      <c r="QWW39" s="869"/>
      <c r="QWX39" s="869"/>
      <c r="QWY39" s="869"/>
      <c r="QWZ39" s="869"/>
      <c r="QXA39" s="869"/>
      <c r="QXB39" s="869"/>
      <c r="QXC39" s="869"/>
      <c r="QXD39" s="869"/>
      <c r="QXE39" s="869"/>
      <c r="QXF39" s="869"/>
      <c r="QXG39" s="869"/>
      <c r="QXH39" s="869"/>
      <c r="QXI39" s="869"/>
      <c r="QXJ39" s="869"/>
      <c r="QXK39" s="869"/>
      <c r="QXL39" s="869"/>
      <c r="QXM39" s="869"/>
      <c r="QXN39" s="869"/>
      <c r="QXO39" s="869"/>
      <c r="QXP39" s="869"/>
      <c r="QXQ39" s="869"/>
      <c r="QXR39" s="869"/>
      <c r="QXS39" s="869"/>
      <c r="QXT39" s="869"/>
      <c r="QXU39" s="869"/>
      <c r="QXV39" s="869"/>
      <c r="QXW39" s="869"/>
      <c r="QXX39" s="869"/>
      <c r="QXY39" s="869"/>
      <c r="QXZ39" s="869"/>
      <c r="QYA39" s="869"/>
      <c r="QYB39" s="869"/>
      <c r="QYC39" s="869"/>
      <c r="QYD39" s="869"/>
      <c r="QYE39" s="869"/>
      <c r="QYF39" s="869"/>
      <c r="QYG39" s="869"/>
      <c r="QYH39" s="869"/>
      <c r="QYI39" s="869"/>
      <c r="QYJ39" s="869"/>
      <c r="QYK39" s="869"/>
      <c r="QYL39" s="869"/>
      <c r="QYM39" s="869"/>
      <c r="QYN39" s="869"/>
      <c r="QYO39" s="869"/>
      <c r="QYP39" s="869"/>
      <c r="QYQ39" s="869"/>
      <c r="QYR39" s="869"/>
      <c r="QYS39" s="869"/>
      <c r="QYT39" s="869"/>
      <c r="QYU39" s="869"/>
      <c r="QYV39" s="869"/>
      <c r="QYW39" s="869"/>
      <c r="QYX39" s="869"/>
      <c r="QYY39" s="869"/>
      <c r="QYZ39" s="869"/>
      <c r="QZA39" s="869"/>
      <c r="QZB39" s="869"/>
      <c r="QZC39" s="869"/>
      <c r="QZD39" s="869"/>
      <c r="QZE39" s="869"/>
      <c r="QZF39" s="869"/>
      <c r="QZG39" s="869"/>
      <c r="QZH39" s="869"/>
      <c r="QZI39" s="869"/>
      <c r="QZJ39" s="869"/>
      <c r="QZK39" s="869"/>
      <c r="QZL39" s="869"/>
      <c r="QZM39" s="869"/>
      <c r="QZN39" s="869"/>
      <c r="QZO39" s="869"/>
      <c r="QZP39" s="869"/>
      <c r="QZQ39" s="869"/>
      <c r="QZR39" s="869"/>
      <c r="QZS39" s="869"/>
      <c r="QZT39" s="869"/>
      <c r="QZU39" s="869"/>
      <c r="QZV39" s="869"/>
      <c r="QZW39" s="869"/>
      <c r="QZX39" s="869"/>
      <c r="QZY39" s="869"/>
      <c r="QZZ39" s="869"/>
      <c r="RAA39" s="869"/>
      <c r="RAB39" s="869"/>
      <c r="RAC39" s="869"/>
      <c r="RAD39" s="869"/>
      <c r="RAE39" s="869"/>
      <c r="RAF39" s="869"/>
      <c r="RAG39" s="869"/>
      <c r="RAH39" s="869"/>
      <c r="RAI39" s="869"/>
      <c r="RAJ39" s="869"/>
      <c r="RAK39" s="869"/>
      <c r="RAL39" s="869"/>
      <c r="RAM39" s="869"/>
      <c r="RAN39" s="869"/>
      <c r="RAO39" s="869"/>
      <c r="RAP39" s="869"/>
      <c r="RAQ39" s="869"/>
      <c r="RAR39" s="869"/>
      <c r="RAS39" s="869"/>
      <c r="RAT39" s="869"/>
      <c r="RAU39" s="869"/>
      <c r="RAV39" s="869"/>
      <c r="RAW39" s="869"/>
      <c r="RAX39" s="869"/>
      <c r="RAY39" s="869"/>
      <c r="RAZ39" s="869"/>
      <c r="RBA39" s="869"/>
      <c r="RBB39" s="869"/>
      <c r="RBC39" s="869"/>
      <c r="RBD39" s="869"/>
      <c r="RBE39" s="869"/>
      <c r="RBF39" s="869"/>
      <c r="RBG39" s="869"/>
      <c r="RBH39" s="869"/>
      <c r="RBI39" s="869"/>
      <c r="RBJ39" s="869"/>
      <c r="RBK39" s="869"/>
      <c r="RBL39" s="869"/>
      <c r="RBM39" s="869"/>
      <c r="RBN39" s="869"/>
      <c r="RBO39" s="869"/>
      <c r="RBP39" s="869"/>
      <c r="RBQ39" s="869"/>
      <c r="RBR39" s="869"/>
      <c r="RBS39" s="869"/>
      <c r="RBT39" s="869"/>
      <c r="RBU39" s="869"/>
      <c r="RBV39" s="869"/>
      <c r="RBW39" s="869"/>
      <c r="RBX39" s="869"/>
      <c r="RBY39" s="869"/>
      <c r="RBZ39" s="869"/>
      <c r="RCA39" s="869"/>
      <c r="RCB39" s="869"/>
      <c r="RCC39" s="869"/>
      <c r="RCD39" s="869"/>
      <c r="RCE39" s="869"/>
      <c r="RCF39" s="869"/>
      <c r="RCG39" s="869"/>
      <c r="RCH39" s="869"/>
      <c r="RCI39" s="869"/>
      <c r="RCJ39" s="869"/>
      <c r="RCK39" s="869"/>
      <c r="RCL39" s="869"/>
      <c r="RCM39" s="869"/>
      <c r="RCN39" s="869"/>
      <c r="RCO39" s="869"/>
      <c r="RCP39" s="869"/>
      <c r="RCQ39" s="869"/>
      <c r="RCR39" s="869"/>
      <c r="RCS39" s="869"/>
      <c r="RCT39" s="869"/>
      <c r="RCU39" s="869"/>
      <c r="RCV39" s="869"/>
      <c r="RCW39" s="869"/>
      <c r="RCX39" s="869"/>
      <c r="RCY39" s="869"/>
      <c r="RCZ39" s="869"/>
      <c r="RDA39" s="869"/>
      <c r="RDB39" s="869"/>
      <c r="RDC39" s="869"/>
      <c r="RDD39" s="869"/>
      <c r="RDE39" s="869"/>
      <c r="RDF39" s="869"/>
      <c r="RDG39" s="869"/>
      <c r="RDH39" s="869"/>
      <c r="RDI39" s="869"/>
      <c r="RDJ39" s="869"/>
      <c r="RDK39" s="869"/>
      <c r="RDL39" s="869"/>
      <c r="RDM39" s="869"/>
      <c r="RDN39" s="869"/>
      <c r="RDO39" s="869"/>
      <c r="RDP39" s="869"/>
      <c r="RDQ39" s="869"/>
      <c r="RDR39" s="869"/>
      <c r="RDS39" s="869"/>
      <c r="RDT39" s="869"/>
      <c r="RDU39" s="869"/>
      <c r="RDV39" s="869"/>
      <c r="RDW39" s="869"/>
      <c r="RDX39" s="869"/>
      <c r="RDY39" s="869"/>
      <c r="RDZ39" s="869"/>
      <c r="REA39" s="869"/>
      <c r="REB39" s="869"/>
      <c r="REC39" s="869"/>
      <c r="RED39" s="869"/>
      <c r="REE39" s="869"/>
      <c r="REF39" s="869"/>
      <c r="REG39" s="869"/>
      <c r="REH39" s="869"/>
      <c r="REI39" s="869"/>
      <c r="REJ39" s="869"/>
      <c r="REK39" s="869"/>
      <c r="REL39" s="869"/>
      <c r="REM39" s="869"/>
      <c r="REN39" s="869"/>
      <c r="REO39" s="869"/>
      <c r="REP39" s="869"/>
      <c r="REQ39" s="869"/>
      <c r="RER39" s="869"/>
      <c r="RES39" s="869"/>
      <c r="RET39" s="869"/>
      <c r="REU39" s="869"/>
      <c r="REV39" s="869"/>
      <c r="REW39" s="869"/>
      <c r="REX39" s="869"/>
      <c r="REY39" s="869"/>
      <c r="REZ39" s="869"/>
      <c r="RFA39" s="869"/>
      <c r="RFB39" s="869"/>
      <c r="RFC39" s="869"/>
      <c r="RFD39" s="869"/>
      <c r="RFE39" s="869"/>
      <c r="RFF39" s="869"/>
      <c r="RFG39" s="869"/>
      <c r="RFH39" s="869"/>
      <c r="RFI39" s="869"/>
      <c r="RFJ39" s="869"/>
      <c r="RFK39" s="869"/>
      <c r="RFL39" s="869"/>
      <c r="RFM39" s="869"/>
      <c r="RFN39" s="869"/>
      <c r="RFO39" s="869"/>
      <c r="RFP39" s="869"/>
      <c r="RFQ39" s="869"/>
      <c r="RFR39" s="869"/>
      <c r="RFS39" s="869"/>
      <c r="RFT39" s="869"/>
      <c r="RFU39" s="869"/>
      <c r="RFV39" s="869"/>
      <c r="RFW39" s="869"/>
      <c r="RFX39" s="869"/>
      <c r="RFY39" s="869"/>
      <c r="RFZ39" s="869"/>
      <c r="RGA39" s="869"/>
      <c r="RGB39" s="869"/>
      <c r="RGC39" s="869"/>
      <c r="RGD39" s="869"/>
      <c r="RGE39" s="869"/>
      <c r="RGF39" s="869"/>
      <c r="RGG39" s="869"/>
      <c r="RGH39" s="869"/>
      <c r="RGI39" s="869"/>
      <c r="RGJ39" s="869"/>
      <c r="RGK39" s="869"/>
      <c r="RGL39" s="869"/>
      <c r="RGM39" s="869"/>
      <c r="RGN39" s="869"/>
      <c r="RGO39" s="869"/>
      <c r="RGP39" s="869"/>
      <c r="RGQ39" s="869"/>
      <c r="RGR39" s="869"/>
      <c r="RGS39" s="869"/>
      <c r="RGT39" s="869"/>
      <c r="RGU39" s="869"/>
      <c r="RGV39" s="869"/>
      <c r="RGW39" s="869"/>
      <c r="RGX39" s="869"/>
      <c r="RGY39" s="869"/>
      <c r="RGZ39" s="869"/>
      <c r="RHA39" s="869"/>
      <c r="RHB39" s="869"/>
      <c r="RHC39" s="869"/>
      <c r="RHD39" s="869"/>
      <c r="RHE39" s="869"/>
      <c r="RHF39" s="869"/>
      <c r="RHG39" s="869"/>
      <c r="RHH39" s="869"/>
      <c r="RHI39" s="869"/>
      <c r="RHJ39" s="869"/>
      <c r="RHK39" s="869"/>
      <c r="RHL39" s="869"/>
      <c r="RHM39" s="869"/>
      <c r="RHN39" s="869"/>
      <c r="RHO39" s="869"/>
      <c r="RHP39" s="869"/>
      <c r="RHQ39" s="869"/>
      <c r="RHR39" s="869"/>
      <c r="RHS39" s="869"/>
      <c r="RHT39" s="869"/>
      <c r="RHU39" s="869"/>
      <c r="RHV39" s="869"/>
      <c r="RHW39" s="869"/>
      <c r="RHX39" s="869"/>
      <c r="RHY39" s="869"/>
      <c r="RHZ39" s="869"/>
      <c r="RIA39" s="869"/>
      <c r="RIB39" s="869"/>
      <c r="RIC39" s="869"/>
      <c r="RID39" s="869"/>
      <c r="RIE39" s="869"/>
      <c r="RIF39" s="869"/>
      <c r="RIG39" s="869"/>
      <c r="RIH39" s="869"/>
      <c r="RII39" s="869"/>
      <c r="RIJ39" s="869"/>
      <c r="RIK39" s="869"/>
      <c r="RIL39" s="869"/>
      <c r="RIM39" s="869"/>
      <c r="RIN39" s="869"/>
      <c r="RIO39" s="869"/>
      <c r="RIP39" s="869"/>
      <c r="RIQ39" s="869"/>
      <c r="RIR39" s="869"/>
      <c r="RIS39" s="869"/>
      <c r="RIT39" s="869"/>
      <c r="RIU39" s="869"/>
      <c r="RIV39" s="869"/>
      <c r="RIW39" s="869"/>
      <c r="RIX39" s="869"/>
      <c r="RIY39" s="869"/>
      <c r="RIZ39" s="869"/>
      <c r="RJA39" s="869"/>
      <c r="RJB39" s="869"/>
      <c r="RJC39" s="869"/>
      <c r="RJD39" s="869"/>
      <c r="RJE39" s="869"/>
      <c r="RJF39" s="869"/>
      <c r="RJG39" s="869"/>
      <c r="RJH39" s="869"/>
      <c r="RJI39" s="869"/>
      <c r="RJJ39" s="869"/>
      <c r="RJK39" s="869"/>
      <c r="RJL39" s="869"/>
      <c r="RJM39" s="869"/>
      <c r="RJN39" s="869"/>
      <c r="RJO39" s="869"/>
      <c r="RJP39" s="869"/>
      <c r="RJQ39" s="869"/>
      <c r="RJR39" s="869"/>
      <c r="RJS39" s="869"/>
      <c r="RJT39" s="869"/>
      <c r="RJU39" s="869"/>
      <c r="RJV39" s="869"/>
      <c r="RJW39" s="869"/>
      <c r="RJX39" s="869"/>
      <c r="RJY39" s="869"/>
      <c r="RJZ39" s="869"/>
      <c r="RKA39" s="869"/>
      <c r="RKB39" s="869"/>
      <c r="RKC39" s="869"/>
      <c r="RKD39" s="869"/>
      <c r="RKE39" s="869"/>
      <c r="RKF39" s="869"/>
      <c r="RKG39" s="869"/>
      <c r="RKH39" s="869"/>
      <c r="RKI39" s="869"/>
      <c r="RKJ39" s="869"/>
      <c r="RKK39" s="869"/>
      <c r="RKL39" s="869"/>
      <c r="RKM39" s="869"/>
      <c r="RKN39" s="869"/>
      <c r="RKO39" s="869"/>
      <c r="RKP39" s="869"/>
      <c r="RKQ39" s="869"/>
      <c r="RKR39" s="869"/>
      <c r="RKS39" s="869"/>
      <c r="RKT39" s="869"/>
      <c r="RKU39" s="869"/>
      <c r="RKV39" s="869"/>
      <c r="RKW39" s="869"/>
      <c r="RKX39" s="869"/>
      <c r="RKY39" s="869"/>
      <c r="RKZ39" s="869"/>
      <c r="RLA39" s="869"/>
      <c r="RLB39" s="869"/>
      <c r="RLC39" s="869"/>
      <c r="RLD39" s="869"/>
      <c r="RLE39" s="869"/>
      <c r="RLF39" s="869"/>
      <c r="RLG39" s="869"/>
      <c r="RLH39" s="869"/>
      <c r="RLI39" s="869"/>
      <c r="RLJ39" s="869"/>
      <c r="RLK39" s="869"/>
      <c r="RLL39" s="869"/>
      <c r="RLM39" s="869"/>
      <c r="RLN39" s="869"/>
      <c r="RLO39" s="869"/>
      <c r="RLP39" s="869"/>
      <c r="RLQ39" s="869"/>
      <c r="RLR39" s="869"/>
      <c r="RLS39" s="869"/>
      <c r="RLT39" s="869"/>
      <c r="RLU39" s="869"/>
      <c r="RLV39" s="869"/>
      <c r="RLW39" s="869"/>
      <c r="RLX39" s="869"/>
      <c r="RLY39" s="869"/>
      <c r="RLZ39" s="869"/>
      <c r="RMA39" s="869"/>
      <c r="RMB39" s="869"/>
      <c r="RMC39" s="869"/>
      <c r="RMD39" s="869"/>
      <c r="RME39" s="869"/>
      <c r="RMF39" s="869"/>
      <c r="RMG39" s="869"/>
      <c r="RMH39" s="869"/>
      <c r="RMI39" s="869"/>
      <c r="RMJ39" s="869"/>
      <c r="RMK39" s="869"/>
      <c r="RML39" s="869"/>
      <c r="RMM39" s="869"/>
      <c r="RMN39" s="869"/>
      <c r="RMO39" s="869"/>
      <c r="RMP39" s="869"/>
      <c r="RMQ39" s="869"/>
      <c r="RMR39" s="869"/>
      <c r="RMS39" s="869"/>
      <c r="RMT39" s="869"/>
      <c r="RMU39" s="869"/>
      <c r="RMV39" s="869"/>
      <c r="RMW39" s="869"/>
      <c r="RMX39" s="869"/>
      <c r="RMY39" s="869"/>
      <c r="RMZ39" s="869"/>
      <c r="RNA39" s="869"/>
      <c r="RNB39" s="869"/>
      <c r="RNC39" s="869"/>
      <c r="RND39" s="869"/>
      <c r="RNE39" s="869"/>
      <c r="RNF39" s="869"/>
      <c r="RNG39" s="869"/>
      <c r="RNH39" s="869"/>
      <c r="RNI39" s="869"/>
      <c r="RNJ39" s="869"/>
      <c r="RNK39" s="869"/>
      <c r="RNL39" s="869"/>
      <c r="RNM39" s="869"/>
      <c r="RNN39" s="869"/>
      <c r="RNO39" s="869"/>
      <c r="RNP39" s="869"/>
      <c r="RNQ39" s="869"/>
      <c r="RNR39" s="869"/>
      <c r="RNS39" s="869"/>
      <c r="RNT39" s="869"/>
      <c r="RNU39" s="869"/>
      <c r="RNV39" s="869"/>
      <c r="RNW39" s="869"/>
      <c r="RNX39" s="869"/>
      <c r="RNY39" s="869"/>
      <c r="RNZ39" s="869"/>
      <c r="ROA39" s="869"/>
      <c r="ROB39" s="869"/>
      <c r="ROC39" s="869"/>
      <c r="ROD39" s="869"/>
      <c r="ROE39" s="869"/>
      <c r="ROF39" s="869"/>
      <c r="ROG39" s="869"/>
      <c r="ROH39" s="869"/>
      <c r="ROI39" s="869"/>
      <c r="ROJ39" s="869"/>
      <c r="ROK39" s="869"/>
      <c r="ROL39" s="869"/>
      <c r="ROM39" s="869"/>
      <c r="RON39" s="869"/>
      <c r="ROO39" s="869"/>
      <c r="ROP39" s="869"/>
      <c r="ROQ39" s="869"/>
      <c r="ROR39" s="869"/>
      <c r="ROS39" s="869"/>
      <c r="ROT39" s="869"/>
      <c r="ROU39" s="869"/>
      <c r="ROV39" s="869"/>
      <c r="ROW39" s="869"/>
      <c r="ROX39" s="869"/>
      <c r="ROY39" s="869"/>
      <c r="ROZ39" s="869"/>
      <c r="RPA39" s="869"/>
      <c r="RPB39" s="869"/>
      <c r="RPC39" s="869"/>
      <c r="RPD39" s="869"/>
      <c r="RPE39" s="869"/>
      <c r="RPF39" s="869"/>
      <c r="RPG39" s="869"/>
      <c r="RPH39" s="869"/>
      <c r="RPI39" s="869"/>
      <c r="RPJ39" s="869"/>
      <c r="RPK39" s="869"/>
      <c r="RPL39" s="869"/>
      <c r="RPM39" s="869"/>
      <c r="RPN39" s="869"/>
      <c r="RPO39" s="869"/>
      <c r="RPP39" s="869"/>
      <c r="RPQ39" s="869"/>
      <c r="RPR39" s="869"/>
      <c r="RPS39" s="869"/>
      <c r="RPT39" s="869"/>
      <c r="RPU39" s="869"/>
      <c r="RPV39" s="869"/>
      <c r="RPW39" s="869"/>
      <c r="RPX39" s="869"/>
      <c r="RPY39" s="869"/>
      <c r="RPZ39" s="869"/>
      <c r="RQA39" s="869"/>
      <c r="RQB39" s="869"/>
      <c r="RQC39" s="869"/>
      <c r="RQD39" s="869"/>
      <c r="RQE39" s="869"/>
      <c r="RQF39" s="869"/>
      <c r="RQG39" s="869"/>
      <c r="RQH39" s="869"/>
      <c r="RQI39" s="869"/>
      <c r="RQJ39" s="869"/>
      <c r="RQK39" s="869"/>
      <c r="RQL39" s="869"/>
      <c r="RQM39" s="869"/>
      <c r="RQN39" s="869"/>
      <c r="RQO39" s="869"/>
      <c r="RQP39" s="869"/>
      <c r="RQQ39" s="869"/>
      <c r="RQR39" s="869"/>
      <c r="RQS39" s="869"/>
      <c r="RQT39" s="869"/>
      <c r="RQU39" s="869"/>
      <c r="RQV39" s="869"/>
      <c r="RQW39" s="869"/>
      <c r="RQX39" s="869"/>
      <c r="RQY39" s="869"/>
      <c r="RQZ39" s="869"/>
      <c r="RRA39" s="869"/>
      <c r="RRB39" s="869"/>
      <c r="RRC39" s="869"/>
      <c r="RRD39" s="869"/>
      <c r="RRE39" s="869"/>
      <c r="RRF39" s="869"/>
      <c r="RRG39" s="869"/>
      <c r="RRH39" s="869"/>
      <c r="RRI39" s="869"/>
      <c r="RRJ39" s="869"/>
      <c r="RRK39" s="869"/>
      <c r="RRL39" s="869"/>
      <c r="RRM39" s="869"/>
      <c r="RRN39" s="869"/>
      <c r="RRO39" s="869"/>
      <c r="RRP39" s="869"/>
      <c r="RRQ39" s="869"/>
      <c r="RRR39" s="869"/>
      <c r="RRS39" s="869"/>
      <c r="RRT39" s="869"/>
      <c r="RRU39" s="869"/>
      <c r="RRV39" s="869"/>
      <c r="RRW39" s="869"/>
      <c r="RRX39" s="869"/>
      <c r="RRY39" s="869"/>
      <c r="RRZ39" s="869"/>
      <c r="RSA39" s="869"/>
      <c r="RSB39" s="869"/>
      <c r="RSC39" s="869"/>
      <c r="RSD39" s="869"/>
      <c r="RSE39" s="869"/>
      <c r="RSF39" s="869"/>
      <c r="RSG39" s="869"/>
      <c r="RSH39" s="869"/>
      <c r="RSI39" s="869"/>
      <c r="RSJ39" s="869"/>
      <c r="RSK39" s="869"/>
      <c r="RSL39" s="869"/>
      <c r="RSM39" s="869"/>
      <c r="RSN39" s="869"/>
      <c r="RSO39" s="869"/>
      <c r="RSP39" s="869"/>
      <c r="RSQ39" s="869"/>
      <c r="RSR39" s="869"/>
      <c r="RSS39" s="869"/>
      <c r="RST39" s="869"/>
      <c r="RSU39" s="869"/>
      <c r="RSV39" s="869"/>
      <c r="RSW39" s="869"/>
      <c r="RSX39" s="869"/>
      <c r="RSY39" s="869"/>
      <c r="RSZ39" s="869"/>
      <c r="RTA39" s="869"/>
      <c r="RTB39" s="869"/>
      <c r="RTC39" s="869"/>
      <c r="RTD39" s="869"/>
      <c r="RTE39" s="869"/>
      <c r="RTF39" s="869"/>
      <c r="RTG39" s="869"/>
      <c r="RTH39" s="869"/>
      <c r="RTI39" s="869"/>
      <c r="RTJ39" s="869"/>
      <c r="RTK39" s="869"/>
      <c r="RTL39" s="869"/>
      <c r="RTM39" s="869"/>
      <c r="RTN39" s="869"/>
      <c r="RTO39" s="869"/>
      <c r="RTP39" s="869"/>
      <c r="RTQ39" s="869"/>
      <c r="RTR39" s="869"/>
      <c r="RTS39" s="869"/>
      <c r="RTT39" s="869"/>
      <c r="RTU39" s="869"/>
      <c r="RTV39" s="869"/>
      <c r="RTW39" s="869"/>
      <c r="RTX39" s="869"/>
      <c r="RTY39" s="869"/>
      <c r="RTZ39" s="869"/>
      <c r="RUA39" s="869"/>
      <c r="RUB39" s="869"/>
      <c r="RUC39" s="869"/>
      <c r="RUD39" s="869"/>
      <c r="RUE39" s="869"/>
      <c r="RUF39" s="869"/>
      <c r="RUG39" s="869"/>
      <c r="RUH39" s="869"/>
      <c r="RUI39" s="869"/>
      <c r="RUJ39" s="869"/>
      <c r="RUK39" s="869"/>
      <c r="RUL39" s="869"/>
      <c r="RUM39" s="869"/>
      <c r="RUN39" s="869"/>
      <c r="RUO39" s="869"/>
      <c r="RUP39" s="869"/>
      <c r="RUQ39" s="869"/>
      <c r="RUR39" s="869"/>
      <c r="RUS39" s="869"/>
      <c r="RUT39" s="869"/>
      <c r="RUU39" s="869"/>
      <c r="RUV39" s="869"/>
      <c r="RUW39" s="869"/>
      <c r="RUX39" s="869"/>
      <c r="RUY39" s="869"/>
      <c r="RUZ39" s="869"/>
      <c r="RVA39" s="869"/>
      <c r="RVB39" s="869"/>
      <c r="RVC39" s="869"/>
      <c r="RVD39" s="869"/>
      <c r="RVE39" s="869"/>
      <c r="RVF39" s="869"/>
      <c r="RVG39" s="869"/>
      <c r="RVH39" s="869"/>
      <c r="RVI39" s="869"/>
      <c r="RVJ39" s="869"/>
      <c r="RVK39" s="869"/>
      <c r="RVL39" s="869"/>
      <c r="RVM39" s="869"/>
      <c r="RVN39" s="869"/>
      <c r="RVO39" s="869"/>
      <c r="RVP39" s="869"/>
      <c r="RVQ39" s="869"/>
      <c r="RVR39" s="869"/>
      <c r="RVS39" s="869"/>
      <c r="RVT39" s="869"/>
      <c r="RVU39" s="869"/>
      <c r="RVV39" s="869"/>
      <c r="RVW39" s="869"/>
      <c r="RVX39" s="869"/>
      <c r="RVY39" s="869"/>
      <c r="RVZ39" s="869"/>
      <c r="RWA39" s="869"/>
      <c r="RWB39" s="869"/>
      <c r="RWC39" s="869"/>
      <c r="RWD39" s="869"/>
      <c r="RWE39" s="869"/>
      <c r="RWF39" s="869"/>
      <c r="RWG39" s="869"/>
      <c r="RWH39" s="869"/>
      <c r="RWI39" s="869"/>
      <c r="RWJ39" s="869"/>
      <c r="RWK39" s="869"/>
      <c r="RWL39" s="869"/>
      <c r="RWM39" s="869"/>
      <c r="RWN39" s="869"/>
      <c r="RWO39" s="869"/>
      <c r="RWP39" s="869"/>
      <c r="RWQ39" s="869"/>
      <c r="RWR39" s="869"/>
      <c r="RWS39" s="869"/>
      <c r="RWT39" s="869"/>
      <c r="RWU39" s="869"/>
      <c r="RWV39" s="869"/>
      <c r="RWW39" s="869"/>
      <c r="RWX39" s="869"/>
      <c r="RWY39" s="869"/>
      <c r="RWZ39" s="869"/>
      <c r="RXA39" s="869"/>
      <c r="RXB39" s="869"/>
      <c r="RXC39" s="869"/>
      <c r="RXD39" s="869"/>
      <c r="RXE39" s="869"/>
      <c r="RXF39" s="869"/>
      <c r="RXG39" s="869"/>
      <c r="RXH39" s="869"/>
      <c r="RXI39" s="869"/>
      <c r="RXJ39" s="869"/>
      <c r="RXK39" s="869"/>
      <c r="RXL39" s="869"/>
      <c r="RXM39" s="869"/>
      <c r="RXN39" s="869"/>
      <c r="RXO39" s="869"/>
      <c r="RXP39" s="869"/>
      <c r="RXQ39" s="869"/>
      <c r="RXR39" s="869"/>
      <c r="RXS39" s="869"/>
      <c r="RXT39" s="869"/>
      <c r="RXU39" s="869"/>
      <c r="RXV39" s="869"/>
      <c r="RXW39" s="869"/>
      <c r="RXX39" s="869"/>
      <c r="RXY39" s="869"/>
      <c r="RXZ39" s="869"/>
      <c r="RYA39" s="869"/>
      <c r="RYB39" s="869"/>
      <c r="RYC39" s="869"/>
      <c r="RYD39" s="869"/>
      <c r="RYE39" s="869"/>
      <c r="RYF39" s="869"/>
      <c r="RYG39" s="869"/>
      <c r="RYH39" s="869"/>
      <c r="RYI39" s="869"/>
      <c r="RYJ39" s="869"/>
      <c r="RYK39" s="869"/>
      <c r="RYL39" s="869"/>
      <c r="RYM39" s="869"/>
      <c r="RYN39" s="869"/>
      <c r="RYO39" s="869"/>
      <c r="RYP39" s="869"/>
      <c r="RYQ39" s="869"/>
      <c r="RYR39" s="869"/>
      <c r="RYS39" s="869"/>
      <c r="RYT39" s="869"/>
      <c r="RYU39" s="869"/>
      <c r="RYV39" s="869"/>
      <c r="RYW39" s="869"/>
      <c r="RYX39" s="869"/>
      <c r="RYY39" s="869"/>
      <c r="RYZ39" s="869"/>
      <c r="RZA39" s="869"/>
      <c r="RZB39" s="869"/>
      <c r="RZC39" s="869"/>
      <c r="RZD39" s="869"/>
      <c r="RZE39" s="869"/>
      <c r="RZF39" s="869"/>
      <c r="RZG39" s="869"/>
      <c r="RZH39" s="869"/>
      <c r="RZI39" s="869"/>
      <c r="RZJ39" s="869"/>
      <c r="RZK39" s="869"/>
      <c r="RZL39" s="869"/>
      <c r="RZM39" s="869"/>
      <c r="RZN39" s="869"/>
      <c r="RZO39" s="869"/>
      <c r="RZP39" s="869"/>
      <c r="RZQ39" s="869"/>
      <c r="RZR39" s="869"/>
      <c r="RZS39" s="869"/>
      <c r="RZT39" s="869"/>
      <c r="RZU39" s="869"/>
      <c r="RZV39" s="869"/>
      <c r="RZW39" s="869"/>
      <c r="RZX39" s="869"/>
      <c r="RZY39" s="869"/>
      <c r="RZZ39" s="869"/>
      <c r="SAA39" s="869"/>
      <c r="SAB39" s="869"/>
      <c r="SAC39" s="869"/>
      <c r="SAD39" s="869"/>
      <c r="SAE39" s="869"/>
      <c r="SAF39" s="869"/>
      <c r="SAG39" s="869"/>
      <c r="SAH39" s="869"/>
      <c r="SAI39" s="869"/>
      <c r="SAJ39" s="869"/>
      <c r="SAK39" s="869"/>
      <c r="SAL39" s="869"/>
      <c r="SAM39" s="869"/>
      <c r="SAN39" s="869"/>
      <c r="SAO39" s="869"/>
      <c r="SAP39" s="869"/>
      <c r="SAQ39" s="869"/>
      <c r="SAR39" s="869"/>
      <c r="SAS39" s="869"/>
      <c r="SAT39" s="869"/>
      <c r="SAU39" s="869"/>
      <c r="SAV39" s="869"/>
      <c r="SAW39" s="869"/>
      <c r="SAX39" s="869"/>
      <c r="SAY39" s="869"/>
      <c r="SAZ39" s="869"/>
      <c r="SBA39" s="869"/>
      <c r="SBB39" s="869"/>
      <c r="SBC39" s="869"/>
      <c r="SBD39" s="869"/>
      <c r="SBE39" s="869"/>
      <c r="SBF39" s="869"/>
      <c r="SBG39" s="869"/>
      <c r="SBH39" s="869"/>
      <c r="SBI39" s="869"/>
      <c r="SBJ39" s="869"/>
      <c r="SBK39" s="869"/>
      <c r="SBL39" s="869"/>
      <c r="SBM39" s="869"/>
      <c r="SBN39" s="869"/>
      <c r="SBO39" s="869"/>
      <c r="SBP39" s="869"/>
      <c r="SBQ39" s="869"/>
      <c r="SBR39" s="869"/>
      <c r="SBS39" s="869"/>
      <c r="SBT39" s="869"/>
      <c r="SBU39" s="869"/>
      <c r="SBV39" s="869"/>
      <c r="SBW39" s="869"/>
      <c r="SBX39" s="869"/>
      <c r="SBY39" s="869"/>
      <c r="SBZ39" s="869"/>
      <c r="SCA39" s="869"/>
      <c r="SCB39" s="869"/>
      <c r="SCC39" s="869"/>
      <c r="SCD39" s="869"/>
      <c r="SCE39" s="869"/>
      <c r="SCF39" s="869"/>
      <c r="SCG39" s="869"/>
      <c r="SCH39" s="869"/>
      <c r="SCI39" s="869"/>
      <c r="SCJ39" s="869"/>
      <c r="SCK39" s="869"/>
      <c r="SCL39" s="869"/>
      <c r="SCM39" s="869"/>
      <c r="SCN39" s="869"/>
      <c r="SCO39" s="869"/>
      <c r="SCP39" s="869"/>
      <c r="SCQ39" s="869"/>
      <c r="SCR39" s="869"/>
      <c r="SCS39" s="869"/>
      <c r="SCT39" s="869"/>
      <c r="SCU39" s="869"/>
      <c r="SCV39" s="869"/>
      <c r="SCW39" s="869"/>
      <c r="SCX39" s="869"/>
      <c r="SCY39" s="869"/>
      <c r="SCZ39" s="869"/>
      <c r="SDA39" s="869"/>
      <c r="SDB39" s="869"/>
      <c r="SDC39" s="869"/>
      <c r="SDD39" s="869"/>
      <c r="SDE39" s="869"/>
      <c r="SDF39" s="869"/>
      <c r="SDG39" s="869"/>
      <c r="SDH39" s="869"/>
      <c r="SDI39" s="869"/>
      <c r="SDJ39" s="869"/>
      <c r="SDK39" s="869"/>
      <c r="SDL39" s="869"/>
      <c r="SDM39" s="869"/>
      <c r="SDN39" s="869"/>
      <c r="SDO39" s="869"/>
      <c r="SDP39" s="869"/>
      <c r="SDQ39" s="869"/>
      <c r="SDR39" s="869"/>
      <c r="SDS39" s="869"/>
      <c r="SDT39" s="869"/>
      <c r="SDU39" s="869"/>
      <c r="SDV39" s="869"/>
      <c r="SDW39" s="869"/>
      <c r="SDX39" s="869"/>
      <c r="SDY39" s="869"/>
      <c r="SDZ39" s="869"/>
      <c r="SEA39" s="869"/>
      <c r="SEB39" s="869"/>
      <c r="SEC39" s="869"/>
      <c r="SED39" s="869"/>
      <c r="SEE39" s="869"/>
      <c r="SEF39" s="869"/>
      <c r="SEG39" s="869"/>
      <c r="SEH39" s="869"/>
      <c r="SEI39" s="869"/>
      <c r="SEJ39" s="869"/>
      <c r="SEK39" s="869"/>
      <c r="SEL39" s="869"/>
      <c r="SEM39" s="869"/>
      <c r="SEN39" s="869"/>
      <c r="SEO39" s="869"/>
      <c r="SEP39" s="869"/>
      <c r="SEQ39" s="869"/>
      <c r="SER39" s="869"/>
      <c r="SES39" s="869"/>
      <c r="SET39" s="869"/>
      <c r="SEU39" s="869"/>
      <c r="SEV39" s="869"/>
      <c r="SEW39" s="869"/>
      <c r="SEX39" s="869"/>
      <c r="SEY39" s="869"/>
      <c r="SEZ39" s="869"/>
      <c r="SFA39" s="869"/>
      <c r="SFB39" s="869"/>
      <c r="SFC39" s="869"/>
      <c r="SFD39" s="869"/>
      <c r="SFE39" s="869"/>
      <c r="SFF39" s="869"/>
      <c r="SFG39" s="869"/>
      <c r="SFH39" s="869"/>
      <c r="SFI39" s="869"/>
      <c r="SFJ39" s="869"/>
      <c r="SFK39" s="869"/>
      <c r="SFL39" s="869"/>
      <c r="SFM39" s="869"/>
      <c r="SFN39" s="869"/>
      <c r="SFO39" s="869"/>
      <c r="SFP39" s="869"/>
      <c r="SFQ39" s="869"/>
      <c r="SFR39" s="869"/>
      <c r="SFS39" s="869"/>
      <c r="SFT39" s="869"/>
      <c r="SFU39" s="869"/>
      <c r="SFV39" s="869"/>
      <c r="SFW39" s="869"/>
      <c r="SFX39" s="869"/>
      <c r="SFY39" s="869"/>
      <c r="SFZ39" s="869"/>
      <c r="SGA39" s="869"/>
      <c r="SGB39" s="869"/>
      <c r="SGC39" s="869"/>
      <c r="SGD39" s="869"/>
      <c r="SGE39" s="869"/>
      <c r="SGF39" s="869"/>
      <c r="SGG39" s="869"/>
      <c r="SGH39" s="869"/>
      <c r="SGI39" s="869"/>
      <c r="SGJ39" s="869"/>
      <c r="SGK39" s="869"/>
      <c r="SGL39" s="869"/>
      <c r="SGM39" s="869"/>
      <c r="SGN39" s="869"/>
      <c r="SGO39" s="869"/>
      <c r="SGP39" s="869"/>
      <c r="SGQ39" s="869"/>
      <c r="SGR39" s="869"/>
      <c r="SGS39" s="869"/>
      <c r="SGT39" s="869"/>
      <c r="SGU39" s="869"/>
      <c r="SGV39" s="869"/>
      <c r="SGW39" s="869"/>
      <c r="SGX39" s="869"/>
      <c r="SGY39" s="869"/>
      <c r="SGZ39" s="869"/>
      <c r="SHA39" s="869"/>
      <c r="SHB39" s="869"/>
      <c r="SHC39" s="869"/>
      <c r="SHD39" s="869"/>
      <c r="SHE39" s="869"/>
      <c r="SHF39" s="869"/>
      <c r="SHG39" s="869"/>
      <c r="SHH39" s="869"/>
      <c r="SHI39" s="869"/>
      <c r="SHJ39" s="869"/>
      <c r="SHK39" s="869"/>
      <c r="SHL39" s="869"/>
      <c r="SHM39" s="869"/>
      <c r="SHN39" s="869"/>
      <c r="SHO39" s="869"/>
      <c r="SHP39" s="869"/>
      <c r="SHQ39" s="869"/>
      <c r="SHR39" s="869"/>
      <c r="SHS39" s="869"/>
      <c r="SHT39" s="869"/>
      <c r="SHU39" s="869"/>
      <c r="SHV39" s="869"/>
      <c r="SHW39" s="869"/>
      <c r="SHX39" s="869"/>
      <c r="SHY39" s="869"/>
      <c r="SHZ39" s="869"/>
      <c r="SIA39" s="869"/>
      <c r="SIB39" s="869"/>
      <c r="SIC39" s="869"/>
      <c r="SID39" s="869"/>
      <c r="SIE39" s="869"/>
      <c r="SIF39" s="869"/>
      <c r="SIG39" s="869"/>
      <c r="SIH39" s="869"/>
      <c r="SII39" s="869"/>
      <c r="SIJ39" s="869"/>
      <c r="SIK39" s="869"/>
      <c r="SIL39" s="869"/>
      <c r="SIM39" s="869"/>
      <c r="SIN39" s="869"/>
      <c r="SIO39" s="869"/>
      <c r="SIP39" s="869"/>
      <c r="SIQ39" s="869"/>
      <c r="SIR39" s="869"/>
      <c r="SIS39" s="869"/>
      <c r="SIT39" s="869"/>
      <c r="SIU39" s="869"/>
      <c r="SIV39" s="869"/>
      <c r="SIW39" s="869"/>
      <c r="SIX39" s="869"/>
      <c r="SIY39" s="869"/>
      <c r="SIZ39" s="869"/>
      <c r="SJA39" s="869"/>
      <c r="SJB39" s="869"/>
      <c r="SJC39" s="869"/>
      <c r="SJD39" s="869"/>
      <c r="SJE39" s="869"/>
      <c r="SJF39" s="869"/>
      <c r="SJG39" s="869"/>
      <c r="SJH39" s="869"/>
      <c r="SJI39" s="869"/>
      <c r="SJJ39" s="869"/>
      <c r="SJK39" s="869"/>
      <c r="SJL39" s="869"/>
      <c r="SJM39" s="869"/>
      <c r="SJN39" s="869"/>
      <c r="SJO39" s="869"/>
      <c r="SJP39" s="869"/>
      <c r="SJQ39" s="869"/>
      <c r="SJR39" s="869"/>
      <c r="SJS39" s="869"/>
      <c r="SJT39" s="869"/>
      <c r="SJU39" s="869"/>
      <c r="SJV39" s="869"/>
      <c r="SJW39" s="869"/>
      <c r="SJX39" s="869"/>
      <c r="SJY39" s="869"/>
      <c r="SJZ39" s="869"/>
      <c r="SKA39" s="869"/>
      <c r="SKB39" s="869"/>
      <c r="SKC39" s="869"/>
      <c r="SKD39" s="869"/>
      <c r="SKE39" s="869"/>
      <c r="SKF39" s="869"/>
      <c r="SKG39" s="869"/>
      <c r="SKH39" s="869"/>
      <c r="SKI39" s="869"/>
      <c r="SKJ39" s="869"/>
      <c r="SKK39" s="869"/>
      <c r="SKL39" s="869"/>
      <c r="SKM39" s="869"/>
      <c r="SKN39" s="869"/>
      <c r="SKO39" s="869"/>
      <c r="SKP39" s="869"/>
      <c r="SKQ39" s="869"/>
      <c r="SKR39" s="869"/>
      <c r="SKS39" s="869"/>
      <c r="SKT39" s="869"/>
      <c r="SKU39" s="869"/>
      <c r="SKV39" s="869"/>
      <c r="SKW39" s="869"/>
      <c r="SKX39" s="869"/>
      <c r="SKY39" s="869"/>
      <c r="SKZ39" s="869"/>
      <c r="SLA39" s="869"/>
      <c r="SLB39" s="869"/>
      <c r="SLC39" s="869"/>
      <c r="SLD39" s="869"/>
      <c r="SLE39" s="869"/>
      <c r="SLF39" s="869"/>
      <c r="SLG39" s="869"/>
      <c r="SLH39" s="869"/>
      <c r="SLI39" s="869"/>
      <c r="SLJ39" s="869"/>
      <c r="SLK39" s="869"/>
      <c r="SLL39" s="869"/>
      <c r="SLM39" s="869"/>
      <c r="SLN39" s="869"/>
      <c r="SLO39" s="869"/>
      <c r="SLP39" s="869"/>
      <c r="SLQ39" s="869"/>
      <c r="SLR39" s="869"/>
      <c r="SLS39" s="869"/>
      <c r="SLT39" s="869"/>
      <c r="SLU39" s="869"/>
      <c r="SLV39" s="869"/>
      <c r="SLW39" s="869"/>
      <c r="SLX39" s="869"/>
      <c r="SLY39" s="869"/>
      <c r="SLZ39" s="869"/>
      <c r="SMA39" s="869"/>
      <c r="SMB39" s="869"/>
      <c r="SMC39" s="869"/>
      <c r="SMD39" s="869"/>
      <c r="SME39" s="869"/>
      <c r="SMF39" s="869"/>
      <c r="SMG39" s="869"/>
      <c r="SMH39" s="869"/>
      <c r="SMI39" s="869"/>
      <c r="SMJ39" s="869"/>
      <c r="SMK39" s="869"/>
      <c r="SML39" s="869"/>
      <c r="SMM39" s="869"/>
      <c r="SMN39" s="869"/>
      <c r="SMO39" s="869"/>
      <c r="SMP39" s="869"/>
      <c r="SMQ39" s="869"/>
      <c r="SMR39" s="869"/>
      <c r="SMS39" s="869"/>
      <c r="SMT39" s="869"/>
      <c r="SMU39" s="869"/>
      <c r="SMV39" s="869"/>
      <c r="SMW39" s="869"/>
      <c r="SMX39" s="869"/>
      <c r="SMY39" s="869"/>
      <c r="SMZ39" s="869"/>
      <c r="SNA39" s="869"/>
      <c r="SNB39" s="869"/>
      <c r="SNC39" s="869"/>
      <c r="SND39" s="869"/>
      <c r="SNE39" s="869"/>
      <c r="SNF39" s="869"/>
      <c r="SNG39" s="869"/>
      <c r="SNH39" s="869"/>
      <c r="SNI39" s="869"/>
      <c r="SNJ39" s="869"/>
      <c r="SNK39" s="869"/>
      <c r="SNL39" s="869"/>
      <c r="SNM39" s="869"/>
      <c r="SNN39" s="869"/>
      <c r="SNO39" s="869"/>
      <c r="SNP39" s="869"/>
      <c r="SNQ39" s="869"/>
      <c r="SNR39" s="869"/>
      <c r="SNS39" s="869"/>
      <c r="SNT39" s="869"/>
      <c r="SNU39" s="869"/>
      <c r="SNV39" s="869"/>
      <c r="SNW39" s="869"/>
      <c r="SNX39" s="869"/>
      <c r="SNY39" s="869"/>
      <c r="SNZ39" s="869"/>
      <c r="SOA39" s="869"/>
      <c r="SOB39" s="869"/>
      <c r="SOC39" s="869"/>
      <c r="SOD39" s="869"/>
      <c r="SOE39" s="869"/>
      <c r="SOF39" s="869"/>
      <c r="SOG39" s="869"/>
      <c r="SOH39" s="869"/>
      <c r="SOI39" s="869"/>
      <c r="SOJ39" s="869"/>
      <c r="SOK39" s="869"/>
      <c r="SOL39" s="869"/>
      <c r="SOM39" s="869"/>
      <c r="SON39" s="869"/>
      <c r="SOO39" s="869"/>
      <c r="SOP39" s="869"/>
      <c r="SOQ39" s="869"/>
      <c r="SOR39" s="869"/>
      <c r="SOS39" s="869"/>
      <c r="SOT39" s="869"/>
      <c r="SOU39" s="869"/>
      <c r="SOV39" s="869"/>
      <c r="SOW39" s="869"/>
      <c r="SOX39" s="869"/>
      <c r="SOY39" s="869"/>
      <c r="SOZ39" s="869"/>
      <c r="SPA39" s="869"/>
      <c r="SPB39" s="869"/>
      <c r="SPC39" s="869"/>
      <c r="SPD39" s="869"/>
      <c r="SPE39" s="869"/>
      <c r="SPF39" s="869"/>
      <c r="SPG39" s="869"/>
      <c r="SPH39" s="869"/>
      <c r="SPI39" s="869"/>
      <c r="SPJ39" s="869"/>
      <c r="SPK39" s="869"/>
      <c r="SPL39" s="869"/>
      <c r="SPM39" s="869"/>
      <c r="SPN39" s="869"/>
      <c r="SPO39" s="869"/>
      <c r="SPP39" s="869"/>
      <c r="SPQ39" s="869"/>
      <c r="SPR39" s="869"/>
      <c r="SPS39" s="869"/>
      <c r="SPT39" s="869"/>
      <c r="SPU39" s="869"/>
      <c r="SPV39" s="869"/>
      <c r="SPW39" s="869"/>
      <c r="SPX39" s="869"/>
      <c r="SPY39" s="869"/>
      <c r="SPZ39" s="869"/>
      <c r="SQA39" s="869"/>
      <c r="SQB39" s="869"/>
      <c r="SQC39" s="869"/>
      <c r="SQD39" s="869"/>
      <c r="SQE39" s="869"/>
      <c r="SQF39" s="869"/>
      <c r="SQG39" s="869"/>
      <c r="SQH39" s="869"/>
      <c r="SQI39" s="869"/>
      <c r="SQJ39" s="869"/>
      <c r="SQK39" s="869"/>
      <c r="SQL39" s="869"/>
      <c r="SQM39" s="869"/>
      <c r="SQN39" s="869"/>
      <c r="SQO39" s="869"/>
      <c r="SQP39" s="869"/>
      <c r="SQQ39" s="869"/>
      <c r="SQR39" s="869"/>
      <c r="SQS39" s="869"/>
      <c r="SQT39" s="869"/>
      <c r="SQU39" s="869"/>
      <c r="SQV39" s="869"/>
      <c r="SQW39" s="869"/>
      <c r="SQX39" s="869"/>
      <c r="SQY39" s="869"/>
      <c r="SQZ39" s="869"/>
      <c r="SRA39" s="869"/>
      <c r="SRB39" s="869"/>
      <c r="SRC39" s="869"/>
      <c r="SRD39" s="869"/>
      <c r="SRE39" s="869"/>
      <c r="SRF39" s="869"/>
      <c r="SRG39" s="869"/>
      <c r="SRH39" s="869"/>
      <c r="SRI39" s="869"/>
      <c r="SRJ39" s="869"/>
      <c r="SRK39" s="869"/>
      <c r="SRL39" s="869"/>
      <c r="SRM39" s="869"/>
      <c r="SRN39" s="869"/>
      <c r="SRO39" s="869"/>
      <c r="SRP39" s="869"/>
      <c r="SRQ39" s="869"/>
      <c r="SRR39" s="869"/>
      <c r="SRS39" s="869"/>
      <c r="SRT39" s="869"/>
      <c r="SRU39" s="869"/>
      <c r="SRV39" s="869"/>
      <c r="SRW39" s="869"/>
      <c r="SRX39" s="869"/>
      <c r="SRY39" s="869"/>
      <c r="SRZ39" s="869"/>
      <c r="SSA39" s="869"/>
      <c r="SSB39" s="869"/>
      <c r="SSC39" s="869"/>
      <c r="SSD39" s="869"/>
      <c r="SSE39" s="869"/>
      <c r="SSF39" s="869"/>
      <c r="SSG39" s="869"/>
      <c r="SSH39" s="869"/>
      <c r="SSI39" s="869"/>
      <c r="SSJ39" s="869"/>
      <c r="SSK39" s="869"/>
      <c r="SSL39" s="869"/>
      <c r="SSM39" s="869"/>
      <c r="SSN39" s="869"/>
      <c r="SSO39" s="869"/>
      <c r="SSP39" s="869"/>
      <c r="SSQ39" s="869"/>
      <c r="SSR39" s="869"/>
      <c r="SSS39" s="869"/>
      <c r="SST39" s="869"/>
      <c r="SSU39" s="869"/>
      <c r="SSV39" s="869"/>
      <c r="SSW39" s="869"/>
      <c r="SSX39" s="869"/>
      <c r="SSY39" s="869"/>
      <c r="SSZ39" s="869"/>
      <c r="STA39" s="869"/>
      <c r="STB39" s="869"/>
      <c r="STC39" s="869"/>
      <c r="STD39" s="869"/>
      <c r="STE39" s="869"/>
      <c r="STF39" s="869"/>
      <c r="STG39" s="869"/>
      <c r="STH39" s="869"/>
      <c r="STI39" s="869"/>
      <c r="STJ39" s="869"/>
      <c r="STK39" s="869"/>
      <c r="STL39" s="869"/>
      <c r="STM39" s="869"/>
      <c r="STN39" s="869"/>
      <c r="STO39" s="869"/>
      <c r="STP39" s="869"/>
      <c r="STQ39" s="869"/>
      <c r="STR39" s="869"/>
      <c r="STS39" s="869"/>
      <c r="STT39" s="869"/>
      <c r="STU39" s="869"/>
      <c r="STV39" s="869"/>
      <c r="STW39" s="869"/>
      <c r="STX39" s="869"/>
      <c r="STY39" s="869"/>
      <c r="STZ39" s="869"/>
      <c r="SUA39" s="869"/>
      <c r="SUB39" s="869"/>
      <c r="SUC39" s="869"/>
      <c r="SUD39" s="869"/>
      <c r="SUE39" s="869"/>
      <c r="SUF39" s="869"/>
      <c r="SUG39" s="869"/>
      <c r="SUH39" s="869"/>
      <c r="SUI39" s="869"/>
      <c r="SUJ39" s="869"/>
      <c r="SUK39" s="869"/>
      <c r="SUL39" s="869"/>
      <c r="SUM39" s="869"/>
      <c r="SUN39" s="869"/>
      <c r="SUO39" s="869"/>
      <c r="SUP39" s="869"/>
      <c r="SUQ39" s="869"/>
      <c r="SUR39" s="869"/>
      <c r="SUS39" s="869"/>
      <c r="SUT39" s="869"/>
      <c r="SUU39" s="869"/>
      <c r="SUV39" s="869"/>
      <c r="SUW39" s="869"/>
      <c r="SUX39" s="869"/>
      <c r="SUY39" s="869"/>
      <c r="SUZ39" s="869"/>
      <c r="SVA39" s="869"/>
      <c r="SVB39" s="869"/>
      <c r="SVC39" s="869"/>
      <c r="SVD39" s="869"/>
      <c r="SVE39" s="869"/>
      <c r="SVF39" s="869"/>
      <c r="SVG39" s="869"/>
      <c r="SVH39" s="869"/>
      <c r="SVI39" s="869"/>
      <c r="SVJ39" s="869"/>
      <c r="SVK39" s="869"/>
      <c r="SVL39" s="869"/>
      <c r="SVM39" s="869"/>
      <c r="SVN39" s="869"/>
      <c r="SVO39" s="869"/>
      <c r="SVP39" s="869"/>
      <c r="SVQ39" s="869"/>
      <c r="SVR39" s="869"/>
      <c r="SVS39" s="869"/>
      <c r="SVT39" s="869"/>
      <c r="SVU39" s="869"/>
      <c r="SVV39" s="869"/>
      <c r="SVW39" s="869"/>
      <c r="SVX39" s="869"/>
      <c r="SVY39" s="869"/>
      <c r="SVZ39" s="869"/>
      <c r="SWA39" s="869"/>
      <c r="SWB39" s="869"/>
      <c r="SWC39" s="869"/>
      <c r="SWD39" s="869"/>
      <c r="SWE39" s="869"/>
      <c r="SWF39" s="869"/>
      <c r="SWG39" s="869"/>
      <c r="SWH39" s="869"/>
      <c r="SWI39" s="869"/>
      <c r="SWJ39" s="869"/>
      <c r="SWK39" s="869"/>
      <c r="SWL39" s="869"/>
      <c r="SWM39" s="869"/>
      <c r="SWN39" s="869"/>
      <c r="SWO39" s="869"/>
      <c r="SWP39" s="869"/>
      <c r="SWQ39" s="869"/>
      <c r="SWR39" s="869"/>
      <c r="SWS39" s="869"/>
      <c r="SWT39" s="869"/>
      <c r="SWU39" s="869"/>
      <c r="SWV39" s="869"/>
      <c r="SWW39" s="869"/>
      <c r="SWX39" s="869"/>
      <c r="SWY39" s="869"/>
      <c r="SWZ39" s="869"/>
      <c r="SXA39" s="869"/>
      <c r="SXB39" s="869"/>
      <c r="SXC39" s="869"/>
      <c r="SXD39" s="869"/>
      <c r="SXE39" s="869"/>
      <c r="SXF39" s="869"/>
      <c r="SXG39" s="869"/>
      <c r="SXH39" s="869"/>
      <c r="SXI39" s="869"/>
      <c r="SXJ39" s="869"/>
      <c r="SXK39" s="869"/>
      <c r="SXL39" s="869"/>
      <c r="SXM39" s="869"/>
      <c r="SXN39" s="869"/>
      <c r="SXO39" s="869"/>
      <c r="SXP39" s="869"/>
      <c r="SXQ39" s="869"/>
      <c r="SXR39" s="869"/>
      <c r="SXS39" s="869"/>
      <c r="SXT39" s="869"/>
      <c r="SXU39" s="869"/>
      <c r="SXV39" s="869"/>
      <c r="SXW39" s="869"/>
      <c r="SXX39" s="869"/>
      <c r="SXY39" s="869"/>
      <c r="SXZ39" s="869"/>
      <c r="SYA39" s="869"/>
      <c r="SYB39" s="869"/>
      <c r="SYC39" s="869"/>
      <c r="SYD39" s="869"/>
      <c r="SYE39" s="869"/>
      <c r="SYF39" s="869"/>
      <c r="SYG39" s="869"/>
      <c r="SYH39" s="869"/>
      <c r="SYI39" s="869"/>
      <c r="SYJ39" s="869"/>
      <c r="SYK39" s="869"/>
      <c r="SYL39" s="869"/>
      <c r="SYM39" s="869"/>
      <c r="SYN39" s="869"/>
      <c r="SYO39" s="869"/>
      <c r="SYP39" s="869"/>
      <c r="SYQ39" s="869"/>
      <c r="SYR39" s="869"/>
      <c r="SYS39" s="869"/>
      <c r="SYT39" s="869"/>
      <c r="SYU39" s="869"/>
      <c r="SYV39" s="869"/>
      <c r="SYW39" s="869"/>
      <c r="SYX39" s="869"/>
      <c r="SYY39" s="869"/>
      <c r="SYZ39" s="869"/>
      <c r="SZA39" s="869"/>
      <c r="SZB39" s="869"/>
      <c r="SZC39" s="869"/>
      <c r="SZD39" s="869"/>
      <c r="SZE39" s="869"/>
      <c r="SZF39" s="869"/>
      <c r="SZG39" s="869"/>
      <c r="SZH39" s="869"/>
      <c r="SZI39" s="869"/>
      <c r="SZJ39" s="869"/>
      <c r="SZK39" s="869"/>
      <c r="SZL39" s="869"/>
      <c r="SZM39" s="869"/>
      <c r="SZN39" s="869"/>
      <c r="SZO39" s="869"/>
      <c r="SZP39" s="869"/>
      <c r="SZQ39" s="869"/>
      <c r="SZR39" s="869"/>
      <c r="SZS39" s="869"/>
      <c r="SZT39" s="869"/>
      <c r="SZU39" s="869"/>
      <c r="SZV39" s="869"/>
      <c r="SZW39" s="869"/>
      <c r="SZX39" s="869"/>
      <c r="SZY39" s="869"/>
      <c r="SZZ39" s="869"/>
      <c r="TAA39" s="869"/>
      <c r="TAB39" s="869"/>
      <c r="TAC39" s="869"/>
      <c r="TAD39" s="869"/>
      <c r="TAE39" s="869"/>
      <c r="TAF39" s="869"/>
      <c r="TAG39" s="869"/>
      <c r="TAH39" s="869"/>
      <c r="TAI39" s="869"/>
      <c r="TAJ39" s="869"/>
      <c r="TAK39" s="869"/>
      <c r="TAL39" s="869"/>
      <c r="TAM39" s="869"/>
      <c r="TAN39" s="869"/>
      <c r="TAO39" s="869"/>
      <c r="TAP39" s="869"/>
      <c r="TAQ39" s="869"/>
      <c r="TAR39" s="869"/>
      <c r="TAS39" s="869"/>
      <c r="TAT39" s="869"/>
      <c r="TAU39" s="869"/>
      <c r="TAV39" s="869"/>
      <c r="TAW39" s="869"/>
      <c r="TAX39" s="869"/>
      <c r="TAY39" s="869"/>
      <c r="TAZ39" s="869"/>
      <c r="TBA39" s="869"/>
      <c r="TBB39" s="869"/>
      <c r="TBC39" s="869"/>
      <c r="TBD39" s="869"/>
      <c r="TBE39" s="869"/>
      <c r="TBF39" s="869"/>
      <c r="TBG39" s="869"/>
      <c r="TBH39" s="869"/>
      <c r="TBI39" s="869"/>
      <c r="TBJ39" s="869"/>
      <c r="TBK39" s="869"/>
      <c r="TBL39" s="869"/>
      <c r="TBM39" s="869"/>
      <c r="TBN39" s="869"/>
      <c r="TBO39" s="869"/>
      <c r="TBP39" s="869"/>
      <c r="TBQ39" s="869"/>
      <c r="TBR39" s="869"/>
      <c r="TBS39" s="869"/>
      <c r="TBT39" s="869"/>
      <c r="TBU39" s="869"/>
      <c r="TBV39" s="869"/>
      <c r="TBW39" s="869"/>
      <c r="TBX39" s="869"/>
      <c r="TBY39" s="869"/>
      <c r="TBZ39" s="869"/>
      <c r="TCA39" s="869"/>
      <c r="TCB39" s="869"/>
      <c r="TCC39" s="869"/>
      <c r="TCD39" s="869"/>
      <c r="TCE39" s="869"/>
      <c r="TCF39" s="869"/>
      <c r="TCG39" s="869"/>
      <c r="TCH39" s="869"/>
      <c r="TCI39" s="869"/>
      <c r="TCJ39" s="869"/>
      <c r="TCK39" s="869"/>
      <c r="TCL39" s="869"/>
      <c r="TCM39" s="869"/>
      <c r="TCN39" s="869"/>
      <c r="TCO39" s="869"/>
      <c r="TCP39" s="869"/>
      <c r="TCQ39" s="869"/>
      <c r="TCR39" s="869"/>
      <c r="TCS39" s="869"/>
      <c r="TCT39" s="869"/>
      <c r="TCU39" s="869"/>
      <c r="TCV39" s="869"/>
      <c r="TCW39" s="869"/>
      <c r="TCX39" s="869"/>
      <c r="TCY39" s="869"/>
      <c r="TCZ39" s="869"/>
      <c r="TDA39" s="869"/>
      <c r="TDB39" s="869"/>
      <c r="TDC39" s="869"/>
      <c r="TDD39" s="869"/>
      <c r="TDE39" s="869"/>
      <c r="TDF39" s="869"/>
      <c r="TDG39" s="869"/>
      <c r="TDH39" s="869"/>
      <c r="TDI39" s="869"/>
      <c r="TDJ39" s="869"/>
      <c r="TDK39" s="869"/>
      <c r="TDL39" s="869"/>
      <c r="TDM39" s="869"/>
      <c r="TDN39" s="869"/>
      <c r="TDO39" s="869"/>
      <c r="TDP39" s="869"/>
      <c r="TDQ39" s="869"/>
      <c r="TDR39" s="869"/>
      <c r="TDS39" s="869"/>
      <c r="TDT39" s="869"/>
      <c r="TDU39" s="869"/>
      <c r="TDV39" s="869"/>
      <c r="TDW39" s="869"/>
      <c r="TDX39" s="869"/>
      <c r="TDY39" s="869"/>
      <c r="TDZ39" s="869"/>
      <c r="TEA39" s="869"/>
      <c r="TEB39" s="869"/>
      <c r="TEC39" s="869"/>
      <c r="TED39" s="869"/>
      <c r="TEE39" s="869"/>
      <c r="TEF39" s="869"/>
      <c r="TEG39" s="869"/>
      <c r="TEH39" s="869"/>
      <c r="TEI39" s="869"/>
      <c r="TEJ39" s="869"/>
      <c r="TEK39" s="869"/>
      <c r="TEL39" s="869"/>
      <c r="TEM39" s="869"/>
      <c r="TEN39" s="869"/>
      <c r="TEO39" s="869"/>
      <c r="TEP39" s="869"/>
      <c r="TEQ39" s="869"/>
      <c r="TER39" s="869"/>
      <c r="TES39" s="869"/>
      <c r="TET39" s="869"/>
      <c r="TEU39" s="869"/>
      <c r="TEV39" s="869"/>
      <c r="TEW39" s="869"/>
      <c r="TEX39" s="869"/>
      <c r="TEY39" s="869"/>
      <c r="TEZ39" s="869"/>
      <c r="TFA39" s="869"/>
      <c r="TFB39" s="869"/>
      <c r="TFC39" s="869"/>
      <c r="TFD39" s="869"/>
      <c r="TFE39" s="869"/>
      <c r="TFF39" s="869"/>
      <c r="TFG39" s="869"/>
      <c r="TFH39" s="869"/>
      <c r="TFI39" s="869"/>
      <c r="TFJ39" s="869"/>
      <c r="TFK39" s="869"/>
      <c r="TFL39" s="869"/>
      <c r="TFM39" s="869"/>
      <c r="TFN39" s="869"/>
      <c r="TFO39" s="869"/>
      <c r="TFP39" s="869"/>
      <c r="TFQ39" s="869"/>
      <c r="TFR39" s="869"/>
      <c r="TFS39" s="869"/>
      <c r="TFT39" s="869"/>
      <c r="TFU39" s="869"/>
      <c r="TFV39" s="869"/>
      <c r="TFW39" s="869"/>
      <c r="TFX39" s="869"/>
      <c r="TFY39" s="869"/>
      <c r="TFZ39" s="869"/>
      <c r="TGA39" s="869"/>
      <c r="TGB39" s="869"/>
      <c r="TGC39" s="869"/>
      <c r="TGD39" s="869"/>
      <c r="TGE39" s="869"/>
      <c r="TGF39" s="869"/>
      <c r="TGG39" s="869"/>
      <c r="TGH39" s="869"/>
      <c r="TGI39" s="869"/>
      <c r="TGJ39" s="869"/>
      <c r="TGK39" s="869"/>
      <c r="TGL39" s="869"/>
      <c r="TGM39" s="869"/>
      <c r="TGN39" s="869"/>
      <c r="TGO39" s="869"/>
      <c r="TGP39" s="869"/>
      <c r="TGQ39" s="869"/>
      <c r="TGR39" s="869"/>
      <c r="TGS39" s="869"/>
      <c r="TGT39" s="869"/>
      <c r="TGU39" s="869"/>
      <c r="TGV39" s="869"/>
      <c r="TGW39" s="869"/>
      <c r="TGX39" s="869"/>
      <c r="TGY39" s="869"/>
      <c r="TGZ39" s="869"/>
      <c r="THA39" s="869"/>
      <c r="THB39" s="869"/>
      <c r="THC39" s="869"/>
      <c r="THD39" s="869"/>
      <c r="THE39" s="869"/>
      <c r="THF39" s="869"/>
      <c r="THG39" s="869"/>
      <c r="THH39" s="869"/>
      <c r="THI39" s="869"/>
      <c r="THJ39" s="869"/>
      <c r="THK39" s="869"/>
      <c r="THL39" s="869"/>
      <c r="THM39" s="869"/>
      <c r="THN39" s="869"/>
      <c r="THO39" s="869"/>
      <c r="THP39" s="869"/>
      <c r="THQ39" s="869"/>
      <c r="THR39" s="869"/>
      <c r="THS39" s="869"/>
      <c r="THT39" s="869"/>
      <c r="THU39" s="869"/>
      <c r="THV39" s="869"/>
      <c r="THW39" s="869"/>
      <c r="THX39" s="869"/>
      <c r="THY39" s="869"/>
      <c r="THZ39" s="869"/>
      <c r="TIA39" s="869"/>
      <c r="TIB39" s="869"/>
      <c r="TIC39" s="869"/>
      <c r="TID39" s="869"/>
      <c r="TIE39" s="869"/>
      <c r="TIF39" s="869"/>
      <c r="TIG39" s="869"/>
      <c r="TIH39" s="869"/>
      <c r="TII39" s="869"/>
      <c r="TIJ39" s="869"/>
      <c r="TIK39" s="869"/>
      <c r="TIL39" s="869"/>
      <c r="TIM39" s="869"/>
      <c r="TIN39" s="869"/>
      <c r="TIO39" s="869"/>
      <c r="TIP39" s="869"/>
      <c r="TIQ39" s="869"/>
      <c r="TIR39" s="869"/>
      <c r="TIS39" s="869"/>
      <c r="TIT39" s="869"/>
      <c r="TIU39" s="869"/>
      <c r="TIV39" s="869"/>
      <c r="TIW39" s="869"/>
      <c r="TIX39" s="869"/>
      <c r="TIY39" s="869"/>
      <c r="TIZ39" s="869"/>
      <c r="TJA39" s="869"/>
      <c r="TJB39" s="869"/>
      <c r="TJC39" s="869"/>
      <c r="TJD39" s="869"/>
      <c r="TJE39" s="869"/>
      <c r="TJF39" s="869"/>
      <c r="TJG39" s="869"/>
      <c r="TJH39" s="869"/>
      <c r="TJI39" s="869"/>
      <c r="TJJ39" s="869"/>
      <c r="TJK39" s="869"/>
      <c r="TJL39" s="869"/>
      <c r="TJM39" s="869"/>
      <c r="TJN39" s="869"/>
      <c r="TJO39" s="869"/>
      <c r="TJP39" s="869"/>
      <c r="TJQ39" s="869"/>
      <c r="TJR39" s="869"/>
      <c r="TJS39" s="869"/>
      <c r="TJT39" s="869"/>
      <c r="TJU39" s="869"/>
      <c r="TJV39" s="869"/>
      <c r="TJW39" s="869"/>
      <c r="TJX39" s="869"/>
      <c r="TJY39" s="869"/>
      <c r="TJZ39" s="869"/>
      <c r="TKA39" s="869"/>
      <c r="TKB39" s="869"/>
      <c r="TKC39" s="869"/>
      <c r="TKD39" s="869"/>
      <c r="TKE39" s="869"/>
      <c r="TKF39" s="869"/>
      <c r="TKG39" s="869"/>
      <c r="TKH39" s="869"/>
      <c r="TKI39" s="869"/>
      <c r="TKJ39" s="869"/>
      <c r="TKK39" s="869"/>
      <c r="TKL39" s="869"/>
      <c r="TKM39" s="869"/>
      <c r="TKN39" s="869"/>
      <c r="TKO39" s="869"/>
      <c r="TKP39" s="869"/>
      <c r="TKQ39" s="869"/>
      <c r="TKR39" s="869"/>
      <c r="TKS39" s="869"/>
      <c r="TKT39" s="869"/>
      <c r="TKU39" s="869"/>
      <c r="TKV39" s="869"/>
      <c r="TKW39" s="869"/>
      <c r="TKX39" s="869"/>
      <c r="TKY39" s="869"/>
      <c r="TKZ39" s="869"/>
      <c r="TLA39" s="869"/>
      <c r="TLB39" s="869"/>
      <c r="TLC39" s="869"/>
      <c r="TLD39" s="869"/>
      <c r="TLE39" s="869"/>
      <c r="TLF39" s="869"/>
      <c r="TLG39" s="869"/>
      <c r="TLH39" s="869"/>
      <c r="TLI39" s="869"/>
      <c r="TLJ39" s="869"/>
      <c r="TLK39" s="869"/>
      <c r="TLL39" s="869"/>
      <c r="TLM39" s="869"/>
      <c r="TLN39" s="869"/>
      <c r="TLO39" s="869"/>
      <c r="TLP39" s="869"/>
      <c r="TLQ39" s="869"/>
      <c r="TLR39" s="869"/>
      <c r="TLS39" s="869"/>
      <c r="TLT39" s="869"/>
      <c r="TLU39" s="869"/>
      <c r="TLV39" s="869"/>
      <c r="TLW39" s="869"/>
      <c r="TLX39" s="869"/>
      <c r="TLY39" s="869"/>
      <c r="TLZ39" s="869"/>
      <c r="TMA39" s="869"/>
      <c r="TMB39" s="869"/>
      <c r="TMC39" s="869"/>
      <c r="TMD39" s="869"/>
      <c r="TME39" s="869"/>
      <c r="TMF39" s="869"/>
      <c r="TMG39" s="869"/>
      <c r="TMH39" s="869"/>
      <c r="TMI39" s="869"/>
      <c r="TMJ39" s="869"/>
      <c r="TMK39" s="869"/>
      <c r="TML39" s="869"/>
      <c r="TMM39" s="869"/>
      <c r="TMN39" s="869"/>
      <c r="TMO39" s="869"/>
      <c r="TMP39" s="869"/>
      <c r="TMQ39" s="869"/>
      <c r="TMR39" s="869"/>
      <c r="TMS39" s="869"/>
      <c r="TMT39" s="869"/>
      <c r="TMU39" s="869"/>
      <c r="TMV39" s="869"/>
      <c r="TMW39" s="869"/>
      <c r="TMX39" s="869"/>
      <c r="TMY39" s="869"/>
      <c r="TMZ39" s="869"/>
      <c r="TNA39" s="869"/>
      <c r="TNB39" s="869"/>
      <c r="TNC39" s="869"/>
      <c r="TND39" s="869"/>
      <c r="TNE39" s="869"/>
      <c r="TNF39" s="869"/>
      <c r="TNG39" s="869"/>
      <c r="TNH39" s="869"/>
      <c r="TNI39" s="869"/>
      <c r="TNJ39" s="869"/>
      <c r="TNK39" s="869"/>
      <c r="TNL39" s="869"/>
      <c r="TNM39" s="869"/>
      <c r="TNN39" s="869"/>
      <c r="TNO39" s="869"/>
      <c r="TNP39" s="869"/>
      <c r="TNQ39" s="869"/>
      <c r="TNR39" s="869"/>
      <c r="TNS39" s="869"/>
      <c r="TNT39" s="869"/>
      <c r="TNU39" s="869"/>
      <c r="TNV39" s="869"/>
      <c r="TNW39" s="869"/>
      <c r="TNX39" s="869"/>
      <c r="TNY39" s="869"/>
      <c r="TNZ39" s="869"/>
      <c r="TOA39" s="869"/>
      <c r="TOB39" s="869"/>
      <c r="TOC39" s="869"/>
      <c r="TOD39" s="869"/>
      <c r="TOE39" s="869"/>
      <c r="TOF39" s="869"/>
      <c r="TOG39" s="869"/>
      <c r="TOH39" s="869"/>
      <c r="TOI39" s="869"/>
      <c r="TOJ39" s="869"/>
      <c r="TOK39" s="869"/>
      <c r="TOL39" s="869"/>
      <c r="TOM39" s="869"/>
      <c r="TON39" s="869"/>
      <c r="TOO39" s="869"/>
      <c r="TOP39" s="869"/>
      <c r="TOQ39" s="869"/>
      <c r="TOR39" s="869"/>
      <c r="TOS39" s="869"/>
      <c r="TOT39" s="869"/>
      <c r="TOU39" s="869"/>
      <c r="TOV39" s="869"/>
      <c r="TOW39" s="869"/>
      <c r="TOX39" s="869"/>
      <c r="TOY39" s="869"/>
      <c r="TOZ39" s="869"/>
      <c r="TPA39" s="869"/>
      <c r="TPB39" s="869"/>
      <c r="TPC39" s="869"/>
      <c r="TPD39" s="869"/>
      <c r="TPE39" s="869"/>
      <c r="TPF39" s="869"/>
      <c r="TPG39" s="869"/>
      <c r="TPH39" s="869"/>
      <c r="TPI39" s="869"/>
      <c r="TPJ39" s="869"/>
      <c r="TPK39" s="869"/>
      <c r="TPL39" s="869"/>
      <c r="TPM39" s="869"/>
      <c r="TPN39" s="869"/>
      <c r="TPO39" s="869"/>
      <c r="TPP39" s="869"/>
      <c r="TPQ39" s="869"/>
      <c r="TPR39" s="869"/>
      <c r="TPS39" s="869"/>
      <c r="TPT39" s="869"/>
      <c r="TPU39" s="869"/>
      <c r="TPV39" s="869"/>
      <c r="TPW39" s="869"/>
      <c r="TPX39" s="869"/>
      <c r="TPY39" s="869"/>
      <c r="TPZ39" s="869"/>
      <c r="TQA39" s="869"/>
      <c r="TQB39" s="869"/>
      <c r="TQC39" s="869"/>
      <c r="TQD39" s="869"/>
      <c r="TQE39" s="869"/>
      <c r="TQF39" s="869"/>
      <c r="TQG39" s="869"/>
      <c r="TQH39" s="869"/>
      <c r="TQI39" s="869"/>
      <c r="TQJ39" s="869"/>
      <c r="TQK39" s="869"/>
      <c r="TQL39" s="869"/>
      <c r="TQM39" s="869"/>
      <c r="TQN39" s="869"/>
      <c r="TQO39" s="869"/>
      <c r="TQP39" s="869"/>
      <c r="TQQ39" s="869"/>
      <c r="TQR39" s="869"/>
      <c r="TQS39" s="869"/>
      <c r="TQT39" s="869"/>
      <c r="TQU39" s="869"/>
      <c r="TQV39" s="869"/>
      <c r="TQW39" s="869"/>
      <c r="TQX39" s="869"/>
      <c r="TQY39" s="869"/>
      <c r="TQZ39" s="869"/>
      <c r="TRA39" s="869"/>
      <c r="TRB39" s="869"/>
      <c r="TRC39" s="869"/>
      <c r="TRD39" s="869"/>
      <c r="TRE39" s="869"/>
      <c r="TRF39" s="869"/>
      <c r="TRG39" s="869"/>
      <c r="TRH39" s="869"/>
      <c r="TRI39" s="869"/>
      <c r="TRJ39" s="869"/>
      <c r="TRK39" s="869"/>
      <c r="TRL39" s="869"/>
      <c r="TRM39" s="869"/>
      <c r="TRN39" s="869"/>
      <c r="TRO39" s="869"/>
      <c r="TRP39" s="869"/>
      <c r="TRQ39" s="869"/>
      <c r="TRR39" s="869"/>
      <c r="TRS39" s="869"/>
      <c r="TRT39" s="869"/>
      <c r="TRU39" s="869"/>
      <c r="TRV39" s="869"/>
      <c r="TRW39" s="869"/>
      <c r="TRX39" s="869"/>
      <c r="TRY39" s="869"/>
      <c r="TRZ39" s="869"/>
      <c r="TSA39" s="869"/>
      <c r="TSB39" s="869"/>
      <c r="TSC39" s="869"/>
      <c r="TSD39" s="869"/>
      <c r="TSE39" s="869"/>
      <c r="TSF39" s="869"/>
      <c r="TSG39" s="869"/>
      <c r="TSH39" s="869"/>
      <c r="TSI39" s="869"/>
      <c r="TSJ39" s="869"/>
      <c r="TSK39" s="869"/>
      <c r="TSL39" s="869"/>
      <c r="TSM39" s="869"/>
      <c r="TSN39" s="869"/>
      <c r="TSO39" s="869"/>
      <c r="TSP39" s="869"/>
      <c r="TSQ39" s="869"/>
      <c r="TSR39" s="869"/>
      <c r="TSS39" s="869"/>
      <c r="TST39" s="869"/>
      <c r="TSU39" s="869"/>
      <c r="TSV39" s="869"/>
      <c r="TSW39" s="869"/>
      <c r="TSX39" s="869"/>
      <c r="TSY39" s="869"/>
      <c r="TSZ39" s="869"/>
      <c r="TTA39" s="869"/>
      <c r="TTB39" s="869"/>
      <c r="TTC39" s="869"/>
      <c r="TTD39" s="869"/>
      <c r="TTE39" s="869"/>
      <c r="TTF39" s="869"/>
      <c r="TTG39" s="869"/>
      <c r="TTH39" s="869"/>
      <c r="TTI39" s="869"/>
      <c r="TTJ39" s="869"/>
      <c r="TTK39" s="869"/>
      <c r="TTL39" s="869"/>
      <c r="TTM39" s="869"/>
      <c r="TTN39" s="869"/>
      <c r="TTO39" s="869"/>
      <c r="TTP39" s="869"/>
      <c r="TTQ39" s="869"/>
      <c r="TTR39" s="869"/>
      <c r="TTS39" s="869"/>
      <c r="TTT39" s="869"/>
      <c r="TTU39" s="869"/>
      <c r="TTV39" s="869"/>
      <c r="TTW39" s="869"/>
      <c r="TTX39" s="869"/>
      <c r="TTY39" s="869"/>
      <c r="TTZ39" s="869"/>
      <c r="TUA39" s="869"/>
      <c r="TUB39" s="869"/>
      <c r="TUC39" s="869"/>
      <c r="TUD39" s="869"/>
      <c r="TUE39" s="869"/>
      <c r="TUF39" s="869"/>
      <c r="TUG39" s="869"/>
      <c r="TUH39" s="869"/>
      <c r="TUI39" s="869"/>
      <c r="TUJ39" s="869"/>
      <c r="TUK39" s="869"/>
      <c r="TUL39" s="869"/>
      <c r="TUM39" s="869"/>
      <c r="TUN39" s="869"/>
      <c r="TUO39" s="869"/>
      <c r="TUP39" s="869"/>
      <c r="TUQ39" s="869"/>
      <c r="TUR39" s="869"/>
      <c r="TUS39" s="869"/>
      <c r="TUT39" s="869"/>
      <c r="TUU39" s="869"/>
      <c r="TUV39" s="869"/>
      <c r="TUW39" s="869"/>
      <c r="TUX39" s="869"/>
      <c r="TUY39" s="869"/>
      <c r="TUZ39" s="869"/>
      <c r="TVA39" s="869"/>
      <c r="TVB39" s="869"/>
      <c r="TVC39" s="869"/>
      <c r="TVD39" s="869"/>
      <c r="TVE39" s="869"/>
      <c r="TVF39" s="869"/>
      <c r="TVG39" s="869"/>
      <c r="TVH39" s="869"/>
      <c r="TVI39" s="869"/>
      <c r="TVJ39" s="869"/>
      <c r="TVK39" s="869"/>
      <c r="TVL39" s="869"/>
      <c r="TVM39" s="869"/>
      <c r="TVN39" s="869"/>
      <c r="TVO39" s="869"/>
      <c r="TVP39" s="869"/>
      <c r="TVQ39" s="869"/>
      <c r="TVR39" s="869"/>
      <c r="TVS39" s="869"/>
      <c r="TVT39" s="869"/>
      <c r="TVU39" s="869"/>
      <c r="TVV39" s="869"/>
      <c r="TVW39" s="869"/>
      <c r="TVX39" s="869"/>
      <c r="TVY39" s="869"/>
      <c r="TVZ39" s="869"/>
      <c r="TWA39" s="869"/>
      <c r="TWB39" s="869"/>
      <c r="TWC39" s="869"/>
      <c r="TWD39" s="869"/>
      <c r="TWE39" s="869"/>
      <c r="TWF39" s="869"/>
      <c r="TWG39" s="869"/>
      <c r="TWH39" s="869"/>
      <c r="TWI39" s="869"/>
      <c r="TWJ39" s="869"/>
      <c r="TWK39" s="869"/>
      <c r="TWL39" s="869"/>
      <c r="TWM39" s="869"/>
      <c r="TWN39" s="869"/>
      <c r="TWO39" s="869"/>
      <c r="TWP39" s="869"/>
      <c r="TWQ39" s="869"/>
      <c r="TWR39" s="869"/>
      <c r="TWS39" s="869"/>
      <c r="TWT39" s="869"/>
      <c r="TWU39" s="869"/>
      <c r="TWV39" s="869"/>
      <c r="TWW39" s="869"/>
      <c r="TWX39" s="869"/>
      <c r="TWY39" s="869"/>
      <c r="TWZ39" s="869"/>
      <c r="TXA39" s="869"/>
      <c r="TXB39" s="869"/>
      <c r="TXC39" s="869"/>
      <c r="TXD39" s="869"/>
      <c r="TXE39" s="869"/>
      <c r="TXF39" s="869"/>
      <c r="TXG39" s="869"/>
      <c r="TXH39" s="869"/>
      <c r="TXI39" s="869"/>
      <c r="TXJ39" s="869"/>
      <c r="TXK39" s="869"/>
      <c r="TXL39" s="869"/>
      <c r="TXM39" s="869"/>
      <c r="TXN39" s="869"/>
      <c r="TXO39" s="869"/>
      <c r="TXP39" s="869"/>
      <c r="TXQ39" s="869"/>
      <c r="TXR39" s="869"/>
      <c r="TXS39" s="869"/>
      <c r="TXT39" s="869"/>
      <c r="TXU39" s="869"/>
      <c r="TXV39" s="869"/>
      <c r="TXW39" s="869"/>
      <c r="TXX39" s="869"/>
      <c r="TXY39" s="869"/>
      <c r="TXZ39" s="869"/>
      <c r="TYA39" s="869"/>
      <c r="TYB39" s="869"/>
      <c r="TYC39" s="869"/>
      <c r="TYD39" s="869"/>
      <c r="TYE39" s="869"/>
      <c r="TYF39" s="869"/>
      <c r="TYG39" s="869"/>
      <c r="TYH39" s="869"/>
      <c r="TYI39" s="869"/>
      <c r="TYJ39" s="869"/>
      <c r="TYK39" s="869"/>
      <c r="TYL39" s="869"/>
      <c r="TYM39" s="869"/>
      <c r="TYN39" s="869"/>
      <c r="TYO39" s="869"/>
      <c r="TYP39" s="869"/>
      <c r="TYQ39" s="869"/>
      <c r="TYR39" s="869"/>
      <c r="TYS39" s="869"/>
      <c r="TYT39" s="869"/>
      <c r="TYU39" s="869"/>
      <c r="TYV39" s="869"/>
      <c r="TYW39" s="869"/>
      <c r="TYX39" s="869"/>
      <c r="TYY39" s="869"/>
      <c r="TYZ39" s="869"/>
      <c r="TZA39" s="869"/>
      <c r="TZB39" s="869"/>
      <c r="TZC39" s="869"/>
      <c r="TZD39" s="869"/>
      <c r="TZE39" s="869"/>
      <c r="TZF39" s="869"/>
      <c r="TZG39" s="869"/>
      <c r="TZH39" s="869"/>
      <c r="TZI39" s="869"/>
      <c r="TZJ39" s="869"/>
      <c r="TZK39" s="869"/>
      <c r="TZL39" s="869"/>
      <c r="TZM39" s="869"/>
      <c r="TZN39" s="869"/>
      <c r="TZO39" s="869"/>
      <c r="TZP39" s="869"/>
      <c r="TZQ39" s="869"/>
      <c r="TZR39" s="869"/>
      <c r="TZS39" s="869"/>
      <c r="TZT39" s="869"/>
      <c r="TZU39" s="869"/>
      <c r="TZV39" s="869"/>
      <c r="TZW39" s="869"/>
      <c r="TZX39" s="869"/>
      <c r="TZY39" s="869"/>
      <c r="TZZ39" s="869"/>
      <c r="UAA39" s="869"/>
      <c r="UAB39" s="869"/>
      <c r="UAC39" s="869"/>
      <c r="UAD39" s="869"/>
      <c r="UAE39" s="869"/>
      <c r="UAF39" s="869"/>
      <c r="UAG39" s="869"/>
      <c r="UAH39" s="869"/>
      <c r="UAI39" s="869"/>
      <c r="UAJ39" s="869"/>
      <c r="UAK39" s="869"/>
      <c r="UAL39" s="869"/>
      <c r="UAM39" s="869"/>
      <c r="UAN39" s="869"/>
      <c r="UAO39" s="869"/>
      <c r="UAP39" s="869"/>
      <c r="UAQ39" s="869"/>
      <c r="UAR39" s="869"/>
      <c r="UAS39" s="869"/>
      <c r="UAT39" s="869"/>
      <c r="UAU39" s="869"/>
      <c r="UAV39" s="869"/>
      <c r="UAW39" s="869"/>
      <c r="UAX39" s="869"/>
      <c r="UAY39" s="869"/>
      <c r="UAZ39" s="869"/>
      <c r="UBA39" s="869"/>
      <c r="UBB39" s="869"/>
      <c r="UBC39" s="869"/>
      <c r="UBD39" s="869"/>
      <c r="UBE39" s="869"/>
      <c r="UBF39" s="869"/>
      <c r="UBG39" s="869"/>
      <c r="UBH39" s="869"/>
      <c r="UBI39" s="869"/>
      <c r="UBJ39" s="869"/>
      <c r="UBK39" s="869"/>
      <c r="UBL39" s="869"/>
      <c r="UBM39" s="869"/>
      <c r="UBN39" s="869"/>
      <c r="UBO39" s="869"/>
      <c r="UBP39" s="869"/>
      <c r="UBQ39" s="869"/>
      <c r="UBR39" s="869"/>
      <c r="UBS39" s="869"/>
      <c r="UBT39" s="869"/>
      <c r="UBU39" s="869"/>
      <c r="UBV39" s="869"/>
      <c r="UBW39" s="869"/>
      <c r="UBX39" s="869"/>
      <c r="UBY39" s="869"/>
      <c r="UBZ39" s="869"/>
      <c r="UCA39" s="869"/>
      <c r="UCB39" s="869"/>
      <c r="UCC39" s="869"/>
      <c r="UCD39" s="869"/>
      <c r="UCE39" s="869"/>
      <c r="UCF39" s="869"/>
      <c r="UCG39" s="869"/>
      <c r="UCH39" s="869"/>
      <c r="UCI39" s="869"/>
      <c r="UCJ39" s="869"/>
      <c r="UCK39" s="869"/>
      <c r="UCL39" s="869"/>
      <c r="UCM39" s="869"/>
      <c r="UCN39" s="869"/>
      <c r="UCO39" s="869"/>
      <c r="UCP39" s="869"/>
      <c r="UCQ39" s="869"/>
      <c r="UCR39" s="869"/>
      <c r="UCS39" s="869"/>
      <c r="UCT39" s="869"/>
      <c r="UCU39" s="869"/>
      <c r="UCV39" s="869"/>
      <c r="UCW39" s="869"/>
      <c r="UCX39" s="869"/>
      <c r="UCY39" s="869"/>
      <c r="UCZ39" s="869"/>
      <c r="UDA39" s="869"/>
      <c r="UDB39" s="869"/>
      <c r="UDC39" s="869"/>
      <c r="UDD39" s="869"/>
      <c r="UDE39" s="869"/>
      <c r="UDF39" s="869"/>
      <c r="UDG39" s="869"/>
      <c r="UDH39" s="869"/>
      <c r="UDI39" s="869"/>
      <c r="UDJ39" s="869"/>
      <c r="UDK39" s="869"/>
      <c r="UDL39" s="869"/>
      <c r="UDM39" s="869"/>
      <c r="UDN39" s="869"/>
      <c r="UDO39" s="869"/>
      <c r="UDP39" s="869"/>
      <c r="UDQ39" s="869"/>
      <c r="UDR39" s="869"/>
      <c r="UDS39" s="869"/>
      <c r="UDT39" s="869"/>
      <c r="UDU39" s="869"/>
      <c r="UDV39" s="869"/>
      <c r="UDW39" s="869"/>
      <c r="UDX39" s="869"/>
      <c r="UDY39" s="869"/>
      <c r="UDZ39" s="869"/>
      <c r="UEA39" s="869"/>
      <c r="UEB39" s="869"/>
      <c r="UEC39" s="869"/>
      <c r="UED39" s="869"/>
      <c r="UEE39" s="869"/>
      <c r="UEF39" s="869"/>
      <c r="UEG39" s="869"/>
      <c r="UEH39" s="869"/>
      <c r="UEI39" s="869"/>
      <c r="UEJ39" s="869"/>
      <c r="UEK39" s="869"/>
      <c r="UEL39" s="869"/>
      <c r="UEM39" s="869"/>
      <c r="UEN39" s="869"/>
      <c r="UEO39" s="869"/>
      <c r="UEP39" s="869"/>
      <c r="UEQ39" s="869"/>
      <c r="UER39" s="869"/>
      <c r="UES39" s="869"/>
      <c r="UET39" s="869"/>
      <c r="UEU39" s="869"/>
      <c r="UEV39" s="869"/>
      <c r="UEW39" s="869"/>
      <c r="UEX39" s="869"/>
      <c r="UEY39" s="869"/>
      <c r="UEZ39" s="869"/>
      <c r="UFA39" s="869"/>
      <c r="UFB39" s="869"/>
      <c r="UFC39" s="869"/>
      <c r="UFD39" s="869"/>
      <c r="UFE39" s="869"/>
      <c r="UFF39" s="869"/>
      <c r="UFG39" s="869"/>
      <c r="UFH39" s="869"/>
      <c r="UFI39" s="869"/>
      <c r="UFJ39" s="869"/>
      <c r="UFK39" s="869"/>
      <c r="UFL39" s="869"/>
      <c r="UFM39" s="869"/>
      <c r="UFN39" s="869"/>
      <c r="UFO39" s="869"/>
      <c r="UFP39" s="869"/>
      <c r="UFQ39" s="869"/>
      <c r="UFR39" s="869"/>
      <c r="UFS39" s="869"/>
      <c r="UFT39" s="869"/>
      <c r="UFU39" s="869"/>
      <c r="UFV39" s="869"/>
      <c r="UFW39" s="869"/>
      <c r="UFX39" s="869"/>
      <c r="UFY39" s="869"/>
      <c r="UFZ39" s="869"/>
      <c r="UGA39" s="869"/>
      <c r="UGB39" s="869"/>
      <c r="UGC39" s="869"/>
      <c r="UGD39" s="869"/>
      <c r="UGE39" s="869"/>
      <c r="UGF39" s="869"/>
      <c r="UGG39" s="869"/>
      <c r="UGH39" s="869"/>
      <c r="UGI39" s="869"/>
      <c r="UGJ39" s="869"/>
      <c r="UGK39" s="869"/>
      <c r="UGL39" s="869"/>
      <c r="UGM39" s="869"/>
      <c r="UGN39" s="869"/>
      <c r="UGO39" s="869"/>
      <c r="UGP39" s="869"/>
      <c r="UGQ39" s="869"/>
      <c r="UGR39" s="869"/>
      <c r="UGS39" s="869"/>
      <c r="UGT39" s="869"/>
      <c r="UGU39" s="869"/>
      <c r="UGV39" s="869"/>
      <c r="UGW39" s="869"/>
      <c r="UGX39" s="869"/>
      <c r="UGY39" s="869"/>
      <c r="UGZ39" s="869"/>
      <c r="UHA39" s="869"/>
      <c r="UHB39" s="869"/>
      <c r="UHC39" s="869"/>
      <c r="UHD39" s="869"/>
      <c r="UHE39" s="869"/>
      <c r="UHF39" s="869"/>
      <c r="UHG39" s="869"/>
      <c r="UHH39" s="869"/>
      <c r="UHI39" s="869"/>
      <c r="UHJ39" s="869"/>
      <c r="UHK39" s="869"/>
      <c r="UHL39" s="869"/>
      <c r="UHM39" s="869"/>
      <c r="UHN39" s="869"/>
      <c r="UHO39" s="869"/>
      <c r="UHP39" s="869"/>
      <c r="UHQ39" s="869"/>
      <c r="UHR39" s="869"/>
      <c r="UHS39" s="869"/>
      <c r="UHT39" s="869"/>
      <c r="UHU39" s="869"/>
      <c r="UHV39" s="869"/>
      <c r="UHW39" s="869"/>
      <c r="UHX39" s="869"/>
      <c r="UHY39" s="869"/>
      <c r="UHZ39" s="869"/>
      <c r="UIA39" s="869"/>
      <c r="UIB39" s="869"/>
      <c r="UIC39" s="869"/>
      <c r="UID39" s="869"/>
      <c r="UIE39" s="869"/>
      <c r="UIF39" s="869"/>
      <c r="UIG39" s="869"/>
      <c r="UIH39" s="869"/>
      <c r="UII39" s="869"/>
      <c r="UIJ39" s="869"/>
      <c r="UIK39" s="869"/>
      <c r="UIL39" s="869"/>
      <c r="UIM39" s="869"/>
      <c r="UIN39" s="869"/>
      <c r="UIO39" s="869"/>
      <c r="UIP39" s="869"/>
      <c r="UIQ39" s="869"/>
      <c r="UIR39" s="869"/>
      <c r="UIS39" s="869"/>
      <c r="UIT39" s="869"/>
      <c r="UIU39" s="869"/>
      <c r="UIV39" s="869"/>
      <c r="UIW39" s="869"/>
      <c r="UIX39" s="869"/>
      <c r="UIY39" s="869"/>
      <c r="UIZ39" s="869"/>
      <c r="UJA39" s="869"/>
      <c r="UJB39" s="869"/>
      <c r="UJC39" s="869"/>
      <c r="UJD39" s="869"/>
      <c r="UJE39" s="869"/>
      <c r="UJF39" s="869"/>
      <c r="UJG39" s="869"/>
      <c r="UJH39" s="869"/>
      <c r="UJI39" s="869"/>
      <c r="UJJ39" s="869"/>
      <c r="UJK39" s="869"/>
      <c r="UJL39" s="869"/>
      <c r="UJM39" s="869"/>
      <c r="UJN39" s="869"/>
      <c r="UJO39" s="869"/>
      <c r="UJP39" s="869"/>
      <c r="UJQ39" s="869"/>
      <c r="UJR39" s="869"/>
      <c r="UJS39" s="869"/>
      <c r="UJT39" s="869"/>
      <c r="UJU39" s="869"/>
      <c r="UJV39" s="869"/>
      <c r="UJW39" s="869"/>
      <c r="UJX39" s="869"/>
      <c r="UJY39" s="869"/>
      <c r="UJZ39" s="869"/>
      <c r="UKA39" s="869"/>
      <c r="UKB39" s="869"/>
      <c r="UKC39" s="869"/>
      <c r="UKD39" s="869"/>
      <c r="UKE39" s="869"/>
      <c r="UKF39" s="869"/>
      <c r="UKG39" s="869"/>
      <c r="UKH39" s="869"/>
      <c r="UKI39" s="869"/>
      <c r="UKJ39" s="869"/>
      <c r="UKK39" s="869"/>
      <c r="UKL39" s="869"/>
      <c r="UKM39" s="869"/>
      <c r="UKN39" s="869"/>
      <c r="UKO39" s="869"/>
      <c r="UKP39" s="869"/>
      <c r="UKQ39" s="869"/>
      <c r="UKR39" s="869"/>
      <c r="UKS39" s="869"/>
      <c r="UKT39" s="869"/>
      <c r="UKU39" s="869"/>
      <c r="UKV39" s="869"/>
      <c r="UKW39" s="869"/>
      <c r="UKX39" s="869"/>
      <c r="UKY39" s="869"/>
      <c r="UKZ39" s="869"/>
      <c r="ULA39" s="869"/>
      <c r="ULB39" s="869"/>
      <c r="ULC39" s="869"/>
      <c r="ULD39" s="869"/>
      <c r="ULE39" s="869"/>
      <c r="ULF39" s="869"/>
      <c r="ULG39" s="869"/>
      <c r="ULH39" s="869"/>
      <c r="ULI39" s="869"/>
      <c r="ULJ39" s="869"/>
      <c r="ULK39" s="869"/>
      <c r="ULL39" s="869"/>
      <c r="ULM39" s="869"/>
      <c r="ULN39" s="869"/>
      <c r="ULO39" s="869"/>
      <c r="ULP39" s="869"/>
      <c r="ULQ39" s="869"/>
      <c r="ULR39" s="869"/>
      <c r="ULS39" s="869"/>
      <c r="ULT39" s="869"/>
      <c r="ULU39" s="869"/>
      <c r="ULV39" s="869"/>
      <c r="ULW39" s="869"/>
      <c r="ULX39" s="869"/>
      <c r="ULY39" s="869"/>
      <c r="ULZ39" s="869"/>
      <c r="UMA39" s="869"/>
      <c r="UMB39" s="869"/>
      <c r="UMC39" s="869"/>
      <c r="UMD39" s="869"/>
      <c r="UME39" s="869"/>
      <c r="UMF39" s="869"/>
      <c r="UMG39" s="869"/>
      <c r="UMH39" s="869"/>
      <c r="UMI39" s="869"/>
      <c r="UMJ39" s="869"/>
      <c r="UMK39" s="869"/>
      <c r="UML39" s="869"/>
      <c r="UMM39" s="869"/>
      <c r="UMN39" s="869"/>
      <c r="UMO39" s="869"/>
      <c r="UMP39" s="869"/>
      <c r="UMQ39" s="869"/>
      <c r="UMR39" s="869"/>
      <c r="UMS39" s="869"/>
      <c r="UMT39" s="869"/>
      <c r="UMU39" s="869"/>
      <c r="UMV39" s="869"/>
      <c r="UMW39" s="869"/>
      <c r="UMX39" s="869"/>
      <c r="UMY39" s="869"/>
      <c r="UMZ39" s="869"/>
      <c r="UNA39" s="869"/>
      <c r="UNB39" s="869"/>
      <c r="UNC39" s="869"/>
      <c r="UND39" s="869"/>
      <c r="UNE39" s="869"/>
      <c r="UNF39" s="869"/>
      <c r="UNG39" s="869"/>
      <c r="UNH39" s="869"/>
      <c r="UNI39" s="869"/>
      <c r="UNJ39" s="869"/>
      <c r="UNK39" s="869"/>
      <c r="UNL39" s="869"/>
      <c r="UNM39" s="869"/>
      <c r="UNN39" s="869"/>
      <c r="UNO39" s="869"/>
      <c r="UNP39" s="869"/>
      <c r="UNQ39" s="869"/>
      <c r="UNR39" s="869"/>
      <c r="UNS39" s="869"/>
      <c r="UNT39" s="869"/>
      <c r="UNU39" s="869"/>
      <c r="UNV39" s="869"/>
      <c r="UNW39" s="869"/>
      <c r="UNX39" s="869"/>
      <c r="UNY39" s="869"/>
      <c r="UNZ39" s="869"/>
      <c r="UOA39" s="869"/>
      <c r="UOB39" s="869"/>
      <c r="UOC39" s="869"/>
      <c r="UOD39" s="869"/>
      <c r="UOE39" s="869"/>
      <c r="UOF39" s="869"/>
      <c r="UOG39" s="869"/>
      <c r="UOH39" s="869"/>
      <c r="UOI39" s="869"/>
      <c r="UOJ39" s="869"/>
      <c r="UOK39" s="869"/>
      <c r="UOL39" s="869"/>
      <c r="UOM39" s="869"/>
      <c r="UON39" s="869"/>
      <c r="UOO39" s="869"/>
      <c r="UOP39" s="869"/>
      <c r="UOQ39" s="869"/>
      <c r="UOR39" s="869"/>
      <c r="UOS39" s="869"/>
      <c r="UOT39" s="869"/>
      <c r="UOU39" s="869"/>
      <c r="UOV39" s="869"/>
      <c r="UOW39" s="869"/>
      <c r="UOX39" s="869"/>
      <c r="UOY39" s="869"/>
      <c r="UOZ39" s="869"/>
      <c r="UPA39" s="869"/>
      <c r="UPB39" s="869"/>
      <c r="UPC39" s="869"/>
      <c r="UPD39" s="869"/>
      <c r="UPE39" s="869"/>
      <c r="UPF39" s="869"/>
      <c r="UPG39" s="869"/>
      <c r="UPH39" s="869"/>
      <c r="UPI39" s="869"/>
      <c r="UPJ39" s="869"/>
      <c r="UPK39" s="869"/>
      <c r="UPL39" s="869"/>
      <c r="UPM39" s="869"/>
      <c r="UPN39" s="869"/>
      <c r="UPO39" s="869"/>
      <c r="UPP39" s="869"/>
      <c r="UPQ39" s="869"/>
      <c r="UPR39" s="869"/>
      <c r="UPS39" s="869"/>
      <c r="UPT39" s="869"/>
      <c r="UPU39" s="869"/>
      <c r="UPV39" s="869"/>
      <c r="UPW39" s="869"/>
      <c r="UPX39" s="869"/>
      <c r="UPY39" s="869"/>
      <c r="UPZ39" s="869"/>
      <c r="UQA39" s="869"/>
      <c r="UQB39" s="869"/>
      <c r="UQC39" s="869"/>
      <c r="UQD39" s="869"/>
      <c r="UQE39" s="869"/>
      <c r="UQF39" s="869"/>
      <c r="UQG39" s="869"/>
      <c r="UQH39" s="869"/>
      <c r="UQI39" s="869"/>
      <c r="UQJ39" s="869"/>
      <c r="UQK39" s="869"/>
      <c r="UQL39" s="869"/>
      <c r="UQM39" s="869"/>
      <c r="UQN39" s="869"/>
      <c r="UQO39" s="869"/>
      <c r="UQP39" s="869"/>
      <c r="UQQ39" s="869"/>
      <c r="UQR39" s="869"/>
      <c r="UQS39" s="869"/>
      <c r="UQT39" s="869"/>
      <c r="UQU39" s="869"/>
      <c r="UQV39" s="869"/>
      <c r="UQW39" s="869"/>
      <c r="UQX39" s="869"/>
      <c r="UQY39" s="869"/>
      <c r="UQZ39" s="869"/>
      <c r="URA39" s="869"/>
      <c r="URB39" s="869"/>
      <c r="URC39" s="869"/>
      <c r="URD39" s="869"/>
      <c r="URE39" s="869"/>
      <c r="URF39" s="869"/>
      <c r="URG39" s="869"/>
      <c r="URH39" s="869"/>
      <c r="URI39" s="869"/>
      <c r="URJ39" s="869"/>
      <c r="URK39" s="869"/>
      <c r="URL39" s="869"/>
      <c r="URM39" s="869"/>
      <c r="URN39" s="869"/>
      <c r="URO39" s="869"/>
      <c r="URP39" s="869"/>
      <c r="URQ39" s="869"/>
      <c r="URR39" s="869"/>
      <c r="URS39" s="869"/>
      <c r="URT39" s="869"/>
      <c r="URU39" s="869"/>
      <c r="URV39" s="869"/>
      <c r="URW39" s="869"/>
      <c r="URX39" s="869"/>
      <c r="URY39" s="869"/>
      <c r="URZ39" s="869"/>
      <c r="USA39" s="869"/>
      <c r="USB39" s="869"/>
      <c r="USC39" s="869"/>
      <c r="USD39" s="869"/>
      <c r="USE39" s="869"/>
      <c r="USF39" s="869"/>
      <c r="USG39" s="869"/>
      <c r="USH39" s="869"/>
      <c r="USI39" s="869"/>
      <c r="USJ39" s="869"/>
      <c r="USK39" s="869"/>
      <c r="USL39" s="869"/>
      <c r="USM39" s="869"/>
      <c r="USN39" s="869"/>
      <c r="USO39" s="869"/>
      <c r="USP39" s="869"/>
      <c r="USQ39" s="869"/>
      <c r="USR39" s="869"/>
      <c r="USS39" s="869"/>
      <c r="UST39" s="869"/>
      <c r="USU39" s="869"/>
      <c r="USV39" s="869"/>
      <c r="USW39" s="869"/>
      <c r="USX39" s="869"/>
      <c r="USY39" s="869"/>
      <c r="USZ39" s="869"/>
      <c r="UTA39" s="869"/>
      <c r="UTB39" s="869"/>
      <c r="UTC39" s="869"/>
      <c r="UTD39" s="869"/>
      <c r="UTE39" s="869"/>
      <c r="UTF39" s="869"/>
      <c r="UTG39" s="869"/>
      <c r="UTH39" s="869"/>
      <c r="UTI39" s="869"/>
      <c r="UTJ39" s="869"/>
      <c r="UTK39" s="869"/>
      <c r="UTL39" s="869"/>
      <c r="UTM39" s="869"/>
      <c r="UTN39" s="869"/>
      <c r="UTO39" s="869"/>
      <c r="UTP39" s="869"/>
      <c r="UTQ39" s="869"/>
      <c r="UTR39" s="869"/>
      <c r="UTS39" s="869"/>
      <c r="UTT39" s="869"/>
      <c r="UTU39" s="869"/>
      <c r="UTV39" s="869"/>
      <c r="UTW39" s="869"/>
      <c r="UTX39" s="869"/>
      <c r="UTY39" s="869"/>
      <c r="UTZ39" s="869"/>
      <c r="UUA39" s="869"/>
      <c r="UUB39" s="869"/>
      <c r="UUC39" s="869"/>
      <c r="UUD39" s="869"/>
      <c r="UUE39" s="869"/>
      <c r="UUF39" s="869"/>
      <c r="UUG39" s="869"/>
      <c r="UUH39" s="869"/>
      <c r="UUI39" s="869"/>
      <c r="UUJ39" s="869"/>
      <c r="UUK39" s="869"/>
      <c r="UUL39" s="869"/>
      <c r="UUM39" s="869"/>
      <c r="UUN39" s="869"/>
      <c r="UUO39" s="869"/>
      <c r="UUP39" s="869"/>
      <c r="UUQ39" s="869"/>
      <c r="UUR39" s="869"/>
      <c r="UUS39" s="869"/>
      <c r="UUT39" s="869"/>
      <c r="UUU39" s="869"/>
      <c r="UUV39" s="869"/>
      <c r="UUW39" s="869"/>
      <c r="UUX39" s="869"/>
      <c r="UUY39" s="869"/>
      <c r="UUZ39" s="869"/>
      <c r="UVA39" s="869"/>
      <c r="UVB39" s="869"/>
      <c r="UVC39" s="869"/>
      <c r="UVD39" s="869"/>
      <c r="UVE39" s="869"/>
      <c r="UVF39" s="869"/>
      <c r="UVG39" s="869"/>
      <c r="UVH39" s="869"/>
      <c r="UVI39" s="869"/>
      <c r="UVJ39" s="869"/>
      <c r="UVK39" s="869"/>
      <c r="UVL39" s="869"/>
      <c r="UVM39" s="869"/>
      <c r="UVN39" s="869"/>
      <c r="UVO39" s="869"/>
      <c r="UVP39" s="869"/>
      <c r="UVQ39" s="869"/>
      <c r="UVR39" s="869"/>
      <c r="UVS39" s="869"/>
      <c r="UVT39" s="869"/>
      <c r="UVU39" s="869"/>
      <c r="UVV39" s="869"/>
      <c r="UVW39" s="869"/>
      <c r="UVX39" s="869"/>
      <c r="UVY39" s="869"/>
      <c r="UVZ39" s="869"/>
      <c r="UWA39" s="869"/>
      <c r="UWB39" s="869"/>
      <c r="UWC39" s="869"/>
      <c r="UWD39" s="869"/>
      <c r="UWE39" s="869"/>
      <c r="UWF39" s="869"/>
      <c r="UWG39" s="869"/>
      <c r="UWH39" s="869"/>
      <c r="UWI39" s="869"/>
      <c r="UWJ39" s="869"/>
      <c r="UWK39" s="869"/>
      <c r="UWL39" s="869"/>
      <c r="UWM39" s="869"/>
      <c r="UWN39" s="869"/>
      <c r="UWO39" s="869"/>
      <c r="UWP39" s="869"/>
      <c r="UWQ39" s="869"/>
      <c r="UWR39" s="869"/>
      <c r="UWS39" s="869"/>
      <c r="UWT39" s="869"/>
      <c r="UWU39" s="869"/>
      <c r="UWV39" s="869"/>
      <c r="UWW39" s="869"/>
      <c r="UWX39" s="869"/>
      <c r="UWY39" s="869"/>
      <c r="UWZ39" s="869"/>
      <c r="UXA39" s="869"/>
      <c r="UXB39" s="869"/>
      <c r="UXC39" s="869"/>
      <c r="UXD39" s="869"/>
      <c r="UXE39" s="869"/>
      <c r="UXF39" s="869"/>
      <c r="UXG39" s="869"/>
      <c r="UXH39" s="869"/>
      <c r="UXI39" s="869"/>
      <c r="UXJ39" s="869"/>
      <c r="UXK39" s="869"/>
      <c r="UXL39" s="869"/>
      <c r="UXM39" s="869"/>
      <c r="UXN39" s="869"/>
      <c r="UXO39" s="869"/>
      <c r="UXP39" s="869"/>
      <c r="UXQ39" s="869"/>
      <c r="UXR39" s="869"/>
      <c r="UXS39" s="869"/>
      <c r="UXT39" s="869"/>
      <c r="UXU39" s="869"/>
      <c r="UXV39" s="869"/>
      <c r="UXW39" s="869"/>
      <c r="UXX39" s="869"/>
      <c r="UXY39" s="869"/>
      <c r="UXZ39" s="869"/>
      <c r="UYA39" s="869"/>
      <c r="UYB39" s="869"/>
      <c r="UYC39" s="869"/>
      <c r="UYD39" s="869"/>
      <c r="UYE39" s="869"/>
      <c r="UYF39" s="869"/>
      <c r="UYG39" s="869"/>
      <c r="UYH39" s="869"/>
      <c r="UYI39" s="869"/>
      <c r="UYJ39" s="869"/>
      <c r="UYK39" s="869"/>
      <c r="UYL39" s="869"/>
      <c r="UYM39" s="869"/>
      <c r="UYN39" s="869"/>
      <c r="UYO39" s="869"/>
      <c r="UYP39" s="869"/>
      <c r="UYQ39" s="869"/>
      <c r="UYR39" s="869"/>
      <c r="UYS39" s="869"/>
      <c r="UYT39" s="869"/>
      <c r="UYU39" s="869"/>
      <c r="UYV39" s="869"/>
      <c r="UYW39" s="869"/>
      <c r="UYX39" s="869"/>
      <c r="UYY39" s="869"/>
      <c r="UYZ39" s="869"/>
      <c r="UZA39" s="869"/>
      <c r="UZB39" s="869"/>
      <c r="UZC39" s="869"/>
      <c r="UZD39" s="869"/>
      <c r="UZE39" s="869"/>
      <c r="UZF39" s="869"/>
      <c r="UZG39" s="869"/>
      <c r="UZH39" s="869"/>
      <c r="UZI39" s="869"/>
      <c r="UZJ39" s="869"/>
      <c r="UZK39" s="869"/>
      <c r="UZL39" s="869"/>
      <c r="UZM39" s="869"/>
      <c r="UZN39" s="869"/>
      <c r="UZO39" s="869"/>
      <c r="UZP39" s="869"/>
      <c r="UZQ39" s="869"/>
      <c r="UZR39" s="869"/>
      <c r="UZS39" s="869"/>
      <c r="UZT39" s="869"/>
      <c r="UZU39" s="869"/>
      <c r="UZV39" s="869"/>
      <c r="UZW39" s="869"/>
      <c r="UZX39" s="869"/>
      <c r="UZY39" s="869"/>
      <c r="UZZ39" s="869"/>
      <c r="VAA39" s="869"/>
      <c r="VAB39" s="869"/>
      <c r="VAC39" s="869"/>
      <c r="VAD39" s="869"/>
      <c r="VAE39" s="869"/>
      <c r="VAF39" s="869"/>
      <c r="VAG39" s="869"/>
      <c r="VAH39" s="869"/>
      <c r="VAI39" s="869"/>
      <c r="VAJ39" s="869"/>
      <c r="VAK39" s="869"/>
      <c r="VAL39" s="869"/>
      <c r="VAM39" s="869"/>
      <c r="VAN39" s="869"/>
      <c r="VAO39" s="869"/>
      <c r="VAP39" s="869"/>
      <c r="VAQ39" s="869"/>
      <c r="VAR39" s="869"/>
      <c r="VAS39" s="869"/>
      <c r="VAT39" s="869"/>
      <c r="VAU39" s="869"/>
      <c r="VAV39" s="869"/>
      <c r="VAW39" s="869"/>
      <c r="VAX39" s="869"/>
      <c r="VAY39" s="869"/>
      <c r="VAZ39" s="869"/>
      <c r="VBA39" s="869"/>
      <c r="VBB39" s="869"/>
      <c r="VBC39" s="869"/>
      <c r="VBD39" s="869"/>
      <c r="VBE39" s="869"/>
      <c r="VBF39" s="869"/>
      <c r="VBG39" s="869"/>
      <c r="VBH39" s="869"/>
      <c r="VBI39" s="869"/>
      <c r="VBJ39" s="869"/>
      <c r="VBK39" s="869"/>
      <c r="VBL39" s="869"/>
      <c r="VBM39" s="869"/>
      <c r="VBN39" s="869"/>
      <c r="VBO39" s="869"/>
      <c r="VBP39" s="869"/>
      <c r="VBQ39" s="869"/>
      <c r="VBR39" s="869"/>
      <c r="VBS39" s="869"/>
      <c r="VBT39" s="869"/>
      <c r="VBU39" s="869"/>
      <c r="VBV39" s="869"/>
      <c r="VBW39" s="869"/>
      <c r="VBX39" s="869"/>
      <c r="VBY39" s="869"/>
      <c r="VBZ39" s="869"/>
      <c r="VCA39" s="869"/>
      <c r="VCB39" s="869"/>
      <c r="VCC39" s="869"/>
      <c r="VCD39" s="869"/>
      <c r="VCE39" s="869"/>
      <c r="VCF39" s="869"/>
      <c r="VCG39" s="869"/>
      <c r="VCH39" s="869"/>
      <c r="VCI39" s="869"/>
      <c r="VCJ39" s="869"/>
      <c r="VCK39" s="869"/>
      <c r="VCL39" s="869"/>
      <c r="VCM39" s="869"/>
      <c r="VCN39" s="869"/>
      <c r="VCO39" s="869"/>
      <c r="VCP39" s="869"/>
      <c r="VCQ39" s="869"/>
      <c r="VCR39" s="869"/>
      <c r="VCS39" s="869"/>
      <c r="VCT39" s="869"/>
      <c r="VCU39" s="869"/>
      <c r="VCV39" s="869"/>
      <c r="VCW39" s="869"/>
      <c r="VCX39" s="869"/>
      <c r="VCY39" s="869"/>
      <c r="VCZ39" s="869"/>
      <c r="VDA39" s="869"/>
      <c r="VDB39" s="869"/>
      <c r="VDC39" s="869"/>
      <c r="VDD39" s="869"/>
      <c r="VDE39" s="869"/>
      <c r="VDF39" s="869"/>
      <c r="VDG39" s="869"/>
      <c r="VDH39" s="869"/>
      <c r="VDI39" s="869"/>
      <c r="VDJ39" s="869"/>
      <c r="VDK39" s="869"/>
      <c r="VDL39" s="869"/>
      <c r="VDM39" s="869"/>
      <c r="VDN39" s="869"/>
      <c r="VDO39" s="869"/>
      <c r="VDP39" s="869"/>
      <c r="VDQ39" s="869"/>
      <c r="VDR39" s="869"/>
      <c r="VDS39" s="869"/>
      <c r="VDT39" s="869"/>
      <c r="VDU39" s="869"/>
      <c r="VDV39" s="869"/>
      <c r="VDW39" s="869"/>
      <c r="VDX39" s="869"/>
      <c r="VDY39" s="869"/>
      <c r="VDZ39" s="869"/>
      <c r="VEA39" s="869"/>
      <c r="VEB39" s="869"/>
      <c r="VEC39" s="869"/>
      <c r="VED39" s="869"/>
      <c r="VEE39" s="869"/>
      <c r="VEF39" s="869"/>
      <c r="VEG39" s="869"/>
      <c r="VEH39" s="869"/>
      <c r="VEI39" s="869"/>
      <c r="VEJ39" s="869"/>
      <c r="VEK39" s="869"/>
      <c r="VEL39" s="869"/>
      <c r="VEM39" s="869"/>
      <c r="VEN39" s="869"/>
      <c r="VEO39" s="869"/>
      <c r="VEP39" s="869"/>
      <c r="VEQ39" s="869"/>
      <c r="VER39" s="869"/>
      <c r="VES39" s="869"/>
      <c r="VET39" s="869"/>
      <c r="VEU39" s="869"/>
      <c r="VEV39" s="869"/>
      <c r="VEW39" s="869"/>
      <c r="VEX39" s="869"/>
      <c r="VEY39" s="869"/>
      <c r="VEZ39" s="869"/>
      <c r="VFA39" s="869"/>
      <c r="VFB39" s="869"/>
      <c r="VFC39" s="869"/>
      <c r="VFD39" s="869"/>
      <c r="VFE39" s="869"/>
      <c r="VFF39" s="869"/>
      <c r="VFG39" s="869"/>
      <c r="VFH39" s="869"/>
      <c r="VFI39" s="869"/>
      <c r="VFJ39" s="869"/>
      <c r="VFK39" s="869"/>
      <c r="VFL39" s="869"/>
      <c r="VFM39" s="869"/>
      <c r="VFN39" s="869"/>
      <c r="VFO39" s="869"/>
      <c r="VFP39" s="869"/>
      <c r="VFQ39" s="869"/>
      <c r="VFR39" s="869"/>
      <c r="VFS39" s="869"/>
      <c r="VFT39" s="869"/>
      <c r="VFU39" s="869"/>
      <c r="VFV39" s="869"/>
      <c r="VFW39" s="869"/>
      <c r="VFX39" s="869"/>
      <c r="VFY39" s="869"/>
      <c r="VFZ39" s="869"/>
      <c r="VGA39" s="869"/>
      <c r="VGB39" s="869"/>
      <c r="VGC39" s="869"/>
      <c r="VGD39" s="869"/>
      <c r="VGE39" s="869"/>
      <c r="VGF39" s="869"/>
      <c r="VGG39" s="869"/>
      <c r="VGH39" s="869"/>
      <c r="VGI39" s="869"/>
      <c r="VGJ39" s="869"/>
      <c r="VGK39" s="869"/>
      <c r="VGL39" s="869"/>
      <c r="VGM39" s="869"/>
      <c r="VGN39" s="869"/>
      <c r="VGO39" s="869"/>
      <c r="VGP39" s="869"/>
      <c r="VGQ39" s="869"/>
      <c r="VGR39" s="869"/>
      <c r="VGS39" s="869"/>
      <c r="VGT39" s="869"/>
      <c r="VGU39" s="869"/>
      <c r="VGV39" s="869"/>
      <c r="VGW39" s="869"/>
      <c r="VGX39" s="869"/>
      <c r="VGY39" s="869"/>
      <c r="VGZ39" s="869"/>
      <c r="VHA39" s="869"/>
      <c r="VHB39" s="869"/>
      <c r="VHC39" s="869"/>
      <c r="VHD39" s="869"/>
      <c r="VHE39" s="869"/>
      <c r="VHF39" s="869"/>
      <c r="VHG39" s="869"/>
      <c r="VHH39" s="869"/>
      <c r="VHI39" s="869"/>
      <c r="VHJ39" s="869"/>
      <c r="VHK39" s="869"/>
      <c r="VHL39" s="869"/>
      <c r="VHM39" s="869"/>
      <c r="VHN39" s="869"/>
      <c r="VHO39" s="869"/>
      <c r="VHP39" s="869"/>
      <c r="VHQ39" s="869"/>
      <c r="VHR39" s="869"/>
      <c r="VHS39" s="869"/>
      <c r="VHT39" s="869"/>
      <c r="VHU39" s="869"/>
      <c r="VHV39" s="869"/>
      <c r="VHW39" s="869"/>
      <c r="VHX39" s="869"/>
      <c r="VHY39" s="869"/>
      <c r="VHZ39" s="869"/>
      <c r="VIA39" s="869"/>
      <c r="VIB39" s="869"/>
      <c r="VIC39" s="869"/>
      <c r="VID39" s="869"/>
      <c r="VIE39" s="869"/>
      <c r="VIF39" s="869"/>
      <c r="VIG39" s="869"/>
      <c r="VIH39" s="869"/>
      <c r="VII39" s="869"/>
      <c r="VIJ39" s="869"/>
      <c r="VIK39" s="869"/>
      <c r="VIL39" s="869"/>
      <c r="VIM39" s="869"/>
      <c r="VIN39" s="869"/>
      <c r="VIO39" s="869"/>
      <c r="VIP39" s="869"/>
      <c r="VIQ39" s="869"/>
      <c r="VIR39" s="869"/>
      <c r="VIS39" s="869"/>
      <c r="VIT39" s="869"/>
      <c r="VIU39" s="869"/>
      <c r="VIV39" s="869"/>
      <c r="VIW39" s="869"/>
      <c r="VIX39" s="869"/>
      <c r="VIY39" s="869"/>
      <c r="VIZ39" s="869"/>
      <c r="VJA39" s="869"/>
      <c r="VJB39" s="869"/>
      <c r="VJC39" s="869"/>
      <c r="VJD39" s="869"/>
      <c r="VJE39" s="869"/>
      <c r="VJF39" s="869"/>
      <c r="VJG39" s="869"/>
      <c r="VJH39" s="869"/>
      <c r="VJI39" s="869"/>
      <c r="VJJ39" s="869"/>
      <c r="VJK39" s="869"/>
      <c r="VJL39" s="869"/>
      <c r="VJM39" s="869"/>
      <c r="VJN39" s="869"/>
      <c r="VJO39" s="869"/>
      <c r="VJP39" s="869"/>
      <c r="VJQ39" s="869"/>
      <c r="VJR39" s="869"/>
      <c r="VJS39" s="869"/>
      <c r="VJT39" s="869"/>
      <c r="VJU39" s="869"/>
      <c r="VJV39" s="869"/>
      <c r="VJW39" s="869"/>
      <c r="VJX39" s="869"/>
      <c r="VJY39" s="869"/>
      <c r="VJZ39" s="869"/>
      <c r="VKA39" s="869"/>
      <c r="VKB39" s="869"/>
      <c r="VKC39" s="869"/>
      <c r="VKD39" s="869"/>
      <c r="VKE39" s="869"/>
      <c r="VKF39" s="869"/>
      <c r="VKG39" s="869"/>
      <c r="VKH39" s="869"/>
      <c r="VKI39" s="869"/>
      <c r="VKJ39" s="869"/>
      <c r="VKK39" s="869"/>
      <c r="VKL39" s="869"/>
      <c r="VKM39" s="869"/>
      <c r="VKN39" s="869"/>
      <c r="VKO39" s="869"/>
      <c r="VKP39" s="869"/>
      <c r="VKQ39" s="869"/>
      <c r="VKR39" s="869"/>
      <c r="VKS39" s="869"/>
      <c r="VKT39" s="869"/>
      <c r="VKU39" s="869"/>
      <c r="VKV39" s="869"/>
      <c r="VKW39" s="869"/>
      <c r="VKX39" s="869"/>
      <c r="VKY39" s="869"/>
      <c r="VKZ39" s="869"/>
      <c r="VLA39" s="869"/>
      <c r="VLB39" s="869"/>
      <c r="VLC39" s="869"/>
      <c r="VLD39" s="869"/>
      <c r="VLE39" s="869"/>
      <c r="VLF39" s="869"/>
      <c r="VLG39" s="869"/>
      <c r="VLH39" s="869"/>
      <c r="VLI39" s="869"/>
      <c r="VLJ39" s="869"/>
      <c r="VLK39" s="869"/>
      <c r="VLL39" s="869"/>
      <c r="VLM39" s="869"/>
      <c r="VLN39" s="869"/>
      <c r="VLO39" s="869"/>
      <c r="VLP39" s="869"/>
      <c r="VLQ39" s="869"/>
      <c r="VLR39" s="869"/>
      <c r="VLS39" s="869"/>
      <c r="VLT39" s="869"/>
      <c r="VLU39" s="869"/>
      <c r="VLV39" s="869"/>
      <c r="VLW39" s="869"/>
      <c r="VLX39" s="869"/>
      <c r="VLY39" s="869"/>
      <c r="VLZ39" s="869"/>
      <c r="VMA39" s="869"/>
      <c r="VMB39" s="869"/>
      <c r="VMC39" s="869"/>
      <c r="VMD39" s="869"/>
      <c r="VME39" s="869"/>
      <c r="VMF39" s="869"/>
      <c r="VMG39" s="869"/>
      <c r="VMH39" s="869"/>
      <c r="VMI39" s="869"/>
      <c r="VMJ39" s="869"/>
      <c r="VMK39" s="869"/>
      <c r="VML39" s="869"/>
      <c r="VMM39" s="869"/>
      <c r="VMN39" s="869"/>
      <c r="VMO39" s="869"/>
      <c r="VMP39" s="869"/>
      <c r="VMQ39" s="869"/>
      <c r="VMR39" s="869"/>
      <c r="VMS39" s="869"/>
      <c r="VMT39" s="869"/>
      <c r="VMU39" s="869"/>
      <c r="VMV39" s="869"/>
      <c r="VMW39" s="869"/>
      <c r="VMX39" s="869"/>
      <c r="VMY39" s="869"/>
      <c r="VMZ39" s="869"/>
      <c r="VNA39" s="869"/>
      <c r="VNB39" s="869"/>
      <c r="VNC39" s="869"/>
      <c r="VND39" s="869"/>
      <c r="VNE39" s="869"/>
      <c r="VNF39" s="869"/>
      <c r="VNG39" s="869"/>
      <c r="VNH39" s="869"/>
      <c r="VNI39" s="869"/>
      <c r="VNJ39" s="869"/>
      <c r="VNK39" s="869"/>
      <c r="VNL39" s="869"/>
      <c r="VNM39" s="869"/>
      <c r="VNN39" s="869"/>
      <c r="VNO39" s="869"/>
      <c r="VNP39" s="869"/>
      <c r="VNQ39" s="869"/>
      <c r="VNR39" s="869"/>
      <c r="VNS39" s="869"/>
      <c r="VNT39" s="869"/>
      <c r="VNU39" s="869"/>
      <c r="VNV39" s="869"/>
      <c r="VNW39" s="869"/>
      <c r="VNX39" s="869"/>
      <c r="VNY39" s="869"/>
      <c r="VNZ39" s="869"/>
      <c r="VOA39" s="869"/>
      <c r="VOB39" s="869"/>
      <c r="VOC39" s="869"/>
      <c r="VOD39" s="869"/>
      <c r="VOE39" s="869"/>
      <c r="VOF39" s="869"/>
      <c r="VOG39" s="869"/>
      <c r="VOH39" s="869"/>
      <c r="VOI39" s="869"/>
      <c r="VOJ39" s="869"/>
      <c r="VOK39" s="869"/>
      <c r="VOL39" s="869"/>
      <c r="VOM39" s="869"/>
      <c r="VON39" s="869"/>
      <c r="VOO39" s="869"/>
      <c r="VOP39" s="869"/>
      <c r="VOQ39" s="869"/>
      <c r="VOR39" s="869"/>
      <c r="VOS39" s="869"/>
      <c r="VOT39" s="869"/>
      <c r="VOU39" s="869"/>
      <c r="VOV39" s="869"/>
      <c r="VOW39" s="869"/>
      <c r="VOX39" s="869"/>
      <c r="VOY39" s="869"/>
      <c r="VOZ39" s="869"/>
      <c r="VPA39" s="869"/>
      <c r="VPB39" s="869"/>
      <c r="VPC39" s="869"/>
      <c r="VPD39" s="869"/>
      <c r="VPE39" s="869"/>
      <c r="VPF39" s="869"/>
      <c r="VPG39" s="869"/>
      <c r="VPH39" s="869"/>
      <c r="VPI39" s="869"/>
      <c r="VPJ39" s="869"/>
      <c r="VPK39" s="869"/>
      <c r="VPL39" s="869"/>
      <c r="VPM39" s="869"/>
      <c r="VPN39" s="869"/>
      <c r="VPO39" s="869"/>
      <c r="VPP39" s="869"/>
      <c r="VPQ39" s="869"/>
      <c r="VPR39" s="869"/>
      <c r="VPS39" s="869"/>
      <c r="VPT39" s="869"/>
      <c r="VPU39" s="869"/>
      <c r="VPV39" s="869"/>
      <c r="VPW39" s="869"/>
      <c r="VPX39" s="869"/>
      <c r="VPY39" s="869"/>
      <c r="VPZ39" s="869"/>
      <c r="VQA39" s="869"/>
      <c r="VQB39" s="869"/>
      <c r="VQC39" s="869"/>
      <c r="VQD39" s="869"/>
      <c r="VQE39" s="869"/>
      <c r="VQF39" s="869"/>
      <c r="VQG39" s="869"/>
      <c r="VQH39" s="869"/>
      <c r="VQI39" s="869"/>
      <c r="VQJ39" s="869"/>
      <c r="VQK39" s="869"/>
      <c r="VQL39" s="869"/>
      <c r="VQM39" s="869"/>
      <c r="VQN39" s="869"/>
      <c r="VQO39" s="869"/>
      <c r="VQP39" s="869"/>
      <c r="VQQ39" s="869"/>
      <c r="VQR39" s="869"/>
      <c r="VQS39" s="869"/>
      <c r="VQT39" s="869"/>
      <c r="VQU39" s="869"/>
      <c r="VQV39" s="869"/>
      <c r="VQW39" s="869"/>
      <c r="VQX39" s="869"/>
      <c r="VQY39" s="869"/>
      <c r="VQZ39" s="869"/>
      <c r="VRA39" s="869"/>
      <c r="VRB39" s="869"/>
      <c r="VRC39" s="869"/>
      <c r="VRD39" s="869"/>
      <c r="VRE39" s="869"/>
      <c r="VRF39" s="869"/>
      <c r="VRG39" s="869"/>
      <c r="VRH39" s="869"/>
      <c r="VRI39" s="869"/>
      <c r="VRJ39" s="869"/>
      <c r="VRK39" s="869"/>
      <c r="VRL39" s="869"/>
      <c r="VRM39" s="869"/>
      <c r="VRN39" s="869"/>
      <c r="VRO39" s="869"/>
      <c r="VRP39" s="869"/>
      <c r="VRQ39" s="869"/>
      <c r="VRR39" s="869"/>
      <c r="VRS39" s="869"/>
      <c r="VRT39" s="869"/>
      <c r="VRU39" s="869"/>
      <c r="VRV39" s="869"/>
      <c r="VRW39" s="869"/>
      <c r="VRX39" s="869"/>
      <c r="VRY39" s="869"/>
      <c r="VRZ39" s="869"/>
      <c r="VSA39" s="869"/>
      <c r="VSB39" s="869"/>
      <c r="VSC39" s="869"/>
      <c r="VSD39" s="869"/>
      <c r="VSE39" s="869"/>
      <c r="VSF39" s="869"/>
      <c r="VSG39" s="869"/>
      <c r="VSH39" s="869"/>
      <c r="VSI39" s="869"/>
      <c r="VSJ39" s="869"/>
      <c r="VSK39" s="869"/>
      <c r="VSL39" s="869"/>
      <c r="VSM39" s="869"/>
      <c r="VSN39" s="869"/>
      <c r="VSO39" s="869"/>
      <c r="VSP39" s="869"/>
      <c r="VSQ39" s="869"/>
      <c r="VSR39" s="869"/>
      <c r="VSS39" s="869"/>
      <c r="VST39" s="869"/>
      <c r="VSU39" s="869"/>
      <c r="VSV39" s="869"/>
      <c r="VSW39" s="869"/>
      <c r="VSX39" s="869"/>
      <c r="VSY39" s="869"/>
      <c r="VSZ39" s="869"/>
      <c r="VTA39" s="869"/>
      <c r="VTB39" s="869"/>
      <c r="VTC39" s="869"/>
      <c r="VTD39" s="869"/>
      <c r="VTE39" s="869"/>
      <c r="VTF39" s="869"/>
      <c r="VTG39" s="869"/>
      <c r="VTH39" s="869"/>
      <c r="VTI39" s="869"/>
      <c r="VTJ39" s="869"/>
      <c r="VTK39" s="869"/>
      <c r="VTL39" s="869"/>
      <c r="VTM39" s="869"/>
      <c r="VTN39" s="869"/>
      <c r="VTO39" s="869"/>
      <c r="VTP39" s="869"/>
      <c r="VTQ39" s="869"/>
      <c r="VTR39" s="869"/>
      <c r="VTS39" s="869"/>
      <c r="VTT39" s="869"/>
      <c r="VTU39" s="869"/>
      <c r="VTV39" s="869"/>
      <c r="VTW39" s="869"/>
      <c r="VTX39" s="869"/>
      <c r="VTY39" s="869"/>
      <c r="VTZ39" s="869"/>
      <c r="VUA39" s="869"/>
      <c r="VUB39" s="869"/>
      <c r="VUC39" s="869"/>
      <c r="VUD39" s="869"/>
      <c r="VUE39" s="869"/>
      <c r="VUF39" s="869"/>
      <c r="VUG39" s="869"/>
      <c r="VUH39" s="869"/>
      <c r="VUI39" s="869"/>
      <c r="VUJ39" s="869"/>
      <c r="VUK39" s="869"/>
      <c r="VUL39" s="869"/>
      <c r="VUM39" s="869"/>
      <c r="VUN39" s="869"/>
      <c r="VUO39" s="869"/>
      <c r="VUP39" s="869"/>
      <c r="VUQ39" s="869"/>
      <c r="VUR39" s="869"/>
      <c r="VUS39" s="869"/>
      <c r="VUT39" s="869"/>
      <c r="VUU39" s="869"/>
      <c r="VUV39" s="869"/>
      <c r="VUW39" s="869"/>
      <c r="VUX39" s="869"/>
      <c r="VUY39" s="869"/>
      <c r="VUZ39" s="869"/>
      <c r="VVA39" s="869"/>
      <c r="VVB39" s="869"/>
      <c r="VVC39" s="869"/>
      <c r="VVD39" s="869"/>
      <c r="VVE39" s="869"/>
      <c r="VVF39" s="869"/>
      <c r="VVG39" s="869"/>
      <c r="VVH39" s="869"/>
      <c r="VVI39" s="869"/>
      <c r="VVJ39" s="869"/>
      <c r="VVK39" s="869"/>
      <c r="VVL39" s="869"/>
      <c r="VVM39" s="869"/>
      <c r="VVN39" s="869"/>
      <c r="VVO39" s="869"/>
      <c r="VVP39" s="869"/>
      <c r="VVQ39" s="869"/>
      <c r="VVR39" s="869"/>
      <c r="VVS39" s="869"/>
      <c r="VVT39" s="869"/>
      <c r="VVU39" s="869"/>
      <c r="VVV39" s="869"/>
      <c r="VVW39" s="869"/>
      <c r="VVX39" s="869"/>
      <c r="VVY39" s="869"/>
      <c r="VVZ39" s="869"/>
      <c r="VWA39" s="869"/>
      <c r="VWB39" s="869"/>
      <c r="VWC39" s="869"/>
      <c r="VWD39" s="869"/>
      <c r="VWE39" s="869"/>
      <c r="VWF39" s="869"/>
      <c r="VWG39" s="869"/>
      <c r="VWH39" s="869"/>
      <c r="VWI39" s="869"/>
      <c r="VWJ39" s="869"/>
      <c r="VWK39" s="869"/>
      <c r="VWL39" s="869"/>
      <c r="VWM39" s="869"/>
      <c r="VWN39" s="869"/>
      <c r="VWO39" s="869"/>
      <c r="VWP39" s="869"/>
      <c r="VWQ39" s="869"/>
      <c r="VWR39" s="869"/>
      <c r="VWS39" s="869"/>
      <c r="VWT39" s="869"/>
      <c r="VWU39" s="869"/>
      <c r="VWV39" s="869"/>
      <c r="VWW39" s="869"/>
      <c r="VWX39" s="869"/>
      <c r="VWY39" s="869"/>
      <c r="VWZ39" s="869"/>
      <c r="VXA39" s="869"/>
      <c r="VXB39" s="869"/>
      <c r="VXC39" s="869"/>
      <c r="VXD39" s="869"/>
      <c r="VXE39" s="869"/>
      <c r="VXF39" s="869"/>
      <c r="VXG39" s="869"/>
      <c r="VXH39" s="869"/>
      <c r="VXI39" s="869"/>
      <c r="VXJ39" s="869"/>
      <c r="VXK39" s="869"/>
      <c r="VXL39" s="869"/>
      <c r="VXM39" s="869"/>
      <c r="VXN39" s="869"/>
      <c r="VXO39" s="869"/>
      <c r="VXP39" s="869"/>
      <c r="VXQ39" s="869"/>
      <c r="VXR39" s="869"/>
      <c r="VXS39" s="869"/>
      <c r="VXT39" s="869"/>
      <c r="VXU39" s="869"/>
      <c r="VXV39" s="869"/>
      <c r="VXW39" s="869"/>
      <c r="VXX39" s="869"/>
      <c r="VXY39" s="869"/>
      <c r="VXZ39" s="869"/>
      <c r="VYA39" s="869"/>
      <c r="VYB39" s="869"/>
      <c r="VYC39" s="869"/>
      <c r="VYD39" s="869"/>
      <c r="VYE39" s="869"/>
      <c r="VYF39" s="869"/>
      <c r="VYG39" s="869"/>
      <c r="VYH39" s="869"/>
      <c r="VYI39" s="869"/>
      <c r="VYJ39" s="869"/>
      <c r="VYK39" s="869"/>
      <c r="VYL39" s="869"/>
      <c r="VYM39" s="869"/>
      <c r="VYN39" s="869"/>
      <c r="VYO39" s="869"/>
      <c r="VYP39" s="869"/>
      <c r="VYQ39" s="869"/>
      <c r="VYR39" s="869"/>
      <c r="VYS39" s="869"/>
      <c r="VYT39" s="869"/>
      <c r="VYU39" s="869"/>
      <c r="VYV39" s="869"/>
      <c r="VYW39" s="869"/>
      <c r="VYX39" s="869"/>
      <c r="VYY39" s="869"/>
      <c r="VYZ39" s="869"/>
      <c r="VZA39" s="869"/>
      <c r="VZB39" s="869"/>
      <c r="VZC39" s="869"/>
      <c r="VZD39" s="869"/>
      <c r="VZE39" s="869"/>
      <c r="VZF39" s="869"/>
      <c r="VZG39" s="869"/>
      <c r="VZH39" s="869"/>
      <c r="VZI39" s="869"/>
      <c r="VZJ39" s="869"/>
      <c r="VZK39" s="869"/>
      <c r="VZL39" s="869"/>
      <c r="VZM39" s="869"/>
      <c r="VZN39" s="869"/>
      <c r="VZO39" s="869"/>
      <c r="VZP39" s="869"/>
      <c r="VZQ39" s="869"/>
      <c r="VZR39" s="869"/>
      <c r="VZS39" s="869"/>
      <c r="VZT39" s="869"/>
      <c r="VZU39" s="869"/>
      <c r="VZV39" s="869"/>
      <c r="VZW39" s="869"/>
      <c r="VZX39" s="869"/>
      <c r="VZY39" s="869"/>
      <c r="VZZ39" s="869"/>
      <c r="WAA39" s="869"/>
      <c r="WAB39" s="869"/>
      <c r="WAC39" s="869"/>
      <c r="WAD39" s="869"/>
      <c r="WAE39" s="869"/>
      <c r="WAF39" s="869"/>
      <c r="WAG39" s="869"/>
      <c r="WAH39" s="869"/>
      <c r="WAI39" s="869"/>
      <c r="WAJ39" s="869"/>
      <c r="WAK39" s="869"/>
      <c r="WAL39" s="869"/>
      <c r="WAM39" s="869"/>
      <c r="WAN39" s="869"/>
      <c r="WAO39" s="869"/>
      <c r="WAP39" s="869"/>
      <c r="WAQ39" s="869"/>
      <c r="WAR39" s="869"/>
      <c r="WAS39" s="869"/>
      <c r="WAT39" s="869"/>
      <c r="WAU39" s="869"/>
      <c r="WAV39" s="869"/>
      <c r="WAW39" s="869"/>
      <c r="WAX39" s="869"/>
      <c r="WAY39" s="869"/>
      <c r="WAZ39" s="869"/>
      <c r="WBA39" s="869"/>
      <c r="WBB39" s="869"/>
      <c r="WBC39" s="869"/>
      <c r="WBD39" s="869"/>
      <c r="WBE39" s="869"/>
      <c r="WBF39" s="869"/>
      <c r="WBG39" s="869"/>
      <c r="WBH39" s="869"/>
      <c r="WBI39" s="869"/>
      <c r="WBJ39" s="869"/>
      <c r="WBK39" s="869"/>
      <c r="WBL39" s="869"/>
      <c r="WBM39" s="869"/>
      <c r="WBN39" s="869"/>
      <c r="WBO39" s="869"/>
      <c r="WBP39" s="869"/>
      <c r="WBQ39" s="869"/>
      <c r="WBR39" s="869"/>
      <c r="WBS39" s="869"/>
      <c r="WBT39" s="869"/>
      <c r="WBU39" s="869"/>
      <c r="WBV39" s="869"/>
      <c r="WBW39" s="869"/>
      <c r="WBX39" s="869"/>
      <c r="WBY39" s="869"/>
      <c r="WBZ39" s="869"/>
      <c r="WCA39" s="869"/>
      <c r="WCB39" s="869"/>
      <c r="WCC39" s="869"/>
      <c r="WCD39" s="869"/>
      <c r="WCE39" s="869"/>
      <c r="WCF39" s="869"/>
      <c r="WCG39" s="869"/>
      <c r="WCH39" s="869"/>
      <c r="WCI39" s="869"/>
      <c r="WCJ39" s="869"/>
      <c r="WCK39" s="869"/>
      <c r="WCL39" s="869"/>
      <c r="WCM39" s="869"/>
      <c r="WCN39" s="869"/>
      <c r="WCO39" s="869"/>
      <c r="WCP39" s="869"/>
      <c r="WCQ39" s="869"/>
      <c r="WCR39" s="869"/>
      <c r="WCS39" s="869"/>
      <c r="WCT39" s="869"/>
      <c r="WCU39" s="869"/>
      <c r="WCV39" s="869"/>
      <c r="WCW39" s="869"/>
      <c r="WCX39" s="869"/>
      <c r="WCY39" s="869"/>
      <c r="WCZ39" s="869"/>
      <c r="WDA39" s="869"/>
      <c r="WDB39" s="869"/>
      <c r="WDC39" s="869"/>
      <c r="WDD39" s="869"/>
      <c r="WDE39" s="869"/>
      <c r="WDF39" s="869"/>
      <c r="WDG39" s="869"/>
      <c r="WDH39" s="869"/>
      <c r="WDI39" s="869"/>
      <c r="WDJ39" s="869"/>
      <c r="WDK39" s="869"/>
      <c r="WDL39" s="869"/>
      <c r="WDM39" s="869"/>
      <c r="WDN39" s="869"/>
      <c r="WDO39" s="869"/>
      <c r="WDP39" s="869"/>
      <c r="WDQ39" s="869"/>
      <c r="WDR39" s="869"/>
      <c r="WDS39" s="869"/>
      <c r="WDT39" s="869"/>
      <c r="WDU39" s="869"/>
      <c r="WDV39" s="869"/>
      <c r="WDW39" s="869"/>
      <c r="WDX39" s="869"/>
      <c r="WDY39" s="869"/>
      <c r="WDZ39" s="869"/>
      <c r="WEA39" s="869"/>
      <c r="WEB39" s="869"/>
      <c r="WEC39" s="869"/>
      <c r="WED39" s="869"/>
      <c r="WEE39" s="869"/>
      <c r="WEF39" s="869"/>
      <c r="WEG39" s="869"/>
      <c r="WEH39" s="869"/>
      <c r="WEI39" s="869"/>
      <c r="WEJ39" s="869"/>
      <c r="WEK39" s="869"/>
      <c r="WEL39" s="869"/>
      <c r="WEM39" s="869"/>
      <c r="WEN39" s="869"/>
      <c r="WEO39" s="869"/>
      <c r="WEP39" s="869"/>
      <c r="WEQ39" s="869"/>
      <c r="WER39" s="869"/>
      <c r="WES39" s="869"/>
      <c r="WET39" s="869"/>
      <c r="WEU39" s="869"/>
      <c r="WEV39" s="869"/>
      <c r="WEW39" s="869"/>
      <c r="WEX39" s="869"/>
      <c r="WEY39" s="869"/>
      <c r="WEZ39" s="869"/>
      <c r="WFA39" s="869"/>
      <c r="WFB39" s="869"/>
      <c r="WFC39" s="869"/>
      <c r="WFD39" s="869"/>
      <c r="WFE39" s="869"/>
      <c r="WFF39" s="869"/>
      <c r="WFG39" s="869"/>
      <c r="WFH39" s="869"/>
      <c r="WFI39" s="869"/>
      <c r="WFJ39" s="869"/>
      <c r="WFK39" s="869"/>
      <c r="WFL39" s="869"/>
      <c r="WFM39" s="869"/>
      <c r="WFN39" s="869"/>
      <c r="WFO39" s="869"/>
      <c r="WFP39" s="869"/>
      <c r="WFQ39" s="869"/>
      <c r="WFR39" s="869"/>
      <c r="WFS39" s="869"/>
      <c r="WFT39" s="869"/>
      <c r="WFU39" s="869"/>
      <c r="WFV39" s="869"/>
      <c r="WFW39" s="869"/>
      <c r="WFX39" s="869"/>
      <c r="WFY39" s="869"/>
      <c r="WFZ39" s="869"/>
      <c r="WGA39" s="869"/>
      <c r="WGB39" s="869"/>
      <c r="WGC39" s="869"/>
      <c r="WGD39" s="869"/>
      <c r="WGE39" s="869"/>
      <c r="WGF39" s="869"/>
      <c r="WGG39" s="869"/>
      <c r="WGH39" s="869"/>
      <c r="WGI39" s="869"/>
      <c r="WGJ39" s="869"/>
      <c r="WGK39" s="869"/>
      <c r="WGL39" s="869"/>
      <c r="WGM39" s="869"/>
      <c r="WGN39" s="869"/>
      <c r="WGO39" s="869"/>
      <c r="WGP39" s="869"/>
      <c r="WGQ39" s="869"/>
      <c r="WGR39" s="869"/>
      <c r="WGS39" s="869"/>
      <c r="WGT39" s="869"/>
      <c r="WGU39" s="869"/>
      <c r="WGV39" s="869"/>
      <c r="WGW39" s="869"/>
      <c r="WGX39" s="869"/>
      <c r="WGY39" s="869"/>
      <c r="WGZ39" s="869"/>
      <c r="WHA39" s="869"/>
      <c r="WHB39" s="869"/>
      <c r="WHC39" s="869"/>
      <c r="WHD39" s="869"/>
      <c r="WHE39" s="869"/>
      <c r="WHF39" s="869"/>
      <c r="WHG39" s="869"/>
      <c r="WHH39" s="869"/>
      <c r="WHI39" s="869"/>
      <c r="WHJ39" s="869"/>
      <c r="WHK39" s="869"/>
      <c r="WHL39" s="869"/>
      <c r="WHM39" s="869"/>
      <c r="WHN39" s="869"/>
      <c r="WHO39" s="869"/>
      <c r="WHP39" s="869"/>
      <c r="WHQ39" s="869"/>
      <c r="WHR39" s="869"/>
      <c r="WHS39" s="869"/>
      <c r="WHT39" s="869"/>
      <c r="WHU39" s="869"/>
      <c r="WHV39" s="869"/>
      <c r="WHW39" s="869"/>
      <c r="WHX39" s="869"/>
      <c r="WHY39" s="869"/>
      <c r="WHZ39" s="869"/>
      <c r="WIA39" s="869"/>
      <c r="WIB39" s="869"/>
      <c r="WIC39" s="869"/>
      <c r="WID39" s="869"/>
      <c r="WIE39" s="869"/>
      <c r="WIF39" s="869"/>
      <c r="WIG39" s="869"/>
      <c r="WIH39" s="869"/>
      <c r="WII39" s="869"/>
      <c r="WIJ39" s="869"/>
      <c r="WIK39" s="869"/>
      <c r="WIL39" s="869"/>
      <c r="WIM39" s="869"/>
      <c r="WIN39" s="869"/>
      <c r="WIO39" s="869"/>
      <c r="WIP39" s="869"/>
      <c r="WIQ39" s="869"/>
      <c r="WIR39" s="869"/>
      <c r="WIS39" s="869"/>
      <c r="WIT39" s="869"/>
      <c r="WIU39" s="869"/>
      <c r="WIV39" s="869"/>
      <c r="WIW39" s="869"/>
      <c r="WIX39" s="869"/>
      <c r="WIY39" s="869"/>
      <c r="WIZ39" s="869"/>
      <c r="WJA39" s="869"/>
      <c r="WJB39" s="869"/>
      <c r="WJC39" s="869"/>
      <c r="WJD39" s="869"/>
      <c r="WJE39" s="869"/>
      <c r="WJF39" s="869"/>
      <c r="WJG39" s="869"/>
      <c r="WJH39" s="869"/>
      <c r="WJI39" s="869"/>
      <c r="WJJ39" s="869"/>
      <c r="WJK39" s="869"/>
      <c r="WJL39" s="869"/>
      <c r="WJM39" s="869"/>
      <c r="WJN39" s="869"/>
      <c r="WJO39" s="869"/>
      <c r="WJP39" s="869"/>
      <c r="WJQ39" s="869"/>
      <c r="WJR39" s="869"/>
      <c r="WJS39" s="869"/>
      <c r="WJT39" s="869"/>
      <c r="WJU39" s="869"/>
      <c r="WJV39" s="869"/>
      <c r="WJW39" s="869"/>
      <c r="WJX39" s="869"/>
      <c r="WJY39" s="869"/>
      <c r="WJZ39" s="869"/>
      <c r="WKA39" s="869"/>
      <c r="WKB39" s="869"/>
      <c r="WKC39" s="869"/>
      <c r="WKD39" s="869"/>
      <c r="WKE39" s="869"/>
      <c r="WKF39" s="869"/>
      <c r="WKG39" s="869"/>
      <c r="WKH39" s="869"/>
      <c r="WKI39" s="869"/>
      <c r="WKJ39" s="869"/>
      <c r="WKK39" s="869"/>
      <c r="WKL39" s="869"/>
      <c r="WKM39" s="869"/>
      <c r="WKN39" s="869"/>
      <c r="WKO39" s="869"/>
      <c r="WKP39" s="869"/>
      <c r="WKQ39" s="869"/>
      <c r="WKR39" s="869"/>
      <c r="WKS39" s="869"/>
      <c r="WKT39" s="869"/>
      <c r="WKU39" s="869"/>
      <c r="WKV39" s="869"/>
      <c r="WKW39" s="869"/>
      <c r="WKX39" s="869"/>
      <c r="WKY39" s="869"/>
      <c r="WKZ39" s="869"/>
      <c r="WLA39" s="869"/>
      <c r="WLB39" s="869"/>
      <c r="WLC39" s="869"/>
      <c r="WLD39" s="869"/>
      <c r="WLE39" s="869"/>
      <c r="WLF39" s="869"/>
      <c r="WLG39" s="869"/>
      <c r="WLH39" s="869"/>
      <c r="WLI39" s="869"/>
      <c r="WLJ39" s="869"/>
      <c r="WLK39" s="869"/>
      <c r="WLL39" s="869"/>
      <c r="WLM39" s="869"/>
      <c r="WLN39" s="869"/>
      <c r="WLO39" s="869"/>
      <c r="WLP39" s="869"/>
      <c r="WLQ39" s="869"/>
      <c r="WLR39" s="869"/>
      <c r="WLS39" s="869"/>
      <c r="WLT39" s="869"/>
      <c r="WLU39" s="869"/>
      <c r="WLV39" s="869"/>
      <c r="WLW39" s="869"/>
      <c r="WLX39" s="869"/>
      <c r="WLY39" s="869"/>
      <c r="WLZ39" s="869"/>
      <c r="WMA39" s="869"/>
      <c r="WMB39" s="869"/>
      <c r="WMC39" s="869"/>
      <c r="WMD39" s="869"/>
      <c r="WME39" s="869"/>
      <c r="WMF39" s="869"/>
      <c r="WMG39" s="869"/>
      <c r="WMH39" s="869"/>
      <c r="WMI39" s="869"/>
      <c r="WMJ39" s="869"/>
      <c r="WMK39" s="869"/>
      <c r="WML39" s="869"/>
      <c r="WMM39" s="869"/>
      <c r="WMN39" s="869"/>
      <c r="WMO39" s="869"/>
      <c r="WMP39" s="869"/>
      <c r="WMQ39" s="869"/>
      <c r="WMR39" s="869"/>
      <c r="WMS39" s="869"/>
      <c r="WMT39" s="869"/>
      <c r="WMU39" s="869"/>
      <c r="WMV39" s="869"/>
      <c r="WMW39" s="869"/>
      <c r="WMX39" s="869"/>
      <c r="WMY39" s="869"/>
      <c r="WMZ39" s="869"/>
      <c r="WNA39" s="869"/>
      <c r="WNB39" s="869"/>
      <c r="WNC39" s="869"/>
      <c r="WND39" s="869"/>
      <c r="WNE39" s="869"/>
      <c r="WNF39" s="869"/>
      <c r="WNG39" s="869"/>
      <c r="WNH39" s="869"/>
      <c r="WNI39" s="869"/>
      <c r="WNJ39" s="869"/>
      <c r="WNK39" s="869"/>
      <c r="WNL39" s="869"/>
      <c r="WNM39" s="869"/>
      <c r="WNN39" s="869"/>
      <c r="WNO39" s="869"/>
      <c r="WNP39" s="869"/>
      <c r="WNQ39" s="869"/>
      <c r="WNR39" s="869"/>
      <c r="WNS39" s="869"/>
      <c r="WNT39" s="869"/>
      <c r="WNU39" s="869"/>
      <c r="WNV39" s="869"/>
      <c r="WNW39" s="869"/>
      <c r="WNX39" s="869"/>
      <c r="WNY39" s="869"/>
      <c r="WNZ39" s="869"/>
      <c r="WOA39" s="869"/>
      <c r="WOB39" s="869"/>
      <c r="WOC39" s="869"/>
      <c r="WOD39" s="869"/>
      <c r="WOE39" s="869"/>
      <c r="WOF39" s="869"/>
      <c r="WOG39" s="869"/>
      <c r="WOH39" s="869"/>
      <c r="WOI39" s="869"/>
      <c r="WOJ39" s="869"/>
      <c r="WOK39" s="869"/>
      <c r="WOL39" s="869"/>
      <c r="WOM39" s="869"/>
      <c r="WON39" s="869"/>
      <c r="WOO39" s="869"/>
      <c r="WOP39" s="869"/>
      <c r="WOQ39" s="869"/>
      <c r="WOR39" s="869"/>
      <c r="WOS39" s="869"/>
      <c r="WOT39" s="869"/>
      <c r="WOU39" s="869"/>
      <c r="WOV39" s="869"/>
      <c r="WOW39" s="869"/>
      <c r="WOX39" s="869"/>
      <c r="WOY39" s="869"/>
      <c r="WOZ39" s="869"/>
      <c r="WPA39" s="869"/>
      <c r="WPB39" s="869"/>
      <c r="WPC39" s="869"/>
      <c r="WPD39" s="869"/>
      <c r="WPE39" s="869"/>
      <c r="WPF39" s="869"/>
      <c r="WPG39" s="869"/>
      <c r="WPH39" s="869"/>
      <c r="WPI39" s="869"/>
      <c r="WPJ39" s="869"/>
      <c r="WPK39" s="869"/>
      <c r="WPL39" s="869"/>
      <c r="WPM39" s="869"/>
      <c r="WPN39" s="869"/>
      <c r="WPO39" s="869"/>
      <c r="WPP39" s="869"/>
      <c r="WPQ39" s="869"/>
      <c r="WPR39" s="869"/>
      <c r="WPS39" s="869"/>
      <c r="WPT39" s="869"/>
      <c r="WPU39" s="869"/>
      <c r="WPV39" s="869"/>
      <c r="WPW39" s="869"/>
      <c r="WPX39" s="869"/>
      <c r="WPY39" s="869"/>
      <c r="WPZ39" s="869"/>
      <c r="WQA39" s="869"/>
      <c r="WQB39" s="869"/>
      <c r="WQC39" s="869"/>
      <c r="WQD39" s="869"/>
      <c r="WQE39" s="869"/>
      <c r="WQF39" s="869"/>
      <c r="WQG39" s="869"/>
      <c r="WQH39" s="869"/>
      <c r="WQI39" s="869"/>
      <c r="WQJ39" s="869"/>
      <c r="WQK39" s="869"/>
      <c r="WQL39" s="869"/>
      <c r="WQM39" s="869"/>
      <c r="WQN39" s="869"/>
      <c r="WQO39" s="869"/>
      <c r="WQP39" s="869"/>
      <c r="WQQ39" s="869"/>
      <c r="WQR39" s="869"/>
      <c r="WQS39" s="869"/>
      <c r="WQT39" s="869"/>
      <c r="WQU39" s="869"/>
      <c r="WQV39" s="869"/>
      <c r="WQW39" s="869"/>
      <c r="WQX39" s="869"/>
      <c r="WQY39" s="869"/>
      <c r="WQZ39" s="869"/>
      <c r="WRA39" s="869"/>
      <c r="WRB39" s="869"/>
      <c r="WRC39" s="869"/>
      <c r="WRD39" s="869"/>
      <c r="WRE39" s="869"/>
      <c r="WRF39" s="869"/>
      <c r="WRG39" s="869"/>
      <c r="WRH39" s="869"/>
      <c r="WRI39" s="869"/>
      <c r="WRJ39" s="869"/>
      <c r="WRK39" s="869"/>
      <c r="WRL39" s="869"/>
      <c r="WRM39" s="869"/>
      <c r="WRN39" s="869"/>
      <c r="WRO39" s="869"/>
      <c r="WRP39" s="869"/>
      <c r="WRQ39" s="869"/>
      <c r="WRR39" s="869"/>
      <c r="WRS39" s="869"/>
      <c r="WRT39" s="869"/>
      <c r="WRU39" s="869"/>
      <c r="WRV39" s="869"/>
      <c r="WRW39" s="869"/>
      <c r="WRX39" s="869"/>
      <c r="WRY39" s="869"/>
      <c r="WRZ39" s="869"/>
      <c r="WSA39" s="869"/>
      <c r="WSB39" s="869"/>
      <c r="WSC39" s="869"/>
      <c r="WSD39" s="869"/>
      <c r="WSE39" s="869"/>
      <c r="WSF39" s="869"/>
      <c r="WSG39" s="869"/>
      <c r="WSH39" s="869"/>
      <c r="WSI39" s="869"/>
      <c r="WSJ39" s="869"/>
      <c r="WSK39" s="869"/>
      <c r="WSL39" s="869"/>
      <c r="WSM39" s="869"/>
      <c r="WSN39" s="869"/>
      <c r="WSO39" s="869"/>
      <c r="WSP39" s="869"/>
      <c r="WSQ39" s="869"/>
      <c r="WSR39" s="869"/>
      <c r="WSS39" s="869"/>
      <c r="WST39" s="869"/>
      <c r="WSU39" s="869"/>
      <c r="WSV39" s="869"/>
      <c r="WSW39" s="869"/>
      <c r="WSX39" s="869"/>
      <c r="WSY39" s="869"/>
      <c r="WSZ39" s="869"/>
      <c r="WTA39" s="869"/>
      <c r="WTB39" s="869"/>
      <c r="WTC39" s="869"/>
      <c r="WTD39" s="869"/>
      <c r="WTE39" s="869"/>
      <c r="WTF39" s="869"/>
      <c r="WTG39" s="869"/>
      <c r="WTH39" s="869"/>
      <c r="WTI39" s="869"/>
      <c r="WTJ39" s="869"/>
      <c r="WTK39" s="869"/>
      <c r="WTL39" s="869"/>
      <c r="WTM39" s="869"/>
      <c r="WTN39" s="869"/>
      <c r="WTO39" s="869"/>
      <c r="WTP39" s="869"/>
      <c r="WTQ39" s="869"/>
      <c r="WTR39" s="869"/>
      <c r="WTS39" s="869"/>
      <c r="WTT39" s="869"/>
      <c r="WTU39" s="869"/>
      <c r="WTV39" s="869"/>
      <c r="WTW39" s="869"/>
      <c r="WTX39" s="869"/>
      <c r="WTY39" s="869"/>
      <c r="WTZ39" s="869"/>
      <c r="WUA39" s="869"/>
      <c r="WUB39" s="869"/>
      <c r="WUC39" s="869"/>
      <c r="WUD39" s="869"/>
      <c r="WUE39" s="869"/>
      <c r="WUF39" s="869"/>
      <c r="WUG39" s="869"/>
      <c r="WUH39" s="869"/>
      <c r="WUI39" s="869"/>
      <c r="WUJ39" s="869"/>
      <c r="WUK39" s="869"/>
      <c r="WUL39" s="869"/>
      <c r="WUM39" s="869"/>
      <c r="WUN39" s="869"/>
      <c r="WUO39" s="869"/>
      <c r="WUP39" s="869"/>
      <c r="WUQ39" s="869"/>
      <c r="WUR39" s="869"/>
      <c r="WUS39" s="869"/>
      <c r="WUT39" s="869"/>
      <c r="WUU39" s="869"/>
      <c r="WUV39" s="869"/>
      <c r="WUW39" s="869"/>
      <c r="WUX39" s="869"/>
      <c r="WUY39" s="869"/>
      <c r="WUZ39" s="869"/>
    </row>
    <row r="40" spans="1:16120" s="5340" customFormat="1" ht="15.6" x14ac:dyDescent="0.3">
      <c r="A40" s="869"/>
      <c r="B40" s="5318"/>
      <c r="D40" s="869"/>
      <c r="E40" s="869"/>
      <c r="F40" s="869"/>
      <c r="G40" s="869"/>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869"/>
      <c r="BK40" s="869"/>
      <c r="BL40" s="869"/>
      <c r="BM40" s="869"/>
      <c r="BN40" s="869"/>
      <c r="BO40" s="869"/>
      <c r="BP40" s="869"/>
      <c r="BQ40" s="869"/>
      <c r="BR40" s="869"/>
      <c r="BS40" s="869"/>
      <c r="BT40" s="869"/>
      <c r="BU40" s="869"/>
      <c r="BV40" s="869"/>
      <c r="BW40" s="869"/>
      <c r="BX40" s="869"/>
      <c r="BY40" s="869"/>
      <c r="BZ40" s="869"/>
      <c r="CA40" s="869"/>
      <c r="CB40" s="869"/>
      <c r="CC40" s="869"/>
      <c r="CD40" s="869"/>
      <c r="CE40" s="869"/>
      <c r="CF40" s="869"/>
      <c r="CG40" s="869"/>
      <c r="CH40" s="869"/>
      <c r="CI40" s="869"/>
      <c r="CJ40" s="869"/>
      <c r="CK40" s="869"/>
      <c r="CL40" s="869"/>
      <c r="CM40" s="869"/>
      <c r="CN40" s="869"/>
      <c r="CO40" s="869"/>
      <c r="CP40" s="869"/>
      <c r="CQ40" s="869"/>
      <c r="CR40" s="869"/>
      <c r="CS40" s="869"/>
      <c r="CT40" s="869"/>
      <c r="CU40" s="869"/>
      <c r="CV40" s="869"/>
      <c r="CW40" s="869"/>
      <c r="CX40" s="869"/>
      <c r="CY40" s="869"/>
      <c r="CZ40" s="869"/>
      <c r="DA40" s="869"/>
      <c r="DB40" s="869"/>
      <c r="DC40" s="869"/>
      <c r="DD40" s="869"/>
      <c r="DE40" s="869"/>
      <c r="DF40" s="869"/>
      <c r="DG40" s="869"/>
      <c r="DH40" s="869"/>
      <c r="DI40" s="869"/>
      <c r="DJ40" s="869"/>
      <c r="DK40" s="869"/>
      <c r="DL40" s="869"/>
      <c r="DM40" s="869"/>
      <c r="DN40" s="869"/>
      <c r="DO40" s="869"/>
      <c r="DP40" s="869"/>
      <c r="DQ40" s="869"/>
      <c r="DR40" s="869"/>
      <c r="DS40" s="869"/>
      <c r="DT40" s="869"/>
      <c r="DU40" s="869"/>
      <c r="DV40" s="869"/>
      <c r="DW40" s="869"/>
      <c r="DX40" s="869"/>
      <c r="DY40" s="869"/>
      <c r="DZ40" s="869"/>
      <c r="EA40" s="869"/>
      <c r="EB40" s="869"/>
      <c r="EC40" s="869"/>
      <c r="ED40" s="869"/>
      <c r="EE40" s="869"/>
      <c r="EF40" s="869"/>
      <c r="EG40" s="869"/>
      <c r="EH40" s="869"/>
      <c r="EI40" s="869"/>
      <c r="EJ40" s="869"/>
      <c r="EK40" s="869"/>
      <c r="EL40" s="869"/>
      <c r="EM40" s="869"/>
      <c r="EN40" s="869"/>
      <c r="EO40" s="869"/>
      <c r="EP40" s="869"/>
      <c r="EQ40" s="869"/>
      <c r="ER40" s="869"/>
      <c r="ES40" s="869"/>
      <c r="ET40" s="869"/>
      <c r="EU40" s="869"/>
      <c r="EV40" s="869"/>
      <c r="EW40" s="869"/>
      <c r="EX40" s="869"/>
      <c r="EY40" s="869"/>
      <c r="EZ40" s="869"/>
      <c r="FA40" s="869"/>
      <c r="FB40" s="869"/>
      <c r="FC40" s="869"/>
      <c r="FD40" s="869"/>
      <c r="FE40" s="869"/>
      <c r="FF40" s="869"/>
      <c r="FG40" s="869"/>
      <c r="FH40" s="869"/>
      <c r="FI40" s="869"/>
      <c r="FJ40" s="869"/>
      <c r="FK40" s="869"/>
      <c r="FL40" s="869"/>
      <c r="FM40" s="869"/>
      <c r="FN40" s="869"/>
      <c r="FO40" s="869"/>
      <c r="FP40" s="869"/>
      <c r="FQ40" s="869"/>
      <c r="FR40" s="869"/>
      <c r="FS40" s="869"/>
      <c r="FT40" s="869"/>
      <c r="FU40" s="869"/>
      <c r="FV40" s="869"/>
      <c r="FW40" s="869"/>
      <c r="FX40" s="869"/>
      <c r="FY40" s="869"/>
      <c r="FZ40" s="869"/>
      <c r="GA40" s="869"/>
      <c r="GB40" s="869"/>
      <c r="GC40" s="869"/>
      <c r="GD40" s="869"/>
      <c r="GE40" s="869"/>
      <c r="GF40" s="869"/>
      <c r="GG40" s="869"/>
      <c r="GH40" s="869"/>
      <c r="GI40" s="869"/>
      <c r="GJ40" s="869"/>
      <c r="GK40" s="869"/>
      <c r="GL40" s="869"/>
      <c r="GM40" s="869"/>
      <c r="GN40" s="869"/>
      <c r="GO40" s="869"/>
      <c r="GP40" s="869"/>
      <c r="GQ40" s="869"/>
      <c r="GR40" s="869"/>
      <c r="GS40" s="869"/>
      <c r="GT40" s="869"/>
      <c r="GU40" s="869"/>
      <c r="GV40" s="869"/>
      <c r="GW40" s="869"/>
      <c r="GX40" s="869"/>
      <c r="GY40" s="869"/>
      <c r="GZ40" s="869"/>
      <c r="HA40" s="869"/>
      <c r="HB40" s="869"/>
      <c r="HC40" s="869"/>
      <c r="HD40" s="869"/>
      <c r="HE40" s="869"/>
      <c r="HF40" s="869"/>
      <c r="HG40" s="869"/>
      <c r="HH40" s="869"/>
      <c r="HI40" s="869"/>
      <c r="HJ40" s="869"/>
      <c r="HK40" s="869"/>
      <c r="HL40" s="869"/>
      <c r="HM40" s="869"/>
      <c r="HN40" s="869"/>
      <c r="HO40" s="869"/>
      <c r="HP40" s="869"/>
      <c r="HQ40" s="869"/>
      <c r="HR40" s="869"/>
      <c r="HS40" s="869"/>
      <c r="HT40" s="869"/>
      <c r="HU40" s="869"/>
      <c r="HV40" s="869"/>
      <c r="HW40" s="869"/>
      <c r="HX40" s="869"/>
      <c r="HY40" s="869"/>
      <c r="HZ40" s="869"/>
      <c r="IA40" s="869"/>
      <c r="IB40" s="869"/>
      <c r="IC40" s="869"/>
      <c r="ID40" s="869"/>
      <c r="IE40" s="869"/>
      <c r="IF40" s="869"/>
      <c r="IG40" s="869"/>
      <c r="IH40" s="869"/>
      <c r="II40" s="869"/>
      <c r="IJ40" s="869"/>
      <c r="IK40" s="869"/>
      <c r="IL40" s="869"/>
      <c r="IM40" s="869"/>
      <c r="IN40" s="869"/>
      <c r="IO40" s="869"/>
      <c r="IP40" s="869"/>
      <c r="IQ40" s="869"/>
      <c r="IR40" s="869"/>
      <c r="IS40" s="869"/>
      <c r="IT40" s="869"/>
      <c r="IU40" s="869"/>
      <c r="IV40" s="869"/>
      <c r="IW40" s="869"/>
      <c r="IX40" s="869"/>
      <c r="IY40" s="869"/>
      <c r="IZ40" s="869"/>
      <c r="JA40" s="869"/>
      <c r="JB40" s="869"/>
      <c r="JC40" s="869"/>
      <c r="JD40" s="869"/>
      <c r="JE40" s="869"/>
      <c r="JF40" s="869"/>
      <c r="JG40" s="869"/>
      <c r="JH40" s="869"/>
      <c r="JI40" s="869"/>
      <c r="JJ40" s="869"/>
      <c r="JK40" s="869"/>
      <c r="JL40" s="869"/>
      <c r="JM40" s="869"/>
      <c r="JN40" s="869"/>
      <c r="JO40" s="869"/>
      <c r="JP40" s="869"/>
      <c r="JQ40" s="869"/>
      <c r="JR40" s="869"/>
      <c r="JS40" s="869"/>
      <c r="JT40" s="869"/>
      <c r="JU40" s="869"/>
      <c r="JV40" s="869"/>
      <c r="JW40" s="869"/>
      <c r="JX40" s="869"/>
      <c r="JY40" s="869"/>
      <c r="JZ40" s="869"/>
      <c r="KA40" s="869"/>
      <c r="KB40" s="869"/>
      <c r="KC40" s="869"/>
      <c r="KD40" s="869"/>
      <c r="KE40" s="869"/>
      <c r="KF40" s="869"/>
      <c r="KG40" s="869"/>
      <c r="KH40" s="869"/>
      <c r="KI40" s="869"/>
      <c r="KJ40" s="869"/>
      <c r="KK40" s="869"/>
      <c r="KL40" s="869"/>
      <c r="KM40" s="869"/>
      <c r="KN40" s="869"/>
      <c r="KO40" s="869"/>
      <c r="KP40" s="869"/>
      <c r="KQ40" s="869"/>
      <c r="KR40" s="869"/>
      <c r="KS40" s="869"/>
      <c r="KT40" s="869"/>
      <c r="KU40" s="869"/>
      <c r="KV40" s="869"/>
      <c r="KW40" s="869"/>
      <c r="KX40" s="869"/>
      <c r="KY40" s="869"/>
      <c r="KZ40" s="869"/>
      <c r="LA40" s="869"/>
      <c r="LB40" s="869"/>
      <c r="LC40" s="869"/>
      <c r="LD40" s="869"/>
      <c r="LE40" s="869"/>
      <c r="LF40" s="869"/>
      <c r="LG40" s="869"/>
      <c r="LH40" s="869"/>
      <c r="LI40" s="869"/>
      <c r="LJ40" s="869"/>
      <c r="LK40" s="869"/>
      <c r="LL40" s="869"/>
      <c r="LM40" s="869"/>
      <c r="LN40" s="869"/>
      <c r="LO40" s="869"/>
      <c r="LP40" s="869"/>
      <c r="LQ40" s="869"/>
      <c r="LR40" s="869"/>
      <c r="LS40" s="869"/>
      <c r="LT40" s="869"/>
      <c r="LU40" s="869"/>
      <c r="LV40" s="869"/>
      <c r="LW40" s="869"/>
      <c r="LX40" s="869"/>
      <c r="LY40" s="869"/>
      <c r="LZ40" s="869"/>
      <c r="MA40" s="869"/>
      <c r="MB40" s="869"/>
      <c r="MC40" s="869"/>
      <c r="MD40" s="869"/>
      <c r="ME40" s="869"/>
      <c r="MF40" s="869"/>
      <c r="MG40" s="869"/>
      <c r="MH40" s="869"/>
      <c r="MI40" s="869"/>
      <c r="MJ40" s="869"/>
      <c r="MK40" s="869"/>
      <c r="ML40" s="869"/>
      <c r="MM40" s="869"/>
      <c r="MN40" s="869"/>
      <c r="MO40" s="869"/>
      <c r="MP40" s="869"/>
      <c r="MQ40" s="869"/>
      <c r="MR40" s="869"/>
      <c r="MS40" s="869"/>
      <c r="MT40" s="869"/>
      <c r="MU40" s="869"/>
      <c r="MV40" s="869"/>
      <c r="MW40" s="869"/>
      <c r="MX40" s="869"/>
      <c r="MY40" s="869"/>
      <c r="MZ40" s="869"/>
      <c r="NA40" s="869"/>
      <c r="NB40" s="869"/>
      <c r="NC40" s="869"/>
      <c r="ND40" s="869"/>
      <c r="NE40" s="869"/>
      <c r="NF40" s="869"/>
      <c r="NG40" s="869"/>
      <c r="NH40" s="869"/>
      <c r="NI40" s="869"/>
      <c r="NJ40" s="869"/>
      <c r="NK40" s="869"/>
      <c r="NL40" s="869"/>
      <c r="NM40" s="869"/>
      <c r="NN40" s="869"/>
      <c r="NO40" s="869"/>
      <c r="NP40" s="869"/>
      <c r="NQ40" s="869"/>
      <c r="NR40" s="869"/>
      <c r="NS40" s="869"/>
      <c r="NT40" s="869"/>
      <c r="NU40" s="869"/>
      <c r="NV40" s="869"/>
      <c r="NW40" s="869"/>
      <c r="NX40" s="869"/>
      <c r="NY40" s="869"/>
      <c r="NZ40" s="869"/>
      <c r="OA40" s="869"/>
      <c r="OB40" s="869"/>
      <c r="OC40" s="869"/>
      <c r="OD40" s="869"/>
      <c r="OE40" s="869"/>
      <c r="OF40" s="869"/>
      <c r="OG40" s="869"/>
      <c r="OH40" s="869"/>
      <c r="OI40" s="869"/>
      <c r="OJ40" s="869"/>
      <c r="OK40" s="869"/>
      <c r="OL40" s="869"/>
      <c r="OM40" s="869"/>
      <c r="ON40" s="869"/>
      <c r="OO40" s="869"/>
      <c r="OP40" s="869"/>
      <c r="OQ40" s="869"/>
      <c r="OR40" s="869"/>
      <c r="OS40" s="869"/>
      <c r="OT40" s="869"/>
      <c r="OU40" s="869"/>
      <c r="OV40" s="869"/>
      <c r="OW40" s="869"/>
      <c r="OX40" s="869"/>
      <c r="OY40" s="869"/>
      <c r="OZ40" s="869"/>
      <c r="PA40" s="869"/>
      <c r="PB40" s="869"/>
      <c r="PC40" s="869"/>
      <c r="PD40" s="869"/>
      <c r="PE40" s="869"/>
      <c r="PF40" s="869"/>
      <c r="PG40" s="869"/>
      <c r="PH40" s="869"/>
      <c r="PI40" s="869"/>
      <c r="PJ40" s="869"/>
      <c r="PK40" s="869"/>
      <c r="PL40" s="869"/>
      <c r="PM40" s="869"/>
      <c r="PN40" s="869"/>
      <c r="PO40" s="869"/>
      <c r="PP40" s="869"/>
      <c r="PQ40" s="869"/>
      <c r="PR40" s="869"/>
      <c r="PS40" s="869"/>
      <c r="PT40" s="869"/>
      <c r="PU40" s="869"/>
      <c r="PV40" s="869"/>
      <c r="PW40" s="869"/>
      <c r="PX40" s="869"/>
      <c r="PY40" s="869"/>
      <c r="PZ40" s="869"/>
      <c r="QA40" s="869"/>
      <c r="QB40" s="869"/>
      <c r="QC40" s="869"/>
      <c r="QD40" s="869"/>
      <c r="QE40" s="869"/>
      <c r="QF40" s="869"/>
      <c r="QG40" s="869"/>
      <c r="QH40" s="869"/>
      <c r="QI40" s="869"/>
      <c r="QJ40" s="869"/>
      <c r="QK40" s="869"/>
      <c r="QL40" s="869"/>
      <c r="QM40" s="869"/>
      <c r="QN40" s="869"/>
      <c r="QO40" s="869"/>
      <c r="QP40" s="869"/>
      <c r="QQ40" s="869"/>
      <c r="QR40" s="869"/>
      <c r="QS40" s="869"/>
      <c r="QT40" s="869"/>
      <c r="QU40" s="869"/>
      <c r="QV40" s="869"/>
      <c r="QW40" s="869"/>
      <c r="QX40" s="869"/>
      <c r="QY40" s="869"/>
      <c r="QZ40" s="869"/>
      <c r="RA40" s="869"/>
      <c r="RB40" s="869"/>
      <c r="RC40" s="869"/>
      <c r="RD40" s="869"/>
      <c r="RE40" s="869"/>
      <c r="RF40" s="869"/>
      <c r="RG40" s="869"/>
      <c r="RH40" s="869"/>
      <c r="RI40" s="869"/>
      <c r="RJ40" s="869"/>
      <c r="RK40" s="869"/>
      <c r="RL40" s="869"/>
      <c r="RM40" s="869"/>
      <c r="RN40" s="869"/>
      <c r="RO40" s="869"/>
      <c r="RP40" s="869"/>
      <c r="RQ40" s="869"/>
      <c r="RR40" s="869"/>
      <c r="RS40" s="869"/>
      <c r="RT40" s="869"/>
      <c r="RU40" s="869"/>
      <c r="RV40" s="869"/>
      <c r="RW40" s="869"/>
      <c r="RX40" s="869"/>
      <c r="RY40" s="869"/>
      <c r="RZ40" s="869"/>
      <c r="SA40" s="869"/>
      <c r="SB40" s="869"/>
      <c r="SC40" s="869"/>
      <c r="SD40" s="869"/>
      <c r="SE40" s="869"/>
      <c r="SF40" s="869"/>
      <c r="SG40" s="869"/>
      <c r="SH40" s="869"/>
      <c r="SI40" s="869"/>
      <c r="SJ40" s="869"/>
      <c r="SK40" s="869"/>
      <c r="SL40" s="869"/>
      <c r="SM40" s="869"/>
      <c r="SN40" s="869"/>
      <c r="SO40" s="869"/>
      <c r="SP40" s="869"/>
      <c r="SQ40" s="869"/>
      <c r="SR40" s="869"/>
      <c r="SS40" s="869"/>
      <c r="ST40" s="869"/>
      <c r="SU40" s="869"/>
      <c r="SV40" s="869"/>
      <c r="SW40" s="869"/>
      <c r="SX40" s="869"/>
      <c r="SY40" s="869"/>
      <c r="SZ40" s="869"/>
      <c r="TA40" s="869"/>
      <c r="TB40" s="869"/>
      <c r="TC40" s="869"/>
      <c r="TD40" s="869"/>
      <c r="TE40" s="869"/>
      <c r="TF40" s="869"/>
      <c r="TG40" s="869"/>
      <c r="TH40" s="869"/>
      <c r="TI40" s="869"/>
      <c r="TJ40" s="869"/>
      <c r="TK40" s="869"/>
      <c r="TL40" s="869"/>
      <c r="TM40" s="869"/>
      <c r="TN40" s="869"/>
      <c r="TO40" s="869"/>
      <c r="TP40" s="869"/>
      <c r="TQ40" s="869"/>
      <c r="TR40" s="869"/>
      <c r="TS40" s="869"/>
      <c r="TT40" s="869"/>
      <c r="TU40" s="869"/>
      <c r="TV40" s="869"/>
      <c r="TW40" s="869"/>
      <c r="TX40" s="869"/>
      <c r="TY40" s="869"/>
      <c r="TZ40" s="869"/>
      <c r="UA40" s="869"/>
      <c r="UB40" s="869"/>
      <c r="UC40" s="869"/>
      <c r="UD40" s="869"/>
      <c r="UE40" s="869"/>
      <c r="UF40" s="869"/>
      <c r="UG40" s="869"/>
      <c r="UH40" s="869"/>
      <c r="UI40" s="869"/>
      <c r="UJ40" s="869"/>
      <c r="UK40" s="869"/>
      <c r="UL40" s="869"/>
      <c r="UM40" s="869"/>
      <c r="UN40" s="869"/>
      <c r="UO40" s="869"/>
      <c r="UP40" s="869"/>
      <c r="UQ40" s="869"/>
      <c r="UR40" s="869"/>
      <c r="US40" s="869"/>
      <c r="UT40" s="869"/>
      <c r="UU40" s="869"/>
      <c r="UV40" s="869"/>
      <c r="UW40" s="869"/>
      <c r="UX40" s="869"/>
      <c r="UY40" s="869"/>
      <c r="UZ40" s="869"/>
      <c r="VA40" s="869"/>
      <c r="VB40" s="869"/>
      <c r="VC40" s="869"/>
      <c r="VD40" s="869"/>
      <c r="VE40" s="869"/>
      <c r="VF40" s="869"/>
      <c r="VG40" s="869"/>
      <c r="VH40" s="869"/>
      <c r="VI40" s="869"/>
      <c r="VJ40" s="869"/>
      <c r="VK40" s="869"/>
      <c r="VL40" s="869"/>
      <c r="VM40" s="869"/>
      <c r="VN40" s="869"/>
      <c r="VO40" s="869"/>
      <c r="VP40" s="869"/>
      <c r="VQ40" s="869"/>
      <c r="VR40" s="869"/>
      <c r="VS40" s="869"/>
      <c r="VT40" s="869"/>
      <c r="VU40" s="869"/>
      <c r="VV40" s="869"/>
      <c r="VW40" s="869"/>
      <c r="VX40" s="869"/>
      <c r="VY40" s="869"/>
      <c r="VZ40" s="869"/>
      <c r="WA40" s="869"/>
      <c r="WB40" s="869"/>
      <c r="WC40" s="869"/>
      <c r="WD40" s="869"/>
      <c r="WE40" s="869"/>
      <c r="WF40" s="869"/>
      <c r="WG40" s="869"/>
      <c r="WH40" s="869"/>
      <c r="WI40" s="869"/>
      <c r="WJ40" s="869"/>
      <c r="WK40" s="869"/>
      <c r="WL40" s="869"/>
      <c r="WM40" s="869"/>
      <c r="WN40" s="869"/>
      <c r="WO40" s="869"/>
      <c r="WP40" s="869"/>
      <c r="WQ40" s="869"/>
      <c r="WR40" s="869"/>
      <c r="WS40" s="869"/>
      <c r="WT40" s="869"/>
      <c r="WU40" s="869"/>
      <c r="WV40" s="869"/>
      <c r="WW40" s="869"/>
      <c r="WX40" s="869"/>
      <c r="WY40" s="869"/>
      <c r="WZ40" s="869"/>
      <c r="XA40" s="869"/>
      <c r="XB40" s="869"/>
      <c r="XC40" s="869"/>
      <c r="XD40" s="869"/>
      <c r="XE40" s="869"/>
      <c r="XF40" s="869"/>
      <c r="XG40" s="869"/>
      <c r="XH40" s="869"/>
      <c r="XI40" s="869"/>
      <c r="XJ40" s="869"/>
      <c r="XK40" s="869"/>
      <c r="XL40" s="869"/>
      <c r="XM40" s="869"/>
      <c r="XN40" s="869"/>
      <c r="XO40" s="869"/>
      <c r="XP40" s="869"/>
      <c r="XQ40" s="869"/>
      <c r="XR40" s="869"/>
      <c r="XS40" s="869"/>
      <c r="XT40" s="869"/>
      <c r="XU40" s="869"/>
      <c r="XV40" s="869"/>
      <c r="XW40" s="869"/>
      <c r="XX40" s="869"/>
      <c r="XY40" s="869"/>
      <c r="XZ40" s="869"/>
      <c r="YA40" s="869"/>
      <c r="YB40" s="869"/>
      <c r="YC40" s="869"/>
      <c r="YD40" s="869"/>
      <c r="YE40" s="869"/>
      <c r="YF40" s="869"/>
      <c r="YG40" s="869"/>
      <c r="YH40" s="869"/>
      <c r="YI40" s="869"/>
      <c r="YJ40" s="869"/>
      <c r="YK40" s="869"/>
      <c r="YL40" s="869"/>
      <c r="YM40" s="869"/>
      <c r="YN40" s="869"/>
      <c r="YO40" s="869"/>
      <c r="YP40" s="869"/>
      <c r="YQ40" s="869"/>
      <c r="YR40" s="869"/>
      <c r="YS40" s="869"/>
      <c r="YT40" s="869"/>
      <c r="YU40" s="869"/>
      <c r="YV40" s="869"/>
      <c r="YW40" s="869"/>
      <c r="YX40" s="869"/>
      <c r="YY40" s="869"/>
      <c r="YZ40" s="869"/>
      <c r="ZA40" s="869"/>
      <c r="ZB40" s="869"/>
      <c r="ZC40" s="869"/>
      <c r="ZD40" s="869"/>
      <c r="ZE40" s="869"/>
      <c r="ZF40" s="869"/>
      <c r="ZG40" s="869"/>
      <c r="ZH40" s="869"/>
      <c r="ZI40" s="869"/>
      <c r="ZJ40" s="869"/>
      <c r="ZK40" s="869"/>
      <c r="ZL40" s="869"/>
      <c r="ZM40" s="869"/>
      <c r="ZN40" s="869"/>
      <c r="ZO40" s="869"/>
      <c r="ZP40" s="869"/>
      <c r="ZQ40" s="869"/>
      <c r="ZR40" s="869"/>
      <c r="ZS40" s="869"/>
      <c r="ZT40" s="869"/>
      <c r="ZU40" s="869"/>
      <c r="ZV40" s="869"/>
      <c r="ZW40" s="869"/>
      <c r="ZX40" s="869"/>
      <c r="ZY40" s="869"/>
      <c r="ZZ40" s="869"/>
      <c r="AAA40" s="869"/>
      <c r="AAB40" s="869"/>
      <c r="AAC40" s="869"/>
      <c r="AAD40" s="869"/>
      <c r="AAE40" s="869"/>
      <c r="AAF40" s="869"/>
      <c r="AAG40" s="869"/>
      <c r="AAH40" s="869"/>
      <c r="AAI40" s="869"/>
      <c r="AAJ40" s="869"/>
      <c r="AAK40" s="869"/>
      <c r="AAL40" s="869"/>
      <c r="AAM40" s="869"/>
      <c r="AAN40" s="869"/>
      <c r="AAO40" s="869"/>
      <c r="AAP40" s="869"/>
      <c r="AAQ40" s="869"/>
      <c r="AAR40" s="869"/>
      <c r="AAS40" s="869"/>
      <c r="AAT40" s="869"/>
      <c r="AAU40" s="869"/>
      <c r="AAV40" s="869"/>
      <c r="AAW40" s="869"/>
      <c r="AAX40" s="869"/>
      <c r="AAY40" s="869"/>
      <c r="AAZ40" s="869"/>
      <c r="ABA40" s="869"/>
      <c r="ABB40" s="869"/>
      <c r="ABC40" s="869"/>
      <c r="ABD40" s="869"/>
      <c r="ABE40" s="869"/>
      <c r="ABF40" s="869"/>
      <c r="ABG40" s="869"/>
      <c r="ABH40" s="869"/>
      <c r="ABI40" s="869"/>
      <c r="ABJ40" s="869"/>
      <c r="ABK40" s="869"/>
      <c r="ABL40" s="869"/>
      <c r="ABM40" s="869"/>
      <c r="ABN40" s="869"/>
      <c r="ABO40" s="869"/>
      <c r="ABP40" s="869"/>
      <c r="ABQ40" s="869"/>
      <c r="ABR40" s="869"/>
      <c r="ABS40" s="869"/>
      <c r="ABT40" s="869"/>
      <c r="ABU40" s="869"/>
      <c r="ABV40" s="869"/>
      <c r="ABW40" s="869"/>
      <c r="ABX40" s="869"/>
      <c r="ABY40" s="869"/>
      <c r="ABZ40" s="869"/>
      <c r="ACA40" s="869"/>
      <c r="ACB40" s="869"/>
      <c r="ACC40" s="869"/>
      <c r="ACD40" s="869"/>
      <c r="ACE40" s="869"/>
      <c r="ACF40" s="869"/>
      <c r="ACG40" s="869"/>
      <c r="ACH40" s="869"/>
      <c r="ACI40" s="869"/>
      <c r="ACJ40" s="869"/>
      <c r="ACK40" s="869"/>
      <c r="ACL40" s="869"/>
      <c r="ACM40" s="869"/>
      <c r="ACN40" s="869"/>
      <c r="ACO40" s="869"/>
      <c r="ACP40" s="869"/>
      <c r="ACQ40" s="869"/>
      <c r="ACR40" s="869"/>
      <c r="ACS40" s="869"/>
      <c r="ACT40" s="869"/>
      <c r="ACU40" s="869"/>
      <c r="ACV40" s="869"/>
      <c r="ACW40" s="869"/>
      <c r="ACX40" s="869"/>
      <c r="ACY40" s="869"/>
      <c r="ACZ40" s="869"/>
      <c r="ADA40" s="869"/>
      <c r="ADB40" s="869"/>
      <c r="ADC40" s="869"/>
      <c r="ADD40" s="869"/>
      <c r="ADE40" s="869"/>
      <c r="ADF40" s="869"/>
      <c r="ADG40" s="869"/>
      <c r="ADH40" s="869"/>
      <c r="ADI40" s="869"/>
      <c r="ADJ40" s="869"/>
      <c r="ADK40" s="869"/>
      <c r="ADL40" s="869"/>
      <c r="ADM40" s="869"/>
      <c r="ADN40" s="869"/>
      <c r="ADO40" s="869"/>
      <c r="ADP40" s="869"/>
      <c r="ADQ40" s="869"/>
      <c r="ADR40" s="869"/>
      <c r="ADS40" s="869"/>
      <c r="ADT40" s="869"/>
      <c r="ADU40" s="869"/>
      <c r="ADV40" s="869"/>
      <c r="ADW40" s="869"/>
      <c r="ADX40" s="869"/>
      <c r="ADY40" s="869"/>
      <c r="ADZ40" s="869"/>
      <c r="AEA40" s="869"/>
      <c r="AEB40" s="869"/>
      <c r="AEC40" s="869"/>
      <c r="AED40" s="869"/>
      <c r="AEE40" s="869"/>
      <c r="AEF40" s="869"/>
      <c r="AEG40" s="869"/>
      <c r="AEH40" s="869"/>
      <c r="AEI40" s="869"/>
      <c r="AEJ40" s="869"/>
      <c r="AEK40" s="869"/>
      <c r="AEL40" s="869"/>
      <c r="AEM40" s="869"/>
      <c r="AEN40" s="869"/>
      <c r="AEO40" s="869"/>
      <c r="AEP40" s="869"/>
      <c r="AEQ40" s="869"/>
      <c r="AER40" s="869"/>
      <c r="AES40" s="869"/>
      <c r="AET40" s="869"/>
      <c r="AEU40" s="869"/>
      <c r="AEV40" s="869"/>
      <c r="AEW40" s="869"/>
      <c r="AEX40" s="869"/>
      <c r="AEY40" s="869"/>
      <c r="AEZ40" s="869"/>
      <c r="AFA40" s="869"/>
      <c r="AFB40" s="869"/>
      <c r="AFC40" s="869"/>
      <c r="AFD40" s="869"/>
      <c r="AFE40" s="869"/>
      <c r="AFF40" s="869"/>
      <c r="AFG40" s="869"/>
      <c r="AFH40" s="869"/>
      <c r="AFI40" s="869"/>
      <c r="AFJ40" s="869"/>
      <c r="AFK40" s="869"/>
      <c r="AFL40" s="869"/>
      <c r="AFM40" s="869"/>
      <c r="AFN40" s="869"/>
      <c r="AFO40" s="869"/>
      <c r="AFP40" s="869"/>
      <c r="AFQ40" s="869"/>
      <c r="AFR40" s="869"/>
      <c r="AFS40" s="869"/>
      <c r="AFT40" s="869"/>
      <c r="AFU40" s="869"/>
      <c r="AFV40" s="869"/>
      <c r="AFW40" s="869"/>
      <c r="AFX40" s="869"/>
      <c r="AFY40" s="869"/>
      <c r="AFZ40" s="869"/>
      <c r="AGA40" s="869"/>
      <c r="AGB40" s="869"/>
      <c r="AGC40" s="869"/>
      <c r="AGD40" s="869"/>
      <c r="AGE40" s="869"/>
      <c r="AGF40" s="869"/>
      <c r="AGG40" s="869"/>
      <c r="AGH40" s="869"/>
      <c r="AGI40" s="869"/>
      <c r="AGJ40" s="869"/>
      <c r="AGK40" s="869"/>
      <c r="AGL40" s="869"/>
      <c r="AGM40" s="869"/>
      <c r="AGN40" s="869"/>
      <c r="AGO40" s="869"/>
      <c r="AGP40" s="869"/>
      <c r="AGQ40" s="869"/>
      <c r="AGR40" s="869"/>
      <c r="AGS40" s="869"/>
      <c r="AGT40" s="869"/>
      <c r="AGU40" s="869"/>
      <c r="AGV40" s="869"/>
      <c r="AGW40" s="869"/>
      <c r="AGX40" s="869"/>
      <c r="AGY40" s="869"/>
      <c r="AGZ40" s="869"/>
      <c r="AHA40" s="869"/>
      <c r="AHB40" s="869"/>
      <c r="AHC40" s="869"/>
      <c r="AHD40" s="869"/>
      <c r="AHE40" s="869"/>
      <c r="AHF40" s="869"/>
      <c r="AHG40" s="869"/>
      <c r="AHH40" s="869"/>
      <c r="AHI40" s="869"/>
      <c r="AHJ40" s="869"/>
      <c r="AHK40" s="869"/>
      <c r="AHL40" s="869"/>
      <c r="AHM40" s="869"/>
      <c r="AHN40" s="869"/>
      <c r="AHO40" s="869"/>
      <c r="AHP40" s="869"/>
      <c r="AHQ40" s="869"/>
      <c r="AHR40" s="869"/>
      <c r="AHS40" s="869"/>
      <c r="AHT40" s="869"/>
      <c r="AHU40" s="869"/>
      <c r="AHV40" s="869"/>
      <c r="AHW40" s="869"/>
      <c r="AHX40" s="869"/>
      <c r="AHY40" s="869"/>
      <c r="AHZ40" s="869"/>
      <c r="AIA40" s="869"/>
      <c r="AIB40" s="869"/>
      <c r="AIC40" s="869"/>
      <c r="AID40" s="869"/>
      <c r="AIE40" s="869"/>
      <c r="AIF40" s="869"/>
      <c r="AIG40" s="869"/>
      <c r="AIH40" s="869"/>
      <c r="AII40" s="869"/>
      <c r="AIJ40" s="869"/>
      <c r="AIK40" s="869"/>
      <c r="AIL40" s="869"/>
      <c r="AIM40" s="869"/>
      <c r="AIN40" s="869"/>
      <c r="AIO40" s="869"/>
      <c r="AIP40" s="869"/>
      <c r="AIQ40" s="869"/>
      <c r="AIR40" s="869"/>
      <c r="AIS40" s="869"/>
      <c r="AIT40" s="869"/>
      <c r="AIU40" s="869"/>
      <c r="AIV40" s="869"/>
      <c r="AIW40" s="869"/>
      <c r="AIX40" s="869"/>
      <c r="AIY40" s="869"/>
      <c r="AIZ40" s="869"/>
      <c r="AJA40" s="869"/>
      <c r="AJB40" s="869"/>
      <c r="AJC40" s="869"/>
      <c r="AJD40" s="869"/>
      <c r="AJE40" s="869"/>
      <c r="AJF40" s="869"/>
      <c r="AJG40" s="869"/>
      <c r="AJH40" s="869"/>
      <c r="AJI40" s="869"/>
      <c r="AJJ40" s="869"/>
      <c r="AJK40" s="869"/>
      <c r="AJL40" s="869"/>
      <c r="AJM40" s="869"/>
      <c r="AJN40" s="869"/>
      <c r="AJO40" s="869"/>
      <c r="AJP40" s="869"/>
      <c r="AJQ40" s="869"/>
      <c r="AJR40" s="869"/>
      <c r="AJS40" s="869"/>
      <c r="AJT40" s="869"/>
      <c r="AJU40" s="869"/>
      <c r="AJV40" s="869"/>
      <c r="AJW40" s="869"/>
      <c r="AJX40" s="869"/>
      <c r="AJY40" s="869"/>
      <c r="AJZ40" s="869"/>
      <c r="AKA40" s="869"/>
      <c r="AKB40" s="869"/>
      <c r="AKC40" s="869"/>
      <c r="AKD40" s="869"/>
      <c r="AKE40" s="869"/>
      <c r="AKF40" s="869"/>
      <c r="AKG40" s="869"/>
      <c r="AKH40" s="869"/>
      <c r="AKI40" s="869"/>
      <c r="AKJ40" s="869"/>
      <c r="AKK40" s="869"/>
      <c r="AKL40" s="869"/>
      <c r="AKM40" s="869"/>
      <c r="AKN40" s="869"/>
      <c r="AKO40" s="869"/>
      <c r="AKP40" s="869"/>
      <c r="AKQ40" s="869"/>
      <c r="AKR40" s="869"/>
      <c r="AKS40" s="869"/>
      <c r="AKT40" s="869"/>
      <c r="AKU40" s="869"/>
      <c r="AKV40" s="869"/>
      <c r="AKW40" s="869"/>
      <c r="AKX40" s="869"/>
      <c r="AKY40" s="869"/>
      <c r="AKZ40" s="869"/>
      <c r="ALA40" s="869"/>
      <c r="ALB40" s="869"/>
      <c r="ALC40" s="869"/>
      <c r="ALD40" s="869"/>
      <c r="ALE40" s="869"/>
      <c r="ALF40" s="869"/>
      <c r="ALG40" s="869"/>
      <c r="ALH40" s="869"/>
      <c r="ALI40" s="869"/>
      <c r="ALJ40" s="869"/>
      <c r="ALK40" s="869"/>
      <c r="ALL40" s="869"/>
      <c r="ALM40" s="869"/>
      <c r="ALN40" s="869"/>
      <c r="ALO40" s="869"/>
      <c r="ALP40" s="869"/>
      <c r="ALQ40" s="869"/>
      <c r="ALR40" s="869"/>
      <c r="ALS40" s="869"/>
      <c r="ALT40" s="869"/>
      <c r="ALU40" s="869"/>
      <c r="ALV40" s="869"/>
      <c r="ALW40" s="869"/>
      <c r="ALX40" s="869"/>
      <c r="ALY40" s="869"/>
      <c r="ALZ40" s="869"/>
      <c r="AMA40" s="869"/>
      <c r="AMB40" s="869"/>
      <c r="AMC40" s="869"/>
      <c r="AMD40" s="869"/>
      <c r="AME40" s="869"/>
      <c r="AMF40" s="869"/>
      <c r="AMG40" s="869"/>
      <c r="AMH40" s="869"/>
      <c r="AMI40" s="869"/>
      <c r="AMJ40" s="869"/>
      <c r="AMK40" s="869"/>
      <c r="AML40" s="869"/>
      <c r="AMM40" s="869"/>
      <c r="AMN40" s="869"/>
      <c r="AMO40" s="869"/>
      <c r="AMP40" s="869"/>
      <c r="AMQ40" s="869"/>
      <c r="AMR40" s="869"/>
      <c r="AMS40" s="869"/>
      <c r="AMT40" s="869"/>
      <c r="AMU40" s="869"/>
      <c r="AMV40" s="869"/>
      <c r="AMW40" s="869"/>
      <c r="AMX40" s="869"/>
      <c r="AMY40" s="869"/>
      <c r="AMZ40" s="869"/>
      <c r="ANA40" s="869"/>
      <c r="ANB40" s="869"/>
      <c r="ANC40" s="869"/>
      <c r="AND40" s="869"/>
      <c r="ANE40" s="869"/>
      <c r="ANF40" s="869"/>
      <c r="ANG40" s="869"/>
      <c r="ANH40" s="869"/>
      <c r="ANI40" s="869"/>
      <c r="ANJ40" s="869"/>
      <c r="ANK40" s="869"/>
      <c r="ANL40" s="869"/>
      <c r="ANM40" s="869"/>
      <c r="ANN40" s="869"/>
      <c r="ANO40" s="869"/>
      <c r="ANP40" s="869"/>
      <c r="ANQ40" s="869"/>
      <c r="ANR40" s="869"/>
      <c r="ANS40" s="869"/>
      <c r="ANT40" s="869"/>
      <c r="ANU40" s="869"/>
      <c r="ANV40" s="869"/>
      <c r="ANW40" s="869"/>
      <c r="ANX40" s="869"/>
      <c r="ANY40" s="869"/>
      <c r="ANZ40" s="869"/>
      <c r="AOA40" s="869"/>
      <c r="AOB40" s="869"/>
      <c r="AOC40" s="869"/>
      <c r="AOD40" s="869"/>
      <c r="AOE40" s="869"/>
      <c r="AOF40" s="869"/>
      <c r="AOG40" s="869"/>
      <c r="AOH40" s="869"/>
      <c r="AOI40" s="869"/>
      <c r="AOJ40" s="869"/>
      <c r="AOK40" s="869"/>
      <c r="AOL40" s="869"/>
      <c r="AOM40" s="869"/>
      <c r="AON40" s="869"/>
      <c r="AOO40" s="869"/>
      <c r="AOP40" s="869"/>
      <c r="AOQ40" s="869"/>
      <c r="AOR40" s="869"/>
      <c r="AOS40" s="869"/>
      <c r="AOT40" s="869"/>
      <c r="AOU40" s="869"/>
      <c r="AOV40" s="869"/>
      <c r="AOW40" s="869"/>
      <c r="AOX40" s="869"/>
      <c r="AOY40" s="869"/>
      <c r="AOZ40" s="869"/>
      <c r="APA40" s="869"/>
      <c r="APB40" s="869"/>
      <c r="APC40" s="869"/>
      <c r="APD40" s="869"/>
      <c r="APE40" s="869"/>
      <c r="APF40" s="869"/>
      <c r="APG40" s="869"/>
      <c r="APH40" s="869"/>
      <c r="API40" s="869"/>
      <c r="APJ40" s="869"/>
      <c r="APK40" s="869"/>
      <c r="APL40" s="869"/>
      <c r="APM40" s="869"/>
      <c r="APN40" s="869"/>
      <c r="APO40" s="869"/>
      <c r="APP40" s="869"/>
      <c r="APQ40" s="869"/>
      <c r="APR40" s="869"/>
      <c r="APS40" s="869"/>
      <c r="APT40" s="869"/>
      <c r="APU40" s="869"/>
      <c r="APV40" s="869"/>
      <c r="APW40" s="869"/>
      <c r="APX40" s="869"/>
      <c r="APY40" s="869"/>
      <c r="APZ40" s="869"/>
      <c r="AQA40" s="869"/>
      <c r="AQB40" s="869"/>
      <c r="AQC40" s="869"/>
      <c r="AQD40" s="869"/>
      <c r="AQE40" s="869"/>
      <c r="AQF40" s="869"/>
      <c r="AQG40" s="869"/>
      <c r="AQH40" s="869"/>
      <c r="AQI40" s="869"/>
      <c r="AQJ40" s="869"/>
      <c r="AQK40" s="869"/>
      <c r="AQL40" s="869"/>
      <c r="AQM40" s="869"/>
      <c r="AQN40" s="869"/>
      <c r="AQO40" s="869"/>
      <c r="AQP40" s="869"/>
      <c r="AQQ40" s="869"/>
      <c r="AQR40" s="869"/>
      <c r="AQS40" s="869"/>
      <c r="AQT40" s="869"/>
      <c r="AQU40" s="869"/>
      <c r="AQV40" s="869"/>
      <c r="AQW40" s="869"/>
      <c r="AQX40" s="869"/>
      <c r="AQY40" s="869"/>
      <c r="AQZ40" s="869"/>
      <c r="ARA40" s="869"/>
      <c r="ARB40" s="869"/>
      <c r="ARC40" s="869"/>
      <c r="ARD40" s="869"/>
      <c r="ARE40" s="869"/>
      <c r="ARF40" s="869"/>
      <c r="ARG40" s="869"/>
      <c r="ARH40" s="869"/>
      <c r="ARI40" s="869"/>
      <c r="ARJ40" s="869"/>
      <c r="ARK40" s="869"/>
      <c r="ARL40" s="869"/>
      <c r="ARM40" s="869"/>
      <c r="ARN40" s="869"/>
      <c r="ARO40" s="869"/>
      <c r="ARP40" s="869"/>
      <c r="ARQ40" s="869"/>
      <c r="ARR40" s="869"/>
      <c r="ARS40" s="869"/>
      <c r="ART40" s="869"/>
      <c r="ARU40" s="869"/>
      <c r="ARV40" s="869"/>
      <c r="ARW40" s="869"/>
      <c r="ARX40" s="869"/>
      <c r="ARY40" s="869"/>
      <c r="ARZ40" s="869"/>
      <c r="ASA40" s="869"/>
      <c r="ASB40" s="869"/>
      <c r="ASC40" s="869"/>
      <c r="ASD40" s="869"/>
      <c r="ASE40" s="869"/>
      <c r="ASF40" s="869"/>
      <c r="ASG40" s="869"/>
      <c r="ASH40" s="869"/>
      <c r="ASI40" s="869"/>
      <c r="ASJ40" s="869"/>
      <c r="ASK40" s="869"/>
      <c r="ASL40" s="869"/>
      <c r="ASM40" s="869"/>
      <c r="ASN40" s="869"/>
      <c r="ASO40" s="869"/>
      <c r="ASP40" s="869"/>
      <c r="ASQ40" s="869"/>
      <c r="ASR40" s="869"/>
      <c r="ASS40" s="869"/>
      <c r="AST40" s="869"/>
      <c r="ASU40" s="869"/>
      <c r="ASV40" s="869"/>
      <c r="ASW40" s="869"/>
      <c r="ASX40" s="869"/>
      <c r="ASY40" s="869"/>
      <c r="ASZ40" s="869"/>
      <c r="ATA40" s="869"/>
      <c r="ATB40" s="869"/>
      <c r="ATC40" s="869"/>
      <c r="ATD40" s="869"/>
      <c r="ATE40" s="869"/>
      <c r="ATF40" s="869"/>
      <c r="ATG40" s="869"/>
      <c r="ATH40" s="869"/>
      <c r="ATI40" s="869"/>
      <c r="ATJ40" s="869"/>
      <c r="ATK40" s="869"/>
      <c r="ATL40" s="869"/>
      <c r="ATM40" s="869"/>
      <c r="ATN40" s="869"/>
      <c r="ATO40" s="869"/>
      <c r="ATP40" s="869"/>
      <c r="ATQ40" s="869"/>
      <c r="ATR40" s="869"/>
      <c r="ATS40" s="869"/>
      <c r="ATT40" s="869"/>
      <c r="ATU40" s="869"/>
      <c r="ATV40" s="869"/>
      <c r="ATW40" s="869"/>
      <c r="ATX40" s="869"/>
      <c r="ATY40" s="869"/>
      <c r="ATZ40" s="869"/>
      <c r="AUA40" s="869"/>
      <c r="AUB40" s="869"/>
      <c r="AUC40" s="869"/>
      <c r="AUD40" s="869"/>
      <c r="AUE40" s="869"/>
      <c r="AUF40" s="869"/>
      <c r="AUG40" s="869"/>
      <c r="AUH40" s="869"/>
      <c r="AUI40" s="869"/>
      <c r="AUJ40" s="869"/>
      <c r="AUK40" s="869"/>
      <c r="AUL40" s="869"/>
      <c r="AUM40" s="869"/>
      <c r="AUN40" s="869"/>
      <c r="AUO40" s="869"/>
      <c r="AUP40" s="869"/>
      <c r="AUQ40" s="869"/>
      <c r="AUR40" s="869"/>
      <c r="AUS40" s="869"/>
      <c r="AUT40" s="869"/>
      <c r="AUU40" s="869"/>
      <c r="AUV40" s="869"/>
      <c r="AUW40" s="869"/>
      <c r="AUX40" s="869"/>
      <c r="AUY40" s="869"/>
      <c r="AUZ40" s="869"/>
      <c r="AVA40" s="869"/>
      <c r="AVB40" s="869"/>
      <c r="AVC40" s="869"/>
      <c r="AVD40" s="869"/>
      <c r="AVE40" s="869"/>
      <c r="AVF40" s="869"/>
      <c r="AVG40" s="869"/>
      <c r="AVH40" s="869"/>
      <c r="AVI40" s="869"/>
      <c r="AVJ40" s="869"/>
      <c r="AVK40" s="869"/>
      <c r="AVL40" s="869"/>
      <c r="AVM40" s="869"/>
      <c r="AVN40" s="869"/>
      <c r="AVO40" s="869"/>
      <c r="AVP40" s="869"/>
      <c r="AVQ40" s="869"/>
      <c r="AVR40" s="869"/>
      <c r="AVS40" s="869"/>
      <c r="AVT40" s="869"/>
      <c r="AVU40" s="869"/>
      <c r="AVV40" s="869"/>
      <c r="AVW40" s="869"/>
      <c r="AVX40" s="869"/>
      <c r="AVY40" s="869"/>
      <c r="AVZ40" s="869"/>
      <c r="AWA40" s="869"/>
      <c r="AWB40" s="869"/>
      <c r="AWC40" s="869"/>
      <c r="AWD40" s="869"/>
      <c r="AWE40" s="869"/>
      <c r="AWF40" s="869"/>
      <c r="AWG40" s="869"/>
      <c r="AWH40" s="869"/>
      <c r="AWI40" s="869"/>
      <c r="AWJ40" s="869"/>
      <c r="AWK40" s="869"/>
      <c r="AWL40" s="869"/>
      <c r="AWM40" s="869"/>
      <c r="AWN40" s="869"/>
      <c r="AWO40" s="869"/>
      <c r="AWP40" s="869"/>
      <c r="AWQ40" s="869"/>
      <c r="AWR40" s="869"/>
      <c r="AWS40" s="869"/>
      <c r="AWT40" s="869"/>
      <c r="AWU40" s="869"/>
      <c r="AWV40" s="869"/>
      <c r="AWW40" s="869"/>
      <c r="AWX40" s="869"/>
      <c r="AWY40" s="869"/>
      <c r="AWZ40" s="869"/>
      <c r="AXA40" s="869"/>
      <c r="AXB40" s="869"/>
      <c r="AXC40" s="869"/>
      <c r="AXD40" s="869"/>
      <c r="AXE40" s="869"/>
      <c r="AXF40" s="869"/>
      <c r="AXG40" s="869"/>
      <c r="AXH40" s="869"/>
      <c r="AXI40" s="869"/>
      <c r="AXJ40" s="869"/>
      <c r="AXK40" s="869"/>
      <c r="AXL40" s="869"/>
      <c r="AXM40" s="869"/>
      <c r="AXN40" s="869"/>
      <c r="AXO40" s="869"/>
      <c r="AXP40" s="869"/>
      <c r="AXQ40" s="869"/>
      <c r="AXR40" s="869"/>
      <c r="AXS40" s="869"/>
      <c r="AXT40" s="869"/>
      <c r="AXU40" s="869"/>
      <c r="AXV40" s="869"/>
      <c r="AXW40" s="869"/>
      <c r="AXX40" s="869"/>
      <c r="AXY40" s="869"/>
      <c r="AXZ40" s="869"/>
      <c r="AYA40" s="869"/>
      <c r="AYB40" s="869"/>
      <c r="AYC40" s="869"/>
      <c r="AYD40" s="869"/>
      <c r="AYE40" s="869"/>
      <c r="AYF40" s="869"/>
      <c r="AYG40" s="869"/>
      <c r="AYH40" s="869"/>
      <c r="AYI40" s="869"/>
      <c r="AYJ40" s="869"/>
      <c r="AYK40" s="869"/>
      <c r="AYL40" s="869"/>
      <c r="AYM40" s="869"/>
      <c r="AYN40" s="869"/>
      <c r="AYO40" s="869"/>
      <c r="AYP40" s="869"/>
      <c r="AYQ40" s="869"/>
      <c r="AYR40" s="869"/>
      <c r="AYS40" s="869"/>
      <c r="AYT40" s="869"/>
      <c r="AYU40" s="869"/>
      <c r="AYV40" s="869"/>
      <c r="AYW40" s="869"/>
      <c r="AYX40" s="869"/>
      <c r="AYY40" s="869"/>
      <c r="AYZ40" s="869"/>
      <c r="AZA40" s="869"/>
      <c r="AZB40" s="869"/>
      <c r="AZC40" s="869"/>
      <c r="AZD40" s="869"/>
      <c r="AZE40" s="869"/>
      <c r="AZF40" s="869"/>
      <c r="AZG40" s="869"/>
      <c r="AZH40" s="869"/>
      <c r="AZI40" s="869"/>
      <c r="AZJ40" s="869"/>
      <c r="AZK40" s="869"/>
      <c r="AZL40" s="869"/>
      <c r="AZM40" s="869"/>
      <c r="AZN40" s="869"/>
      <c r="AZO40" s="869"/>
      <c r="AZP40" s="869"/>
      <c r="AZQ40" s="869"/>
      <c r="AZR40" s="869"/>
      <c r="AZS40" s="869"/>
      <c r="AZT40" s="869"/>
      <c r="AZU40" s="869"/>
      <c r="AZV40" s="869"/>
      <c r="AZW40" s="869"/>
      <c r="AZX40" s="869"/>
      <c r="AZY40" s="869"/>
      <c r="AZZ40" s="869"/>
      <c r="BAA40" s="869"/>
      <c r="BAB40" s="869"/>
      <c r="BAC40" s="869"/>
      <c r="BAD40" s="869"/>
      <c r="BAE40" s="869"/>
      <c r="BAF40" s="869"/>
      <c r="BAG40" s="869"/>
      <c r="BAH40" s="869"/>
      <c r="BAI40" s="869"/>
      <c r="BAJ40" s="869"/>
      <c r="BAK40" s="869"/>
      <c r="BAL40" s="869"/>
      <c r="BAM40" s="869"/>
      <c r="BAN40" s="869"/>
      <c r="BAO40" s="869"/>
      <c r="BAP40" s="869"/>
      <c r="BAQ40" s="869"/>
      <c r="BAR40" s="869"/>
      <c r="BAS40" s="869"/>
      <c r="BAT40" s="869"/>
      <c r="BAU40" s="869"/>
      <c r="BAV40" s="869"/>
      <c r="BAW40" s="869"/>
      <c r="BAX40" s="869"/>
      <c r="BAY40" s="869"/>
      <c r="BAZ40" s="869"/>
      <c r="BBA40" s="869"/>
      <c r="BBB40" s="869"/>
      <c r="BBC40" s="869"/>
      <c r="BBD40" s="869"/>
      <c r="BBE40" s="869"/>
      <c r="BBF40" s="869"/>
      <c r="BBG40" s="869"/>
      <c r="BBH40" s="869"/>
      <c r="BBI40" s="869"/>
      <c r="BBJ40" s="869"/>
      <c r="BBK40" s="869"/>
      <c r="BBL40" s="869"/>
      <c r="BBM40" s="869"/>
      <c r="BBN40" s="869"/>
      <c r="BBO40" s="869"/>
      <c r="BBP40" s="869"/>
      <c r="BBQ40" s="869"/>
      <c r="BBR40" s="869"/>
      <c r="BBS40" s="869"/>
      <c r="BBT40" s="869"/>
      <c r="BBU40" s="869"/>
      <c r="BBV40" s="869"/>
      <c r="BBW40" s="869"/>
      <c r="BBX40" s="869"/>
      <c r="BBY40" s="869"/>
      <c r="BBZ40" s="869"/>
      <c r="BCA40" s="869"/>
      <c r="BCB40" s="869"/>
      <c r="BCC40" s="869"/>
      <c r="BCD40" s="869"/>
      <c r="BCE40" s="869"/>
      <c r="BCF40" s="869"/>
      <c r="BCG40" s="869"/>
      <c r="BCH40" s="869"/>
      <c r="BCI40" s="869"/>
      <c r="BCJ40" s="869"/>
      <c r="BCK40" s="869"/>
      <c r="BCL40" s="869"/>
      <c r="BCM40" s="869"/>
      <c r="BCN40" s="869"/>
      <c r="BCO40" s="869"/>
      <c r="BCP40" s="869"/>
      <c r="BCQ40" s="869"/>
      <c r="BCR40" s="869"/>
      <c r="BCS40" s="869"/>
      <c r="BCT40" s="869"/>
      <c r="BCU40" s="869"/>
      <c r="BCV40" s="869"/>
      <c r="BCW40" s="869"/>
      <c r="BCX40" s="869"/>
      <c r="BCY40" s="869"/>
      <c r="BCZ40" s="869"/>
      <c r="BDA40" s="869"/>
      <c r="BDB40" s="869"/>
      <c r="BDC40" s="869"/>
      <c r="BDD40" s="869"/>
      <c r="BDE40" s="869"/>
      <c r="BDF40" s="869"/>
      <c r="BDG40" s="869"/>
      <c r="BDH40" s="869"/>
      <c r="BDI40" s="869"/>
      <c r="BDJ40" s="869"/>
      <c r="BDK40" s="869"/>
      <c r="BDL40" s="869"/>
      <c r="BDM40" s="869"/>
      <c r="BDN40" s="869"/>
      <c r="BDO40" s="869"/>
      <c r="BDP40" s="869"/>
      <c r="BDQ40" s="869"/>
      <c r="BDR40" s="869"/>
      <c r="BDS40" s="869"/>
      <c r="BDT40" s="869"/>
      <c r="BDU40" s="869"/>
      <c r="BDV40" s="869"/>
      <c r="BDW40" s="869"/>
      <c r="BDX40" s="869"/>
      <c r="BDY40" s="869"/>
      <c r="BDZ40" s="869"/>
      <c r="BEA40" s="869"/>
      <c r="BEB40" s="869"/>
      <c r="BEC40" s="869"/>
      <c r="BED40" s="869"/>
      <c r="BEE40" s="869"/>
      <c r="BEF40" s="869"/>
      <c r="BEG40" s="869"/>
      <c r="BEH40" s="869"/>
      <c r="BEI40" s="869"/>
      <c r="BEJ40" s="869"/>
      <c r="BEK40" s="869"/>
      <c r="BEL40" s="869"/>
      <c r="BEM40" s="869"/>
      <c r="BEN40" s="869"/>
      <c r="BEO40" s="869"/>
      <c r="BEP40" s="869"/>
      <c r="BEQ40" s="869"/>
      <c r="BER40" s="869"/>
      <c r="BES40" s="869"/>
      <c r="BET40" s="869"/>
      <c r="BEU40" s="869"/>
      <c r="BEV40" s="869"/>
      <c r="BEW40" s="869"/>
      <c r="BEX40" s="869"/>
      <c r="BEY40" s="869"/>
      <c r="BEZ40" s="869"/>
      <c r="BFA40" s="869"/>
      <c r="BFB40" s="869"/>
      <c r="BFC40" s="869"/>
      <c r="BFD40" s="869"/>
      <c r="BFE40" s="869"/>
      <c r="BFF40" s="869"/>
      <c r="BFG40" s="869"/>
      <c r="BFH40" s="869"/>
      <c r="BFI40" s="869"/>
      <c r="BFJ40" s="869"/>
      <c r="BFK40" s="869"/>
      <c r="BFL40" s="869"/>
      <c r="BFM40" s="869"/>
      <c r="BFN40" s="869"/>
      <c r="BFO40" s="869"/>
      <c r="BFP40" s="869"/>
      <c r="BFQ40" s="869"/>
      <c r="BFR40" s="869"/>
      <c r="BFS40" s="869"/>
      <c r="BFT40" s="869"/>
      <c r="BFU40" s="869"/>
      <c r="BFV40" s="869"/>
      <c r="BFW40" s="869"/>
      <c r="BFX40" s="869"/>
      <c r="BFY40" s="869"/>
      <c r="BFZ40" s="869"/>
      <c r="BGA40" s="869"/>
      <c r="BGB40" s="869"/>
      <c r="BGC40" s="869"/>
      <c r="BGD40" s="869"/>
      <c r="BGE40" s="869"/>
      <c r="BGF40" s="869"/>
      <c r="BGG40" s="869"/>
      <c r="BGH40" s="869"/>
      <c r="BGI40" s="869"/>
      <c r="BGJ40" s="869"/>
      <c r="BGK40" s="869"/>
      <c r="BGL40" s="869"/>
      <c r="BGM40" s="869"/>
      <c r="BGN40" s="869"/>
      <c r="BGO40" s="869"/>
      <c r="BGP40" s="869"/>
      <c r="BGQ40" s="869"/>
      <c r="BGR40" s="869"/>
      <c r="BGS40" s="869"/>
      <c r="BGT40" s="869"/>
      <c r="BGU40" s="869"/>
      <c r="BGV40" s="869"/>
      <c r="BGW40" s="869"/>
      <c r="BGX40" s="869"/>
      <c r="BGY40" s="869"/>
      <c r="BGZ40" s="869"/>
      <c r="BHA40" s="869"/>
      <c r="BHB40" s="869"/>
      <c r="BHC40" s="869"/>
      <c r="BHD40" s="869"/>
      <c r="BHE40" s="869"/>
      <c r="BHF40" s="869"/>
      <c r="BHG40" s="869"/>
      <c r="BHH40" s="869"/>
      <c r="BHI40" s="869"/>
      <c r="BHJ40" s="869"/>
      <c r="BHK40" s="869"/>
      <c r="BHL40" s="869"/>
      <c r="BHM40" s="869"/>
      <c r="BHN40" s="869"/>
      <c r="BHO40" s="869"/>
      <c r="BHP40" s="869"/>
      <c r="BHQ40" s="869"/>
      <c r="BHR40" s="869"/>
      <c r="BHS40" s="869"/>
      <c r="BHT40" s="869"/>
      <c r="BHU40" s="869"/>
      <c r="BHV40" s="869"/>
      <c r="BHW40" s="869"/>
      <c r="BHX40" s="869"/>
      <c r="BHY40" s="869"/>
      <c r="BHZ40" s="869"/>
      <c r="BIA40" s="869"/>
      <c r="BIB40" s="869"/>
      <c r="BIC40" s="869"/>
      <c r="BID40" s="869"/>
      <c r="BIE40" s="869"/>
      <c r="BIF40" s="869"/>
      <c r="BIG40" s="869"/>
      <c r="BIH40" s="869"/>
      <c r="BII40" s="869"/>
      <c r="BIJ40" s="869"/>
      <c r="BIK40" s="869"/>
      <c r="BIL40" s="869"/>
      <c r="BIM40" s="869"/>
      <c r="BIN40" s="869"/>
      <c r="BIO40" s="869"/>
      <c r="BIP40" s="869"/>
      <c r="BIQ40" s="869"/>
      <c r="BIR40" s="869"/>
      <c r="BIS40" s="869"/>
      <c r="BIT40" s="869"/>
      <c r="BIU40" s="869"/>
      <c r="BIV40" s="869"/>
      <c r="BIW40" s="869"/>
      <c r="BIX40" s="869"/>
      <c r="BIY40" s="869"/>
      <c r="BIZ40" s="869"/>
      <c r="BJA40" s="869"/>
      <c r="BJB40" s="869"/>
      <c r="BJC40" s="869"/>
      <c r="BJD40" s="869"/>
      <c r="BJE40" s="869"/>
      <c r="BJF40" s="869"/>
      <c r="BJG40" s="869"/>
      <c r="BJH40" s="869"/>
      <c r="BJI40" s="869"/>
      <c r="BJJ40" s="869"/>
      <c r="BJK40" s="869"/>
      <c r="BJL40" s="869"/>
      <c r="BJM40" s="869"/>
      <c r="BJN40" s="869"/>
      <c r="BJO40" s="869"/>
      <c r="BJP40" s="869"/>
      <c r="BJQ40" s="869"/>
      <c r="BJR40" s="869"/>
      <c r="BJS40" s="869"/>
      <c r="BJT40" s="869"/>
      <c r="BJU40" s="869"/>
      <c r="BJV40" s="869"/>
      <c r="BJW40" s="869"/>
      <c r="BJX40" s="869"/>
      <c r="BJY40" s="869"/>
      <c r="BJZ40" s="869"/>
      <c r="BKA40" s="869"/>
      <c r="BKB40" s="869"/>
      <c r="BKC40" s="869"/>
      <c r="BKD40" s="869"/>
      <c r="BKE40" s="869"/>
      <c r="BKF40" s="869"/>
      <c r="BKG40" s="869"/>
      <c r="BKH40" s="869"/>
      <c r="BKI40" s="869"/>
      <c r="BKJ40" s="869"/>
      <c r="BKK40" s="869"/>
      <c r="BKL40" s="869"/>
      <c r="BKM40" s="869"/>
      <c r="BKN40" s="869"/>
      <c r="BKO40" s="869"/>
      <c r="BKP40" s="869"/>
      <c r="BKQ40" s="869"/>
      <c r="BKR40" s="869"/>
      <c r="BKS40" s="869"/>
      <c r="BKT40" s="869"/>
      <c r="BKU40" s="869"/>
      <c r="BKV40" s="869"/>
      <c r="BKW40" s="869"/>
      <c r="BKX40" s="869"/>
      <c r="BKY40" s="869"/>
      <c r="BKZ40" s="869"/>
      <c r="BLA40" s="869"/>
      <c r="BLB40" s="869"/>
      <c r="BLC40" s="869"/>
      <c r="BLD40" s="869"/>
      <c r="BLE40" s="869"/>
      <c r="BLF40" s="869"/>
      <c r="BLG40" s="869"/>
      <c r="BLH40" s="869"/>
      <c r="BLI40" s="869"/>
      <c r="BLJ40" s="869"/>
      <c r="BLK40" s="869"/>
      <c r="BLL40" s="869"/>
      <c r="BLM40" s="869"/>
      <c r="BLN40" s="869"/>
      <c r="BLO40" s="869"/>
      <c r="BLP40" s="869"/>
      <c r="BLQ40" s="869"/>
      <c r="BLR40" s="869"/>
      <c r="BLS40" s="869"/>
      <c r="BLT40" s="869"/>
      <c r="BLU40" s="869"/>
      <c r="BLV40" s="869"/>
      <c r="BLW40" s="869"/>
      <c r="BLX40" s="869"/>
      <c r="BLY40" s="869"/>
      <c r="BLZ40" s="869"/>
      <c r="BMA40" s="869"/>
      <c r="BMB40" s="869"/>
      <c r="BMC40" s="869"/>
      <c r="BMD40" s="869"/>
      <c r="BME40" s="869"/>
      <c r="BMF40" s="869"/>
      <c r="BMG40" s="869"/>
      <c r="BMH40" s="869"/>
      <c r="BMI40" s="869"/>
      <c r="BMJ40" s="869"/>
      <c r="BMK40" s="869"/>
      <c r="BML40" s="869"/>
      <c r="BMM40" s="869"/>
      <c r="BMN40" s="869"/>
      <c r="BMO40" s="869"/>
      <c r="BMP40" s="869"/>
      <c r="BMQ40" s="869"/>
      <c r="BMR40" s="869"/>
      <c r="BMS40" s="869"/>
      <c r="BMT40" s="869"/>
      <c r="BMU40" s="869"/>
      <c r="BMV40" s="869"/>
      <c r="BMW40" s="869"/>
      <c r="BMX40" s="869"/>
      <c r="BMY40" s="869"/>
      <c r="BMZ40" s="869"/>
      <c r="BNA40" s="869"/>
      <c r="BNB40" s="869"/>
      <c r="BNC40" s="869"/>
      <c r="BND40" s="869"/>
      <c r="BNE40" s="869"/>
      <c r="BNF40" s="869"/>
      <c r="BNG40" s="869"/>
      <c r="BNH40" s="869"/>
      <c r="BNI40" s="869"/>
      <c r="BNJ40" s="869"/>
      <c r="BNK40" s="869"/>
      <c r="BNL40" s="869"/>
      <c r="BNM40" s="869"/>
      <c r="BNN40" s="869"/>
      <c r="BNO40" s="869"/>
      <c r="BNP40" s="869"/>
      <c r="BNQ40" s="869"/>
      <c r="BNR40" s="869"/>
      <c r="BNS40" s="869"/>
      <c r="BNT40" s="869"/>
      <c r="BNU40" s="869"/>
      <c r="BNV40" s="869"/>
      <c r="BNW40" s="869"/>
      <c r="BNX40" s="869"/>
      <c r="BNY40" s="869"/>
      <c r="BNZ40" s="869"/>
      <c r="BOA40" s="869"/>
      <c r="BOB40" s="869"/>
      <c r="BOC40" s="869"/>
      <c r="BOD40" s="869"/>
      <c r="BOE40" s="869"/>
      <c r="BOF40" s="869"/>
      <c r="BOG40" s="869"/>
      <c r="BOH40" s="869"/>
      <c r="BOI40" s="869"/>
      <c r="BOJ40" s="869"/>
      <c r="BOK40" s="869"/>
      <c r="BOL40" s="869"/>
      <c r="BOM40" s="869"/>
      <c r="BON40" s="869"/>
      <c r="BOO40" s="869"/>
      <c r="BOP40" s="869"/>
      <c r="BOQ40" s="869"/>
      <c r="BOR40" s="869"/>
      <c r="BOS40" s="869"/>
      <c r="BOT40" s="869"/>
      <c r="BOU40" s="869"/>
      <c r="BOV40" s="869"/>
      <c r="BOW40" s="869"/>
      <c r="BOX40" s="869"/>
      <c r="BOY40" s="869"/>
      <c r="BOZ40" s="869"/>
      <c r="BPA40" s="869"/>
      <c r="BPB40" s="869"/>
      <c r="BPC40" s="869"/>
      <c r="BPD40" s="869"/>
      <c r="BPE40" s="869"/>
      <c r="BPF40" s="869"/>
      <c r="BPG40" s="869"/>
      <c r="BPH40" s="869"/>
      <c r="BPI40" s="869"/>
      <c r="BPJ40" s="869"/>
      <c r="BPK40" s="869"/>
      <c r="BPL40" s="869"/>
      <c r="BPM40" s="869"/>
      <c r="BPN40" s="869"/>
      <c r="BPO40" s="869"/>
      <c r="BPP40" s="869"/>
      <c r="BPQ40" s="869"/>
      <c r="BPR40" s="869"/>
      <c r="BPS40" s="869"/>
      <c r="BPT40" s="869"/>
      <c r="BPU40" s="869"/>
      <c r="BPV40" s="869"/>
      <c r="BPW40" s="869"/>
      <c r="BPX40" s="869"/>
      <c r="BPY40" s="869"/>
      <c r="BPZ40" s="869"/>
      <c r="BQA40" s="869"/>
      <c r="BQB40" s="869"/>
      <c r="BQC40" s="869"/>
      <c r="BQD40" s="869"/>
      <c r="BQE40" s="869"/>
      <c r="BQF40" s="869"/>
      <c r="BQG40" s="869"/>
      <c r="BQH40" s="869"/>
      <c r="BQI40" s="869"/>
      <c r="BQJ40" s="869"/>
      <c r="BQK40" s="869"/>
      <c r="BQL40" s="869"/>
      <c r="BQM40" s="869"/>
      <c r="BQN40" s="869"/>
      <c r="BQO40" s="869"/>
      <c r="BQP40" s="869"/>
      <c r="BQQ40" s="869"/>
      <c r="BQR40" s="869"/>
      <c r="BQS40" s="869"/>
      <c r="BQT40" s="869"/>
      <c r="BQU40" s="869"/>
      <c r="BQV40" s="869"/>
      <c r="BQW40" s="869"/>
      <c r="BQX40" s="869"/>
      <c r="BQY40" s="869"/>
      <c r="BQZ40" s="869"/>
      <c r="BRA40" s="869"/>
      <c r="BRB40" s="869"/>
      <c r="BRC40" s="869"/>
      <c r="BRD40" s="869"/>
      <c r="BRE40" s="869"/>
      <c r="BRF40" s="869"/>
      <c r="BRG40" s="869"/>
      <c r="BRH40" s="869"/>
      <c r="BRI40" s="869"/>
      <c r="BRJ40" s="869"/>
      <c r="BRK40" s="869"/>
      <c r="BRL40" s="869"/>
      <c r="BRM40" s="869"/>
      <c r="BRN40" s="869"/>
      <c r="BRO40" s="869"/>
      <c r="BRP40" s="869"/>
      <c r="BRQ40" s="869"/>
      <c r="BRR40" s="869"/>
      <c r="BRS40" s="869"/>
      <c r="BRT40" s="869"/>
      <c r="BRU40" s="869"/>
      <c r="BRV40" s="869"/>
      <c r="BRW40" s="869"/>
      <c r="BRX40" s="869"/>
      <c r="BRY40" s="869"/>
      <c r="BRZ40" s="869"/>
      <c r="BSA40" s="869"/>
      <c r="BSB40" s="869"/>
      <c r="BSC40" s="869"/>
      <c r="BSD40" s="869"/>
      <c r="BSE40" s="869"/>
      <c r="BSF40" s="869"/>
      <c r="BSG40" s="869"/>
      <c r="BSH40" s="869"/>
      <c r="BSI40" s="869"/>
      <c r="BSJ40" s="869"/>
      <c r="BSK40" s="869"/>
      <c r="BSL40" s="869"/>
      <c r="BSM40" s="869"/>
      <c r="BSN40" s="869"/>
      <c r="BSO40" s="869"/>
      <c r="BSP40" s="869"/>
      <c r="BSQ40" s="869"/>
      <c r="BSR40" s="869"/>
      <c r="BSS40" s="869"/>
      <c r="BST40" s="869"/>
      <c r="BSU40" s="869"/>
      <c r="BSV40" s="869"/>
      <c r="BSW40" s="869"/>
      <c r="BSX40" s="869"/>
      <c r="BSY40" s="869"/>
      <c r="BSZ40" s="869"/>
      <c r="BTA40" s="869"/>
      <c r="BTB40" s="869"/>
      <c r="BTC40" s="869"/>
      <c r="BTD40" s="869"/>
      <c r="BTE40" s="869"/>
      <c r="BTF40" s="869"/>
      <c r="BTG40" s="869"/>
      <c r="BTH40" s="869"/>
      <c r="BTI40" s="869"/>
      <c r="BTJ40" s="869"/>
      <c r="BTK40" s="869"/>
      <c r="BTL40" s="869"/>
      <c r="BTM40" s="869"/>
      <c r="BTN40" s="869"/>
      <c r="BTO40" s="869"/>
      <c r="BTP40" s="869"/>
      <c r="BTQ40" s="869"/>
      <c r="BTR40" s="869"/>
      <c r="BTS40" s="869"/>
      <c r="BTT40" s="869"/>
      <c r="BTU40" s="869"/>
      <c r="BTV40" s="869"/>
      <c r="BTW40" s="869"/>
      <c r="BTX40" s="869"/>
      <c r="BTY40" s="869"/>
      <c r="BTZ40" s="869"/>
      <c r="BUA40" s="869"/>
      <c r="BUB40" s="869"/>
      <c r="BUC40" s="869"/>
      <c r="BUD40" s="869"/>
      <c r="BUE40" s="869"/>
      <c r="BUF40" s="869"/>
      <c r="BUG40" s="869"/>
      <c r="BUH40" s="869"/>
      <c r="BUI40" s="869"/>
      <c r="BUJ40" s="869"/>
      <c r="BUK40" s="869"/>
      <c r="BUL40" s="869"/>
      <c r="BUM40" s="869"/>
      <c r="BUN40" s="869"/>
      <c r="BUO40" s="869"/>
      <c r="BUP40" s="869"/>
      <c r="BUQ40" s="869"/>
      <c r="BUR40" s="869"/>
      <c r="BUS40" s="869"/>
      <c r="BUT40" s="869"/>
      <c r="BUU40" s="869"/>
      <c r="BUV40" s="869"/>
      <c r="BUW40" s="869"/>
      <c r="BUX40" s="869"/>
      <c r="BUY40" s="869"/>
      <c r="BUZ40" s="869"/>
      <c r="BVA40" s="869"/>
      <c r="BVB40" s="869"/>
      <c r="BVC40" s="869"/>
      <c r="BVD40" s="869"/>
      <c r="BVE40" s="869"/>
      <c r="BVF40" s="869"/>
      <c r="BVG40" s="869"/>
      <c r="BVH40" s="869"/>
      <c r="BVI40" s="869"/>
      <c r="BVJ40" s="869"/>
      <c r="BVK40" s="869"/>
      <c r="BVL40" s="869"/>
      <c r="BVM40" s="869"/>
      <c r="BVN40" s="869"/>
      <c r="BVO40" s="869"/>
      <c r="BVP40" s="869"/>
      <c r="BVQ40" s="869"/>
      <c r="BVR40" s="869"/>
      <c r="BVS40" s="869"/>
      <c r="BVT40" s="869"/>
      <c r="BVU40" s="869"/>
      <c r="BVV40" s="869"/>
      <c r="BVW40" s="869"/>
      <c r="BVX40" s="869"/>
      <c r="BVY40" s="869"/>
      <c r="BVZ40" s="869"/>
      <c r="BWA40" s="869"/>
      <c r="BWB40" s="869"/>
      <c r="BWC40" s="869"/>
      <c r="BWD40" s="869"/>
      <c r="BWE40" s="869"/>
      <c r="BWF40" s="869"/>
      <c r="BWG40" s="869"/>
      <c r="BWH40" s="869"/>
      <c r="BWI40" s="869"/>
      <c r="BWJ40" s="869"/>
      <c r="BWK40" s="869"/>
      <c r="BWL40" s="869"/>
      <c r="BWM40" s="869"/>
      <c r="BWN40" s="869"/>
      <c r="BWO40" s="869"/>
      <c r="BWP40" s="869"/>
      <c r="BWQ40" s="869"/>
      <c r="BWR40" s="869"/>
      <c r="BWS40" s="869"/>
      <c r="BWT40" s="869"/>
      <c r="BWU40" s="869"/>
      <c r="BWV40" s="869"/>
      <c r="BWW40" s="869"/>
      <c r="BWX40" s="869"/>
      <c r="BWY40" s="869"/>
      <c r="BWZ40" s="869"/>
      <c r="BXA40" s="869"/>
      <c r="BXB40" s="869"/>
      <c r="BXC40" s="869"/>
      <c r="BXD40" s="869"/>
      <c r="BXE40" s="869"/>
      <c r="BXF40" s="869"/>
      <c r="BXG40" s="869"/>
      <c r="BXH40" s="869"/>
      <c r="BXI40" s="869"/>
      <c r="BXJ40" s="869"/>
      <c r="BXK40" s="869"/>
      <c r="BXL40" s="869"/>
      <c r="BXM40" s="869"/>
      <c r="BXN40" s="869"/>
      <c r="BXO40" s="869"/>
      <c r="BXP40" s="869"/>
      <c r="BXQ40" s="869"/>
      <c r="BXR40" s="869"/>
      <c r="BXS40" s="869"/>
      <c r="BXT40" s="869"/>
      <c r="BXU40" s="869"/>
      <c r="BXV40" s="869"/>
      <c r="BXW40" s="869"/>
      <c r="BXX40" s="869"/>
      <c r="BXY40" s="869"/>
      <c r="BXZ40" s="869"/>
      <c r="BYA40" s="869"/>
      <c r="BYB40" s="869"/>
      <c r="BYC40" s="869"/>
      <c r="BYD40" s="869"/>
      <c r="BYE40" s="869"/>
      <c r="BYF40" s="869"/>
      <c r="BYG40" s="869"/>
      <c r="BYH40" s="869"/>
      <c r="BYI40" s="869"/>
      <c r="BYJ40" s="869"/>
      <c r="BYK40" s="869"/>
      <c r="BYL40" s="869"/>
      <c r="BYM40" s="869"/>
      <c r="BYN40" s="869"/>
      <c r="BYO40" s="869"/>
      <c r="BYP40" s="869"/>
      <c r="BYQ40" s="869"/>
      <c r="BYR40" s="869"/>
      <c r="BYS40" s="869"/>
      <c r="BYT40" s="869"/>
      <c r="BYU40" s="869"/>
      <c r="BYV40" s="869"/>
      <c r="BYW40" s="869"/>
      <c r="BYX40" s="869"/>
      <c r="BYY40" s="869"/>
      <c r="BYZ40" s="869"/>
      <c r="BZA40" s="869"/>
      <c r="BZB40" s="869"/>
      <c r="BZC40" s="869"/>
      <c r="BZD40" s="869"/>
      <c r="BZE40" s="869"/>
      <c r="BZF40" s="869"/>
      <c r="BZG40" s="869"/>
      <c r="BZH40" s="869"/>
      <c r="BZI40" s="869"/>
      <c r="BZJ40" s="869"/>
      <c r="BZK40" s="869"/>
      <c r="BZL40" s="869"/>
      <c r="BZM40" s="869"/>
      <c r="BZN40" s="869"/>
      <c r="BZO40" s="869"/>
      <c r="BZP40" s="869"/>
      <c r="BZQ40" s="869"/>
      <c r="BZR40" s="869"/>
      <c r="BZS40" s="869"/>
      <c r="BZT40" s="869"/>
      <c r="BZU40" s="869"/>
      <c r="BZV40" s="869"/>
      <c r="BZW40" s="869"/>
      <c r="BZX40" s="869"/>
      <c r="BZY40" s="869"/>
      <c r="BZZ40" s="869"/>
      <c r="CAA40" s="869"/>
      <c r="CAB40" s="869"/>
      <c r="CAC40" s="869"/>
      <c r="CAD40" s="869"/>
      <c r="CAE40" s="869"/>
      <c r="CAF40" s="869"/>
      <c r="CAG40" s="869"/>
      <c r="CAH40" s="869"/>
      <c r="CAI40" s="869"/>
      <c r="CAJ40" s="869"/>
      <c r="CAK40" s="869"/>
      <c r="CAL40" s="869"/>
      <c r="CAM40" s="869"/>
      <c r="CAN40" s="869"/>
      <c r="CAO40" s="869"/>
      <c r="CAP40" s="869"/>
      <c r="CAQ40" s="869"/>
      <c r="CAR40" s="869"/>
      <c r="CAS40" s="869"/>
      <c r="CAT40" s="869"/>
      <c r="CAU40" s="869"/>
      <c r="CAV40" s="869"/>
      <c r="CAW40" s="869"/>
      <c r="CAX40" s="869"/>
      <c r="CAY40" s="869"/>
      <c r="CAZ40" s="869"/>
      <c r="CBA40" s="869"/>
      <c r="CBB40" s="869"/>
      <c r="CBC40" s="869"/>
      <c r="CBD40" s="869"/>
      <c r="CBE40" s="869"/>
      <c r="CBF40" s="869"/>
      <c r="CBG40" s="869"/>
      <c r="CBH40" s="869"/>
      <c r="CBI40" s="869"/>
      <c r="CBJ40" s="869"/>
      <c r="CBK40" s="869"/>
      <c r="CBL40" s="869"/>
      <c r="CBM40" s="869"/>
      <c r="CBN40" s="869"/>
      <c r="CBO40" s="869"/>
      <c r="CBP40" s="869"/>
      <c r="CBQ40" s="869"/>
      <c r="CBR40" s="869"/>
      <c r="CBS40" s="869"/>
      <c r="CBT40" s="869"/>
      <c r="CBU40" s="869"/>
      <c r="CBV40" s="869"/>
      <c r="CBW40" s="869"/>
      <c r="CBX40" s="869"/>
      <c r="CBY40" s="869"/>
      <c r="CBZ40" s="869"/>
      <c r="CCA40" s="869"/>
      <c r="CCB40" s="869"/>
      <c r="CCC40" s="869"/>
      <c r="CCD40" s="869"/>
      <c r="CCE40" s="869"/>
      <c r="CCF40" s="869"/>
      <c r="CCG40" s="869"/>
      <c r="CCH40" s="869"/>
      <c r="CCI40" s="869"/>
      <c r="CCJ40" s="869"/>
      <c r="CCK40" s="869"/>
      <c r="CCL40" s="869"/>
      <c r="CCM40" s="869"/>
      <c r="CCN40" s="869"/>
      <c r="CCO40" s="869"/>
      <c r="CCP40" s="869"/>
      <c r="CCQ40" s="869"/>
      <c r="CCR40" s="869"/>
      <c r="CCS40" s="869"/>
      <c r="CCT40" s="869"/>
      <c r="CCU40" s="869"/>
      <c r="CCV40" s="869"/>
      <c r="CCW40" s="869"/>
      <c r="CCX40" s="869"/>
      <c r="CCY40" s="869"/>
      <c r="CCZ40" s="869"/>
      <c r="CDA40" s="869"/>
      <c r="CDB40" s="869"/>
      <c r="CDC40" s="869"/>
      <c r="CDD40" s="869"/>
      <c r="CDE40" s="869"/>
      <c r="CDF40" s="869"/>
      <c r="CDG40" s="869"/>
      <c r="CDH40" s="869"/>
      <c r="CDI40" s="869"/>
      <c r="CDJ40" s="869"/>
      <c r="CDK40" s="869"/>
      <c r="CDL40" s="869"/>
      <c r="CDM40" s="869"/>
      <c r="CDN40" s="869"/>
      <c r="CDO40" s="869"/>
      <c r="CDP40" s="869"/>
      <c r="CDQ40" s="869"/>
      <c r="CDR40" s="869"/>
      <c r="CDS40" s="869"/>
      <c r="CDT40" s="869"/>
      <c r="CDU40" s="869"/>
      <c r="CDV40" s="869"/>
      <c r="CDW40" s="869"/>
      <c r="CDX40" s="869"/>
      <c r="CDY40" s="869"/>
      <c r="CDZ40" s="869"/>
      <c r="CEA40" s="869"/>
      <c r="CEB40" s="869"/>
      <c r="CEC40" s="869"/>
      <c r="CED40" s="869"/>
      <c r="CEE40" s="869"/>
      <c r="CEF40" s="869"/>
      <c r="CEG40" s="869"/>
      <c r="CEH40" s="869"/>
      <c r="CEI40" s="869"/>
      <c r="CEJ40" s="869"/>
      <c r="CEK40" s="869"/>
      <c r="CEL40" s="869"/>
      <c r="CEM40" s="869"/>
      <c r="CEN40" s="869"/>
      <c r="CEO40" s="869"/>
      <c r="CEP40" s="869"/>
      <c r="CEQ40" s="869"/>
      <c r="CER40" s="869"/>
      <c r="CES40" s="869"/>
      <c r="CET40" s="869"/>
      <c r="CEU40" s="869"/>
      <c r="CEV40" s="869"/>
      <c r="CEW40" s="869"/>
      <c r="CEX40" s="869"/>
      <c r="CEY40" s="869"/>
      <c r="CEZ40" s="869"/>
      <c r="CFA40" s="869"/>
      <c r="CFB40" s="869"/>
      <c r="CFC40" s="869"/>
      <c r="CFD40" s="869"/>
      <c r="CFE40" s="869"/>
      <c r="CFF40" s="869"/>
      <c r="CFG40" s="869"/>
      <c r="CFH40" s="869"/>
      <c r="CFI40" s="869"/>
      <c r="CFJ40" s="869"/>
      <c r="CFK40" s="869"/>
      <c r="CFL40" s="869"/>
      <c r="CFM40" s="869"/>
      <c r="CFN40" s="869"/>
      <c r="CFO40" s="869"/>
      <c r="CFP40" s="869"/>
      <c r="CFQ40" s="869"/>
      <c r="CFR40" s="869"/>
      <c r="CFS40" s="869"/>
      <c r="CFT40" s="869"/>
      <c r="CFU40" s="869"/>
      <c r="CFV40" s="869"/>
      <c r="CFW40" s="869"/>
      <c r="CFX40" s="869"/>
      <c r="CFY40" s="869"/>
      <c r="CFZ40" s="869"/>
      <c r="CGA40" s="869"/>
      <c r="CGB40" s="869"/>
      <c r="CGC40" s="869"/>
      <c r="CGD40" s="869"/>
      <c r="CGE40" s="869"/>
      <c r="CGF40" s="869"/>
      <c r="CGG40" s="869"/>
      <c r="CGH40" s="869"/>
      <c r="CGI40" s="869"/>
      <c r="CGJ40" s="869"/>
      <c r="CGK40" s="869"/>
      <c r="CGL40" s="869"/>
      <c r="CGM40" s="869"/>
      <c r="CGN40" s="869"/>
      <c r="CGO40" s="869"/>
      <c r="CGP40" s="869"/>
      <c r="CGQ40" s="869"/>
      <c r="CGR40" s="869"/>
      <c r="CGS40" s="869"/>
      <c r="CGT40" s="869"/>
      <c r="CGU40" s="869"/>
      <c r="CGV40" s="869"/>
      <c r="CGW40" s="869"/>
      <c r="CGX40" s="869"/>
      <c r="CGY40" s="869"/>
      <c r="CGZ40" s="869"/>
      <c r="CHA40" s="869"/>
      <c r="CHB40" s="869"/>
      <c r="CHC40" s="869"/>
      <c r="CHD40" s="869"/>
      <c r="CHE40" s="869"/>
      <c r="CHF40" s="869"/>
      <c r="CHG40" s="869"/>
      <c r="CHH40" s="869"/>
      <c r="CHI40" s="869"/>
      <c r="CHJ40" s="869"/>
      <c r="CHK40" s="869"/>
      <c r="CHL40" s="869"/>
      <c r="CHM40" s="869"/>
      <c r="CHN40" s="869"/>
      <c r="CHO40" s="869"/>
      <c r="CHP40" s="869"/>
      <c r="CHQ40" s="869"/>
      <c r="CHR40" s="869"/>
      <c r="CHS40" s="869"/>
      <c r="CHT40" s="869"/>
      <c r="CHU40" s="869"/>
      <c r="CHV40" s="869"/>
      <c r="CHW40" s="869"/>
      <c r="CHX40" s="869"/>
      <c r="CHY40" s="869"/>
      <c r="CHZ40" s="869"/>
      <c r="CIA40" s="869"/>
      <c r="CIB40" s="869"/>
      <c r="CIC40" s="869"/>
      <c r="CID40" s="869"/>
      <c r="CIE40" s="869"/>
      <c r="CIF40" s="869"/>
      <c r="CIG40" s="869"/>
      <c r="CIH40" s="869"/>
      <c r="CII40" s="869"/>
      <c r="CIJ40" s="869"/>
      <c r="CIK40" s="869"/>
      <c r="CIL40" s="869"/>
      <c r="CIM40" s="869"/>
      <c r="CIN40" s="869"/>
      <c r="CIO40" s="869"/>
      <c r="CIP40" s="869"/>
      <c r="CIQ40" s="869"/>
      <c r="CIR40" s="869"/>
      <c r="CIS40" s="869"/>
      <c r="CIT40" s="869"/>
      <c r="CIU40" s="869"/>
      <c r="CIV40" s="869"/>
      <c r="CIW40" s="869"/>
      <c r="CIX40" s="869"/>
      <c r="CIY40" s="869"/>
      <c r="CIZ40" s="869"/>
      <c r="CJA40" s="869"/>
      <c r="CJB40" s="869"/>
      <c r="CJC40" s="869"/>
      <c r="CJD40" s="869"/>
      <c r="CJE40" s="869"/>
      <c r="CJF40" s="869"/>
      <c r="CJG40" s="869"/>
      <c r="CJH40" s="869"/>
      <c r="CJI40" s="869"/>
      <c r="CJJ40" s="869"/>
      <c r="CJK40" s="869"/>
      <c r="CJL40" s="869"/>
      <c r="CJM40" s="869"/>
      <c r="CJN40" s="869"/>
      <c r="CJO40" s="869"/>
      <c r="CJP40" s="869"/>
      <c r="CJQ40" s="869"/>
      <c r="CJR40" s="869"/>
      <c r="CJS40" s="869"/>
      <c r="CJT40" s="869"/>
      <c r="CJU40" s="869"/>
      <c r="CJV40" s="869"/>
      <c r="CJW40" s="869"/>
      <c r="CJX40" s="869"/>
      <c r="CJY40" s="869"/>
      <c r="CJZ40" s="869"/>
      <c r="CKA40" s="869"/>
      <c r="CKB40" s="869"/>
      <c r="CKC40" s="869"/>
      <c r="CKD40" s="869"/>
      <c r="CKE40" s="869"/>
      <c r="CKF40" s="869"/>
      <c r="CKG40" s="869"/>
      <c r="CKH40" s="869"/>
      <c r="CKI40" s="869"/>
      <c r="CKJ40" s="869"/>
      <c r="CKK40" s="869"/>
      <c r="CKL40" s="869"/>
      <c r="CKM40" s="869"/>
      <c r="CKN40" s="869"/>
      <c r="CKO40" s="869"/>
      <c r="CKP40" s="869"/>
      <c r="CKQ40" s="869"/>
      <c r="CKR40" s="869"/>
      <c r="CKS40" s="869"/>
      <c r="CKT40" s="869"/>
      <c r="CKU40" s="869"/>
      <c r="CKV40" s="869"/>
      <c r="CKW40" s="869"/>
      <c r="CKX40" s="869"/>
      <c r="CKY40" s="869"/>
      <c r="CKZ40" s="869"/>
      <c r="CLA40" s="869"/>
      <c r="CLB40" s="869"/>
      <c r="CLC40" s="869"/>
      <c r="CLD40" s="869"/>
      <c r="CLE40" s="869"/>
      <c r="CLF40" s="869"/>
      <c r="CLG40" s="869"/>
      <c r="CLH40" s="869"/>
      <c r="CLI40" s="869"/>
      <c r="CLJ40" s="869"/>
      <c r="CLK40" s="869"/>
      <c r="CLL40" s="869"/>
      <c r="CLM40" s="869"/>
      <c r="CLN40" s="869"/>
      <c r="CLO40" s="869"/>
      <c r="CLP40" s="869"/>
      <c r="CLQ40" s="869"/>
      <c r="CLR40" s="869"/>
      <c r="CLS40" s="869"/>
      <c r="CLT40" s="869"/>
      <c r="CLU40" s="869"/>
      <c r="CLV40" s="869"/>
      <c r="CLW40" s="869"/>
      <c r="CLX40" s="869"/>
      <c r="CLY40" s="869"/>
      <c r="CLZ40" s="869"/>
      <c r="CMA40" s="869"/>
      <c r="CMB40" s="869"/>
      <c r="CMC40" s="869"/>
      <c r="CMD40" s="869"/>
      <c r="CME40" s="869"/>
      <c r="CMF40" s="869"/>
      <c r="CMG40" s="869"/>
      <c r="CMH40" s="869"/>
      <c r="CMI40" s="869"/>
      <c r="CMJ40" s="869"/>
      <c r="CMK40" s="869"/>
      <c r="CML40" s="869"/>
      <c r="CMM40" s="869"/>
      <c r="CMN40" s="869"/>
      <c r="CMO40" s="869"/>
      <c r="CMP40" s="869"/>
      <c r="CMQ40" s="869"/>
      <c r="CMR40" s="869"/>
      <c r="CMS40" s="869"/>
      <c r="CMT40" s="869"/>
      <c r="CMU40" s="869"/>
      <c r="CMV40" s="869"/>
      <c r="CMW40" s="869"/>
      <c r="CMX40" s="869"/>
      <c r="CMY40" s="869"/>
      <c r="CMZ40" s="869"/>
      <c r="CNA40" s="869"/>
      <c r="CNB40" s="869"/>
      <c r="CNC40" s="869"/>
      <c r="CND40" s="869"/>
      <c r="CNE40" s="869"/>
      <c r="CNF40" s="869"/>
      <c r="CNG40" s="869"/>
      <c r="CNH40" s="869"/>
      <c r="CNI40" s="869"/>
      <c r="CNJ40" s="869"/>
      <c r="CNK40" s="869"/>
      <c r="CNL40" s="869"/>
      <c r="CNM40" s="869"/>
      <c r="CNN40" s="869"/>
      <c r="CNO40" s="869"/>
      <c r="CNP40" s="869"/>
      <c r="CNQ40" s="869"/>
      <c r="CNR40" s="869"/>
      <c r="CNS40" s="869"/>
      <c r="CNT40" s="869"/>
      <c r="CNU40" s="869"/>
      <c r="CNV40" s="869"/>
      <c r="CNW40" s="869"/>
      <c r="CNX40" s="869"/>
      <c r="CNY40" s="869"/>
      <c r="CNZ40" s="869"/>
      <c r="COA40" s="869"/>
      <c r="COB40" s="869"/>
      <c r="COC40" s="869"/>
      <c r="COD40" s="869"/>
      <c r="COE40" s="869"/>
      <c r="COF40" s="869"/>
      <c r="COG40" s="869"/>
      <c r="COH40" s="869"/>
      <c r="COI40" s="869"/>
      <c r="COJ40" s="869"/>
      <c r="COK40" s="869"/>
      <c r="COL40" s="869"/>
      <c r="COM40" s="869"/>
      <c r="CON40" s="869"/>
      <c r="COO40" s="869"/>
      <c r="COP40" s="869"/>
      <c r="COQ40" s="869"/>
      <c r="COR40" s="869"/>
      <c r="COS40" s="869"/>
      <c r="COT40" s="869"/>
      <c r="COU40" s="869"/>
      <c r="COV40" s="869"/>
      <c r="COW40" s="869"/>
      <c r="COX40" s="869"/>
      <c r="COY40" s="869"/>
      <c r="COZ40" s="869"/>
      <c r="CPA40" s="869"/>
      <c r="CPB40" s="869"/>
      <c r="CPC40" s="869"/>
      <c r="CPD40" s="869"/>
      <c r="CPE40" s="869"/>
      <c r="CPF40" s="869"/>
      <c r="CPG40" s="869"/>
      <c r="CPH40" s="869"/>
      <c r="CPI40" s="869"/>
      <c r="CPJ40" s="869"/>
      <c r="CPK40" s="869"/>
      <c r="CPL40" s="869"/>
      <c r="CPM40" s="869"/>
      <c r="CPN40" s="869"/>
      <c r="CPO40" s="869"/>
      <c r="CPP40" s="869"/>
      <c r="CPQ40" s="869"/>
      <c r="CPR40" s="869"/>
      <c r="CPS40" s="869"/>
      <c r="CPT40" s="869"/>
      <c r="CPU40" s="869"/>
      <c r="CPV40" s="869"/>
      <c r="CPW40" s="869"/>
      <c r="CPX40" s="869"/>
      <c r="CPY40" s="869"/>
      <c r="CPZ40" s="869"/>
      <c r="CQA40" s="869"/>
      <c r="CQB40" s="869"/>
      <c r="CQC40" s="869"/>
      <c r="CQD40" s="869"/>
      <c r="CQE40" s="869"/>
      <c r="CQF40" s="869"/>
      <c r="CQG40" s="869"/>
      <c r="CQH40" s="869"/>
      <c r="CQI40" s="869"/>
      <c r="CQJ40" s="869"/>
      <c r="CQK40" s="869"/>
      <c r="CQL40" s="869"/>
      <c r="CQM40" s="869"/>
      <c r="CQN40" s="869"/>
      <c r="CQO40" s="869"/>
      <c r="CQP40" s="869"/>
      <c r="CQQ40" s="869"/>
      <c r="CQR40" s="869"/>
      <c r="CQS40" s="869"/>
      <c r="CQT40" s="869"/>
      <c r="CQU40" s="869"/>
      <c r="CQV40" s="869"/>
      <c r="CQW40" s="869"/>
      <c r="CQX40" s="869"/>
      <c r="CQY40" s="869"/>
      <c r="CQZ40" s="869"/>
      <c r="CRA40" s="869"/>
      <c r="CRB40" s="869"/>
      <c r="CRC40" s="869"/>
      <c r="CRD40" s="869"/>
      <c r="CRE40" s="869"/>
      <c r="CRF40" s="869"/>
      <c r="CRG40" s="869"/>
      <c r="CRH40" s="869"/>
      <c r="CRI40" s="869"/>
      <c r="CRJ40" s="869"/>
      <c r="CRK40" s="869"/>
      <c r="CRL40" s="869"/>
      <c r="CRM40" s="869"/>
      <c r="CRN40" s="869"/>
      <c r="CRO40" s="869"/>
      <c r="CRP40" s="869"/>
      <c r="CRQ40" s="869"/>
      <c r="CRR40" s="869"/>
      <c r="CRS40" s="869"/>
      <c r="CRT40" s="869"/>
      <c r="CRU40" s="869"/>
      <c r="CRV40" s="869"/>
      <c r="CRW40" s="869"/>
      <c r="CRX40" s="869"/>
      <c r="CRY40" s="869"/>
      <c r="CRZ40" s="869"/>
      <c r="CSA40" s="869"/>
      <c r="CSB40" s="869"/>
      <c r="CSC40" s="869"/>
      <c r="CSD40" s="869"/>
      <c r="CSE40" s="869"/>
      <c r="CSF40" s="869"/>
      <c r="CSG40" s="869"/>
      <c r="CSH40" s="869"/>
      <c r="CSI40" s="869"/>
      <c r="CSJ40" s="869"/>
      <c r="CSK40" s="869"/>
      <c r="CSL40" s="869"/>
      <c r="CSM40" s="869"/>
      <c r="CSN40" s="869"/>
      <c r="CSO40" s="869"/>
      <c r="CSP40" s="869"/>
      <c r="CSQ40" s="869"/>
      <c r="CSR40" s="869"/>
      <c r="CSS40" s="869"/>
      <c r="CST40" s="869"/>
      <c r="CSU40" s="869"/>
      <c r="CSV40" s="869"/>
      <c r="CSW40" s="869"/>
      <c r="CSX40" s="869"/>
      <c r="CSY40" s="869"/>
      <c r="CSZ40" s="869"/>
      <c r="CTA40" s="869"/>
      <c r="CTB40" s="869"/>
      <c r="CTC40" s="869"/>
      <c r="CTD40" s="869"/>
      <c r="CTE40" s="869"/>
      <c r="CTF40" s="869"/>
      <c r="CTG40" s="869"/>
      <c r="CTH40" s="869"/>
      <c r="CTI40" s="869"/>
      <c r="CTJ40" s="869"/>
      <c r="CTK40" s="869"/>
      <c r="CTL40" s="869"/>
      <c r="CTM40" s="869"/>
      <c r="CTN40" s="869"/>
      <c r="CTO40" s="869"/>
      <c r="CTP40" s="869"/>
      <c r="CTQ40" s="869"/>
      <c r="CTR40" s="869"/>
      <c r="CTS40" s="869"/>
      <c r="CTT40" s="869"/>
      <c r="CTU40" s="869"/>
      <c r="CTV40" s="869"/>
      <c r="CTW40" s="869"/>
      <c r="CTX40" s="869"/>
      <c r="CTY40" s="869"/>
      <c r="CTZ40" s="869"/>
      <c r="CUA40" s="869"/>
      <c r="CUB40" s="869"/>
      <c r="CUC40" s="869"/>
      <c r="CUD40" s="869"/>
      <c r="CUE40" s="869"/>
      <c r="CUF40" s="869"/>
      <c r="CUG40" s="869"/>
      <c r="CUH40" s="869"/>
      <c r="CUI40" s="869"/>
      <c r="CUJ40" s="869"/>
      <c r="CUK40" s="869"/>
      <c r="CUL40" s="869"/>
      <c r="CUM40" s="869"/>
      <c r="CUN40" s="869"/>
      <c r="CUO40" s="869"/>
      <c r="CUP40" s="869"/>
      <c r="CUQ40" s="869"/>
      <c r="CUR40" s="869"/>
      <c r="CUS40" s="869"/>
      <c r="CUT40" s="869"/>
      <c r="CUU40" s="869"/>
      <c r="CUV40" s="869"/>
      <c r="CUW40" s="869"/>
      <c r="CUX40" s="869"/>
      <c r="CUY40" s="869"/>
      <c r="CUZ40" s="869"/>
      <c r="CVA40" s="869"/>
      <c r="CVB40" s="869"/>
      <c r="CVC40" s="869"/>
      <c r="CVD40" s="869"/>
      <c r="CVE40" s="869"/>
      <c r="CVF40" s="869"/>
      <c r="CVG40" s="869"/>
      <c r="CVH40" s="869"/>
      <c r="CVI40" s="869"/>
      <c r="CVJ40" s="869"/>
      <c r="CVK40" s="869"/>
      <c r="CVL40" s="869"/>
      <c r="CVM40" s="869"/>
      <c r="CVN40" s="869"/>
      <c r="CVO40" s="869"/>
      <c r="CVP40" s="869"/>
      <c r="CVQ40" s="869"/>
      <c r="CVR40" s="869"/>
      <c r="CVS40" s="869"/>
      <c r="CVT40" s="869"/>
      <c r="CVU40" s="869"/>
      <c r="CVV40" s="869"/>
      <c r="CVW40" s="869"/>
      <c r="CVX40" s="869"/>
      <c r="CVY40" s="869"/>
      <c r="CVZ40" s="869"/>
      <c r="CWA40" s="869"/>
      <c r="CWB40" s="869"/>
      <c r="CWC40" s="869"/>
      <c r="CWD40" s="869"/>
      <c r="CWE40" s="869"/>
      <c r="CWF40" s="869"/>
      <c r="CWG40" s="869"/>
      <c r="CWH40" s="869"/>
      <c r="CWI40" s="869"/>
      <c r="CWJ40" s="869"/>
      <c r="CWK40" s="869"/>
      <c r="CWL40" s="869"/>
      <c r="CWM40" s="869"/>
      <c r="CWN40" s="869"/>
      <c r="CWO40" s="869"/>
      <c r="CWP40" s="869"/>
      <c r="CWQ40" s="869"/>
      <c r="CWR40" s="869"/>
      <c r="CWS40" s="869"/>
      <c r="CWT40" s="869"/>
      <c r="CWU40" s="869"/>
      <c r="CWV40" s="869"/>
      <c r="CWW40" s="869"/>
      <c r="CWX40" s="869"/>
      <c r="CWY40" s="869"/>
      <c r="CWZ40" s="869"/>
      <c r="CXA40" s="869"/>
      <c r="CXB40" s="869"/>
      <c r="CXC40" s="869"/>
      <c r="CXD40" s="869"/>
      <c r="CXE40" s="869"/>
      <c r="CXF40" s="869"/>
      <c r="CXG40" s="869"/>
      <c r="CXH40" s="869"/>
      <c r="CXI40" s="869"/>
      <c r="CXJ40" s="869"/>
      <c r="CXK40" s="869"/>
      <c r="CXL40" s="869"/>
      <c r="CXM40" s="869"/>
      <c r="CXN40" s="869"/>
      <c r="CXO40" s="869"/>
      <c r="CXP40" s="869"/>
      <c r="CXQ40" s="869"/>
      <c r="CXR40" s="869"/>
      <c r="CXS40" s="869"/>
      <c r="CXT40" s="869"/>
      <c r="CXU40" s="869"/>
      <c r="CXV40" s="869"/>
      <c r="CXW40" s="869"/>
      <c r="CXX40" s="869"/>
      <c r="CXY40" s="869"/>
      <c r="CXZ40" s="869"/>
      <c r="CYA40" s="869"/>
      <c r="CYB40" s="869"/>
      <c r="CYC40" s="869"/>
      <c r="CYD40" s="869"/>
      <c r="CYE40" s="869"/>
      <c r="CYF40" s="869"/>
      <c r="CYG40" s="869"/>
      <c r="CYH40" s="869"/>
      <c r="CYI40" s="869"/>
      <c r="CYJ40" s="869"/>
      <c r="CYK40" s="869"/>
      <c r="CYL40" s="869"/>
      <c r="CYM40" s="869"/>
      <c r="CYN40" s="869"/>
      <c r="CYO40" s="869"/>
      <c r="CYP40" s="869"/>
      <c r="CYQ40" s="869"/>
      <c r="CYR40" s="869"/>
      <c r="CYS40" s="869"/>
      <c r="CYT40" s="869"/>
      <c r="CYU40" s="869"/>
      <c r="CYV40" s="869"/>
      <c r="CYW40" s="869"/>
      <c r="CYX40" s="869"/>
      <c r="CYY40" s="869"/>
      <c r="CYZ40" s="869"/>
      <c r="CZA40" s="869"/>
      <c r="CZB40" s="869"/>
      <c r="CZC40" s="869"/>
      <c r="CZD40" s="869"/>
      <c r="CZE40" s="869"/>
      <c r="CZF40" s="869"/>
      <c r="CZG40" s="869"/>
      <c r="CZH40" s="869"/>
      <c r="CZI40" s="869"/>
      <c r="CZJ40" s="869"/>
      <c r="CZK40" s="869"/>
      <c r="CZL40" s="869"/>
      <c r="CZM40" s="869"/>
      <c r="CZN40" s="869"/>
      <c r="CZO40" s="869"/>
      <c r="CZP40" s="869"/>
      <c r="CZQ40" s="869"/>
      <c r="CZR40" s="869"/>
      <c r="CZS40" s="869"/>
      <c r="CZT40" s="869"/>
      <c r="CZU40" s="869"/>
      <c r="CZV40" s="869"/>
      <c r="CZW40" s="869"/>
      <c r="CZX40" s="869"/>
      <c r="CZY40" s="869"/>
      <c r="CZZ40" s="869"/>
      <c r="DAA40" s="869"/>
      <c r="DAB40" s="869"/>
      <c r="DAC40" s="869"/>
      <c r="DAD40" s="869"/>
      <c r="DAE40" s="869"/>
      <c r="DAF40" s="869"/>
      <c r="DAG40" s="869"/>
      <c r="DAH40" s="869"/>
      <c r="DAI40" s="869"/>
      <c r="DAJ40" s="869"/>
      <c r="DAK40" s="869"/>
      <c r="DAL40" s="869"/>
      <c r="DAM40" s="869"/>
      <c r="DAN40" s="869"/>
      <c r="DAO40" s="869"/>
      <c r="DAP40" s="869"/>
      <c r="DAQ40" s="869"/>
      <c r="DAR40" s="869"/>
      <c r="DAS40" s="869"/>
      <c r="DAT40" s="869"/>
      <c r="DAU40" s="869"/>
      <c r="DAV40" s="869"/>
      <c r="DAW40" s="869"/>
      <c r="DAX40" s="869"/>
      <c r="DAY40" s="869"/>
      <c r="DAZ40" s="869"/>
      <c r="DBA40" s="869"/>
      <c r="DBB40" s="869"/>
      <c r="DBC40" s="869"/>
      <c r="DBD40" s="869"/>
      <c r="DBE40" s="869"/>
      <c r="DBF40" s="869"/>
      <c r="DBG40" s="869"/>
      <c r="DBH40" s="869"/>
      <c r="DBI40" s="869"/>
      <c r="DBJ40" s="869"/>
      <c r="DBK40" s="869"/>
      <c r="DBL40" s="869"/>
      <c r="DBM40" s="869"/>
      <c r="DBN40" s="869"/>
      <c r="DBO40" s="869"/>
      <c r="DBP40" s="869"/>
      <c r="DBQ40" s="869"/>
      <c r="DBR40" s="869"/>
      <c r="DBS40" s="869"/>
      <c r="DBT40" s="869"/>
      <c r="DBU40" s="869"/>
      <c r="DBV40" s="869"/>
      <c r="DBW40" s="869"/>
      <c r="DBX40" s="869"/>
      <c r="DBY40" s="869"/>
      <c r="DBZ40" s="869"/>
      <c r="DCA40" s="869"/>
      <c r="DCB40" s="869"/>
      <c r="DCC40" s="869"/>
      <c r="DCD40" s="869"/>
      <c r="DCE40" s="869"/>
      <c r="DCF40" s="869"/>
      <c r="DCG40" s="869"/>
      <c r="DCH40" s="869"/>
      <c r="DCI40" s="869"/>
      <c r="DCJ40" s="869"/>
      <c r="DCK40" s="869"/>
      <c r="DCL40" s="869"/>
      <c r="DCM40" s="869"/>
      <c r="DCN40" s="869"/>
      <c r="DCO40" s="869"/>
      <c r="DCP40" s="869"/>
      <c r="DCQ40" s="869"/>
      <c r="DCR40" s="869"/>
      <c r="DCS40" s="869"/>
      <c r="DCT40" s="869"/>
      <c r="DCU40" s="869"/>
      <c r="DCV40" s="869"/>
      <c r="DCW40" s="869"/>
      <c r="DCX40" s="869"/>
      <c r="DCY40" s="869"/>
      <c r="DCZ40" s="869"/>
      <c r="DDA40" s="869"/>
      <c r="DDB40" s="869"/>
      <c r="DDC40" s="869"/>
      <c r="DDD40" s="869"/>
      <c r="DDE40" s="869"/>
      <c r="DDF40" s="869"/>
      <c r="DDG40" s="869"/>
      <c r="DDH40" s="869"/>
      <c r="DDI40" s="869"/>
      <c r="DDJ40" s="869"/>
      <c r="DDK40" s="869"/>
      <c r="DDL40" s="869"/>
      <c r="DDM40" s="869"/>
      <c r="DDN40" s="869"/>
      <c r="DDO40" s="869"/>
      <c r="DDP40" s="869"/>
      <c r="DDQ40" s="869"/>
      <c r="DDR40" s="869"/>
      <c r="DDS40" s="869"/>
      <c r="DDT40" s="869"/>
      <c r="DDU40" s="869"/>
      <c r="DDV40" s="869"/>
      <c r="DDW40" s="869"/>
      <c r="DDX40" s="869"/>
      <c r="DDY40" s="869"/>
      <c r="DDZ40" s="869"/>
      <c r="DEA40" s="869"/>
      <c r="DEB40" s="869"/>
      <c r="DEC40" s="869"/>
      <c r="DED40" s="869"/>
      <c r="DEE40" s="869"/>
      <c r="DEF40" s="869"/>
      <c r="DEG40" s="869"/>
      <c r="DEH40" s="869"/>
      <c r="DEI40" s="869"/>
      <c r="DEJ40" s="869"/>
      <c r="DEK40" s="869"/>
      <c r="DEL40" s="869"/>
      <c r="DEM40" s="869"/>
      <c r="DEN40" s="869"/>
      <c r="DEO40" s="869"/>
      <c r="DEP40" s="869"/>
      <c r="DEQ40" s="869"/>
      <c r="DER40" s="869"/>
      <c r="DES40" s="869"/>
      <c r="DET40" s="869"/>
      <c r="DEU40" s="869"/>
      <c r="DEV40" s="869"/>
      <c r="DEW40" s="869"/>
      <c r="DEX40" s="869"/>
      <c r="DEY40" s="869"/>
      <c r="DEZ40" s="869"/>
      <c r="DFA40" s="869"/>
      <c r="DFB40" s="869"/>
      <c r="DFC40" s="869"/>
      <c r="DFD40" s="869"/>
      <c r="DFE40" s="869"/>
      <c r="DFF40" s="869"/>
      <c r="DFG40" s="869"/>
      <c r="DFH40" s="869"/>
      <c r="DFI40" s="869"/>
      <c r="DFJ40" s="869"/>
      <c r="DFK40" s="869"/>
      <c r="DFL40" s="869"/>
      <c r="DFM40" s="869"/>
      <c r="DFN40" s="869"/>
      <c r="DFO40" s="869"/>
      <c r="DFP40" s="869"/>
      <c r="DFQ40" s="869"/>
      <c r="DFR40" s="869"/>
      <c r="DFS40" s="869"/>
      <c r="DFT40" s="869"/>
      <c r="DFU40" s="869"/>
      <c r="DFV40" s="869"/>
      <c r="DFW40" s="869"/>
      <c r="DFX40" s="869"/>
      <c r="DFY40" s="869"/>
      <c r="DFZ40" s="869"/>
      <c r="DGA40" s="869"/>
      <c r="DGB40" s="869"/>
      <c r="DGC40" s="869"/>
      <c r="DGD40" s="869"/>
      <c r="DGE40" s="869"/>
      <c r="DGF40" s="869"/>
      <c r="DGG40" s="869"/>
      <c r="DGH40" s="869"/>
      <c r="DGI40" s="869"/>
      <c r="DGJ40" s="869"/>
      <c r="DGK40" s="869"/>
      <c r="DGL40" s="869"/>
      <c r="DGM40" s="869"/>
      <c r="DGN40" s="869"/>
      <c r="DGO40" s="869"/>
      <c r="DGP40" s="869"/>
      <c r="DGQ40" s="869"/>
      <c r="DGR40" s="869"/>
      <c r="DGS40" s="869"/>
      <c r="DGT40" s="869"/>
      <c r="DGU40" s="869"/>
      <c r="DGV40" s="869"/>
      <c r="DGW40" s="869"/>
      <c r="DGX40" s="869"/>
      <c r="DGY40" s="869"/>
      <c r="DGZ40" s="869"/>
      <c r="DHA40" s="869"/>
      <c r="DHB40" s="869"/>
      <c r="DHC40" s="869"/>
      <c r="DHD40" s="869"/>
      <c r="DHE40" s="869"/>
      <c r="DHF40" s="869"/>
      <c r="DHG40" s="869"/>
      <c r="DHH40" s="869"/>
      <c r="DHI40" s="869"/>
      <c r="DHJ40" s="869"/>
      <c r="DHK40" s="869"/>
      <c r="DHL40" s="869"/>
      <c r="DHM40" s="869"/>
      <c r="DHN40" s="869"/>
      <c r="DHO40" s="869"/>
      <c r="DHP40" s="869"/>
      <c r="DHQ40" s="869"/>
      <c r="DHR40" s="869"/>
      <c r="DHS40" s="869"/>
      <c r="DHT40" s="869"/>
      <c r="DHU40" s="869"/>
      <c r="DHV40" s="869"/>
      <c r="DHW40" s="869"/>
      <c r="DHX40" s="869"/>
      <c r="DHY40" s="869"/>
      <c r="DHZ40" s="869"/>
      <c r="DIA40" s="869"/>
      <c r="DIB40" s="869"/>
      <c r="DIC40" s="869"/>
      <c r="DID40" s="869"/>
      <c r="DIE40" s="869"/>
      <c r="DIF40" s="869"/>
      <c r="DIG40" s="869"/>
      <c r="DIH40" s="869"/>
      <c r="DII40" s="869"/>
      <c r="DIJ40" s="869"/>
      <c r="DIK40" s="869"/>
      <c r="DIL40" s="869"/>
      <c r="DIM40" s="869"/>
      <c r="DIN40" s="869"/>
      <c r="DIO40" s="869"/>
      <c r="DIP40" s="869"/>
      <c r="DIQ40" s="869"/>
      <c r="DIR40" s="869"/>
      <c r="DIS40" s="869"/>
      <c r="DIT40" s="869"/>
      <c r="DIU40" s="869"/>
      <c r="DIV40" s="869"/>
      <c r="DIW40" s="869"/>
      <c r="DIX40" s="869"/>
      <c r="DIY40" s="869"/>
      <c r="DIZ40" s="869"/>
      <c r="DJA40" s="869"/>
      <c r="DJB40" s="869"/>
      <c r="DJC40" s="869"/>
      <c r="DJD40" s="869"/>
      <c r="DJE40" s="869"/>
      <c r="DJF40" s="869"/>
      <c r="DJG40" s="869"/>
      <c r="DJH40" s="869"/>
      <c r="DJI40" s="869"/>
      <c r="DJJ40" s="869"/>
      <c r="DJK40" s="869"/>
      <c r="DJL40" s="869"/>
      <c r="DJM40" s="869"/>
      <c r="DJN40" s="869"/>
      <c r="DJO40" s="869"/>
      <c r="DJP40" s="869"/>
      <c r="DJQ40" s="869"/>
      <c r="DJR40" s="869"/>
      <c r="DJS40" s="869"/>
      <c r="DJT40" s="869"/>
      <c r="DJU40" s="869"/>
      <c r="DJV40" s="869"/>
      <c r="DJW40" s="869"/>
      <c r="DJX40" s="869"/>
      <c r="DJY40" s="869"/>
      <c r="DJZ40" s="869"/>
      <c r="DKA40" s="869"/>
      <c r="DKB40" s="869"/>
      <c r="DKC40" s="869"/>
      <c r="DKD40" s="869"/>
      <c r="DKE40" s="869"/>
      <c r="DKF40" s="869"/>
      <c r="DKG40" s="869"/>
      <c r="DKH40" s="869"/>
      <c r="DKI40" s="869"/>
      <c r="DKJ40" s="869"/>
      <c r="DKK40" s="869"/>
      <c r="DKL40" s="869"/>
      <c r="DKM40" s="869"/>
      <c r="DKN40" s="869"/>
      <c r="DKO40" s="869"/>
      <c r="DKP40" s="869"/>
      <c r="DKQ40" s="869"/>
      <c r="DKR40" s="869"/>
      <c r="DKS40" s="869"/>
      <c r="DKT40" s="869"/>
      <c r="DKU40" s="869"/>
      <c r="DKV40" s="869"/>
      <c r="DKW40" s="869"/>
      <c r="DKX40" s="869"/>
      <c r="DKY40" s="869"/>
      <c r="DKZ40" s="869"/>
      <c r="DLA40" s="869"/>
      <c r="DLB40" s="869"/>
      <c r="DLC40" s="869"/>
      <c r="DLD40" s="869"/>
      <c r="DLE40" s="869"/>
      <c r="DLF40" s="869"/>
      <c r="DLG40" s="869"/>
      <c r="DLH40" s="869"/>
      <c r="DLI40" s="869"/>
      <c r="DLJ40" s="869"/>
      <c r="DLK40" s="869"/>
      <c r="DLL40" s="869"/>
      <c r="DLM40" s="869"/>
      <c r="DLN40" s="869"/>
      <c r="DLO40" s="869"/>
      <c r="DLP40" s="869"/>
      <c r="DLQ40" s="869"/>
      <c r="DLR40" s="869"/>
      <c r="DLS40" s="869"/>
      <c r="DLT40" s="869"/>
      <c r="DLU40" s="869"/>
      <c r="DLV40" s="869"/>
      <c r="DLW40" s="869"/>
      <c r="DLX40" s="869"/>
      <c r="DLY40" s="869"/>
      <c r="DLZ40" s="869"/>
      <c r="DMA40" s="869"/>
      <c r="DMB40" s="869"/>
      <c r="DMC40" s="869"/>
      <c r="DMD40" s="869"/>
      <c r="DME40" s="869"/>
      <c r="DMF40" s="869"/>
      <c r="DMG40" s="869"/>
      <c r="DMH40" s="869"/>
      <c r="DMI40" s="869"/>
      <c r="DMJ40" s="869"/>
      <c r="DMK40" s="869"/>
      <c r="DML40" s="869"/>
      <c r="DMM40" s="869"/>
      <c r="DMN40" s="869"/>
      <c r="DMO40" s="869"/>
      <c r="DMP40" s="869"/>
      <c r="DMQ40" s="869"/>
      <c r="DMR40" s="869"/>
      <c r="DMS40" s="869"/>
      <c r="DMT40" s="869"/>
      <c r="DMU40" s="869"/>
      <c r="DMV40" s="869"/>
      <c r="DMW40" s="869"/>
      <c r="DMX40" s="869"/>
      <c r="DMY40" s="869"/>
      <c r="DMZ40" s="869"/>
      <c r="DNA40" s="869"/>
      <c r="DNB40" s="869"/>
      <c r="DNC40" s="869"/>
      <c r="DND40" s="869"/>
      <c r="DNE40" s="869"/>
      <c r="DNF40" s="869"/>
      <c r="DNG40" s="869"/>
      <c r="DNH40" s="869"/>
      <c r="DNI40" s="869"/>
      <c r="DNJ40" s="869"/>
      <c r="DNK40" s="869"/>
      <c r="DNL40" s="869"/>
      <c r="DNM40" s="869"/>
      <c r="DNN40" s="869"/>
      <c r="DNO40" s="869"/>
      <c r="DNP40" s="869"/>
      <c r="DNQ40" s="869"/>
      <c r="DNR40" s="869"/>
      <c r="DNS40" s="869"/>
      <c r="DNT40" s="869"/>
      <c r="DNU40" s="869"/>
      <c r="DNV40" s="869"/>
      <c r="DNW40" s="869"/>
      <c r="DNX40" s="869"/>
      <c r="DNY40" s="869"/>
      <c r="DNZ40" s="869"/>
      <c r="DOA40" s="869"/>
      <c r="DOB40" s="869"/>
      <c r="DOC40" s="869"/>
      <c r="DOD40" s="869"/>
      <c r="DOE40" s="869"/>
      <c r="DOF40" s="869"/>
      <c r="DOG40" s="869"/>
      <c r="DOH40" s="869"/>
      <c r="DOI40" s="869"/>
      <c r="DOJ40" s="869"/>
      <c r="DOK40" s="869"/>
      <c r="DOL40" s="869"/>
      <c r="DOM40" s="869"/>
      <c r="DON40" s="869"/>
      <c r="DOO40" s="869"/>
      <c r="DOP40" s="869"/>
      <c r="DOQ40" s="869"/>
      <c r="DOR40" s="869"/>
      <c r="DOS40" s="869"/>
      <c r="DOT40" s="869"/>
      <c r="DOU40" s="869"/>
      <c r="DOV40" s="869"/>
      <c r="DOW40" s="869"/>
      <c r="DOX40" s="869"/>
      <c r="DOY40" s="869"/>
      <c r="DOZ40" s="869"/>
      <c r="DPA40" s="869"/>
      <c r="DPB40" s="869"/>
      <c r="DPC40" s="869"/>
      <c r="DPD40" s="869"/>
      <c r="DPE40" s="869"/>
      <c r="DPF40" s="869"/>
      <c r="DPG40" s="869"/>
      <c r="DPH40" s="869"/>
      <c r="DPI40" s="869"/>
      <c r="DPJ40" s="869"/>
      <c r="DPK40" s="869"/>
      <c r="DPL40" s="869"/>
      <c r="DPM40" s="869"/>
      <c r="DPN40" s="869"/>
      <c r="DPO40" s="869"/>
      <c r="DPP40" s="869"/>
      <c r="DPQ40" s="869"/>
      <c r="DPR40" s="869"/>
      <c r="DPS40" s="869"/>
      <c r="DPT40" s="869"/>
      <c r="DPU40" s="869"/>
      <c r="DPV40" s="869"/>
      <c r="DPW40" s="869"/>
      <c r="DPX40" s="869"/>
      <c r="DPY40" s="869"/>
      <c r="DPZ40" s="869"/>
      <c r="DQA40" s="869"/>
      <c r="DQB40" s="869"/>
      <c r="DQC40" s="869"/>
      <c r="DQD40" s="869"/>
      <c r="DQE40" s="869"/>
      <c r="DQF40" s="869"/>
      <c r="DQG40" s="869"/>
      <c r="DQH40" s="869"/>
      <c r="DQI40" s="869"/>
      <c r="DQJ40" s="869"/>
      <c r="DQK40" s="869"/>
      <c r="DQL40" s="869"/>
      <c r="DQM40" s="869"/>
      <c r="DQN40" s="869"/>
      <c r="DQO40" s="869"/>
      <c r="DQP40" s="869"/>
      <c r="DQQ40" s="869"/>
      <c r="DQR40" s="869"/>
      <c r="DQS40" s="869"/>
      <c r="DQT40" s="869"/>
      <c r="DQU40" s="869"/>
      <c r="DQV40" s="869"/>
      <c r="DQW40" s="869"/>
      <c r="DQX40" s="869"/>
      <c r="DQY40" s="869"/>
      <c r="DQZ40" s="869"/>
      <c r="DRA40" s="869"/>
      <c r="DRB40" s="869"/>
      <c r="DRC40" s="869"/>
      <c r="DRD40" s="869"/>
      <c r="DRE40" s="869"/>
      <c r="DRF40" s="869"/>
      <c r="DRG40" s="869"/>
      <c r="DRH40" s="869"/>
      <c r="DRI40" s="869"/>
      <c r="DRJ40" s="869"/>
      <c r="DRK40" s="869"/>
      <c r="DRL40" s="869"/>
      <c r="DRM40" s="869"/>
      <c r="DRN40" s="869"/>
      <c r="DRO40" s="869"/>
      <c r="DRP40" s="869"/>
      <c r="DRQ40" s="869"/>
      <c r="DRR40" s="869"/>
      <c r="DRS40" s="869"/>
      <c r="DRT40" s="869"/>
      <c r="DRU40" s="869"/>
      <c r="DRV40" s="869"/>
      <c r="DRW40" s="869"/>
      <c r="DRX40" s="869"/>
      <c r="DRY40" s="869"/>
      <c r="DRZ40" s="869"/>
      <c r="DSA40" s="869"/>
      <c r="DSB40" s="869"/>
      <c r="DSC40" s="869"/>
      <c r="DSD40" s="869"/>
      <c r="DSE40" s="869"/>
      <c r="DSF40" s="869"/>
      <c r="DSG40" s="869"/>
      <c r="DSH40" s="869"/>
      <c r="DSI40" s="869"/>
      <c r="DSJ40" s="869"/>
      <c r="DSK40" s="869"/>
      <c r="DSL40" s="869"/>
      <c r="DSM40" s="869"/>
      <c r="DSN40" s="869"/>
      <c r="DSO40" s="869"/>
      <c r="DSP40" s="869"/>
      <c r="DSQ40" s="869"/>
      <c r="DSR40" s="869"/>
      <c r="DSS40" s="869"/>
      <c r="DST40" s="869"/>
      <c r="DSU40" s="869"/>
      <c r="DSV40" s="869"/>
      <c r="DSW40" s="869"/>
      <c r="DSX40" s="869"/>
      <c r="DSY40" s="869"/>
      <c r="DSZ40" s="869"/>
      <c r="DTA40" s="869"/>
      <c r="DTB40" s="869"/>
      <c r="DTC40" s="869"/>
      <c r="DTD40" s="869"/>
      <c r="DTE40" s="869"/>
      <c r="DTF40" s="869"/>
      <c r="DTG40" s="869"/>
      <c r="DTH40" s="869"/>
      <c r="DTI40" s="869"/>
      <c r="DTJ40" s="869"/>
      <c r="DTK40" s="869"/>
      <c r="DTL40" s="869"/>
      <c r="DTM40" s="869"/>
      <c r="DTN40" s="869"/>
      <c r="DTO40" s="869"/>
      <c r="DTP40" s="869"/>
      <c r="DTQ40" s="869"/>
      <c r="DTR40" s="869"/>
      <c r="DTS40" s="869"/>
      <c r="DTT40" s="869"/>
      <c r="DTU40" s="869"/>
      <c r="DTV40" s="869"/>
      <c r="DTW40" s="869"/>
      <c r="DTX40" s="869"/>
      <c r="DTY40" s="869"/>
      <c r="DTZ40" s="869"/>
      <c r="DUA40" s="869"/>
      <c r="DUB40" s="869"/>
      <c r="DUC40" s="869"/>
      <c r="DUD40" s="869"/>
      <c r="DUE40" s="869"/>
      <c r="DUF40" s="869"/>
      <c r="DUG40" s="869"/>
      <c r="DUH40" s="869"/>
      <c r="DUI40" s="869"/>
      <c r="DUJ40" s="869"/>
      <c r="DUK40" s="869"/>
      <c r="DUL40" s="869"/>
      <c r="DUM40" s="869"/>
      <c r="DUN40" s="869"/>
      <c r="DUO40" s="869"/>
      <c r="DUP40" s="869"/>
      <c r="DUQ40" s="869"/>
      <c r="DUR40" s="869"/>
      <c r="DUS40" s="869"/>
      <c r="DUT40" s="869"/>
      <c r="DUU40" s="869"/>
      <c r="DUV40" s="869"/>
      <c r="DUW40" s="869"/>
      <c r="DUX40" s="869"/>
      <c r="DUY40" s="869"/>
      <c r="DUZ40" s="869"/>
      <c r="DVA40" s="869"/>
      <c r="DVB40" s="869"/>
      <c r="DVC40" s="869"/>
      <c r="DVD40" s="869"/>
      <c r="DVE40" s="869"/>
      <c r="DVF40" s="869"/>
      <c r="DVG40" s="869"/>
      <c r="DVH40" s="869"/>
      <c r="DVI40" s="869"/>
      <c r="DVJ40" s="869"/>
      <c r="DVK40" s="869"/>
      <c r="DVL40" s="869"/>
      <c r="DVM40" s="869"/>
      <c r="DVN40" s="869"/>
      <c r="DVO40" s="869"/>
      <c r="DVP40" s="869"/>
      <c r="DVQ40" s="869"/>
      <c r="DVR40" s="869"/>
      <c r="DVS40" s="869"/>
      <c r="DVT40" s="869"/>
      <c r="DVU40" s="869"/>
      <c r="DVV40" s="869"/>
      <c r="DVW40" s="869"/>
      <c r="DVX40" s="869"/>
      <c r="DVY40" s="869"/>
      <c r="DVZ40" s="869"/>
      <c r="DWA40" s="869"/>
      <c r="DWB40" s="869"/>
      <c r="DWC40" s="869"/>
      <c r="DWD40" s="869"/>
      <c r="DWE40" s="869"/>
      <c r="DWF40" s="869"/>
      <c r="DWG40" s="869"/>
      <c r="DWH40" s="869"/>
      <c r="DWI40" s="869"/>
      <c r="DWJ40" s="869"/>
      <c r="DWK40" s="869"/>
      <c r="DWL40" s="869"/>
      <c r="DWM40" s="869"/>
      <c r="DWN40" s="869"/>
      <c r="DWO40" s="869"/>
      <c r="DWP40" s="869"/>
      <c r="DWQ40" s="869"/>
      <c r="DWR40" s="869"/>
      <c r="DWS40" s="869"/>
      <c r="DWT40" s="869"/>
      <c r="DWU40" s="869"/>
      <c r="DWV40" s="869"/>
      <c r="DWW40" s="869"/>
      <c r="DWX40" s="869"/>
      <c r="DWY40" s="869"/>
      <c r="DWZ40" s="869"/>
      <c r="DXA40" s="869"/>
      <c r="DXB40" s="869"/>
      <c r="DXC40" s="869"/>
      <c r="DXD40" s="869"/>
      <c r="DXE40" s="869"/>
      <c r="DXF40" s="869"/>
      <c r="DXG40" s="869"/>
      <c r="DXH40" s="869"/>
      <c r="DXI40" s="869"/>
      <c r="DXJ40" s="869"/>
      <c r="DXK40" s="869"/>
      <c r="DXL40" s="869"/>
      <c r="DXM40" s="869"/>
      <c r="DXN40" s="869"/>
      <c r="DXO40" s="869"/>
      <c r="DXP40" s="869"/>
      <c r="DXQ40" s="869"/>
      <c r="DXR40" s="869"/>
      <c r="DXS40" s="869"/>
      <c r="DXT40" s="869"/>
      <c r="DXU40" s="869"/>
      <c r="DXV40" s="869"/>
      <c r="DXW40" s="869"/>
      <c r="DXX40" s="869"/>
      <c r="DXY40" s="869"/>
      <c r="DXZ40" s="869"/>
      <c r="DYA40" s="869"/>
      <c r="DYB40" s="869"/>
      <c r="DYC40" s="869"/>
      <c r="DYD40" s="869"/>
      <c r="DYE40" s="869"/>
      <c r="DYF40" s="869"/>
      <c r="DYG40" s="869"/>
      <c r="DYH40" s="869"/>
      <c r="DYI40" s="869"/>
      <c r="DYJ40" s="869"/>
      <c r="DYK40" s="869"/>
      <c r="DYL40" s="869"/>
      <c r="DYM40" s="869"/>
      <c r="DYN40" s="869"/>
      <c r="DYO40" s="869"/>
      <c r="DYP40" s="869"/>
      <c r="DYQ40" s="869"/>
      <c r="DYR40" s="869"/>
      <c r="DYS40" s="869"/>
      <c r="DYT40" s="869"/>
      <c r="DYU40" s="869"/>
      <c r="DYV40" s="869"/>
      <c r="DYW40" s="869"/>
      <c r="DYX40" s="869"/>
      <c r="DYY40" s="869"/>
      <c r="DYZ40" s="869"/>
      <c r="DZA40" s="869"/>
      <c r="DZB40" s="869"/>
      <c r="DZC40" s="869"/>
      <c r="DZD40" s="869"/>
      <c r="DZE40" s="869"/>
      <c r="DZF40" s="869"/>
      <c r="DZG40" s="869"/>
      <c r="DZH40" s="869"/>
      <c r="DZI40" s="869"/>
      <c r="DZJ40" s="869"/>
      <c r="DZK40" s="869"/>
      <c r="DZL40" s="869"/>
      <c r="DZM40" s="869"/>
      <c r="DZN40" s="869"/>
      <c r="DZO40" s="869"/>
      <c r="DZP40" s="869"/>
      <c r="DZQ40" s="869"/>
      <c r="DZR40" s="869"/>
      <c r="DZS40" s="869"/>
      <c r="DZT40" s="869"/>
      <c r="DZU40" s="869"/>
      <c r="DZV40" s="869"/>
      <c r="DZW40" s="869"/>
      <c r="DZX40" s="869"/>
      <c r="DZY40" s="869"/>
      <c r="DZZ40" s="869"/>
      <c r="EAA40" s="869"/>
      <c r="EAB40" s="869"/>
      <c r="EAC40" s="869"/>
      <c r="EAD40" s="869"/>
      <c r="EAE40" s="869"/>
      <c r="EAF40" s="869"/>
      <c r="EAG40" s="869"/>
      <c r="EAH40" s="869"/>
      <c r="EAI40" s="869"/>
      <c r="EAJ40" s="869"/>
      <c r="EAK40" s="869"/>
      <c r="EAL40" s="869"/>
      <c r="EAM40" s="869"/>
      <c r="EAN40" s="869"/>
      <c r="EAO40" s="869"/>
      <c r="EAP40" s="869"/>
      <c r="EAQ40" s="869"/>
      <c r="EAR40" s="869"/>
      <c r="EAS40" s="869"/>
      <c r="EAT40" s="869"/>
      <c r="EAU40" s="869"/>
      <c r="EAV40" s="869"/>
      <c r="EAW40" s="869"/>
      <c r="EAX40" s="869"/>
      <c r="EAY40" s="869"/>
      <c r="EAZ40" s="869"/>
      <c r="EBA40" s="869"/>
      <c r="EBB40" s="869"/>
      <c r="EBC40" s="869"/>
      <c r="EBD40" s="869"/>
      <c r="EBE40" s="869"/>
      <c r="EBF40" s="869"/>
      <c r="EBG40" s="869"/>
      <c r="EBH40" s="869"/>
      <c r="EBI40" s="869"/>
      <c r="EBJ40" s="869"/>
      <c r="EBK40" s="869"/>
      <c r="EBL40" s="869"/>
      <c r="EBM40" s="869"/>
      <c r="EBN40" s="869"/>
      <c r="EBO40" s="869"/>
      <c r="EBP40" s="869"/>
      <c r="EBQ40" s="869"/>
      <c r="EBR40" s="869"/>
      <c r="EBS40" s="869"/>
      <c r="EBT40" s="869"/>
      <c r="EBU40" s="869"/>
      <c r="EBV40" s="869"/>
      <c r="EBW40" s="869"/>
      <c r="EBX40" s="869"/>
      <c r="EBY40" s="869"/>
      <c r="EBZ40" s="869"/>
      <c r="ECA40" s="869"/>
      <c r="ECB40" s="869"/>
      <c r="ECC40" s="869"/>
      <c r="ECD40" s="869"/>
      <c r="ECE40" s="869"/>
      <c r="ECF40" s="869"/>
      <c r="ECG40" s="869"/>
      <c r="ECH40" s="869"/>
      <c r="ECI40" s="869"/>
      <c r="ECJ40" s="869"/>
      <c r="ECK40" s="869"/>
      <c r="ECL40" s="869"/>
      <c r="ECM40" s="869"/>
      <c r="ECN40" s="869"/>
      <c r="ECO40" s="869"/>
      <c r="ECP40" s="869"/>
      <c r="ECQ40" s="869"/>
      <c r="ECR40" s="869"/>
      <c r="ECS40" s="869"/>
      <c r="ECT40" s="869"/>
      <c r="ECU40" s="869"/>
      <c r="ECV40" s="869"/>
      <c r="ECW40" s="869"/>
      <c r="ECX40" s="869"/>
      <c r="ECY40" s="869"/>
      <c r="ECZ40" s="869"/>
      <c r="EDA40" s="869"/>
      <c r="EDB40" s="869"/>
      <c r="EDC40" s="869"/>
      <c r="EDD40" s="869"/>
      <c r="EDE40" s="869"/>
      <c r="EDF40" s="869"/>
      <c r="EDG40" s="869"/>
      <c r="EDH40" s="869"/>
      <c r="EDI40" s="869"/>
      <c r="EDJ40" s="869"/>
      <c r="EDK40" s="869"/>
      <c r="EDL40" s="869"/>
      <c r="EDM40" s="869"/>
      <c r="EDN40" s="869"/>
      <c r="EDO40" s="869"/>
      <c r="EDP40" s="869"/>
      <c r="EDQ40" s="869"/>
      <c r="EDR40" s="869"/>
      <c r="EDS40" s="869"/>
      <c r="EDT40" s="869"/>
      <c r="EDU40" s="869"/>
      <c r="EDV40" s="869"/>
      <c r="EDW40" s="869"/>
      <c r="EDX40" s="869"/>
      <c r="EDY40" s="869"/>
      <c r="EDZ40" s="869"/>
      <c r="EEA40" s="869"/>
      <c r="EEB40" s="869"/>
      <c r="EEC40" s="869"/>
      <c r="EED40" s="869"/>
      <c r="EEE40" s="869"/>
      <c r="EEF40" s="869"/>
      <c r="EEG40" s="869"/>
      <c r="EEH40" s="869"/>
      <c r="EEI40" s="869"/>
      <c r="EEJ40" s="869"/>
      <c r="EEK40" s="869"/>
      <c r="EEL40" s="869"/>
      <c r="EEM40" s="869"/>
      <c r="EEN40" s="869"/>
      <c r="EEO40" s="869"/>
      <c r="EEP40" s="869"/>
      <c r="EEQ40" s="869"/>
      <c r="EER40" s="869"/>
      <c r="EES40" s="869"/>
      <c r="EET40" s="869"/>
      <c r="EEU40" s="869"/>
      <c r="EEV40" s="869"/>
      <c r="EEW40" s="869"/>
      <c r="EEX40" s="869"/>
      <c r="EEY40" s="869"/>
      <c r="EEZ40" s="869"/>
      <c r="EFA40" s="869"/>
      <c r="EFB40" s="869"/>
      <c r="EFC40" s="869"/>
      <c r="EFD40" s="869"/>
      <c r="EFE40" s="869"/>
      <c r="EFF40" s="869"/>
      <c r="EFG40" s="869"/>
      <c r="EFH40" s="869"/>
      <c r="EFI40" s="869"/>
      <c r="EFJ40" s="869"/>
      <c r="EFK40" s="869"/>
      <c r="EFL40" s="869"/>
      <c r="EFM40" s="869"/>
      <c r="EFN40" s="869"/>
      <c r="EFO40" s="869"/>
      <c r="EFP40" s="869"/>
      <c r="EFQ40" s="869"/>
      <c r="EFR40" s="869"/>
      <c r="EFS40" s="869"/>
      <c r="EFT40" s="869"/>
      <c r="EFU40" s="869"/>
      <c r="EFV40" s="869"/>
      <c r="EFW40" s="869"/>
      <c r="EFX40" s="869"/>
      <c r="EFY40" s="869"/>
      <c r="EFZ40" s="869"/>
      <c r="EGA40" s="869"/>
      <c r="EGB40" s="869"/>
      <c r="EGC40" s="869"/>
      <c r="EGD40" s="869"/>
      <c r="EGE40" s="869"/>
      <c r="EGF40" s="869"/>
      <c r="EGG40" s="869"/>
      <c r="EGH40" s="869"/>
      <c r="EGI40" s="869"/>
      <c r="EGJ40" s="869"/>
      <c r="EGK40" s="869"/>
      <c r="EGL40" s="869"/>
      <c r="EGM40" s="869"/>
      <c r="EGN40" s="869"/>
      <c r="EGO40" s="869"/>
      <c r="EGP40" s="869"/>
      <c r="EGQ40" s="869"/>
      <c r="EGR40" s="869"/>
      <c r="EGS40" s="869"/>
      <c r="EGT40" s="869"/>
      <c r="EGU40" s="869"/>
      <c r="EGV40" s="869"/>
      <c r="EGW40" s="869"/>
      <c r="EGX40" s="869"/>
      <c r="EGY40" s="869"/>
      <c r="EGZ40" s="869"/>
      <c r="EHA40" s="869"/>
      <c r="EHB40" s="869"/>
      <c r="EHC40" s="869"/>
      <c r="EHD40" s="869"/>
      <c r="EHE40" s="869"/>
      <c r="EHF40" s="869"/>
      <c r="EHG40" s="869"/>
      <c r="EHH40" s="869"/>
      <c r="EHI40" s="869"/>
      <c r="EHJ40" s="869"/>
      <c r="EHK40" s="869"/>
      <c r="EHL40" s="869"/>
      <c r="EHM40" s="869"/>
      <c r="EHN40" s="869"/>
      <c r="EHO40" s="869"/>
      <c r="EHP40" s="869"/>
      <c r="EHQ40" s="869"/>
      <c r="EHR40" s="869"/>
      <c r="EHS40" s="869"/>
      <c r="EHT40" s="869"/>
      <c r="EHU40" s="869"/>
      <c r="EHV40" s="869"/>
      <c r="EHW40" s="869"/>
      <c r="EHX40" s="869"/>
      <c r="EHY40" s="869"/>
      <c r="EHZ40" s="869"/>
      <c r="EIA40" s="869"/>
      <c r="EIB40" s="869"/>
      <c r="EIC40" s="869"/>
      <c r="EID40" s="869"/>
      <c r="EIE40" s="869"/>
      <c r="EIF40" s="869"/>
      <c r="EIG40" s="869"/>
      <c r="EIH40" s="869"/>
      <c r="EII40" s="869"/>
      <c r="EIJ40" s="869"/>
      <c r="EIK40" s="869"/>
      <c r="EIL40" s="869"/>
      <c r="EIM40" s="869"/>
      <c r="EIN40" s="869"/>
      <c r="EIO40" s="869"/>
      <c r="EIP40" s="869"/>
      <c r="EIQ40" s="869"/>
      <c r="EIR40" s="869"/>
      <c r="EIS40" s="869"/>
      <c r="EIT40" s="869"/>
      <c r="EIU40" s="869"/>
      <c r="EIV40" s="869"/>
      <c r="EIW40" s="869"/>
      <c r="EIX40" s="869"/>
      <c r="EIY40" s="869"/>
      <c r="EIZ40" s="869"/>
      <c r="EJA40" s="869"/>
      <c r="EJB40" s="869"/>
      <c r="EJC40" s="869"/>
      <c r="EJD40" s="869"/>
      <c r="EJE40" s="869"/>
      <c r="EJF40" s="869"/>
      <c r="EJG40" s="869"/>
      <c r="EJH40" s="869"/>
      <c r="EJI40" s="869"/>
      <c r="EJJ40" s="869"/>
      <c r="EJK40" s="869"/>
      <c r="EJL40" s="869"/>
      <c r="EJM40" s="869"/>
      <c r="EJN40" s="869"/>
      <c r="EJO40" s="869"/>
      <c r="EJP40" s="869"/>
      <c r="EJQ40" s="869"/>
      <c r="EJR40" s="869"/>
      <c r="EJS40" s="869"/>
      <c r="EJT40" s="869"/>
      <c r="EJU40" s="869"/>
      <c r="EJV40" s="869"/>
      <c r="EJW40" s="869"/>
      <c r="EJX40" s="869"/>
      <c r="EJY40" s="869"/>
      <c r="EJZ40" s="869"/>
      <c r="EKA40" s="869"/>
      <c r="EKB40" s="869"/>
      <c r="EKC40" s="869"/>
      <c r="EKD40" s="869"/>
      <c r="EKE40" s="869"/>
      <c r="EKF40" s="869"/>
      <c r="EKG40" s="869"/>
      <c r="EKH40" s="869"/>
      <c r="EKI40" s="869"/>
      <c r="EKJ40" s="869"/>
      <c r="EKK40" s="869"/>
      <c r="EKL40" s="869"/>
      <c r="EKM40" s="869"/>
      <c r="EKN40" s="869"/>
      <c r="EKO40" s="869"/>
      <c r="EKP40" s="869"/>
      <c r="EKQ40" s="869"/>
      <c r="EKR40" s="869"/>
      <c r="EKS40" s="869"/>
      <c r="EKT40" s="869"/>
      <c r="EKU40" s="869"/>
      <c r="EKV40" s="869"/>
      <c r="EKW40" s="869"/>
      <c r="EKX40" s="869"/>
      <c r="EKY40" s="869"/>
      <c r="EKZ40" s="869"/>
      <c r="ELA40" s="869"/>
      <c r="ELB40" s="869"/>
      <c r="ELC40" s="869"/>
      <c r="ELD40" s="869"/>
      <c r="ELE40" s="869"/>
      <c r="ELF40" s="869"/>
      <c r="ELG40" s="869"/>
      <c r="ELH40" s="869"/>
      <c r="ELI40" s="869"/>
      <c r="ELJ40" s="869"/>
      <c r="ELK40" s="869"/>
      <c r="ELL40" s="869"/>
      <c r="ELM40" s="869"/>
      <c r="ELN40" s="869"/>
      <c r="ELO40" s="869"/>
      <c r="ELP40" s="869"/>
      <c r="ELQ40" s="869"/>
      <c r="ELR40" s="869"/>
      <c r="ELS40" s="869"/>
      <c r="ELT40" s="869"/>
      <c r="ELU40" s="869"/>
      <c r="ELV40" s="869"/>
      <c r="ELW40" s="869"/>
      <c r="ELX40" s="869"/>
      <c r="ELY40" s="869"/>
      <c r="ELZ40" s="869"/>
      <c r="EMA40" s="869"/>
      <c r="EMB40" s="869"/>
      <c r="EMC40" s="869"/>
      <c r="EMD40" s="869"/>
      <c r="EME40" s="869"/>
      <c r="EMF40" s="869"/>
      <c r="EMG40" s="869"/>
      <c r="EMH40" s="869"/>
      <c r="EMI40" s="869"/>
      <c r="EMJ40" s="869"/>
      <c r="EMK40" s="869"/>
      <c r="EML40" s="869"/>
      <c r="EMM40" s="869"/>
      <c r="EMN40" s="869"/>
      <c r="EMO40" s="869"/>
      <c r="EMP40" s="869"/>
      <c r="EMQ40" s="869"/>
      <c r="EMR40" s="869"/>
      <c r="EMS40" s="869"/>
      <c r="EMT40" s="869"/>
      <c r="EMU40" s="869"/>
      <c r="EMV40" s="869"/>
      <c r="EMW40" s="869"/>
      <c r="EMX40" s="869"/>
      <c r="EMY40" s="869"/>
      <c r="EMZ40" s="869"/>
      <c r="ENA40" s="869"/>
      <c r="ENB40" s="869"/>
      <c r="ENC40" s="869"/>
      <c r="END40" s="869"/>
      <c r="ENE40" s="869"/>
      <c r="ENF40" s="869"/>
      <c r="ENG40" s="869"/>
      <c r="ENH40" s="869"/>
      <c r="ENI40" s="869"/>
      <c r="ENJ40" s="869"/>
      <c r="ENK40" s="869"/>
      <c r="ENL40" s="869"/>
      <c r="ENM40" s="869"/>
      <c r="ENN40" s="869"/>
      <c r="ENO40" s="869"/>
      <c r="ENP40" s="869"/>
      <c r="ENQ40" s="869"/>
      <c r="ENR40" s="869"/>
      <c r="ENS40" s="869"/>
      <c r="ENT40" s="869"/>
      <c r="ENU40" s="869"/>
      <c r="ENV40" s="869"/>
      <c r="ENW40" s="869"/>
      <c r="ENX40" s="869"/>
      <c r="ENY40" s="869"/>
      <c r="ENZ40" s="869"/>
      <c r="EOA40" s="869"/>
      <c r="EOB40" s="869"/>
      <c r="EOC40" s="869"/>
      <c r="EOD40" s="869"/>
      <c r="EOE40" s="869"/>
      <c r="EOF40" s="869"/>
      <c r="EOG40" s="869"/>
      <c r="EOH40" s="869"/>
      <c r="EOI40" s="869"/>
      <c r="EOJ40" s="869"/>
      <c r="EOK40" s="869"/>
      <c r="EOL40" s="869"/>
      <c r="EOM40" s="869"/>
      <c r="EON40" s="869"/>
      <c r="EOO40" s="869"/>
      <c r="EOP40" s="869"/>
      <c r="EOQ40" s="869"/>
      <c r="EOR40" s="869"/>
      <c r="EOS40" s="869"/>
      <c r="EOT40" s="869"/>
      <c r="EOU40" s="869"/>
      <c r="EOV40" s="869"/>
      <c r="EOW40" s="869"/>
      <c r="EOX40" s="869"/>
      <c r="EOY40" s="869"/>
      <c r="EOZ40" s="869"/>
      <c r="EPA40" s="869"/>
      <c r="EPB40" s="869"/>
      <c r="EPC40" s="869"/>
      <c r="EPD40" s="869"/>
      <c r="EPE40" s="869"/>
      <c r="EPF40" s="869"/>
      <c r="EPG40" s="869"/>
      <c r="EPH40" s="869"/>
      <c r="EPI40" s="869"/>
      <c r="EPJ40" s="869"/>
      <c r="EPK40" s="869"/>
      <c r="EPL40" s="869"/>
      <c r="EPM40" s="869"/>
      <c r="EPN40" s="869"/>
      <c r="EPO40" s="869"/>
      <c r="EPP40" s="869"/>
      <c r="EPQ40" s="869"/>
      <c r="EPR40" s="869"/>
      <c r="EPS40" s="869"/>
      <c r="EPT40" s="869"/>
      <c r="EPU40" s="869"/>
      <c r="EPV40" s="869"/>
      <c r="EPW40" s="869"/>
      <c r="EPX40" s="869"/>
      <c r="EPY40" s="869"/>
      <c r="EPZ40" s="869"/>
      <c r="EQA40" s="869"/>
      <c r="EQB40" s="869"/>
      <c r="EQC40" s="869"/>
      <c r="EQD40" s="869"/>
      <c r="EQE40" s="869"/>
      <c r="EQF40" s="869"/>
      <c r="EQG40" s="869"/>
      <c r="EQH40" s="869"/>
      <c r="EQI40" s="869"/>
      <c r="EQJ40" s="869"/>
      <c r="EQK40" s="869"/>
      <c r="EQL40" s="869"/>
      <c r="EQM40" s="869"/>
      <c r="EQN40" s="869"/>
      <c r="EQO40" s="869"/>
      <c r="EQP40" s="869"/>
      <c r="EQQ40" s="869"/>
      <c r="EQR40" s="869"/>
      <c r="EQS40" s="869"/>
      <c r="EQT40" s="869"/>
      <c r="EQU40" s="869"/>
      <c r="EQV40" s="869"/>
      <c r="EQW40" s="869"/>
      <c r="EQX40" s="869"/>
      <c r="EQY40" s="869"/>
      <c r="EQZ40" s="869"/>
      <c r="ERA40" s="869"/>
      <c r="ERB40" s="869"/>
      <c r="ERC40" s="869"/>
      <c r="ERD40" s="869"/>
      <c r="ERE40" s="869"/>
      <c r="ERF40" s="869"/>
      <c r="ERG40" s="869"/>
      <c r="ERH40" s="869"/>
      <c r="ERI40" s="869"/>
      <c r="ERJ40" s="869"/>
      <c r="ERK40" s="869"/>
      <c r="ERL40" s="869"/>
      <c r="ERM40" s="869"/>
      <c r="ERN40" s="869"/>
      <c r="ERO40" s="869"/>
      <c r="ERP40" s="869"/>
      <c r="ERQ40" s="869"/>
      <c r="ERR40" s="869"/>
      <c r="ERS40" s="869"/>
      <c r="ERT40" s="869"/>
      <c r="ERU40" s="869"/>
      <c r="ERV40" s="869"/>
      <c r="ERW40" s="869"/>
      <c r="ERX40" s="869"/>
      <c r="ERY40" s="869"/>
      <c r="ERZ40" s="869"/>
      <c r="ESA40" s="869"/>
      <c r="ESB40" s="869"/>
      <c r="ESC40" s="869"/>
      <c r="ESD40" s="869"/>
      <c r="ESE40" s="869"/>
      <c r="ESF40" s="869"/>
      <c r="ESG40" s="869"/>
      <c r="ESH40" s="869"/>
      <c r="ESI40" s="869"/>
      <c r="ESJ40" s="869"/>
      <c r="ESK40" s="869"/>
      <c r="ESL40" s="869"/>
      <c r="ESM40" s="869"/>
      <c r="ESN40" s="869"/>
      <c r="ESO40" s="869"/>
      <c r="ESP40" s="869"/>
      <c r="ESQ40" s="869"/>
      <c r="ESR40" s="869"/>
      <c r="ESS40" s="869"/>
      <c r="EST40" s="869"/>
      <c r="ESU40" s="869"/>
      <c r="ESV40" s="869"/>
      <c r="ESW40" s="869"/>
      <c r="ESX40" s="869"/>
      <c r="ESY40" s="869"/>
      <c r="ESZ40" s="869"/>
      <c r="ETA40" s="869"/>
      <c r="ETB40" s="869"/>
      <c r="ETC40" s="869"/>
      <c r="ETD40" s="869"/>
      <c r="ETE40" s="869"/>
      <c r="ETF40" s="869"/>
      <c r="ETG40" s="869"/>
      <c r="ETH40" s="869"/>
      <c r="ETI40" s="869"/>
      <c r="ETJ40" s="869"/>
      <c r="ETK40" s="869"/>
      <c r="ETL40" s="869"/>
      <c r="ETM40" s="869"/>
      <c r="ETN40" s="869"/>
      <c r="ETO40" s="869"/>
      <c r="ETP40" s="869"/>
      <c r="ETQ40" s="869"/>
      <c r="ETR40" s="869"/>
      <c r="ETS40" s="869"/>
      <c r="ETT40" s="869"/>
      <c r="ETU40" s="869"/>
      <c r="ETV40" s="869"/>
      <c r="ETW40" s="869"/>
      <c r="ETX40" s="869"/>
      <c r="ETY40" s="869"/>
      <c r="ETZ40" s="869"/>
      <c r="EUA40" s="869"/>
      <c r="EUB40" s="869"/>
      <c r="EUC40" s="869"/>
      <c r="EUD40" s="869"/>
      <c r="EUE40" s="869"/>
      <c r="EUF40" s="869"/>
      <c r="EUG40" s="869"/>
      <c r="EUH40" s="869"/>
      <c r="EUI40" s="869"/>
      <c r="EUJ40" s="869"/>
      <c r="EUK40" s="869"/>
      <c r="EUL40" s="869"/>
      <c r="EUM40" s="869"/>
      <c r="EUN40" s="869"/>
      <c r="EUO40" s="869"/>
      <c r="EUP40" s="869"/>
      <c r="EUQ40" s="869"/>
      <c r="EUR40" s="869"/>
      <c r="EUS40" s="869"/>
      <c r="EUT40" s="869"/>
      <c r="EUU40" s="869"/>
      <c r="EUV40" s="869"/>
      <c r="EUW40" s="869"/>
      <c r="EUX40" s="869"/>
      <c r="EUY40" s="869"/>
      <c r="EUZ40" s="869"/>
      <c r="EVA40" s="869"/>
      <c r="EVB40" s="869"/>
      <c r="EVC40" s="869"/>
      <c r="EVD40" s="869"/>
      <c r="EVE40" s="869"/>
      <c r="EVF40" s="869"/>
      <c r="EVG40" s="869"/>
      <c r="EVH40" s="869"/>
      <c r="EVI40" s="869"/>
      <c r="EVJ40" s="869"/>
      <c r="EVK40" s="869"/>
      <c r="EVL40" s="869"/>
      <c r="EVM40" s="869"/>
      <c r="EVN40" s="869"/>
      <c r="EVO40" s="869"/>
      <c r="EVP40" s="869"/>
      <c r="EVQ40" s="869"/>
      <c r="EVR40" s="869"/>
      <c r="EVS40" s="869"/>
      <c r="EVT40" s="869"/>
      <c r="EVU40" s="869"/>
      <c r="EVV40" s="869"/>
      <c r="EVW40" s="869"/>
      <c r="EVX40" s="869"/>
      <c r="EVY40" s="869"/>
      <c r="EVZ40" s="869"/>
      <c r="EWA40" s="869"/>
      <c r="EWB40" s="869"/>
      <c r="EWC40" s="869"/>
      <c r="EWD40" s="869"/>
      <c r="EWE40" s="869"/>
      <c r="EWF40" s="869"/>
      <c r="EWG40" s="869"/>
      <c r="EWH40" s="869"/>
      <c r="EWI40" s="869"/>
      <c r="EWJ40" s="869"/>
      <c r="EWK40" s="869"/>
      <c r="EWL40" s="869"/>
      <c r="EWM40" s="869"/>
      <c r="EWN40" s="869"/>
      <c r="EWO40" s="869"/>
      <c r="EWP40" s="869"/>
      <c r="EWQ40" s="869"/>
      <c r="EWR40" s="869"/>
      <c r="EWS40" s="869"/>
      <c r="EWT40" s="869"/>
      <c r="EWU40" s="869"/>
      <c r="EWV40" s="869"/>
      <c r="EWW40" s="869"/>
      <c r="EWX40" s="869"/>
      <c r="EWY40" s="869"/>
      <c r="EWZ40" s="869"/>
      <c r="EXA40" s="869"/>
      <c r="EXB40" s="869"/>
      <c r="EXC40" s="869"/>
      <c r="EXD40" s="869"/>
      <c r="EXE40" s="869"/>
      <c r="EXF40" s="869"/>
      <c r="EXG40" s="869"/>
      <c r="EXH40" s="869"/>
      <c r="EXI40" s="869"/>
      <c r="EXJ40" s="869"/>
      <c r="EXK40" s="869"/>
      <c r="EXL40" s="869"/>
      <c r="EXM40" s="869"/>
      <c r="EXN40" s="869"/>
      <c r="EXO40" s="869"/>
      <c r="EXP40" s="869"/>
      <c r="EXQ40" s="869"/>
      <c r="EXR40" s="869"/>
      <c r="EXS40" s="869"/>
      <c r="EXT40" s="869"/>
      <c r="EXU40" s="869"/>
      <c r="EXV40" s="869"/>
      <c r="EXW40" s="869"/>
      <c r="EXX40" s="869"/>
      <c r="EXY40" s="869"/>
      <c r="EXZ40" s="869"/>
      <c r="EYA40" s="869"/>
      <c r="EYB40" s="869"/>
      <c r="EYC40" s="869"/>
      <c r="EYD40" s="869"/>
      <c r="EYE40" s="869"/>
      <c r="EYF40" s="869"/>
      <c r="EYG40" s="869"/>
      <c r="EYH40" s="869"/>
      <c r="EYI40" s="869"/>
      <c r="EYJ40" s="869"/>
      <c r="EYK40" s="869"/>
      <c r="EYL40" s="869"/>
      <c r="EYM40" s="869"/>
      <c r="EYN40" s="869"/>
      <c r="EYO40" s="869"/>
      <c r="EYP40" s="869"/>
      <c r="EYQ40" s="869"/>
      <c r="EYR40" s="869"/>
      <c r="EYS40" s="869"/>
      <c r="EYT40" s="869"/>
      <c r="EYU40" s="869"/>
      <c r="EYV40" s="869"/>
      <c r="EYW40" s="869"/>
      <c r="EYX40" s="869"/>
      <c r="EYY40" s="869"/>
      <c r="EYZ40" s="869"/>
      <c r="EZA40" s="869"/>
      <c r="EZB40" s="869"/>
      <c r="EZC40" s="869"/>
      <c r="EZD40" s="869"/>
      <c r="EZE40" s="869"/>
      <c r="EZF40" s="869"/>
      <c r="EZG40" s="869"/>
      <c r="EZH40" s="869"/>
      <c r="EZI40" s="869"/>
      <c r="EZJ40" s="869"/>
      <c r="EZK40" s="869"/>
      <c r="EZL40" s="869"/>
      <c r="EZM40" s="869"/>
      <c r="EZN40" s="869"/>
      <c r="EZO40" s="869"/>
      <c r="EZP40" s="869"/>
      <c r="EZQ40" s="869"/>
      <c r="EZR40" s="869"/>
      <c r="EZS40" s="869"/>
      <c r="EZT40" s="869"/>
      <c r="EZU40" s="869"/>
      <c r="EZV40" s="869"/>
      <c r="EZW40" s="869"/>
      <c r="EZX40" s="869"/>
      <c r="EZY40" s="869"/>
      <c r="EZZ40" s="869"/>
      <c r="FAA40" s="869"/>
      <c r="FAB40" s="869"/>
      <c r="FAC40" s="869"/>
      <c r="FAD40" s="869"/>
      <c r="FAE40" s="869"/>
      <c r="FAF40" s="869"/>
      <c r="FAG40" s="869"/>
      <c r="FAH40" s="869"/>
      <c r="FAI40" s="869"/>
      <c r="FAJ40" s="869"/>
      <c r="FAK40" s="869"/>
      <c r="FAL40" s="869"/>
      <c r="FAM40" s="869"/>
      <c r="FAN40" s="869"/>
      <c r="FAO40" s="869"/>
      <c r="FAP40" s="869"/>
      <c r="FAQ40" s="869"/>
      <c r="FAR40" s="869"/>
      <c r="FAS40" s="869"/>
      <c r="FAT40" s="869"/>
      <c r="FAU40" s="869"/>
      <c r="FAV40" s="869"/>
      <c r="FAW40" s="869"/>
      <c r="FAX40" s="869"/>
      <c r="FAY40" s="869"/>
      <c r="FAZ40" s="869"/>
      <c r="FBA40" s="869"/>
      <c r="FBB40" s="869"/>
      <c r="FBC40" s="869"/>
      <c r="FBD40" s="869"/>
      <c r="FBE40" s="869"/>
      <c r="FBF40" s="869"/>
      <c r="FBG40" s="869"/>
      <c r="FBH40" s="869"/>
      <c r="FBI40" s="869"/>
      <c r="FBJ40" s="869"/>
      <c r="FBK40" s="869"/>
      <c r="FBL40" s="869"/>
      <c r="FBM40" s="869"/>
      <c r="FBN40" s="869"/>
      <c r="FBO40" s="869"/>
      <c r="FBP40" s="869"/>
      <c r="FBQ40" s="869"/>
      <c r="FBR40" s="869"/>
      <c r="FBS40" s="869"/>
      <c r="FBT40" s="869"/>
      <c r="FBU40" s="869"/>
      <c r="FBV40" s="869"/>
      <c r="FBW40" s="869"/>
      <c r="FBX40" s="869"/>
      <c r="FBY40" s="869"/>
      <c r="FBZ40" s="869"/>
      <c r="FCA40" s="869"/>
      <c r="FCB40" s="869"/>
      <c r="FCC40" s="869"/>
      <c r="FCD40" s="869"/>
      <c r="FCE40" s="869"/>
      <c r="FCF40" s="869"/>
      <c r="FCG40" s="869"/>
      <c r="FCH40" s="869"/>
      <c r="FCI40" s="869"/>
      <c r="FCJ40" s="869"/>
      <c r="FCK40" s="869"/>
      <c r="FCL40" s="869"/>
      <c r="FCM40" s="869"/>
      <c r="FCN40" s="869"/>
      <c r="FCO40" s="869"/>
      <c r="FCP40" s="869"/>
      <c r="FCQ40" s="869"/>
      <c r="FCR40" s="869"/>
      <c r="FCS40" s="869"/>
      <c r="FCT40" s="869"/>
      <c r="FCU40" s="869"/>
      <c r="FCV40" s="869"/>
      <c r="FCW40" s="869"/>
      <c r="FCX40" s="869"/>
      <c r="FCY40" s="869"/>
      <c r="FCZ40" s="869"/>
      <c r="FDA40" s="869"/>
      <c r="FDB40" s="869"/>
      <c r="FDC40" s="869"/>
      <c r="FDD40" s="869"/>
      <c r="FDE40" s="869"/>
      <c r="FDF40" s="869"/>
      <c r="FDG40" s="869"/>
      <c r="FDH40" s="869"/>
      <c r="FDI40" s="869"/>
      <c r="FDJ40" s="869"/>
      <c r="FDK40" s="869"/>
      <c r="FDL40" s="869"/>
      <c r="FDM40" s="869"/>
      <c r="FDN40" s="869"/>
      <c r="FDO40" s="869"/>
      <c r="FDP40" s="869"/>
      <c r="FDQ40" s="869"/>
      <c r="FDR40" s="869"/>
      <c r="FDS40" s="869"/>
      <c r="FDT40" s="869"/>
      <c r="FDU40" s="869"/>
      <c r="FDV40" s="869"/>
      <c r="FDW40" s="869"/>
      <c r="FDX40" s="869"/>
      <c r="FDY40" s="869"/>
      <c r="FDZ40" s="869"/>
      <c r="FEA40" s="869"/>
      <c r="FEB40" s="869"/>
      <c r="FEC40" s="869"/>
      <c r="FED40" s="869"/>
      <c r="FEE40" s="869"/>
      <c r="FEF40" s="869"/>
      <c r="FEG40" s="869"/>
      <c r="FEH40" s="869"/>
      <c r="FEI40" s="869"/>
      <c r="FEJ40" s="869"/>
      <c r="FEK40" s="869"/>
      <c r="FEL40" s="869"/>
      <c r="FEM40" s="869"/>
      <c r="FEN40" s="869"/>
      <c r="FEO40" s="869"/>
      <c r="FEP40" s="869"/>
      <c r="FEQ40" s="869"/>
      <c r="FER40" s="869"/>
      <c r="FES40" s="869"/>
      <c r="FET40" s="869"/>
      <c r="FEU40" s="869"/>
      <c r="FEV40" s="869"/>
      <c r="FEW40" s="869"/>
      <c r="FEX40" s="869"/>
      <c r="FEY40" s="869"/>
      <c r="FEZ40" s="869"/>
      <c r="FFA40" s="869"/>
      <c r="FFB40" s="869"/>
      <c r="FFC40" s="869"/>
      <c r="FFD40" s="869"/>
      <c r="FFE40" s="869"/>
      <c r="FFF40" s="869"/>
      <c r="FFG40" s="869"/>
      <c r="FFH40" s="869"/>
      <c r="FFI40" s="869"/>
      <c r="FFJ40" s="869"/>
      <c r="FFK40" s="869"/>
      <c r="FFL40" s="869"/>
      <c r="FFM40" s="869"/>
      <c r="FFN40" s="869"/>
      <c r="FFO40" s="869"/>
      <c r="FFP40" s="869"/>
      <c r="FFQ40" s="869"/>
      <c r="FFR40" s="869"/>
      <c r="FFS40" s="869"/>
      <c r="FFT40" s="869"/>
      <c r="FFU40" s="869"/>
      <c r="FFV40" s="869"/>
      <c r="FFW40" s="869"/>
      <c r="FFX40" s="869"/>
      <c r="FFY40" s="869"/>
      <c r="FFZ40" s="869"/>
      <c r="FGA40" s="869"/>
      <c r="FGB40" s="869"/>
      <c r="FGC40" s="869"/>
      <c r="FGD40" s="869"/>
      <c r="FGE40" s="869"/>
      <c r="FGF40" s="869"/>
      <c r="FGG40" s="869"/>
      <c r="FGH40" s="869"/>
      <c r="FGI40" s="869"/>
      <c r="FGJ40" s="869"/>
      <c r="FGK40" s="869"/>
      <c r="FGL40" s="869"/>
      <c r="FGM40" s="869"/>
      <c r="FGN40" s="869"/>
      <c r="FGO40" s="869"/>
      <c r="FGP40" s="869"/>
      <c r="FGQ40" s="869"/>
      <c r="FGR40" s="869"/>
      <c r="FGS40" s="869"/>
      <c r="FGT40" s="869"/>
      <c r="FGU40" s="869"/>
      <c r="FGV40" s="869"/>
      <c r="FGW40" s="869"/>
      <c r="FGX40" s="869"/>
      <c r="FGY40" s="869"/>
      <c r="FGZ40" s="869"/>
      <c r="FHA40" s="869"/>
      <c r="FHB40" s="869"/>
      <c r="FHC40" s="869"/>
      <c r="FHD40" s="869"/>
      <c r="FHE40" s="869"/>
      <c r="FHF40" s="869"/>
      <c r="FHG40" s="869"/>
      <c r="FHH40" s="869"/>
      <c r="FHI40" s="869"/>
      <c r="FHJ40" s="869"/>
      <c r="FHK40" s="869"/>
      <c r="FHL40" s="869"/>
      <c r="FHM40" s="869"/>
      <c r="FHN40" s="869"/>
      <c r="FHO40" s="869"/>
      <c r="FHP40" s="869"/>
      <c r="FHQ40" s="869"/>
      <c r="FHR40" s="869"/>
      <c r="FHS40" s="869"/>
      <c r="FHT40" s="869"/>
      <c r="FHU40" s="869"/>
      <c r="FHV40" s="869"/>
      <c r="FHW40" s="869"/>
      <c r="FHX40" s="869"/>
      <c r="FHY40" s="869"/>
      <c r="FHZ40" s="869"/>
      <c r="FIA40" s="869"/>
      <c r="FIB40" s="869"/>
      <c r="FIC40" s="869"/>
      <c r="FID40" s="869"/>
      <c r="FIE40" s="869"/>
      <c r="FIF40" s="869"/>
      <c r="FIG40" s="869"/>
      <c r="FIH40" s="869"/>
      <c r="FII40" s="869"/>
      <c r="FIJ40" s="869"/>
      <c r="FIK40" s="869"/>
      <c r="FIL40" s="869"/>
      <c r="FIM40" s="869"/>
      <c r="FIN40" s="869"/>
      <c r="FIO40" s="869"/>
      <c r="FIP40" s="869"/>
      <c r="FIQ40" s="869"/>
      <c r="FIR40" s="869"/>
      <c r="FIS40" s="869"/>
      <c r="FIT40" s="869"/>
      <c r="FIU40" s="869"/>
      <c r="FIV40" s="869"/>
      <c r="FIW40" s="869"/>
      <c r="FIX40" s="869"/>
      <c r="FIY40" s="869"/>
      <c r="FIZ40" s="869"/>
      <c r="FJA40" s="869"/>
      <c r="FJB40" s="869"/>
      <c r="FJC40" s="869"/>
      <c r="FJD40" s="869"/>
      <c r="FJE40" s="869"/>
      <c r="FJF40" s="869"/>
      <c r="FJG40" s="869"/>
      <c r="FJH40" s="869"/>
      <c r="FJI40" s="869"/>
      <c r="FJJ40" s="869"/>
      <c r="FJK40" s="869"/>
      <c r="FJL40" s="869"/>
      <c r="FJM40" s="869"/>
      <c r="FJN40" s="869"/>
      <c r="FJO40" s="869"/>
      <c r="FJP40" s="869"/>
      <c r="FJQ40" s="869"/>
      <c r="FJR40" s="869"/>
      <c r="FJS40" s="869"/>
      <c r="FJT40" s="869"/>
      <c r="FJU40" s="869"/>
      <c r="FJV40" s="869"/>
      <c r="FJW40" s="869"/>
      <c r="FJX40" s="869"/>
      <c r="FJY40" s="869"/>
      <c r="FJZ40" s="869"/>
      <c r="FKA40" s="869"/>
      <c r="FKB40" s="869"/>
      <c r="FKC40" s="869"/>
      <c r="FKD40" s="869"/>
      <c r="FKE40" s="869"/>
      <c r="FKF40" s="869"/>
      <c r="FKG40" s="869"/>
      <c r="FKH40" s="869"/>
      <c r="FKI40" s="869"/>
      <c r="FKJ40" s="869"/>
      <c r="FKK40" s="869"/>
      <c r="FKL40" s="869"/>
      <c r="FKM40" s="869"/>
      <c r="FKN40" s="869"/>
      <c r="FKO40" s="869"/>
      <c r="FKP40" s="869"/>
      <c r="FKQ40" s="869"/>
      <c r="FKR40" s="869"/>
      <c r="FKS40" s="869"/>
      <c r="FKT40" s="869"/>
      <c r="FKU40" s="869"/>
      <c r="FKV40" s="869"/>
      <c r="FKW40" s="869"/>
      <c r="FKX40" s="869"/>
      <c r="FKY40" s="869"/>
      <c r="FKZ40" s="869"/>
      <c r="FLA40" s="869"/>
      <c r="FLB40" s="869"/>
      <c r="FLC40" s="869"/>
      <c r="FLD40" s="869"/>
      <c r="FLE40" s="869"/>
      <c r="FLF40" s="869"/>
      <c r="FLG40" s="869"/>
      <c r="FLH40" s="869"/>
      <c r="FLI40" s="869"/>
      <c r="FLJ40" s="869"/>
      <c r="FLK40" s="869"/>
      <c r="FLL40" s="869"/>
      <c r="FLM40" s="869"/>
      <c r="FLN40" s="869"/>
      <c r="FLO40" s="869"/>
      <c r="FLP40" s="869"/>
      <c r="FLQ40" s="869"/>
      <c r="FLR40" s="869"/>
      <c r="FLS40" s="869"/>
      <c r="FLT40" s="869"/>
      <c r="FLU40" s="869"/>
      <c r="FLV40" s="869"/>
      <c r="FLW40" s="869"/>
      <c r="FLX40" s="869"/>
      <c r="FLY40" s="869"/>
      <c r="FLZ40" s="869"/>
      <c r="FMA40" s="869"/>
      <c r="FMB40" s="869"/>
      <c r="FMC40" s="869"/>
      <c r="FMD40" s="869"/>
      <c r="FME40" s="869"/>
      <c r="FMF40" s="869"/>
      <c r="FMG40" s="869"/>
      <c r="FMH40" s="869"/>
      <c r="FMI40" s="869"/>
      <c r="FMJ40" s="869"/>
      <c r="FMK40" s="869"/>
      <c r="FML40" s="869"/>
      <c r="FMM40" s="869"/>
      <c r="FMN40" s="869"/>
      <c r="FMO40" s="869"/>
      <c r="FMP40" s="869"/>
      <c r="FMQ40" s="869"/>
      <c r="FMR40" s="869"/>
      <c r="FMS40" s="869"/>
      <c r="FMT40" s="869"/>
      <c r="FMU40" s="869"/>
      <c r="FMV40" s="869"/>
      <c r="FMW40" s="869"/>
      <c r="FMX40" s="869"/>
      <c r="FMY40" s="869"/>
      <c r="FMZ40" s="869"/>
      <c r="FNA40" s="869"/>
      <c r="FNB40" s="869"/>
      <c r="FNC40" s="869"/>
      <c r="FND40" s="869"/>
      <c r="FNE40" s="869"/>
      <c r="FNF40" s="869"/>
      <c r="FNG40" s="869"/>
      <c r="FNH40" s="869"/>
      <c r="FNI40" s="869"/>
      <c r="FNJ40" s="869"/>
      <c r="FNK40" s="869"/>
      <c r="FNL40" s="869"/>
      <c r="FNM40" s="869"/>
      <c r="FNN40" s="869"/>
      <c r="FNO40" s="869"/>
      <c r="FNP40" s="869"/>
      <c r="FNQ40" s="869"/>
      <c r="FNR40" s="869"/>
      <c r="FNS40" s="869"/>
      <c r="FNT40" s="869"/>
      <c r="FNU40" s="869"/>
      <c r="FNV40" s="869"/>
      <c r="FNW40" s="869"/>
      <c r="FNX40" s="869"/>
      <c r="FNY40" s="869"/>
      <c r="FNZ40" s="869"/>
      <c r="FOA40" s="869"/>
      <c r="FOB40" s="869"/>
      <c r="FOC40" s="869"/>
      <c r="FOD40" s="869"/>
      <c r="FOE40" s="869"/>
      <c r="FOF40" s="869"/>
      <c r="FOG40" s="869"/>
      <c r="FOH40" s="869"/>
      <c r="FOI40" s="869"/>
      <c r="FOJ40" s="869"/>
      <c r="FOK40" s="869"/>
      <c r="FOL40" s="869"/>
      <c r="FOM40" s="869"/>
      <c r="FON40" s="869"/>
      <c r="FOO40" s="869"/>
      <c r="FOP40" s="869"/>
      <c r="FOQ40" s="869"/>
      <c r="FOR40" s="869"/>
      <c r="FOS40" s="869"/>
      <c r="FOT40" s="869"/>
      <c r="FOU40" s="869"/>
      <c r="FOV40" s="869"/>
      <c r="FOW40" s="869"/>
      <c r="FOX40" s="869"/>
      <c r="FOY40" s="869"/>
      <c r="FOZ40" s="869"/>
      <c r="FPA40" s="869"/>
      <c r="FPB40" s="869"/>
      <c r="FPC40" s="869"/>
      <c r="FPD40" s="869"/>
      <c r="FPE40" s="869"/>
      <c r="FPF40" s="869"/>
      <c r="FPG40" s="869"/>
      <c r="FPH40" s="869"/>
      <c r="FPI40" s="869"/>
      <c r="FPJ40" s="869"/>
      <c r="FPK40" s="869"/>
      <c r="FPL40" s="869"/>
      <c r="FPM40" s="869"/>
      <c r="FPN40" s="869"/>
      <c r="FPO40" s="869"/>
      <c r="FPP40" s="869"/>
      <c r="FPQ40" s="869"/>
      <c r="FPR40" s="869"/>
      <c r="FPS40" s="869"/>
      <c r="FPT40" s="869"/>
      <c r="FPU40" s="869"/>
      <c r="FPV40" s="869"/>
      <c r="FPW40" s="869"/>
      <c r="FPX40" s="869"/>
      <c r="FPY40" s="869"/>
      <c r="FPZ40" s="869"/>
      <c r="FQA40" s="869"/>
      <c r="FQB40" s="869"/>
      <c r="FQC40" s="869"/>
      <c r="FQD40" s="869"/>
      <c r="FQE40" s="869"/>
      <c r="FQF40" s="869"/>
      <c r="FQG40" s="869"/>
      <c r="FQH40" s="869"/>
      <c r="FQI40" s="869"/>
      <c r="FQJ40" s="869"/>
      <c r="FQK40" s="869"/>
      <c r="FQL40" s="869"/>
      <c r="FQM40" s="869"/>
      <c r="FQN40" s="869"/>
      <c r="FQO40" s="869"/>
      <c r="FQP40" s="869"/>
      <c r="FQQ40" s="869"/>
      <c r="FQR40" s="869"/>
      <c r="FQS40" s="869"/>
      <c r="FQT40" s="869"/>
      <c r="FQU40" s="869"/>
      <c r="FQV40" s="869"/>
      <c r="FQW40" s="869"/>
      <c r="FQX40" s="869"/>
      <c r="FQY40" s="869"/>
      <c r="FQZ40" s="869"/>
      <c r="FRA40" s="869"/>
      <c r="FRB40" s="869"/>
      <c r="FRC40" s="869"/>
      <c r="FRD40" s="869"/>
      <c r="FRE40" s="869"/>
      <c r="FRF40" s="869"/>
      <c r="FRG40" s="869"/>
      <c r="FRH40" s="869"/>
      <c r="FRI40" s="869"/>
      <c r="FRJ40" s="869"/>
      <c r="FRK40" s="869"/>
      <c r="FRL40" s="869"/>
      <c r="FRM40" s="869"/>
      <c r="FRN40" s="869"/>
      <c r="FRO40" s="869"/>
      <c r="FRP40" s="869"/>
      <c r="FRQ40" s="869"/>
      <c r="FRR40" s="869"/>
      <c r="FRS40" s="869"/>
      <c r="FRT40" s="869"/>
      <c r="FRU40" s="869"/>
      <c r="FRV40" s="869"/>
      <c r="FRW40" s="869"/>
      <c r="FRX40" s="869"/>
      <c r="FRY40" s="869"/>
      <c r="FRZ40" s="869"/>
      <c r="FSA40" s="869"/>
      <c r="FSB40" s="869"/>
      <c r="FSC40" s="869"/>
      <c r="FSD40" s="869"/>
      <c r="FSE40" s="869"/>
      <c r="FSF40" s="869"/>
      <c r="FSG40" s="869"/>
      <c r="FSH40" s="869"/>
      <c r="FSI40" s="869"/>
      <c r="FSJ40" s="869"/>
      <c r="FSK40" s="869"/>
      <c r="FSL40" s="869"/>
      <c r="FSM40" s="869"/>
      <c r="FSN40" s="869"/>
      <c r="FSO40" s="869"/>
      <c r="FSP40" s="869"/>
      <c r="FSQ40" s="869"/>
      <c r="FSR40" s="869"/>
      <c r="FSS40" s="869"/>
      <c r="FST40" s="869"/>
      <c r="FSU40" s="869"/>
      <c r="FSV40" s="869"/>
      <c r="FSW40" s="869"/>
      <c r="FSX40" s="869"/>
      <c r="FSY40" s="869"/>
      <c r="FSZ40" s="869"/>
      <c r="FTA40" s="869"/>
      <c r="FTB40" s="869"/>
      <c r="FTC40" s="869"/>
      <c r="FTD40" s="869"/>
      <c r="FTE40" s="869"/>
      <c r="FTF40" s="869"/>
      <c r="FTG40" s="869"/>
      <c r="FTH40" s="869"/>
      <c r="FTI40" s="869"/>
      <c r="FTJ40" s="869"/>
      <c r="FTK40" s="869"/>
      <c r="FTL40" s="869"/>
      <c r="FTM40" s="869"/>
      <c r="FTN40" s="869"/>
      <c r="FTO40" s="869"/>
      <c r="FTP40" s="869"/>
      <c r="FTQ40" s="869"/>
      <c r="FTR40" s="869"/>
      <c r="FTS40" s="869"/>
      <c r="FTT40" s="869"/>
      <c r="FTU40" s="869"/>
      <c r="FTV40" s="869"/>
      <c r="FTW40" s="869"/>
      <c r="FTX40" s="869"/>
      <c r="FTY40" s="869"/>
      <c r="FTZ40" s="869"/>
      <c r="FUA40" s="869"/>
      <c r="FUB40" s="869"/>
      <c r="FUC40" s="869"/>
      <c r="FUD40" s="869"/>
      <c r="FUE40" s="869"/>
      <c r="FUF40" s="869"/>
      <c r="FUG40" s="869"/>
      <c r="FUH40" s="869"/>
      <c r="FUI40" s="869"/>
      <c r="FUJ40" s="869"/>
      <c r="FUK40" s="869"/>
      <c r="FUL40" s="869"/>
      <c r="FUM40" s="869"/>
      <c r="FUN40" s="869"/>
      <c r="FUO40" s="869"/>
      <c r="FUP40" s="869"/>
      <c r="FUQ40" s="869"/>
      <c r="FUR40" s="869"/>
      <c r="FUS40" s="869"/>
      <c r="FUT40" s="869"/>
      <c r="FUU40" s="869"/>
      <c r="FUV40" s="869"/>
      <c r="FUW40" s="869"/>
      <c r="FUX40" s="869"/>
      <c r="FUY40" s="869"/>
      <c r="FUZ40" s="869"/>
      <c r="FVA40" s="869"/>
      <c r="FVB40" s="869"/>
      <c r="FVC40" s="869"/>
      <c r="FVD40" s="869"/>
      <c r="FVE40" s="869"/>
      <c r="FVF40" s="869"/>
      <c r="FVG40" s="869"/>
      <c r="FVH40" s="869"/>
      <c r="FVI40" s="869"/>
      <c r="FVJ40" s="869"/>
      <c r="FVK40" s="869"/>
      <c r="FVL40" s="869"/>
      <c r="FVM40" s="869"/>
      <c r="FVN40" s="869"/>
      <c r="FVO40" s="869"/>
      <c r="FVP40" s="869"/>
      <c r="FVQ40" s="869"/>
      <c r="FVR40" s="869"/>
      <c r="FVS40" s="869"/>
      <c r="FVT40" s="869"/>
      <c r="FVU40" s="869"/>
      <c r="FVV40" s="869"/>
      <c r="FVW40" s="869"/>
      <c r="FVX40" s="869"/>
      <c r="FVY40" s="869"/>
      <c r="FVZ40" s="869"/>
      <c r="FWA40" s="869"/>
      <c r="FWB40" s="869"/>
      <c r="FWC40" s="869"/>
      <c r="FWD40" s="869"/>
      <c r="FWE40" s="869"/>
      <c r="FWF40" s="869"/>
      <c r="FWG40" s="869"/>
      <c r="FWH40" s="869"/>
      <c r="FWI40" s="869"/>
      <c r="FWJ40" s="869"/>
      <c r="FWK40" s="869"/>
      <c r="FWL40" s="869"/>
      <c r="FWM40" s="869"/>
      <c r="FWN40" s="869"/>
      <c r="FWO40" s="869"/>
      <c r="FWP40" s="869"/>
      <c r="FWQ40" s="869"/>
      <c r="FWR40" s="869"/>
      <c r="FWS40" s="869"/>
      <c r="FWT40" s="869"/>
      <c r="FWU40" s="869"/>
      <c r="FWV40" s="869"/>
      <c r="FWW40" s="869"/>
      <c r="FWX40" s="869"/>
      <c r="FWY40" s="869"/>
      <c r="FWZ40" s="869"/>
      <c r="FXA40" s="869"/>
      <c r="FXB40" s="869"/>
      <c r="FXC40" s="869"/>
      <c r="FXD40" s="869"/>
      <c r="FXE40" s="869"/>
      <c r="FXF40" s="869"/>
      <c r="FXG40" s="869"/>
      <c r="FXH40" s="869"/>
      <c r="FXI40" s="869"/>
      <c r="FXJ40" s="869"/>
      <c r="FXK40" s="869"/>
      <c r="FXL40" s="869"/>
      <c r="FXM40" s="869"/>
      <c r="FXN40" s="869"/>
      <c r="FXO40" s="869"/>
      <c r="FXP40" s="869"/>
      <c r="FXQ40" s="869"/>
      <c r="FXR40" s="869"/>
      <c r="FXS40" s="869"/>
      <c r="FXT40" s="869"/>
      <c r="FXU40" s="869"/>
      <c r="FXV40" s="869"/>
      <c r="FXW40" s="869"/>
      <c r="FXX40" s="869"/>
      <c r="FXY40" s="869"/>
      <c r="FXZ40" s="869"/>
      <c r="FYA40" s="869"/>
      <c r="FYB40" s="869"/>
      <c r="FYC40" s="869"/>
      <c r="FYD40" s="869"/>
      <c r="FYE40" s="869"/>
      <c r="FYF40" s="869"/>
      <c r="FYG40" s="869"/>
      <c r="FYH40" s="869"/>
      <c r="FYI40" s="869"/>
      <c r="FYJ40" s="869"/>
      <c r="FYK40" s="869"/>
      <c r="FYL40" s="869"/>
      <c r="FYM40" s="869"/>
      <c r="FYN40" s="869"/>
      <c r="FYO40" s="869"/>
      <c r="FYP40" s="869"/>
      <c r="FYQ40" s="869"/>
      <c r="FYR40" s="869"/>
      <c r="FYS40" s="869"/>
      <c r="FYT40" s="869"/>
      <c r="FYU40" s="869"/>
      <c r="FYV40" s="869"/>
      <c r="FYW40" s="869"/>
      <c r="FYX40" s="869"/>
      <c r="FYY40" s="869"/>
      <c r="FYZ40" s="869"/>
      <c r="FZA40" s="869"/>
      <c r="FZB40" s="869"/>
      <c r="FZC40" s="869"/>
      <c r="FZD40" s="869"/>
      <c r="FZE40" s="869"/>
      <c r="FZF40" s="869"/>
      <c r="FZG40" s="869"/>
      <c r="FZH40" s="869"/>
      <c r="FZI40" s="869"/>
      <c r="FZJ40" s="869"/>
      <c r="FZK40" s="869"/>
      <c r="FZL40" s="869"/>
      <c r="FZM40" s="869"/>
      <c r="FZN40" s="869"/>
      <c r="FZO40" s="869"/>
      <c r="FZP40" s="869"/>
      <c r="FZQ40" s="869"/>
      <c r="FZR40" s="869"/>
      <c r="FZS40" s="869"/>
      <c r="FZT40" s="869"/>
      <c r="FZU40" s="869"/>
      <c r="FZV40" s="869"/>
      <c r="FZW40" s="869"/>
      <c r="FZX40" s="869"/>
      <c r="FZY40" s="869"/>
      <c r="FZZ40" s="869"/>
      <c r="GAA40" s="869"/>
      <c r="GAB40" s="869"/>
      <c r="GAC40" s="869"/>
      <c r="GAD40" s="869"/>
      <c r="GAE40" s="869"/>
      <c r="GAF40" s="869"/>
      <c r="GAG40" s="869"/>
      <c r="GAH40" s="869"/>
      <c r="GAI40" s="869"/>
      <c r="GAJ40" s="869"/>
      <c r="GAK40" s="869"/>
      <c r="GAL40" s="869"/>
      <c r="GAM40" s="869"/>
      <c r="GAN40" s="869"/>
      <c r="GAO40" s="869"/>
      <c r="GAP40" s="869"/>
      <c r="GAQ40" s="869"/>
      <c r="GAR40" s="869"/>
      <c r="GAS40" s="869"/>
      <c r="GAT40" s="869"/>
      <c r="GAU40" s="869"/>
      <c r="GAV40" s="869"/>
      <c r="GAW40" s="869"/>
      <c r="GAX40" s="869"/>
      <c r="GAY40" s="869"/>
      <c r="GAZ40" s="869"/>
      <c r="GBA40" s="869"/>
      <c r="GBB40" s="869"/>
      <c r="GBC40" s="869"/>
      <c r="GBD40" s="869"/>
      <c r="GBE40" s="869"/>
      <c r="GBF40" s="869"/>
      <c r="GBG40" s="869"/>
      <c r="GBH40" s="869"/>
      <c r="GBI40" s="869"/>
      <c r="GBJ40" s="869"/>
      <c r="GBK40" s="869"/>
      <c r="GBL40" s="869"/>
      <c r="GBM40" s="869"/>
      <c r="GBN40" s="869"/>
      <c r="GBO40" s="869"/>
      <c r="GBP40" s="869"/>
      <c r="GBQ40" s="869"/>
      <c r="GBR40" s="869"/>
      <c r="GBS40" s="869"/>
      <c r="GBT40" s="869"/>
      <c r="GBU40" s="869"/>
      <c r="GBV40" s="869"/>
      <c r="GBW40" s="869"/>
      <c r="GBX40" s="869"/>
      <c r="GBY40" s="869"/>
      <c r="GBZ40" s="869"/>
      <c r="GCA40" s="869"/>
      <c r="GCB40" s="869"/>
      <c r="GCC40" s="869"/>
      <c r="GCD40" s="869"/>
      <c r="GCE40" s="869"/>
      <c r="GCF40" s="869"/>
      <c r="GCG40" s="869"/>
      <c r="GCH40" s="869"/>
      <c r="GCI40" s="869"/>
      <c r="GCJ40" s="869"/>
      <c r="GCK40" s="869"/>
      <c r="GCL40" s="869"/>
      <c r="GCM40" s="869"/>
      <c r="GCN40" s="869"/>
      <c r="GCO40" s="869"/>
      <c r="GCP40" s="869"/>
      <c r="GCQ40" s="869"/>
      <c r="GCR40" s="869"/>
      <c r="GCS40" s="869"/>
      <c r="GCT40" s="869"/>
      <c r="GCU40" s="869"/>
      <c r="GCV40" s="869"/>
      <c r="GCW40" s="869"/>
      <c r="GCX40" s="869"/>
      <c r="GCY40" s="869"/>
      <c r="GCZ40" s="869"/>
      <c r="GDA40" s="869"/>
      <c r="GDB40" s="869"/>
      <c r="GDC40" s="869"/>
      <c r="GDD40" s="869"/>
      <c r="GDE40" s="869"/>
      <c r="GDF40" s="869"/>
      <c r="GDG40" s="869"/>
      <c r="GDH40" s="869"/>
      <c r="GDI40" s="869"/>
      <c r="GDJ40" s="869"/>
      <c r="GDK40" s="869"/>
      <c r="GDL40" s="869"/>
      <c r="GDM40" s="869"/>
      <c r="GDN40" s="869"/>
      <c r="GDO40" s="869"/>
      <c r="GDP40" s="869"/>
      <c r="GDQ40" s="869"/>
      <c r="GDR40" s="869"/>
      <c r="GDS40" s="869"/>
      <c r="GDT40" s="869"/>
      <c r="GDU40" s="869"/>
      <c r="GDV40" s="869"/>
      <c r="GDW40" s="869"/>
      <c r="GDX40" s="869"/>
      <c r="GDY40" s="869"/>
      <c r="GDZ40" s="869"/>
      <c r="GEA40" s="869"/>
      <c r="GEB40" s="869"/>
      <c r="GEC40" s="869"/>
      <c r="GED40" s="869"/>
      <c r="GEE40" s="869"/>
      <c r="GEF40" s="869"/>
      <c r="GEG40" s="869"/>
      <c r="GEH40" s="869"/>
      <c r="GEI40" s="869"/>
      <c r="GEJ40" s="869"/>
      <c r="GEK40" s="869"/>
      <c r="GEL40" s="869"/>
      <c r="GEM40" s="869"/>
      <c r="GEN40" s="869"/>
      <c r="GEO40" s="869"/>
      <c r="GEP40" s="869"/>
      <c r="GEQ40" s="869"/>
      <c r="GER40" s="869"/>
      <c r="GES40" s="869"/>
      <c r="GET40" s="869"/>
      <c r="GEU40" s="869"/>
      <c r="GEV40" s="869"/>
      <c r="GEW40" s="869"/>
      <c r="GEX40" s="869"/>
      <c r="GEY40" s="869"/>
      <c r="GEZ40" s="869"/>
      <c r="GFA40" s="869"/>
      <c r="GFB40" s="869"/>
      <c r="GFC40" s="869"/>
      <c r="GFD40" s="869"/>
      <c r="GFE40" s="869"/>
      <c r="GFF40" s="869"/>
      <c r="GFG40" s="869"/>
      <c r="GFH40" s="869"/>
      <c r="GFI40" s="869"/>
      <c r="GFJ40" s="869"/>
      <c r="GFK40" s="869"/>
      <c r="GFL40" s="869"/>
      <c r="GFM40" s="869"/>
      <c r="GFN40" s="869"/>
      <c r="GFO40" s="869"/>
      <c r="GFP40" s="869"/>
      <c r="GFQ40" s="869"/>
      <c r="GFR40" s="869"/>
      <c r="GFS40" s="869"/>
      <c r="GFT40" s="869"/>
      <c r="GFU40" s="869"/>
      <c r="GFV40" s="869"/>
      <c r="GFW40" s="869"/>
      <c r="GFX40" s="869"/>
      <c r="GFY40" s="869"/>
      <c r="GFZ40" s="869"/>
      <c r="GGA40" s="869"/>
      <c r="GGB40" s="869"/>
      <c r="GGC40" s="869"/>
      <c r="GGD40" s="869"/>
      <c r="GGE40" s="869"/>
      <c r="GGF40" s="869"/>
      <c r="GGG40" s="869"/>
      <c r="GGH40" s="869"/>
      <c r="GGI40" s="869"/>
      <c r="GGJ40" s="869"/>
      <c r="GGK40" s="869"/>
      <c r="GGL40" s="869"/>
      <c r="GGM40" s="869"/>
      <c r="GGN40" s="869"/>
      <c r="GGO40" s="869"/>
      <c r="GGP40" s="869"/>
      <c r="GGQ40" s="869"/>
      <c r="GGR40" s="869"/>
      <c r="GGS40" s="869"/>
      <c r="GGT40" s="869"/>
      <c r="GGU40" s="869"/>
      <c r="GGV40" s="869"/>
      <c r="GGW40" s="869"/>
      <c r="GGX40" s="869"/>
      <c r="GGY40" s="869"/>
      <c r="GGZ40" s="869"/>
      <c r="GHA40" s="869"/>
      <c r="GHB40" s="869"/>
      <c r="GHC40" s="869"/>
      <c r="GHD40" s="869"/>
      <c r="GHE40" s="869"/>
      <c r="GHF40" s="869"/>
      <c r="GHG40" s="869"/>
      <c r="GHH40" s="869"/>
      <c r="GHI40" s="869"/>
      <c r="GHJ40" s="869"/>
      <c r="GHK40" s="869"/>
      <c r="GHL40" s="869"/>
      <c r="GHM40" s="869"/>
      <c r="GHN40" s="869"/>
      <c r="GHO40" s="869"/>
      <c r="GHP40" s="869"/>
      <c r="GHQ40" s="869"/>
      <c r="GHR40" s="869"/>
      <c r="GHS40" s="869"/>
      <c r="GHT40" s="869"/>
      <c r="GHU40" s="869"/>
      <c r="GHV40" s="869"/>
      <c r="GHW40" s="869"/>
      <c r="GHX40" s="869"/>
      <c r="GHY40" s="869"/>
      <c r="GHZ40" s="869"/>
      <c r="GIA40" s="869"/>
      <c r="GIB40" s="869"/>
      <c r="GIC40" s="869"/>
      <c r="GID40" s="869"/>
      <c r="GIE40" s="869"/>
      <c r="GIF40" s="869"/>
      <c r="GIG40" s="869"/>
      <c r="GIH40" s="869"/>
      <c r="GII40" s="869"/>
      <c r="GIJ40" s="869"/>
      <c r="GIK40" s="869"/>
      <c r="GIL40" s="869"/>
      <c r="GIM40" s="869"/>
      <c r="GIN40" s="869"/>
      <c r="GIO40" s="869"/>
      <c r="GIP40" s="869"/>
      <c r="GIQ40" s="869"/>
      <c r="GIR40" s="869"/>
      <c r="GIS40" s="869"/>
      <c r="GIT40" s="869"/>
      <c r="GIU40" s="869"/>
      <c r="GIV40" s="869"/>
      <c r="GIW40" s="869"/>
      <c r="GIX40" s="869"/>
      <c r="GIY40" s="869"/>
      <c r="GIZ40" s="869"/>
      <c r="GJA40" s="869"/>
      <c r="GJB40" s="869"/>
      <c r="GJC40" s="869"/>
      <c r="GJD40" s="869"/>
      <c r="GJE40" s="869"/>
      <c r="GJF40" s="869"/>
      <c r="GJG40" s="869"/>
      <c r="GJH40" s="869"/>
      <c r="GJI40" s="869"/>
      <c r="GJJ40" s="869"/>
      <c r="GJK40" s="869"/>
      <c r="GJL40" s="869"/>
      <c r="GJM40" s="869"/>
      <c r="GJN40" s="869"/>
      <c r="GJO40" s="869"/>
      <c r="GJP40" s="869"/>
      <c r="GJQ40" s="869"/>
      <c r="GJR40" s="869"/>
      <c r="GJS40" s="869"/>
      <c r="GJT40" s="869"/>
      <c r="GJU40" s="869"/>
      <c r="GJV40" s="869"/>
      <c r="GJW40" s="869"/>
      <c r="GJX40" s="869"/>
      <c r="GJY40" s="869"/>
      <c r="GJZ40" s="869"/>
      <c r="GKA40" s="869"/>
      <c r="GKB40" s="869"/>
      <c r="GKC40" s="869"/>
      <c r="GKD40" s="869"/>
      <c r="GKE40" s="869"/>
      <c r="GKF40" s="869"/>
      <c r="GKG40" s="869"/>
      <c r="GKH40" s="869"/>
      <c r="GKI40" s="869"/>
      <c r="GKJ40" s="869"/>
      <c r="GKK40" s="869"/>
      <c r="GKL40" s="869"/>
      <c r="GKM40" s="869"/>
      <c r="GKN40" s="869"/>
      <c r="GKO40" s="869"/>
      <c r="GKP40" s="869"/>
      <c r="GKQ40" s="869"/>
      <c r="GKR40" s="869"/>
      <c r="GKS40" s="869"/>
      <c r="GKT40" s="869"/>
      <c r="GKU40" s="869"/>
      <c r="GKV40" s="869"/>
      <c r="GKW40" s="869"/>
      <c r="GKX40" s="869"/>
      <c r="GKY40" s="869"/>
      <c r="GKZ40" s="869"/>
      <c r="GLA40" s="869"/>
      <c r="GLB40" s="869"/>
      <c r="GLC40" s="869"/>
      <c r="GLD40" s="869"/>
      <c r="GLE40" s="869"/>
      <c r="GLF40" s="869"/>
      <c r="GLG40" s="869"/>
      <c r="GLH40" s="869"/>
      <c r="GLI40" s="869"/>
      <c r="GLJ40" s="869"/>
      <c r="GLK40" s="869"/>
      <c r="GLL40" s="869"/>
      <c r="GLM40" s="869"/>
      <c r="GLN40" s="869"/>
      <c r="GLO40" s="869"/>
      <c r="GLP40" s="869"/>
      <c r="GLQ40" s="869"/>
      <c r="GLR40" s="869"/>
      <c r="GLS40" s="869"/>
      <c r="GLT40" s="869"/>
      <c r="GLU40" s="869"/>
      <c r="GLV40" s="869"/>
      <c r="GLW40" s="869"/>
      <c r="GLX40" s="869"/>
      <c r="GLY40" s="869"/>
      <c r="GLZ40" s="869"/>
      <c r="GMA40" s="869"/>
      <c r="GMB40" s="869"/>
      <c r="GMC40" s="869"/>
      <c r="GMD40" s="869"/>
      <c r="GME40" s="869"/>
      <c r="GMF40" s="869"/>
      <c r="GMG40" s="869"/>
      <c r="GMH40" s="869"/>
      <c r="GMI40" s="869"/>
      <c r="GMJ40" s="869"/>
      <c r="GMK40" s="869"/>
      <c r="GML40" s="869"/>
      <c r="GMM40" s="869"/>
      <c r="GMN40" s="869"/>
      <c r="GMO40" s="869"/>
      <c r="GMP40" s="869"/>
      <c r="GMQ40" s="869"/>
      <c r="GMR40" s="869"/>
      <c r="GMS40" s="869"/>
      <c r="GMT40" s="869"/>
      <c r="GMU40" s="869"/>
      <c r="GMV40" s="869"/>
      <c r="GMW40" s="869"/>
      <c r="GMX40" s="869"/>
      <c r="GMY40" s="869"/>
      <c r="GMZ40" s="869"/>
      <c r="GNA40" s="869"/>
      <c r="GNB40" s="869"/>
      <c r="GNC40" s="869"/>
      <c r="GND40" s="869"/>
      <c r="GNE40" s="869"/>
      <c r="GNF40" s="869"/>
      <c r="GNG40" s="869"/>
      <c r="GNH40" s="869"/>
      <c r="GNI40" s="869"/>
      <c r="GNJ40" s="869"/>
      <c r="GNK40" s="869"/>
      <c r="GNL40" s="869"/>
      <c r="GNM40" s="869"/>
      <c r="GNN40" s="869"/>
      <c r="GNO40" s="869"/>
      <c r="GNP40" s="869"/>
      <c r="GNQ40" s="869"/>
      <c r="GNR40" s="869"/>
      <c r="GNS40" s="869"/>
      <c r="GNT40" s="869"/>
      <c r="GNU40" s="869"/>
      <c r="GNV40" s="869"/>
      <c r="GNW40" s="869"/>
      <c r="GNX40" s="869"/>
      <c r="GNY40" s="869"/>
      <c r="GNZ40" s="869"/>
      <c r="GOA40" s="869"/>
      <c r="GOB40" s="869"/>
      <c r="GOC40" s="869"/>
      <c r="GOD40" s="869"/>
      <c r="GOE40" s="869"/>
      <c r="GOF40" s="869"/>
      <c r="GOG40" s="869"/>
      <c r="GOH40" s="869"/>
      <c r="GOI40" s="869"/>
      <c r="GOJ40" s="869"/>
      <c r="GOK40" s="869"/>
      <c r="GOL40" s="869"/>
      <c r="GOM40" s="869"/>
      <c r="GON40" s="869"/>
      <c r="GOO40" s="869"/>
      <c r="GOP40" s="869"/>
      <c r="GOQ40" s="869"/>
      <c r="GOR40" s="869"/>
      <c r="GOS40" s="869"/>
      <c r="GOT40" s="869"/>
      <c r="GOU40" s="869"/>
      <c r="GOV40" s="869"/>
      <c r="GOW40" s="869"/>
      <c r="GOX40" s="869"/>
      <c r="GOY40" s="869"/>
      <c r="GOZ40" s="869"/>
      <c r="GPA40" s="869"/>
      <c r="GPB40" s="869"/>
      <c r="GPC40" s="869"/>
      <c r="GPD40" s="869"/>
      <c r="GPE40" s="869"/>
      <c r="GPF40" s="869"/>
      <c r="GPG40" s="869"/>
      <c r="GPH40" s="869"/>
      <c r="GPI40" s="869"/>
      <c r="GPJ40" s="869"/>
      <c r="GPK40" s="869"/>
      <c r="GPL40" s="869"/>
      <c r="GPM40" s="869"/>
      <c r="GPN40" s="869"/>
      <c r="GPO40" s="869"/>
      <c r="GPP40" s="869"/>
      <c r="GPQ40" s="869"/>
      <c r="GPR40" s="869"/>
      <c r="GPS40" s="869"/>
      <c r="GPT40" s="869"/>
      <c r="GPU40" s="869"/>
      <c r="GPV40" s="869"/>
      <c r="GPW40" s="869"/>
      <c r="GPX40" s="869"/>
      <c r="GPY40" s="869"/>
      <c r="GPZ40" s="869"/>
      <c r="GQA40" s="869"/>
      <c r="GQB40" s="869"/>
      <c r="GQC40" s="869"/>
      <c r="GQD40" s="869"/>
      <c r="GQE40" s="869"/>
      <c r="GQF40" s="869"/>
      <c r="GQG40" s="869"/>
      <c r="GQH40" s="869"/>
      <c r="GQI40" s="869"/>
      <c r="GQJ40" s="869"/>
      <c r="GQK40" s="869"/>
      <c r="GQL40" s="869"/>
      <c r="GQM40" s="869"/>
      <c r="GQN40" s="869"/>
      <c r="GQO40" s="869"/>
      <c r="GQP40" s="869"/>
      <c r="GQQ40" s="869"/>
      <c r="GQR40" s="869"/>
      <c r="GQS40" s="869"/>
      <c r="GQT40" s="869"/>
      <c r="GQU40" s="869"/>
      <c r="GQV40" s="869"/>
      <c r="GQW40" s="869"/>
      <c r="GQX40" s="869"/>
      <c r="GQY40" s="869"/>
      <c r="GQZ40" s="869"/>
      <c r="GRA40" s="869"/>
      <c r="GRB40" s="869"/>
      <c r="GRC40" s="869"/>
      <c r="GRD40" s="869"/>
      <c r="GRE40" s="869"/>
      <c r="GRF40" s="869"/>
      <c r="GRG40" s="869"/>
      <c r="GRH40" s="869"/>
      <c r="GRI40" s="869"/>
      <c r="GRJ40" s="869"/>
      <c r="GRK40" s="869"/>
      <c r="GRL40" s="869"/>
      <c r="GRM40" s="869"/>
      <c r="GRN40" s="869"/>
      <c r="GRO40" s="869"/>
      <c r="GRP40" s="869"/>
      <c r="GRQ40" s="869"/>
      <c r="GRR40" s="869"/>
      <c r="GRS40" s="869"/>
      <c r="GRT40" s="869"/>
      <c r="GRU40" s="869"/>
      <c r="GRV40" s="869"/>
      <c r="GRW40" s="869"/>
      <c r="GRX40" s="869"/>
      <c r="GRY40" s="869"/>
      <c r="GRZ40" s="869"/>
      <c r="GSA40" s="869"/>
      <c r="GSB40" s="869"/>
      <c r="GSC40" s="869"/>
      <c r="GSD40" s="869"/>
      <c r="GSE40" s="869"/>
      <c r="GSF40" s="869"/>
      <c r="GSG40" s="869"/>
      <c r="GSH40" s="869"/>
      <c r="GSI40" s="869"/>
      <c r="GSJ40" s="869"/>
      <c r="GSK40" s="869"/>
      <c r="GSL40" s="869"/>
      <c r="GSM40" s="869"/>
      <c r="GSN40" s="869"/>
      <c r="GSO40" s="869"/>
      <c r="GSP40" s="869"/>
      <c r="GSQ40" s="869"/>
      <c r="GSR40" s="869"/>
      <c r="GSS40" s="869"/>
      <c r="GST40" s="869"/>
      <c r="GSU40" s="869"/>
      <c r="GSV40" s="869"/>
      <c r="GSW40" s="869"/>
      <c r="GSX40" s="869"/>
      <c r="GSY40" s="869"/>
      <c r="GSZ40" s="869"/>
      <c r="GTA40" s="869"/>
      <c r="GTB40" s="869"/>
      <c r="GTC40" s="869"/>
      <c r="GTD40" s="869"/>
      <c r="GTE40" s="869"/>
      <c r="GTF40" s="869"/>
      <c r="GTG40" s="869"/>
      <c r="GTH40" s="869"/>
      <c r="GTI40" s="869"/>
      <c r="GTJ40" s="869"/>
      <c r="GTK40" s="869"/>
      <c r="GTL40" s="869"/>
      <c r="GTM40" s="869"/>
      <c r="GTN40" s="869"/>
      <c r="GTO40" s="869"/>
      <c r="GTP40" s="869"/>
      <c r="GTQ40" s="869"/>
      <c r="GTR40" s="869"/>
      <c r="GTS40" s="869"/>
      <c r="GTT40" s="869"/>
      <c r="GTU40" s="869"/>
      <c r="GTV40" s="869"/>
      <c r="GTW40" s="869"/>
      <c r="GTX40" s="869"/>
      <c r="GTY40" s="869"/>
      <c r="GTZ40" s="869"/>
      <c r="GUA40" s="869"/>
      <c r="GUB40" s="869"/>
      <c r="GUC40" s="869"/>
      <c r="GUD40" s="869"/>
      <c r="GUE40" s="869"/>
      <c r="GUF40" s="869"/>
      <c r="GUG40" s="869"/>
      <c r="GUH40" s="869"/>
      <c r="GUI40" s="869"/>
      <c r="GUJ40" s="869"/>
      <c r="GUK40" s="869"/>
      <c r="GUL40" s="869"/>
      <c r="GUM40" s="869"/>
      <c r="GUN40" s="869"/>
      <c r="GUO40" s="869"/>
      <c r="GUP40" s="869"/>
      <c r="GUQ40" s="869"/>
      <c r="GUR40" s="869"/>
      <c r="GUS40" s="869"/>
      <c r="GUT40" s="869"/>
      <c r="GUU40" s="869"/>
      <c r="GUV40" s="869"/>
      <c r="GUW40" s="869"/>
      <c r="GUX40" s="869"/>
      <c r="GUY40" s="869"/>
      <c r="GUZ40" s="869"/>
      <c r="GVA40" s="869"/>
      <c r="GVB40" s="869"/>
      <c r="GVC40" s="869"/>
      <c r="GVD40" s="869"/>
      <c r="GVE40" s="869"/>
      <c r="GVF40" s="869"/>
      <c r="GVG40" s="869"/>
      <c r="GVH40" s="869"/>
      <c r="GVI40" s="869"/>
      <c r="GVJ40" s="869"/>
      <c r="GVK40" s="869"/>
      <c r="GVL40" s="869"/>
      <c r="GVM40" s="869"/>
      <c r="GVN40" s="869"/>
      <c r="GVO40" s="869"/>
      <c r="GVP40" s="869"/>
      <c r="GVQ40" s="869"/>
      <c r="GVR40" s="869"/>
      <c r="GVS40" s="869"/>
      <c r="GVT40" s="869"/>
      <c r="GVU40" s="869"/>
      <c r="GVV40" s="869"/>
      <c r="GVW40" s="869"/>
      <c r="GVX40" s="869"/>
      <c r="GVY40" s="869"/>
      <c r="GVZ40" s="869"/>
      <c r="GWA40" s="869"/>
      <c r="GWB40" s="869"/>
      <c r="GWC40" s="869"/>
      <c r="GWD40" s="869"/>
      <c r="GWE40" s="869"/>
      <c r="GWF40" s="869"/>
      <c r="GWG40" s="869"/>
      <c r="GWH40" s="869"/>
      <c r="GWI40" s="869"/>
      <c r="GWJ40" s="869"/>
      <c r="GWK40" s="869"/>
      <c r="GWL40" s="869"/>
      <c r="GWM40" s="869"/>
      <c r="GWN40" s="869"/>
      <c r="GWO40" s="869"/>
      <c r="GWP40" s="869"/>
      <c r="GWQ40" s="869"/>
      <c r="GWR40" s="869"/>
      <c r="GWS40" s="869"/>
      <c r="GWT40" s="869"/>
      <c r="GWU40" s="869"/>
      <c r="GWV40" s="869"/>
      <c r="GWW40" s="869"/>
      <c r="GWX40" s="869"/>
      <c r="GWY40" s="869"/>
      <c r="GWZ40" s="869"/>
      <c r="GXA40" s="869"/>
      <c r="GXB40" s="869"/>
      <c r="GXC40" s="869"/>
      <c r="GXD40" s="869"/>
      <c r="GXE40" s="869"/>
      <c r="GXF40" s="869"/>
      <c r="GXG40" s="869"/>
      <c r="GXH40" s="869"/>
      <c r="GXI40" s="869"/>
      <c r="GXJ40" s="869"/>
      <c r="GXK40" s="869"/>
      <c r="GXL40" s="869"/>
      <c r="GXM40" s="869"/>
      <c r="GXN40" s="869"/>
      <c r="GXO40" s="869"/>
      <c r="GXP40" s="869"/>
      <c r="GXQ40" s="869"/>
      <c r="GXR40" s="869"/>
      <c r="GXS40" s="869"/>
      <c r="GXT40" s="869"/>
      <c r="GXU40" s="869"/>
      <c r="GXV40" s="869"/>
      <c r="GXW40" s="869"/>
      <c r="GXX40" s="869"/>
      <c r="GXY40" s="869"/>
      <c r="GXZ40" s="869"/>
      <c r="GYA40" s="869"/>
      <c r="GYB40" s="869"/>
      <c r="GYC40" s="869"/>
      <c r="GYD40" s="869"/>
      <c r="GYE40" s="869"/>
      <c r="GYF40" s="869"/>
      <c r="GYG40" s="869"/>
      <c r="GYH40" s="869"/>
      <c r="GYI40" s="869"/>
      <c r="GYJ40" s="869"/>
      <c r="GYK40" s="869"/>
      <c r="GYL40" s="869"/>
      <c r="GYM40" s="869"/>
      <c r="GYN40" s="869"/>
      <c r="GYO40" s="869"/>
      <c r="GYP40" s="869"/>
      <c r="GYQ40" s="869"/>
      <c r="GYR40" s="869"/>
      <c r="GYS40" s="869"/>
      <c r="GYT40" s="869"/>
      <c r="GYU40" s="869"/>
      <c r="GYV40" s="869"/>
      <c r="GYW40" s="869"/>
      <c r="GYX40" s="869"/>
      <c r="GYY40" s="869"/>
      <c r="GYZ40" s="869"/>
      <c r="GZA40" s="869"/>
      <c r="GZB40" s="869"/>
      <c r="GZC40" s="869"/>
      <c r="GZD40" s="869"/>
      <c r="GZE40" s="869"/>
      <c r="GZF40" s="869"/>
      <c r="GZG40" s="869"/>
      <c r="GZH40" s="869"/>
      <c r="GZI40" s="869"/>
      <c r="GZJ40" s="869"/>
      <c r="GZK40" s="869"/>
      <c r="GZL40" s="869"/>
      <c r="GZM40" s="869"/>
      <c r="GZN40" s="869"/>
      <c r="GZO40" s="869"/>
      <c r="GZP40" s="869"/>
      <c r="GZQ40" s="869"/>
      <c r="GZR40" s="869"/>
      <c r="GZS40" s="869"/>
      <c r="GZT40" s="869"/>
      <c r="GZU40" s="869"/>
      <c r="GZV40" s="869"/>
      <c r="GZW40" s="869"/>
      <c r="GZX40" s="869"/>
      <c r="GZY40" s="869"/>
      <c r="GZZ40" s="869"/>
      <c r="HAA40" s="869"/>
      <c r="HAB40" s="869"/>
      <c r="HAC40" s="869"/>
      <c r="HAD40" s="869"/>
      <c r="HAE40" s="869"/>
      <c r="HAF40" s="869"/>
      <c r="HAG40" s="869"/>
      <c r="HAH40" s="869"/>
      <c r="HAI40" s="869"/>
      <c r="HAJ40" s="869"/>
      <c r="HAK40" s="869"/>
      <c r="HAL40" s="869"/>
      <c r="HAM40" s="869"/>
      <c r="HAN40" s="869"/>
      <c r="HAO40" s="869"/>
      <c r="HAP40" s="869"/>
      <c r="HAQ40" s="869"/>
      <c r="HAR40" s="869"/>
      <c r="HAS40" s="869"/>
      <c r="HAT40" s="869"/>
      <c r="HAU40" s="869"/>
      <c r="HAV40" s="869"/>
      <c r="HAW40" s="869"/>
      <c r="HAX40" s="869"/>
      <c r="HAY40" s="869"/>
      <c r="HAZ40" s="869"/>
      <c r="HBA40" s="869"/>
      <c r="HBB40" s="869"/>
      <c r="HBC40" s="869"/>
      <c r="HBD40" s="869"/>
      <c r="HBE40" s="869"/>
      <c r="HBF40" s="869"/>
      <c r="HBG40" s="869"/>
      <c r="HBH40" s="869"/>
      <c r="HBI40" s="869"/>
      <c r="HBJ40" s="869"/>
      <c r="HBK40" s="869"/>
      <c r="HBL40" s="869"/>
      <c r="HBM40" s="869"/>
      <c r="HBN40" s="869"/>
      <c r="HBO40" s="869"/>
      <c r="HBP40" s="869"/>
      <c r="HBQ40" s="869"/>
      <c r="HBR40" s="869"/>
      <c r="HBS40" s="869"/>
      <c r="HBT40" s="869"/>
      <c r="HBU40" s="869"/>
      <c r="HBV40" s="869"/>
      <c r="HBW40" s="869"/>
      <c r="HBX40" s="869"/>
      <c r="HBY40" s="869"/>
      <c r="HBZ40" s="869"/>
      <c r="HCA40" s="869"/>
      <c r="HCB40" s="869"/>
      <c r="HCC40" s="869"/>
      <c r="HCD40" s="869"/>
      <c r="HCE40" s="869"/>
      <c r="HCF40" s="869"/>
      <c r="HCG40" s="869"/>
      <c r="HCH40" s="869"/>
      <c r="HCI40" s="869"/>
      <c r="HCJ40" s="869"/>
      <c r="HCK40" s="869"/>
      <c r="HCL40" s="869"/>
      <c r="HCM40" s="869"/>
      <c r="HCN40" s="869"/>
      <c r="HCO40" s="869"/>
      <c r="HCP40" s="869"/>
      <c r="HCQ40" s="869"/>
      <c r="HCR40" s="869"/>
      <c r="HCS40" s="869"/>
      <c r="HCT40" s="869"/>
      <c r="HCU40" s="869"/>
      <c r="HCV40" s="869"/>
      <c r="HCW40" s="869"/>
      <c r="HCX40" s="869"/>
      <c r="HCY40" s="869"/>
      <c r="HCZ40" s="869"/>
      <c r="HDA40" s="869"/>
      <c r="HDB40" s="869"/>
      <c r="HDC40" s="869"/>
      <c r="HDD40" s="869"/>
      <c r="HDE40" s="869"/>
      <c r="HDF40" s="869"/>
      <c r="HDG40" s="869"/>
      <c r="HDH40" s="869"/>
      <c r="HDI40" s="869"/>
      <c r="HDJ40" s="869"/>
      <c r="HDK40" s="869"/>
      <c r="HDL40" s="869"/>
      <c r="HDM40" s="869"/>
      <c r="HDN40" s="869"/>
      <c r="HDO40" s="869"/>
      <c r="HDP40" s="869"/>
      <c r="HDQ40" s="869"/>
      <c r="HDR40" s="869"/>
      <c r="HDS40" s="869"/>
      <c r="HDT40" s="869"/>
      <c r="HDU40" s="869"/>
      <c r="HDV40" s="869"/>
      <c r="HDW40" s="869"/>
      <c r="HDX40" s="869"/>
      <c r="HDY40" s="869"/>
      <c r="HDZ40" s="869"/>
      <c r="HEA40" s="869"/>
      <c r="HEB40" s="869"/>
      <c r="HEC40" s="869"/>
      <c r="HED40" s="869"/>
      <c r="HEE40" s="869"/>
      <c r="HEF40" s="869"/>
      <c r="HEG40" s="869"/>
      <c r="HEH40" s="869"/>
      <c r="HEI40" s="869"/>
      <c r="HEJ40" s="869"/>
      <c r="HEK40" s="869"/>
      <c r="HEL40" s="869"/>
      <c r="HEM40" s="869"/>
      <c r="HEN40" s="869"/>
      <c r="HEO40" s="869"/>
      <c r="HEP40" s="869"/>
      <c r="HEQ40" s="869"/>
      <c r="HER40" s="869"/>
      <c r="HES40" s="869"/>
      <c r="HET40" s="869"/>
      <c r="HEU40" s="869"/>
      <c r="HEV40" s="869"/>
      <c r="HEW40" s="869"/>
      <c r="HEX40" s="869"/>
      <c r="HEY40" s="869"/>
      <c r="HEZ40" s="869"/>
      <c r="HFA40" s="869"/>
      <c r="HFB40" s="869"/>
      <c r="HFC40" s="869"/>
      <c r="HFD40" s="869"/>
      <c r="HFE40" s="869"/>
      <c r="HFF40" s="869"/>
      <c r="HFG40" s="869"/>
      <c r="HFH40" s="869"/>
      <c r="HFI40" s="869"/>
      <c r="HFJ40" s="869"/>
      <c r="HFK40" s="869"/>
      <c r="HFL40" s="869"/>
      <c r="HFM40" s="869"/>
      <c r="HFN40" s="869"/>
      <c r="HFO40" s="869"/>
      <c r="HFP40" s="869"/>
      <c r="HFQ40" s="869"/>
      <c r="HFR40" s="869"/>
      <c r="HFS40" s="869"/>
      <c r="HFT40" s="869"/>
      <c r="HFU40" s="869"/>
      <c r="HFV40" s="869"/>
      <c r="HFW40" s="869"/>
      <c r="HFX40" s="869"/>
      <c r="HFY40" s="869"/>
      <c r="HFZ40" s="869"/>
      <c r="HGA40" s="869"/>
      <c r="HGB40" s="869"/>
      <c r="HGC40" s="869"/>
      <c r="HGD40" s="869"/>
      <c r="HGE40" s="869"/>
      <c r="HGF40" s="869"/>
      <c r="HGG40" s="869"/>
      <c r="HGH40" s="869"/>
      <c r="HGI40" s="869"/>
      <c r="HGJ40" s="869"/>
      <c r="HGK40" s="869"/>
      <c r="HGL40" s="869"/>
      <c r="HGM40" s="869"/>
      <c r="HGN40" s="869"/>
      <c r="HGO40" s="869"/>
      <c r="HGP40" s="869"/>
      <c r="HGQ40" s="869"/>
      <c r="HGR40" s="869"/>
      <c r="HGS40" s="869"/>
      <c r="HGT40" s="869"/>
      <c r="HGU40" s="869"/>
      <c r="HGV40" s="869"/>
      <c r="HGW40" s="869"/>
      <c r="HGX40" s="869"/>
      <c r="HGY40" s="869"/>
      <c r="HGZ40" s="869"/>
      <c r="HHA40" s="869"/>
      <c r="HHB40" s="869"/>
      <c r="HHC40" s="869"/>
      <c r="HHD40" s="869"/>
      <c r="HHE40" s="869"/>
      <c r="HHF40" s="869"/>
      <c r="HHG40" s="869"/>
      <c r="HHH40" s="869"/>
      <c r="HHI40" s="869"/>
      <c r="HHJ40" s="869"/>
      <c r="HHK40" s="869"/>
      <c r="HHL40" s="869"/>
      <c r="HHM40" s="869"/>
      <c r="HHN40" s="869"/>
      <c r="HHO40" s="869"/>
      <c r="HHP40" s="869"/>
      <c r="HHQ40" s="869"/>
      <c r="HHR40" s="869"/>
      <c r="HHS40" s="869"/>
      <c r="HHT40" s="869"/>
      <c r="HHU40" s="869"/>
      <c r="HHV40" s="869"/>
      <c r="HHW40" s="869"/>
      <c r="HHX40" s="869"/>
      <c r="HHY40" s="869"/>
      <c r="HHZ40" s="869"/>
      <c r="HIA40" s="869"/>
      <c r="HIB40" s="869"/>
      <c r="HIC40" s="869"/>
      <c r="HID40" s="869"/>
      <c r="HIE40" s="869"/>
      <c r="HIF40" s="869"/>
      <c r="HIG40" s="869"/>
      <c r="HIH40" s="869"/>
      <c r="HII40" s="869"/>
      <c r="HIJ40" s="869"/>
      <c r="HIK40" s="869"/>
      <c r="HIL40" s="869"/>
      <c r="HIM40" s="869"/>
      <c r="HIN40" s="869"/>
      <c r="HIO40" s="869"/>
      <c r="HIP40" s="869"/>
      <c r="HIQ40" s="869"/>
      <c r="HIR40" s="869"/>
      <c r="HIS40" s="869"/>
      <c r="HIT40" s="869"/>
      <c r="HIU40" s="869"/>
      <c r="HIV40" s="869"/>
      <c r="HIW40" s="869"/>
      <c r="HIX40" s="869"/>
      <c r="HIY40" s="869"/>
      <c r="HIZ40" s="869"/>
      <c r="HJA40" s="869"/>
      <c r="HJB40" s="869"/>
      <c r="HJC40" s="869"/>
      <c r="HJD40" s="869"/>
      <c r="HJE40" s="869"/>
      <c r="HJF40" s="869"/>
      <c r="HJG40" s="869"/>
      <c r="HJH40" s="869"/>
      <c r="HJI40" s="869"/>
      <c r="HJJ40" s="869"/>
      <c r="HJK40" s="869"/>
      <c r="HJL40" s="869"/>
      <c r="HJM40" s="869"/>
      <c r="HJN40" s="869"/>
      <c r="HJO40" s="869"/>
      <c r="HJP40" s="869"/>
      <c r="HJQ40" s="869"/>
      <c r="HJR40" s="869"/>
      <c r="HJS40" s="869"/>
      <c r="HJT40" s="869"/>
      <c r="HJU40" s="869"/>
      <c r="HJV40" s="869"/>
      <c r="HJW40" s="869"/>
      <c r="HJX40" s="869"/>
      <c r="HJY40" s="869"/>
      <c r="HJZ40" s="869"/>
      <c r="HKA40" s="869"/>
      <c r="HKB40" s="869"/>
      <c r="HKC40" s="869"/>
      <c r="HKD40" s="869"/>
      <c r="HKE40" s="869"/>
      <c r="HKF40" s="869"/>
      <c r="HKG40" s="869"/>
      <c r="HKH40" s="869"/>
      <c r="HKI40" s="869"/>
      <c r="HKJ40" s="869"/>
      <c r="HKK40" s="869"/>
      <c r="HKL40" s="869"/>
      <c r="HKM40" s="869"/>
      <c r="HKN40" s="869"/>
      <c r="HKO40" s="869"/>
      <c r="HKP40" s="869"/>
      <c r="HKQ40" s="869"/>
      <c r="HKR40" s="869"/>
      <c r="HKS40" s="869"/>
      <c r="HKT40" s="869"/>
      <c r="HKU40" s="869"/>
      <c r="HKV40" s="869"/>
      <c r="HKW40" s="869"/>
      <c r="HKX40" s="869"/>
      <c r="HKY40" s="869"/>
      <c r="HKZ40" s="869"/>
      <c r="HLA40" s="869"/>
      <c r="HLB40" s="869"/>
      <c r="HLC40" s="869"/>
      <c r="HLD40" s="869"/>
      <c r="HLE40" s="869"/>
      <c r="HLF40" s="869"/>
      <c r="HLG40" s="869"/>
      <c r="HLH40" s="869"/>
      <c r="HLI40" s="869"/>
      <c r="HLJ40" s="869"/>
      <c r="HLK40" s="869"/>
      <c r="HLL40" s="869"/>
      <c r="HLM40" s="869"/>
      <c r="HLN40" s="869"/>
      <c r="HLO40" s="869"/>
      <c r="HLP40" s="869"/>
      <c r="HLQ40" s="869"/>
      <c r="HLR40" s="869"/>
      <c r="HLS40" s="869"/>
      <c r="HLT40" s="869"/>
      <c r="HLU40" s="869"/>
      <c r="HLV40" s="869"/>
      <c r="HLW40" s="869"/>
      <c r="HLX40" s="869"/>
      <c r="HLY40" s="869"/>
      <c r="HLZ40" s="869"/>
      <c r="HMA40" s="869"/>
      <c r="HMB40" s="869"/>
      <c r="HMC40" s="869"/>
      <c r="HMD40" s="869"/>
      <c r="HME40" s="869"/>
      <c r="HMF40" s="869"/>
      <c r="HMG40" s="869"/>
      <c r="HMH40" s="869"/>
      <c r="HMI40" s="869"/>
      <c r="HMJ40" s="869"/>
      <c r="HMK40" s="869"/>
      <c r="HML40" s="869"/>
      <c r="HMM40" s="869"/>
      <c r="HMN40" s="869"/>
      <c r="HMO40" s="869"/>
      <c r="HMP40" s="869"/>
      <c r="HMQ40" s="869"/>
      <c r="HMR40" s="869"/>
      <c r="HMS40" s="869"/>
      <c r="HMT40" s="869"/>
      <c r="HMU40" s="869"/>
      <c r="HMV40" s="869"/>
      <c r="HMW40" s="869"/>
      <c r="HMX40" s="869"/>
      <c r="HMY40" s="869"/>
      <c r="HMZ40" s="869"/>
      <c r="HNA40" s="869"/>
      <c r="HNB40" s="869"/>
      <c r="HNC40" s="869"/>
      <c r="HND40" s="869"/>
      <c r="HNE40" s="869"/>
      <c r="HNF40" s="869"/>
      <c r="HNG40" s="869"/>
      <c r="HNH40" s="869"/>
      <c r="HNI40" s="869"/>
      <c r="HNJ40" s="869"/>
      <c r="HNK40" s="869"/>
      <c r="HNL40" s="869"/>
      <c r="HNM40" s="869"/>
      <c r="HNN40" s="869"/>
      <c r="HNO40" s="869"/>
      <c r="HNP40" s="869"/>
      <c r="HNQ40" s="869"/>
      <c r="HNR40" s="869"/>
      <c r="HNS40" s="869"/>
      <c r="HNT40" s="869"/>
      <c r="HNU40" s="869"/>
      <c r="HNV40" s="869"/>
      <c r="HNW40" s="869"/>
      <c r="HNX40" s="869"/>
      <c r="HNY40" s="869"/>
      <c r="HNZ40" s="869"/>
      <c r="HOA40" s="869"/>
      <c r="HOB40" s="869"/>
      <c r="HOC40" s="869"/>
      <c r="HOD40" s="869"/>
      <c r="HOE40" s="869"/>
      <c r="HOF40" s="869"/>
      <c r="HOG40" s="869"/>
      <c r="HOH40" s="869"/>
      <c r="HOI40" s="869"/>
      <c r="HOJ40" s="869"/>
      <c r="HOK40" s="869"/>
      <c r="HOL40" s="869"/>
      <c r="HOM40" s="869"/>
      <c r="HON40" s="869"/>
      <c r="HOO40" s="869"/>
      <c r="HOP40" s="869"/>
      <c r="HOQ40" s="869"/>
      <c r="HOR40" s="869"/>
      <c r="HOS40" s="869"/>
      <c r="HOT40" s="869"/>
      <c r="HOU40" s="869"/>
      <c r="HOV40" s="869"/>
      <c r="HOW40" s="869"/>
      <c r="HOX40" s="869"/>
      <c r="HOY40" s="869"/>
      <c r="HOZ40" s="869"/>
      <c r="HPA40" s="869"/>
      <c r="HPB40" s="869"/>
      <c r="HPC40" s="869"/>
      <c r="HPD40" s="869"/>
      <c r="HPE40" s="869"/>
      <c r="HPF40" s="869"/>
      <c r="HPG40" s="869"/>
      <c r="HPH40" s="869"/>
      <c r="HPI40" s="869"/>
      <c r="HPJ40" s="869"/>
      <c r="HPK40" s="869"/>
      <c r="HPL40" s="869"/>
      <c r="HPM40" s="869"/>
      <c r="HPN40" s="869"/>
      <c r="HPO40" s="869"/>
      <c r="HPP40" s="869"/>
      <c r="HPQ40" s="869"/>
      <c r="HPR40" s="869"/>
      <c r="HPS40" s="869"/>
      <c r="HPT40" s="869"/>
      <c r="HPU40" s="869"/>
      <c r="HPV40" s="869"/>
      <c r="HPW40" s="869"/>
      <c r="HPX40" s="869"/>
      <c r="HPY40" s="869"/>
      <c r="HPZ40" s="869"/>
      <c r="HQA40" s="869"/>
      <c r="HQB40" s="869"/>
      <c r="HQC40" s="869"/>
      <c r="HQD40" s="869"/>
      <c r="HQE40" s="869"/>
      <c r="HQF40" s="869"/>
      <c r="HQG40" s="869"/>
      <c r="HQH40" s="869"/>
      <c r="HQI40" s="869"/>
      <c r="HQJ40" s="869"/>
      <c r="HQK40" s="869"/>
      <c r="HQL40" s="869"/>
      <c r="HQM40" s="869"/>
      <c r="HQN40" s="869"/>
      <c r="HQO40" s="869"/>
      <c r="HQP40" s="869"/>
      <c r="HQQ40" s="869"/>
      <c r="HQR40" s="869"/>
      <c r="HQS40" s="869"/>
      <c r="HQT40" s="869"/>
      <c r="HQU40" s="869"/>
      <c r="HQV40" s="869"/>
      <c r="HQW40" s="869"/>
      <c r="HQX40" s="869"/>
      <c r="HQY40" s="869"/>
      <c r="HQZ40" s="869"/>
      <c r="HRA40" s="869"/>
      <c r="HRB40" s="869"/>
      <c r="HRC40" s="869"/>
      <c r="HRD40" s="869"/>
      <c r="HRE40" s="869"/>
      <c r="HRF40" s="869"/>
      <c r="HRG40" s="869"/>
      <c r="HRH40" s="869"/>
      <c r="HRI40" s="869"/>
      <c r="HRJ40" s="869"/>
      <c r="HRK40" s="869"/>
      <c r="HRL40" s="869"/>
      <c r="HRM40" s="869"/>
      <c r="HRN40" s="869"/>
      <c r="HRO40" s="869"/>
      <c r="HRP40" s="869"/>
      <c r="HRQ40" s="869"/>
      <c r="HRR40" s="869"/>
      <c r="HRS40" s="869"/>
      <c r="HRT40" s="869"/>
      <c r="HRU40" s="869"/>
      <c r="HRV40" s="869"/>
      <c r="HRW40" s="869"/>
      <c r="HRX40" s="869"/>
      <c r="HRY40" s="869"/>
      <c r="HRZ40" s="869"/>
      <c r="HSA40" s="869"/>
      <c r="HSB40" s="869"/>
      <c r="HSC40" s="869"/>
      <c r="HSD40" s="869"/>
      <c r="HSE40" s="869"/>
      <c r="HSF40" s="869"/>
      <c r="HSG40" s="869"/>
      <c r="HSH40" s="869"/>
      <c r="HSI40" s="869"/>
      <c r="HSJ40" s="869"/>
      <c r="HSK40" s="869"/>
      <c r="HSL40" s="869"/>
      <c r="HSM40" s="869"/>
      <c r="HSN40" s="869"/>
      <c r="HSO40" s="869"/>
      <c r="HSP40" s="869"/>
      <c r="HSQ40" s="869"/>
      <c r="HSR40" s="869"/>
      <c r="HSS40" s="869"/>
      <c r="HST40" s="869"/>
      <c r="HSU40" s="869"/>
      <c r="HSV40" s="869"/>
      <c r="HSW40" s="869"/>
      <c r="HSX40" s="869"/>
      <c r="HSY40" s="869"/>
      <c r="HSZ40" s="869"/>
      <c r="HTA40" s="869"/>
      <c r="HTB40" s="869"/>
      <c r="HTC40" s="869"/>
      <c r="HTD40" s="869"/>
      <c r="HTE40" s="869"/>
      <c r="HTF40" s="869"/>
      <c r="HTG40" s="869"/>
      <c r="HTH40" s="869"/>
      <c r="HTI40" s="869"/>
      <c r="HTJ40" s="869"/>
      <c r="HTK40" s="869"/>
      <c r="HTL40" s="869"/>
      <c r="HTM40" s="869"/>
      <c r="HTN40" s="869"/>
      <c r="HTO40" s="869"/>
      <c r="HTP40" s="869"/>
      <c r="HTQ40" s="869"/>
      <c r="HTR40" s="869"/>
      <c r="HTS40" s="869"/>
      <c r="HTT40" s="869"/>
      <c r="HTU40" s="869"/>
      <c r="HTV40" s="869"/>
      <c r="HTW40" s="869"/>
      <c r="HTX40" s="869"/>
      <c r="HTY40" s="869"/>
      <c r="HTZ40" s="869"/>
      <c r="HUA40" s="869"/>
      <c r="HUB40" s="869"/>
      <c r="HUC40" s="869"/>
      <c r="HUD40" s="869"/>
      <c r="HUE40" s="869"/>
      <c r="HUF40" s="869"/>
      <c r="HUG40" s="869"/>
      <c r="HUH40" s="869"/>
      <c r="HUI40" s="869"/>
      <c r="HUJ40" s="869"/>
      <c r="HUK40" s="869"/>
      <c r="HUL40" s="869"/>
      <c r="HUM40" s="869"/>
      <c r="HUN40" s="869"/>
      <c r="HUO40" s="869"/>
      <c r="HUP40" s="869"/>
      <c r="HUQ40" s="869"/>
      <c r="HUR40" s="869"/>
      <c r="HUS40" s="869"/>
      <c r="HUT40" s="869"/>
      <c r="HUU40" s="869"/>
      <c r="HUV40" s="869"/>
      <c r="HUW40" s="869"/>
      <c r="HUX40" s="869"/>
      <c r="HUY40" s="869"/>
      <c r="HUZ40" s="869"/>
      <c r="HVA40" s="869"/>
      <c r="HVB40" s="869"/>
      <c r="HVC40" s="869"/>
      <c r="HVD40" s="869"/>
      <c r="HVE40" s="869"/>
      <c r="HVF40" s="869"/>
      <c r="HVG40" s="869"/>
      <c r="HVH40" s="869"/>
      <c r="HVI40" s="869"/>
      <c r="HVJ40" s="869"/>
      <c r="HVK40" s="869"/>
      <c r="HVL40" s="869"/>
      <c r="HVM40" s="869"/>
      <c r="HVN40" s="869"/>
      <c r="HVO40" s="869"/>
      <c r="HVP40" s="869"/>
      <c r="HVQ40" s="869"/>
      <c r="HVR40" s="869"/>
      <c r="HVS40" s="869"/>
      <c r="HVT40" s="869"/>
      <c r="HVU40" s="869"/>
      <c r="HVV40" s="869"/>
      <c r="HVW40" s="869"/>
      <c r="HVX40" s="869"/>
      <c r="HVY40" s="869"/>
      <c r="HVZ40" s="869"/>
      <c r="HWA40" s="869"/>
      <c r="HWB40" s="869"/>
      <c r="HWC40" s="869"/>
      <c r="HWD40" s="869"/>
      <c r="HWE40" s="869"/>
      <c r="HWF40" s="869"/>
      <c r="HWG40" s="869"/>
      <c r="HWH40" s="869"/>
      <c r="HWI40" s="869"/>
      <c r="HWJ40" s="869"/>
      <c r="HWK40" s="869"/>
      <c r="HWL40" s="869"/>
      <c r="HWM40" s="869"/>
      <c r="HWN40" s="869"/>
      <c r="HWO40" s="869"/>
      <c r="HWP40" s="869"/>
      <c r="HWQ40" s="869"/>
      <c r="HWR40" s="869"/>
      <c r="HWS40" s="869"/>
      <c r="HWT40" s="869"/>
      <c r="HWU40" s="869"/>
      <c r="HWV40" s="869"/>
      <c r="HWW40" s="869"/>
      <c r="HWX40" s="869"/>
      <c r="HWY40" s="869"/>
      <c r="HWZ40" s="869"/>
      <c r="HXA40" s="869"/>
      <c r="HXB40" s="869"/>
      <c r="HXC40" s="869"/>
      <c r="HXD40" s="869"/>
      <c r="HXE40" s="869"/>
      <c r="HXF40" s="869"/>
      <c r="HXG40" s="869"/>
      <c r="HXH40" s="869"/>
      <c r="HXI40" s="869"/>
      <c r="HXJ40" s="869"/>
      <c r="HXK40" s="869"/>
      <c r="HXL40" s="869"/>
      <c r="HXM40" s="869"/>
      <c r="HXN40" s="869"/>
      <c r="HXO40" s="869"/>
      <c r="HXP40" s="869"/>
      <c r="HXQ40" s="869"/>
      <c r="HXR40" s="869"/>
      <c r="HXS40" s="869"/>
      <c r="HXT40" s="869"/>
      <c r="HXU40" s="869"/>
      <c r="HXV40" s="869"/>
      <c r="HXW40" s="869"/>
      <c r="HXX40" s="869"/>
      <c r="HXY40" s="869"/>
      <c r="HXZ40" s="869"/>
      <c r="HYA40" s="869"/>
      <c r="HYB40" s="869"/>
      <c r="HYC40" s="869"/>
      <c r="HYD40" s="869"/>
      <c r="HYE40" s="869"/>
      <c r="HYF40" s="869"/>
      <c r="HYG40" s="869"/>
      <c r="HYH40" s="869"/>
      <c r="HYI40" s="869"/>
      <c r="HYJ40" s="869"/>
      <c r="HYK40" s="869"/>
      <c r="HYL40" s="869"/>
      <c r="HYM40" s="869"/>
      <c r="HYN40" s="869"/>
      <c r="HYO40" s="869"/>
      <c r="HYP40" s="869"/>
      <c r="HYQ40" s="869"/>
      <c r="HYR40" s="869"/>
      <c r="HYS40" s="869"/>
      <c r="HYT40" s="869"/>
      <c r="HYU40" s="869"/>
      <c r="HYV40" s="869"/>
      <c r="HYW40" s="869"/>
      <c r="HYX40" s="869"/>
      <c r="HYY40" s="869"/>
      <c r="HYZ40" s="869"/>
      <c r="HZA40" s="869"/>
      <c r="HZB40" s="869"/>
      <c r="HZC40" s="869"/>
      <c r="HZD40" s="869"/>
      <c r="HZE40" s="869"/>
      <c r="HZF40" s="869"/>
      <c r="HZG40" s="869"/>
      <c r="HZH40" s="869"/>
      <c r="HZI40" s="869"/>
      <c r="HZJ40" s="869"/>
      <c r="HZK40" s="869"/>
      <c r="HZL40" s="869"/>
      <c r="HZM40" s="869"/>
      <c r="HZN40" s="869"/>
      <c r="HZO40" s="869"/>
      <c r="HZP40" s="869"/>
      <c r="HZQ40" s="869"/>
      <c r="HZR40" s="869"/>
      <c r="HZS40" s="869"/>
      <c r="HZT40" s="869"/>
      <c r="HZU40" s="869"/>
      <c r="HZV40" s="869"/>
      <c r="HZW40" s="869"/>
      <c r="HZX40" s="869"/>
      <c r="HZY40" s="869"/>
      <c r="HZZ40" s="869"/>
      <c r="IAA40" s="869"/>
      <c r="IAB40" s="869"/>
      <c r="IAC40" s="869"/>
      <c r="IAD40" s="869"/>
      <c r="IAE40" s="869"/>
      <c r="IAF40" s="869"/>
      <c r="IAG40" s="869"/>
      <c r="IAH40" s="869"/>
      <c r="IAI40" s="869"/>
      <c r="IAJ40" s="869"/>
      <c r="IAK40" s="869"/>
      <c r="IAL40" s="869"/>
      <c r="IAM40" s="869"/>
      <c r="IAN40" s="869"/>
      <c r="IAO40" s="869"/>
      <c r="IAP40" s="869"/>
      <c r="IAQ40" s="869"/>
      <c r="IAR40" s="869"/>
      <c r="IAS40" s="869"/>
      <c r="IAT40" s="869"/>
      <c r="IAU40" s="869"/>
      <c r="IAV40" s="869"/>
      <c r="IAW40" s="869"/>
      <c r="IAX40" s="869"/>
      <c r="IAY40" s="869"/>
      <c r="IAZ40" s="869"/>
      <c r="IBA40" s="869"/>
      <c r="IBB40" s="869"/>
      <c r="IBC40" s="869"/>
      <c r="IBD40" s="869"/>
      <c r="IBE40" s="869"/>
      <c r="IBF40" s="869"/>
      <c r="IBG40" s="869"/>
      <c r="IBH40" s="869"/>
      <c r="IBI40" s="869"/>
      <c r="IBJ40" s="869"/>
      <c r="IBK40" s="869"/>
      <c r="IBL40" s="869"/>
      <c r="IBM40" s="869"/>
      <c r="IBN40" s="869"/>
      <c r="IBO40" s="869"/>
      <c r="IBP40" s="869"/>
      <c r="IBQ40" s="869"/>
      <c r="IBR40" s="869"/>
      <c r="IBS40" s="869"/>
      <c r="IBT40" s="869"/>
      <c r="IBU40" s="869"/>
      <c r="IBV40" s="869"/>
      <c r="IBW40" s="869"/>
      <c r="IBX40" s="869"/>
      <c r="IBY40" s="869"/>
      <c r="IBZ40" s="869"/>
      <c r="ICA40" s="869"/>
      <c r="ICB40" s="869"/>
      <c r="ICC40" s="869"/>
      <c r="ICD40" s="869"/>
      <c r="ICE40" s="869"/>
      <c r="ICF40" s="869"/>
      <c r="ICG40" s="869"/>
      <c r="ICH40" s="869"/>
      <c r="ICI40" s="869"/>
      <c r="ICJ40" s="869"/>
      <c r="ICK40" s="869"/>
      <c r="ICL40" s="869"/>
      <c r="ICM40" s="869"/>
      <c r="ICN40" s="869"/>
      <c r="ICO40" s="869"/>
      <c r="ICP40" s="869"/>
      <c r="ICQ40" s="869"/>
      <c r="ICR40" s="869"/>
      <c r="ICS40" s="869"/>
      <c r="ICT40" s="869"/>
      <c r="ICU40" s="869"/>
      <c r="ICV40" s="869"/>
      <c r="ICW40" s="869"/>
      <c r="ICX40" s="869"/>
      <c r="ICY40" s="869"/>
      <c r="ICZ40" s="869"/>
      <c r="IDA40" s="869"/>
      <c r="IDB40" s="869"/>
      <c r="IDC40" s="869"/>
      <c r="IDD40" s="869"/>
      <c r="IDE40" s="869"/>
      <c r="IDF40" s="869"/>
      <c r="IDG40" s="869"/>
      <c r="IDH40" s="869"/>
      <c r="IDI40" s="869"/>
      <c r="IDJ40" s="869"/>
      <c r="IDK40" s="869"/>
      <c r="IDL40" s="869"/>
      <c r="IDM40" s="869"/>
      <c r="IDN40" s="869"/>
      <c r="IDO40" s="869"/>
      <c r="IDP40" s="869"/>
      <c r="IDQ40" s="869"/>
      <c r="IDR40" s="869"/>
      <c r="IDS40" s="869"/>
      <c r="IDT40" s="869"/>
      <c r="IDU40" s="869"/>
      <c r="IDV40" s="869"/>
      <c r="IDW40" s="869"/>
      <c r="IDX40" s="869"/>
      <c r="IDY40" s="869"/>
      <c r="IDZ40" s="869"/>
      <c r="IEA40" s="869"/>
      <c r="IEB40" s="869"/>
      <c r="IEC40" s="869"/>
      <c r="IED40" s="869"/>
      <c r="IEE40" s="869"/>
      <c r="IEF40" s="869"/>
      <c r="IEG40" s="869"/>
      <c r="IEH40" s="869"/>
      <c r="IEI40" s="869"/>
      <c r="IEJ40" s="869"/>
      <c r="IEK40" s="869"/>
      <c r="IEL40" s="869"/>
      <c r="IEM40" s="869"/>
      <c r="IEN40" s="869"/>
      <c r="IEO40" s="869"/>
      <c r="IEP40" s="869"/>
      <c r="IEQ40" s="869"/>
      <c r="IER40" s="869"/>
      <c r="IES40" s="869"/>
      <c r="IET40" s="869"/>
      <c r="IEU40" s="869"/>
      <c r="IEV40" s="869"/>
      <c r="IEW40" s="869"/>
      <c r="IEX40" s="869"/>
      <c r="IEY40" s="869"/>
      <c r="IEZ40" s="869"/>
      <c r="IFA40" s="869"/>
      <c r="IFB40" s="869"/>
      <c r="IFC40" s="869"/>
      <c r="IFD40" s="869"/>
      <c r="IFE40" s="869"/>
      <c r="IFF40" s="869"/>
      <c r="IFG40" s="869"/>
      <c r="IFH40" s="869"/>
      <c r="IFI40" s="869"/>
      <c r="IFJ40" s="869"/>
      <c r="IFK40" s="869"/>
      <c r="IFL40" s="869"/>
      <c r="IFM40" s="869"/>
      <c r="IFN40" s="869"/>
      <c r="IFO40" s="869"/>
      <c r="IFP40" s="869"/>
      <c r="IFQ40" s="869"/>
      <c r="IFR40" s="869"/>
      <c r="IFS40" s="869"/>
      <c r="IFT40" s="869"/>
      <c r="IFU40" s="869"/>
      <c r="IFV40" s="869"/>
      <c r="IFW40" s="869"/>
      <c r="IFX40" s="869"/>
      <c r="IFY40" s="869"/>
      <c r="IFZ40" s="869"/>
      <c r="IGA40" s="869"/>
      <c r="IGB40" s="869"/>
      <c r="IGC40" s="869"/>
      <c r="IGD40" s="869"/>
      <c r="IGE40" s="869"/>
      <c r="IGF40" s="869"/>
      <c r="IGG40" s="869"/>
      <c r="IGH40" s="869"/>
      <c r="IGI40" s="869"/>
      <c r="IGJ40" s="869"/>
      <c r="IGK40" s="869"/>
      <c r="IGL40" s="869"/>
      <c r="IGM40" s="869"/>
      <c r="IGN40" s="869"/>
      <c r="IGO40" s="869"/>
      <c r="IGP40" s="869"/>
      <c r="IGQ40" s="869"/>
      <c r="IGR40" s="869"/>
      <c r="IGS40" s="869"/>
      <c r="IGT40" s="869"/>
      <c r="IGU40" s="869"/>
      <c r="IGV40" s="869"/>
      <c r="IGW40" s="869"/>
      <c r="IGX40" s="869"/>
      <c r="IGY40" s="869"/>
      <c r="IGZ40" s="869"/>
      <c r="IHA40" s="869"/>
      <c r="IHB40" s="869"/>
      <c r="IHC40" s="869"/>
      <c r="IHD40" s="869"/>
      <c r="IHE40" s="869"/>
      <c r="IHF40" s="869"/>
      <c r="IHG40" s="869"/>
      <c r="IHH40" s="869"/>
      <c r="IHI40" s="869"/>
      <c r="IHJ40" s="869"/>
      <c r="IHK40" s="869"/>
      <c r="IHL40" s="869"/>
      <c r="IHM40" s="869"/>
      <c r="IHN40" s="869"/>
      <c r="IHO40" s="869"/>
      <c r="IHP40" s="869"/>
      <c r="IHQ40" s="869"/>
      <c r="IHR40" s="869"/>
      <c r="IHS40" s="869"/>
      <c r="IHT40" s="869"/>
      <c r="IHU40" s="869"/>
      <c r="IHV40" s="869"/>
      <c r="IHW40" s="869"/>
      <c r="IHX40" s="869"/>
      <c r="IHY40" s="869"/>
      <c r="IHZ40" s="869"/>
      <c r="IIA40" s="869"/>
      <c r="IIB40" s="869"/>
      <c r="IIC40" s="869"/>
      <c r="IID40" s="869"/>
      <c r="IIE40" s="869"/>
      <c r="IIF40" s="869"/>
      <c r="IIG40" s="869"/>
      <c r="IIH40" s="869"/>
      <c r="III40" s="869"/>
      <c r="IIJ40" s="869"/>
      <c r="IIK40" s="869"/>
      <c r="IIL40" s="869"/>
      <c r="IIM40" s="869"/>
      <c r="IIN40" s="869"/>
      <c r="IIO40" s="869"/>
      <c r="IIP40" s="869"/>
      <c r="IIQ40" s="869"/>
      <c r="IIR40" s="869"/>
      <c r="IIS40" s="869"/>
      <c r="IIT40" s="869"/>
      <c r="IIU40" s="869"/>
      <c r="IIV40" s="869"/>
      <c r="IIW40" s="869"/>
      <c r="IIX40" s="869"/>
      <c r="IIY40" s="869"/>
      <c r="IIZ40" s="869"/>
      <c r="IJA40" s="869"/>
      <c r="IJB40" s="869"/>
      <c r="IJC40" s="869"/>
      <c r="IJD40" s="869"/>
      <c r="IJE40" s="869"/>
      <c r="IJF40" s="869"/>
      <c r="IJG40" s="869"/>
      <c r="IJH40" s="869"/>
      <c r="IJI40" s="869"/>
      <c r="IJJ40" s="869"/>
      <c r="IJK40" s="869"/>
      <c r="IJL40" s="869"/>
      <c r="IJM40" s="869"/>
      <c r="IJN40" s="869"/>
      <c r="IJO40" s="869"/>
      <c r="IJP40" s="869"/>
      <c r="IJQ40" s="869"/>
      <c r="IJR40" s="869"/>
      <c r="IJS40" s="869"/>
      <c r="IJT40" s="869"/>
      <c r="IJU40" s="869"/>
      <c r="IJV40" s="869"/>
      <c r="IJW40" s="869"/>
      <c r="IJX40" s="869"/>
      <c r="IJY40" s="869"/>
      <c r="IJZ40" s="869"/>
      <c r="IKA40" s="869"/>
      <c r="IKB40" s="869"/>
      <c r="IKC40" s="869"/>
      <c r="IKD40" s="869"/>
      <c r="IKE40" s="869"/>
      <c r="IKF40" s="869"/>
      <c r="IKG40" s="869"/>
      <c r="IKH40" s="869"/>
      <c r="IKI40" s="869"/>
      <c r="IKJ40" s="869"/>
      <c r="IKK40" s="869"/>
      <c r="IKL40" s="869"/>
      <c r="IKM40" s="869"/>
      <c r="IKN40" s="869"/>
      <c r="IKO40" s="869"/>
      <c r="IKP40" s="869"/>
      <c r="IKQ40" s="869"/>
      <c r="IKR40" s="869"/>
      <c r="IKS40" s="869"/>
      <c r="IKT40" s="869"/>
      <c r="IKU40" s="869"/>
      <c r="IKV40" s="869"/>
      <c r="IKW40" s="869"/>
      <c r="IKX40" s="869"/>
      <c r="IKY40" s="869"/>
      <c r="IKZ40" s="869"/>
      <c r="ILA40" s="869"/>
      <c r="ILB40" s="869"/>
      <c r="ILC40" s="869"/>
      <c r="ILD40" s="869"/>
      <c r="ILE40" s="869"/>
      <c r="ILF40" s="869"/>
      <c r="ILG40" s="869"/>
      <c r="ILH40" s="869"/>
      <c r="ILI40" s="869"/>
      <c r="ILJ40" s="869"/>
      <c r="ILK40" s="869"/>
      <c r="ILL40" s="869"/>
      <c r="ILM40" s="869"/>
      <c r="ILN40" s="869"/>
      <c r="ILO40" s="869"/>
      <c r="ILP40" s="869"/>
      <c r="ILQ40" s="869"/>
      <c r="ILR40" s="869"/>
      <c r="ILS40" s="869"/>
      <c r="ILT40" s="869"/>
      <c r="ILU40" s="869"/>
      <c r="ILV40" s="869"/>
      <c r="ILW40" s="869"/>
      <c r="ILX40" s="869"/>
      <c r="ILY40" s="869"/>
      <c r="ILZ40" s="869"/>
      <c r="IMA40" s="869"/>
      <c r="IMB40" s="869"/>
      <c r="IMC40" s="869"/>
      <c r="IMD40" s="869"/>
      <c r="IME40" s="869"/>
      <c r="IMF40" s="869"/>
      <c r="IMG40" s="869"/>
      <c r="IMH40" s="869"/>
      <c r="IMI40" s="869"/>
      <c r="IMJ40" s="869"/>
      <c r="IMK40" s="869"/>
      <c r="IML40" s="869"/>
      <c r="IMM40" s="869"/>
      <c r="IMN40" s="869"/>
      <c r="IMO40" s="869"/>
      <c r="IMP40" s="869"/>
      <c r="IMQ40" s="869"/>
      <c r="IMR40" s="869"/>
      <c r="IMS40" s="869"/>
      <c r="IMT40" s="869"/>
      <c r="IMU40" s="869"/>
      <c r="IMV40" s="869"/>
      <c r="IMW40" s="869"/>
      <c r="IMX40" s="869"/>
      <c r="IMY40" s="869"/>
      <c r="IMZ40" s="869"/>
      <c r="INA40" s="869"/>
      <c r="INB40" s="869"/>
      <c r="INC40" s="869"/>
      <c r="IND40" s="869"/>
      <c r="INE40" s="869"/>
      <c r="INF40" s="869"/>
      <c r="ING40" s="869"/>
      <c r="INH40" s="869"/>
      <c r="INI40" s="869"/>
      <c r="INJ40" s="869"/>
      <c r="INK40" s="869"/>
      <c r="INL40" s="869"/>
      <c r="INM40" s="869"/>
      <c r="INN40" s="869"/>
      <c r="INO40" s="869"/>
      <c r="INP40" s="869"/>
      <c r="INQ40" s="869"/>
      <c r="INR40" s="869"/>
      <c r="INS40" s="869"/>
      <c r="INT40" s="869"/>
      <c r="INU40" s="869"/>
      <c r="INV40" s="869"/>
      <c r="INW40" s="869"/>
      <c r="INX40" s="869"/>
      <c r="INY40" s="869"/>
      <c r="INZ40" s="869"/>
      <c r="IOA40" s="869"/>
      <c r="IOB40" s="869"/>
      <c r="IOC40" s="869"/>
      <c r="IOD40" s="869"/>
      <c r="IOE40" s="869"/>
      <c r="IOF40" s="869"/>
      <c r="IOG40" s="869"/>
      <c r="IOH40" s="869"/>
      <c r="IOI40" s="869"/>
      <c r="IOJ40" s="869"/>
      <c r="IOK40" s="869"/>
      <c r="IOL40" s="869"/>
      <c r="IOM40" s="869"/>
      <c r="ION40" s="869"/>
      <c r="IOO40" s="869"/>
      <c r="IOP40" s="869"/>
      <c r="IOQ40" s="869"/>
      <c r="IOR40" s="869"/>
      <c r="IOS40" s="869"/>
      <c r="IOT40" s="869"/>
      <c r="IOU40" s="869"/>
      <c r="IOV40" s="869"/>
      <c r="IOW40" s="869"/>
      <c r="IOX40" s="869"/>
      <c r="IOY40" s="869"/>
      <c r="IOZ40" s="869"/>
      <c r="IPA40" s="869"/>
      <c r="IPB40" s="869"/>
      <c r="IPC40" s="869"/>
      <c r="IPD40" s="869"/>
      <c r="IPE40" s="869"/>
      <c r="IPF40" s="869"/>
      <c r="IPG40" s="869"/>
      <c r="IPH40" s="869"/>
      <c r="IPI40" s="869"/>
      <c r="IPJ40" s="869"/>
      <c r="IPK40" s="869"/>
      <c r="IPL40" s="869"/>
      <c r="IPM40" s="869"/>
      <c r="IPN40" s="869"/>
      <c r="IPO40" s="869"/>
      <c r="IPP40" s="869"/>
      <c r="IPQ40" s="869"/>
      <c r="IPR40" s="869"/>
      <c r="IPS40" s="869"/>
      <c r="IPT40" s="869"/>
      <c r="IPU40" s="869"/>
      <c r="IPV40" s="869"/>
      <c r="IPW40" s="869"/>
      <c r="IPX40" s="869"/>
      <c r="IPY40" s="869"/>
      <c r="IPZ40" s="869"/>
      <c r="IQA40" s="869"/>
      <c r="IQB40" s="869"/>
      <c r="IQC40" s="869"/>
      <c r="IQD40" s="869"/>
      <c r="IQE40" s="869"/>
      <c r="IQF40" s="869"/>
      <c r="IQG40" s="869"/>
      <c r="IQH40" s="869"/>
      <c r="IQI40" s="869"/>
      <c r="IQJ40" s="869"/>
      <c r="IQK40" s="869"/>
      <c r="IQL40" s="869"/>
      <c r="IQM40" s="869"/>
      <c r="IQN40" s="869"/>
      <c r="IQO40" s="869"/>
      <c r="IQP40" s="869"/>
      <c r="IQQ40" s="869"/>
      <c r="IQR40" s="869"/>
      <c r="IQS40" s="869"/>
      <c r="IQT40" s="869"/>
      <c r="IQU40" s="869"/>
      <c r="IQV40" s="869"/>
      <c r="IQW40" s="869"/>
      <c r="IQX40" s="869"/>
      <c r="IQY40" s="869"/>
      <c r="IQZ40" s="869"/>
      <c r="IRA40" s="869"/>
      <c r="IRB40" s="869"/>
      <c r="IRC40" s="869"/>
      <c r="IRD40" s="869"/>
      <c r="IRE40" s="869"/>
      <c r="IRF40" s="869"/>
      <c r="IRG40" s="869"/>
      <c r="IRH40" s="869"/>
      <c r="IRI40" s="869"/>
      <c r="IRJ40" s="869"/>
      <c r="IRK40" s="869"/>
      <c r="IRL40" s="869"/>
      <c r="IRM40" s="869"/>
      <c r="IRN40" s="869"/>
      <c r="IRO40" s="869"/>
      <c r="IRP40" s="869"/>
      <c r="IRQ40" s="869"/>
      <c r="IRR40" s="869"/>
      <c r="IRS40" s="869"/>
      <c r="IRT40" s="869"/>
      <c r="IRU40" s="869"/>
      <c r="IRV40" s="869"/>
      <c r="IRW40" s="869"/>
      <c r="IRX40" s="869"/>
      <c r="IRY40" s="869"/>
      <c r="IRZ40" s="869"/>
      <c r="ISA40" s="869"/>
      <c r="ISB40" s="869"/>
      <c r="ISC40" s="869"/>
      <c r="ISD40" s="869"/>
      <c r="ISE40" s="869"/>
      <c r="ISF40" s="869"/>
      <c r="ISG40" s="869"/>
      <c r="ISH40" s="869"/>
      <c r="ISI40" s="869"/>
      <c r="ISJ40" s="869"/>
      <c r="ISK40" s="869"/>
      <c r="ISL40" s="869"/>
      <c r="ISM40" s="869"/>
      <c r="ISN40" s="869"/>
      <c r="ISO40" s="869"/>
      <c r="ISP40" s="869"/>
      <c r="ISQ40" s="869"/>
      <c r="ISR40" s="869"/>
      <c r="ISS40" s="869"/>
      <c r="IST40" s="869"/>
      <c r="ISU40" s="869"/>
      <c r="ISV40" s="869"/>
      <c r="ISW40" s="869"/>
      <c r="ISX40" s="869"/>
      <c r="ISY40" s="869"/>
      <c r="ISZ40" s="869"/>
      <c r="ITA40" s="869"/>
      <c r="ITB40" s="869"/>
      <c r="ITC40" s="869"/>
      <c r="ITD40" s="869"/>
      <c r="ITE40" s="869"/>
      <c r="ITF40" s="869"/>
      <c r="ITG40" s="869"/>
      <c r="ITH40" s="869"/>
      <c r="ITI40" s="869"/>
      <c r="ITJ40" s="869"/>
      <c r="ITK40" s="869"/>
      <c r="ITL40" s="869"/>
      <c r="ITM40" s="869"/>
      <c r="ITN40" s="869"/>
      <c r="ITO40" s="869"/>
      <c r="ITP40" s="869"/>
      <c r="ITQ40" s="869"/>
      <c r="ITR40" s="869"/>
      <c r="ITS40" s="869"/>
      <c r="ITT40" s="869"/>
      <c r="ITU40" s="869"/>
      <c r="ITV40" s="869"/>
      <c r="ITW40" s="869"/>
      <c r="ITX40" s="869"/>
      <c r="ITY40" s="869"/>
      <c r="ITZ40" s="869"/>
      <c r="IUA40" s="869"/>
      <c r="IUB40" s="869"/>
      <c r="IUC40" s="869"/>
      <c r="IUD40" s="869"/>
      <c r="IUE40" s="869"/>
      <c r="IUF40" s="869"/>
      <c r="IUG40" s="869"/>
      <c r="IUH40" s="869"/>
      <c r="IUI40" s="869"/>
      <c r="IUJ40" s="869"/>
      <c r="IUK40" s="869"/>
      <c r="IUL40" s="869"/>
      <c r="IUM40" s="869"/>
      <c r="IUN40" s="869"/>
      <c r="IUO40" s="869"/>
      <c r="IUP40" s="869"/>
      <c r="IUQ40" s="869"/>
      <c r="IUR40" s="869"/>
      <c r="IUS40" s="869"/>
      <c r="IUT40" s="869"/>
      <c r="IUU40" s="869"/>
      <c r="IUV40" s="869"/>
      <c r="IUW40" s="869"/>
      <c r="IUX40" s="869"/>
      <c r="IUY40" s="869"/>
      <c r="IUZ40" s="869"/>
      <c r="IVA40" s="869"/>
      <c r="IVB40" s="869"/>
      <c r="IVC40" s="869"/>
      <c r="IVD40" s="869"/>
      <c r="IVE40" s="869"/>
      <c r="IVF40" s="869"/>
      <c r="IVG40" s="869"/>
      <c r="IVH40" s="869"/>
      <c r="IVI40" s="869"/>
      <c r="IVJ40" s="869"/>
      <c r="IVK40" s="869"/>
      <c r="IVL40" s="869"/>
      <c r="IVM40" s="869"/>
      <c r="IVN40" s="869"/>
      <c r="IVO40" s="869"/>
      <c r="IVP40" s="869"/>
      <c r="IVQ40" s="869"/>
      <c r="IVR40" s="869"/>
      <c r="IVS40" s="869"/>
      <c r="IVT40" s="869"/>
      <c r="IVU40" s="869"/>
      <c r="IVV40" s="869"/>
      <c r="IVW40" s="869"/>
      <c r="IVX40" s="869"/>
      <c r="IVY40" s="869"/>
      <c r="IVZ40" s="869"/>
      <c r="IWA40" s="869"/>
      <c r="IWB40" s="869"/>
      <c r="IWC40" s="869"/>
      <c r="IWD40" s="869"/>
      <c r="IWE40" s="869"/>
      <c r="IWF40" s="869"/>
      <c r="IWG40" s="869"/>
      <c r="IWH40" s="869"/>
      <c r="IWI40" s="869"/>
      <c r="IWJ40" s="869"/>
      <c r="IWK40" s="869"/>
      <c r="IWL40" s="869"/>
      <c r="IWM40" s="869"/>
      <c r="IWN40" s="869"/>
      <c r="IWO40" s="869"/>
      <c r="IWP40" s="869"/>
      <c r="IWQ40" s="869"/>
      <c r="IWR40" s="869"/>
      <c r="IWS40" s="869"/>
      <c r="IWT40" s="869"/>
      <c r="IWU40" s="869"/>
      <c r="IWV40" s="869"/>
      <c r="IWW40" s="869"/>
      <c r="IWX40" s="869"/>
      <c r="IWY40" s="869"/>
      <c r="IWZ40" s="869"/>
      <c r="IXA40" s="869"/>
      <c r="IXB40" s="869"/>
      <c r="IXC40" s="869"/>
      <c r="IXD40" s="869"/>
      <c r="IXE40" s="869"/>
      <c r="IXF40" s="869"/>
      <c r="IXG40" s="869"/>
      <c r="IXH40" s="869"/>
      <c r="IXI40" s="869"/>
      <c r="IXJ40" s="869"/>
      <c r="IXK40" s="869"/>
      <c r="IXL40" s="869"/>
      <c r="IXM40" s="869"/>
      <c r="IXN40" s="869"/>
      <c r="IXO40" s="869"/>
      <c r="IXP40" s="869"/>
      <c r="IXQ40" s="869"/>
      <c r="IXR40" s="869"/>
      <c r="IXS40" s="869"/>
      <c r="IXT40" s="869"/>
      <c r="IXU40" s="869"/>
      <c r="IXV40" s="869"/>
      <c r="IXW40" s="869"/>
      <c r="IXX40" s="869"/>
      <c r="IXY40" s="869"/>
      <c r="IXZ40" s="869"/>
      <c r="IYA40" s="869"/>
      <c r="IYB40" s="869"/>
      <c r="IYC40" s="869"/>
      <c r="IYD40" s="869"/>
      <c r="IYE40" s="869"/>
      <c r="IYF40" s="869"/>
      <c r="IYG40" s="869"/>
      <c r="IYH40" s="869"/>
      <c r="IYI40" s="869"/>
      <c r="IYJ40" s="869"/>
      <c r="IYK40" s="869"/>
      <c r="IYL40" s="869"/>
      <c r="IYM40" s="869"/>
      <c r="IYN40" s="869"/>
      <c r="IYO40" s="869"/>
      <c r="IYP40" s="869"/>
      <c r="IYQ40" s="869"/>
      <c r="IYR40" s="869"/>
      <c r="IYS40" s="869"/>
      <c r="IYT40" s="869"/>
      <c r="IYU40" s="869"/>
      <c r="IYV40" s="869"/>
      <c r="IYW40" s="869"/>
      <c r="IYX40" s="869"/>
      <c r="IYY40" s="869"/>
      <c r="IYZ40" s="869"/>
      <c r="IZA40" s="869"/>
      <c r="IZB40" s="869"/>
      <c r="IZC40" s="869"/>
      <c r="IZD40" s="869"/>
      <c r="IZE40" s="869"/>
      <c r="IZF40" s="869"/>
      <c r="IZG40" s="869"/>
      <c r="IZH40" s="869"/>
      <c r="IZI40" s="869"/>
      <c r="IZJ40" s="869"/>
      <c r="IZK40" s="869"/>
      <c r="IZL40" s="869"/>
      <c r="IZM40" s="869"/>
      <c r="IZN40" s="869"/>
      <c r="IZO40" s="869"/>
      <c r="IZP40" s="869"/>
      <c r="IZQ40" s="869"/>
      <c r="IZR40" s="869"/>
      <c r="IZS40" s="869"/>
      <c r="IZT40" s="869"/>
      <c r="IZU40" s="869"/>
      <c r="IZV40" s="869"/>
      <c r="IZW40" s="869"/>
      <c r="IZX40" s="869"/>
      <c r="IZY40" s="869"/>
      <c r="IZZ40" s="869"/>
      <c r="JAA40" s="869"/>
      <c r="JAB40" s="869"/>
      <c r="JAC40" s="869"/>
      <c r="JAD40" s="869"/>
      <c r="JAE40" s="869"/>
      <c r="JAF40" s="869"/>
      <c r="JAG40" s="869"/>
      <c r="JAH40" s="869"/>
      <c r="JAI40" s="869"/>
      <c r="JAJ40" s="869"/>
      <c r="JAK40" s="869"/>
      <c r="JAL40" s="869"/>
      <c r="JAM40" s="869"/>
      <c r="JAN40" s="869"/>
      <c r="JAO40" s="869"/>
      <c r="JAP40" s="869"/>
      <c r="JAQ40" s="869"/>
      <c r="JAR40" s="869"/>
      <c r="JAS40" s="869"/>
      <c r="JAT40" s="869"/>
      <c r="JAU40" s="869"/>
      <c r="JAV40" s="869"/>
      <c r="JAW40" s="869"/>
      <c r="JAX40" s="869"/>
      <c r="JAY40" s="869"/>
      <c r="JAZ40" s="869"/>
      <c r="JBA40" s="869"/>
      <c r="JBB40" s="869"/>
      <c r="JBC40" s="869"/>
      <c r="JBD40" s="869"/>
      <c r="JBE40" s="869"/>
      <c r="JBF40" s="869"/>
      <c r="JBG40" s="869"/>
      <c r="JBH40" s="869"/>
      <c r="JBI40" s="869"/>
      <c r="JBJ40" s="869"/>
      <c r="JBK40" s="869"/>
      <c r="JBL40" s="869"/>
      <c r="JBM40" s="869"/>
      <c r="JBN40" s="869"/>
      <c r="JBO40" s="869"/>
      <c r="JBP40" s="869"/>
      <c r="JBQ40" s="869"/>
      <c r="JBR40" s="869"/>
      <c r="JBS40" s="869"/>
      <c r="JBT40" s="869"/>
      <c r="JBU40" s="869"/>
      <c r="JBV40" s="869"/>
      <c r="JBW40" s="869"/>
      <c r="JBX40" s="869"/>
      <c r="JBY40" s="869"/>
      <c r="JBZ40" s="869"/>
      <c r="JCA40" s="869"/>
      <c r="JCB40" s="869"/>
      <c r="JCC40" s="869"/>
      <c r="JCD40" s="869"/>
      <c r="JCE40" s="869"/>
      <c r="JCF40" s="869"/>
      <c r="JCG40" s="869"/>
      <c r="JCH40" s="869"/>
      <c r="JCI40" s="869"/>
      <c r="JCJ40" s="869"/>
      <c r="JCK40" s="869"/>
      <c r="JCL40" s="869"/>
      <c r="JCM40" s="869"/>
      <c r="JCN40" s="869"/>
      <c r="JCO40" s="869"/>
      <c r="JCP40" s="869"/>
      <c r="JCQ40" s="869"/>
      <c r="JCR40" s="869"/>
      <c r="JCS40" s="869"/>
      <c r="JCT40" s="869"/>
      <c r="JCU40" s="869"/>
      <c r="JCV40" s="869"/>
      <c r="JCW40" s="869"/>
      <c r="JCX40" s="869"/>
      <c r="JCY40" s="869"/>
      <c r="JCZ40" s="869"/>
      <c r="JDA40" s="869"/>
      <c r="JDB40" s="869"/>
      <c r="JDC40" s="869"/>
      <c r="JDD40" s="869"/>
      <c r="JDE40" s="869"/>
      <c r="JDF40" s="869"/>
      <c r="JDG40" s="869"/>
      <c r="JDH40" s="869"/>
      <c r="JDI40" s="869"/>
      <c r="JDJ40" s="869"/>
      <c r="JDK40" s="869"/>
      <c r="JDL40" s="869"/>
      <c r="JDM40" s="869"/>
      <c r="JDN40" s="869"/>
      <c r="JDO40" s="869"/>
      <c r="JDP40" s="869"/>
      <c r="JDQ40" s="869"/>
      <c r="JDR40" s="869"/>
      <c r="JDS40" s="869"/>
      <c r="JDT40" s="869"/>
      <c r="JDU40" s="869"/>
      <c r="JDV40" s="869"/>
      <c r="JDW40" s="869"/>
      <c r="JDX40" s="869"/>
      <c r="JDY40" s="869"/>
      <c r="JDZ40" s="869"/>
      <c r="JEA40" s="869"/>
      <c r="JEB40" s="869"/>
      <c r="JEC40" s="869"/>
      <c r="JED40" s="869"/>
      <c r="JEE40" s="869"/>
      <c r="JEF40" s="869"/>
      <c r="JEG40" s="869"/>
      <c r="JEH40" s="869"/>
      <c r="JEI40" s="869"/>
      <c r="JEJ40" s="869"/>
      <c r="JEK40" s="869"/>
      <c r="JEL40" s="869"/>
      <c r="JEM40" s="869"/>
      <c r="JEN40" s="869"/>
      <c r="JEO40" s="869"/>
      <c r="JEP40" s="869"/>
      <c r="JEQ40" s="869"/>
      <c r="JER40" s="869"/>
      <c r="JES40" s="869"/>
      <c r="JET40" s="869"/>
      <c r="JEU40" s="869"/>
      <c r="JEV40" s="869"/>
      <c r="JEW40" s="869"/>
      <c r="JEX40" s="869"/>
      <c r="JEY40" s="869"/>
      <c r="JEZ40" s="869"/>
      <c r="JFA40" s="869"/>
      <c r="JFB40" s="869"/>
      <c r="JFC40" s="869"/>
      <c r="JFD40" s="869"/>
      <c r="JFE40" s="869"/>
      <c r="JFF40" s="869"/>
      <c r="JFG40" s="869"/>
      <c r="JFH40" s="869"/>
      <c r="JFI40" s="869"/>
      <c r="JFJ40" s="869"/>
      <c r="JFK40" s="869"/>
      <c r="JFL40" s="869"/>
      <c r="JFM40" s="869"/>
      <c r="JFN40" s="869"/>
      <c r="JFO40" s="869"/>
      <c r="JFP40" s="869"/>
      <c r="JFQ40" s="869"/>
      <c r="JFR40" s="869"/>
      <c r="JFS40" s="869"/>
      <c r="JFT40" s="869"/>
      <c r="JFU40" s="869"/>
      <c r="JFV40" s="869"/>
      <c r="JFW40" s="869"/>
      <c r="JFX40" s="869"/>
      <c r="JFY40" s="869"/>
      <c r="JFZ40" s="869"/>
      <c r="JGA40" s="869"/>
      <c r="JGB40" s="869"/>
      <c r="JGC40" s="869"/>
      <c r="JGD40" s="869"/>
      <c r="JGE40" s="869"/>
      <c r="JGF40" s="869"/>
      <c r="JGG40" s="869"/>
      <c r="JGH40" s="869"/>
      <c r="JGI40" s="869"/>
      <c r="JGJ40" s="869"/>
      <c r="JGK40" s="869"/>
      <c r="JGL40" s="869"/>
      <c r="JGM40" s="869"/>
      <c r="JGN40" s="869"/>
      <c r="JGO40" s="869"/>
      <c r="JGP40" s="869"/>
      <c r="JGQ40" s="869"/>
      <c r="JGR40" s="869"/>
      <c r="JGS40" s="869"/>
      <c r="JGT40" s="869"/>
      <c r="JGU40" s="869"/>
      <c r="JGV40" s="869"/>
      <c r="JGW40" s="869"/>
      <c r="JGX40" s="869"/>
      <c r="JGY40" s="869"/>
      <c r="JGZ40" s="869"/>
      <c r="JHA40" s="869"/>
      <c r="JHB40" s="869"/>
      <c r="JHC40" s="869"/>
      <c r="JHD40" s="869"/>
      <c r="JHE40" s="869"/>
      <c r="JHF40" s="869"/>
      <c r="JHG40" s="869"/>
      <c r="JHH40" s="869"/>
      <c r="JHI40" s="869"/>
      <c r="JHJ40" s="869"/>
      <c r="JHK40" s="869"/>
      <c r="JHL40" s="869"/>
      <c r="JHM40" s="869"/>
      <c r="JHN40" s="869"/>
      <c r="JHO40" s="869"/>
      <c r="JHP40" s="869"/>
      <c r="JHQ40" s="869"/>
      <c r="JHR40" s="869"/>
      <c r="JHS40" s="869"/>
      <c r="JHT40" s="869"/>
      <c r="JHU40" s="869"/>
      <c r="JHV40" s="869"/>
      <c r="JHW40" s="869"/>
      <c r="JHX40" s="869"/>
      <c r="JHY40" s="869"/>
      <c r="JHZ40" s="869"/>
      <c r="JIA40" s="869"/>
      <c r="JIB40" s="869"/>
      <c r="JIC40" s="869"/>
      <c r="JID40" s="869"/>
      <c r="JIE40" s="869"/>
      <c r="JIF40" s="869"/>
      <c r="JIG40" s="869"/>
      <c r="JIH40" s="869"/>
      <c r="JII40" s="869"/>
      <c r="JIJ40" s="869"/>
      <c r="JIK40" s="869"/>
      <c r="JIL40" s="869"/>
      <c r="JIM40" s="869"/>
      <c r="JIN40" s="869"/>
      <c r="JIO40" s="869"/>
      <c r="JIP40" s="869"/>
      <c r="JIQ40" s="869"/>
      <c r="JIR40" s="869"/>
      <c r="JIS40" s="869"/>
      <c r="JIT40" s="869"/>
      <c r="JIU40" s="869"/>
      <c r="JIV40" s="869"/>
      <c r="JIW40" s="869"/>
      <c r="JIX40" s="869"/>
      <c r="JIY40" s="869"/>
      <c r="JIZ40" s="869"/>
      <c r="JJA40" s="869"/>
      <c r="JJB40" s="869"/>
      <c r="JJC40" s="869"/>
      <c r="JJD40" s="869"/>
      <c r="JJE40" s="869"/>
      <c r="JJF40" s="869"/>
      <c r="JJG40" s="869"/>
      <c r="JJH40" s="869"/>
      <c r="JJI40" s="869"/>
      <c r="JJJ40" s="869"/>
      <c r="JJK40" s="869"/>
      <c r="JJL40" s="869"/>
      <c r="JJM40" s="869"/>
      <c r="JJN40" s="869"/>
      <c r="JJO40" s="869"/>
      <c r="JJP40" s="869"/>
      <c r="JJQ40" s="869"/>
      <c r="JJR40" s="869"/>
      <c r="JJS40" s="869"/>
      <c r="JJT40" s="869"/>
      <c r="JJU40" s="869"/>
      <c r="JJV40" s="869"/>
      <c r="JJW40" s="869"/>
      <c r="JJX40" s="869"/>
      <c r="JJY40" s="869"/>
      <c r="JJZ40" s="869"/>
      <c r="JKA40" s="869"/>
      <c r="JKB40" s="869"/>
      <c r="JKC40" s="869"/>
      <c r="JKD40" s="869"/>
      <c r="JKE40" s="869"/>
      <c r="JKF40" s="869"/>
      <c r="JKG40" s="869"/>
      <c r="JKH40" s="869"/>
      <c r="JKI40" s="869"/>
      <c r="JKJ40" s="869"/>
      <c r="JKK40" s="869"/>
      <c r="JKL40" s="869"/>
      <c r="JKM40" s="869"/>
      <c r="JKN40" s="869"/>
      <c r="JKO40" s="869"/>
      <c r="JKP40" s="869"/>
      <c r="JKQ40" s="869"/>
      <c r="JKR40" s="869"/>
      <c r="JKS40" s="869"/>
      <c r="JKT40" s="869"/>
      <c r="JKU40" s="869"/>
      <c r="JKV40" s="869"/>
      <c r="JKW40" s="869"/>
      <c r="JKX40" s="869"/>
      <c r="JKY40" s="869"/>
      <c r="JKZ40" s="869"/>
      <c r="JLA40" s="869"/>
      <c r="JLB40" s="869"/>
      <c r="JLC40" s="869"/>
      <c r="JLD40" s="869"/>
      <c r="JLE40" s="869"/>
      <c r="JLF40" s="869"/>
      <c r="JLG40" s="869"/>
      <c r="JLH40" s="869"/>
      <c r="JLI40" s="869"/>
      <c r="JLJ40" s="869"/>
      <c r="JLK40" s="869"/>
      <c r="JLL40" s="869"/>
      <c r="JLM40" s="869"/>
      <c r="JLN40" s="869"/>
      <c r="JLO40" s="869"/>
      <c r="JLP40" s="869"/>
      <c r="JLQ40" s="869"/>
      <c r="JLR40" s="869"/>
      <c r="JLS40" s="869"/>
      <c r="JLT40" s="869"/>
      <c r="JLU40" s="869"/>
      <c r="JLV40" s="869"/>
      <c r="JLW40" s="869"/>
      <c r="JLX40" s="869"/>
      <c r="JLY40" s="869"/>
      <c r="JLZ40" s="869"/>
      <c r="JMA40" s="869"/>
      <c r="JMB40" s="869"/>
      <c r="JMC40" s="869"/>
      <c r="JMD40" s="869"/>
      <c r="JME40" s="869"/>
      <c r="JMF40" s="869"/>
      <c r="JMG40" s="869"/>
      <c r="JMH40" s="869"/>
      <c r="JMI40" s="869"/>
      <c r="JMJ40" s="869"/>
      <c r="JMK40" s="869"/>
      <c r="JML40" s="869"/>
      <c r="JMM40" s="869"/>
      <c r="JMN40" s="869"/>
      <c r="JMO40" s="869"/>
      <c r="JMP40" s="869"/>
      <c r="JMQ40" s="869"/>
      <c r="JMR40" s="869"/>
      <c r="JMS40" s="869"/>
      <c r="JMT40" s="869"/>
      <c r="JMU40" s="869"/>
      <c r="JMV40" s="869"/>
      <c r="JMW40" s="869"/>
      <c r="JMX40" s="869"/>
      <c r="JMY40" s="869"/>
      <c r="JMZ40" s="869"/>
      <c r="JNA40" s="869"/>
      <c r="JNB40" s="869"/>
      <c r="JNC40" s="869"/>
      <c r="JND40" s="869"/>
      <c r="JNE40" s="869"/>
      <c r="JNF40" s="869"/>
      <c r="JNG40" s="869"/>
      <c r="JNH40" s="869"/>
      <c r="JNI40" s="869"/>
      <c r="JNJ40" s="869"/>
      <c r="JNK40" s="869"/>
      <c r="JNL40" s="869"/>
      <c r="JNM40" s="869"/>
      <c r="JNN40" s="869"/>
      <c r="JNO40" s="869"/>
      <c r="JNP40" s="869"/>
      <c r="JNQ40" s="869"/>
      <c r="JNR40" s="869"/>
      <c r="JNS40" s="869"/>
      <c r="JNT40" s="869"/>
      <c r="JNU40" s="869"/>
      <c r="JNV40" s="869"/>
      <c r="JNW40" s="869"/>
      <c r="JNX40" s="869"/>
      <c r="JNY40" s="869"/>
      <c r="JNZ40" s="869"/>
      <c r="JOA40" s="869"/>
      <c r="JOB40" s="869"/>
      <c r="JOC40" s="869"/>
      <c r="JOD40" s="869"/>
      <c r="JOE40" s="869"/>
      <c r="JOF40" s="869"/>
      <c r="JOG40" s="869"/>
      <c r="JOH40" s="869"/>
      <c r="JOI40" s="869"/>
      <c r="JOJ40" s="869"/>
      <c r="JOK40" s="869"/>
      <c r="JOL40" s="869"/>
      <c r="JOM40" s="869"/>
      <c r="JON40" s="869"/>
      <c r="JOO40" s="869"/>
      <c r="JOP40" s="869"/>
      <c r="JOQ40" s="869"/>
      <c r="JOR40" s="869"/>
      <c r="JOS40" s="869"/>
      <c r="JOT40" s="869"/>
      <c r="JOU40" s="869"/>
      <c r="JOV40" s="869"/>
      <c r="JOW40" s="869"/>
      <c r="JOX40" s="869"/>
      <c r="JOY40" s="869"/>
      <c r="JOZ40" s="869"/>
      <c r="JPA40" s="869"/>
      <c r="JPB40" s="869"/>
      <c r="JPC40" s="869"/>
      <c r="JPD40" s="869"/>
      <c r="JPE40" s="869"/>
      <c r="JPF40" s="869"/>
      <c r="JPG40" s="869"/>
      <c r="JPH40" s="869"/>
      <c r="JPI40" s="869"/>
      <c r="JPJ40" s="869"/>
      <c r="JPK40" s="869"/>
      <c r="JPL40" s="869"/>
      <c r="JPM40" s="869"/>
      <c r="JPN40" s="869"/>
      <c r="JPO40" s="869"/>
      <c r="JPP40" s="869"/>
      <c r="JPQ40" s="869"/>
      <c r="JPR40" s="869"/>
      <c r="JPS40" s="869"/>
      <c r="JPT40" s="869"/>
      <c r="JPU40" s="869"/>
      <c r="JPV40" s="869"/>
      <c r="JPW40" s="869"/>
      <c r="JPX40" s="869"/>
      <c r="JPY40" s="869"/>
      <c r="JPZ40" s="869"/>
      <c r="JQA40" s="869"/>
      <c r="JQB40" s="869"/>
      <c r="JQC40" s="869"/>
      <c r="JQD40" s="869"/>
      <c r="JQE40" s="869"/>
      <c r="JQF40" s="869"/>
      <c r="JQG40" s="869"/>
      <c r="JQH40" s="869"/>
      <c r="JQI40" s="869"/>
      <c r="JQJ40" s="869"/>
      <c r="JQK40" s="869"/>
      <c r="JQL40" s="869"/>
      <c r="JQM40" s="869"/>
      <c r="JQN40" s="869"/>
      <c r="JQO40" s="869"/>
      <c r="JQP40" s="869"/>
      <c r="JQQ40" s="869"/>
      <c r="JQR40" s="869"/>
      <c r="JQS40" s="869"/>
      <c r="JQT40" s="869"/>
      <c r="JQU40" s="869"/>
      <c r="JQV40" s="869"/>
      <c r="JQW40" s="869"/>
      <c r="JQX40" s="869"/>
      <c r="JQY40" s="869"/>
      <c r="JQZ40" s="869"/>
      <c r="JRA40" s="869"/>
      <c r="JRB40" s="869"/>
      <c r="JRC40" s="869"/>
      <c r="JRD40" s="869"/>
      <c r="JRE40" s="869"/>
      <c r="JRF40" s="869"/>
      <c r="JRG40" s="869"/>
      <c r="JRH40" s="869"/>
      <c r="JRI40" s="869"/>
      <c r="JRJ40" s="869"/>
      <c r="JRK40" s="869"/>
      <c r="JRL40" s="869"/>
      <c r="JRM40" s="869"/>
      <c r="JRN40" s="869"/>
      <c r="JRO40" s="869"/>
      <c r="JRP40" s="869"/>
      <c r="JRQ40" s="869"/>
      <c r="JRR40" s="869"/>
      <c r="JRS40" s="869"/>
      <c r="JRT40" s="869"/>
      <c r="JRU40" s="869"/>
      <c r="JRV40" s="869"/>
      <c r="JRW40" s="869"/>
      <c r="JRX40" s="869"/>
      <c r="JRY40" s="869"/>
      <c r="JRZ40" s="869"/>
      <c r="JSA40" s="869"/>
      <c r="JSB40" s="869"/>
      <c r="JSC40" s="869"/>
      <c r="JSD40" s="869"/>
      <c r="JSE40" s="869"/>
      <c r="JSF40" s="869"/>
      <c r="JSG40" s="869"/>
      <c r="JSH40" s="869"/>
      <c r="JSI40" s="869"/>
      <c r="JSJ40" s="869"/>
      <c r="JSK40" s="869"/>
      <c r="JSL40" s="869"/>
      <c r="JSM40" s="869"/>
      <c r="JSN40" s="869"/>
      <c r="JSO40" s="869"/>
      <c r="JSP40" s="869"/>
      <c r="JSQ40" s="869"/>
      <c r="JSR40" s="869"/>
      <c r="JSS40" s="869"/>
      <c r="JST40" s="869"/>
      <c r="JSU40" s="869"/>
      <c r="JSV40" s="869"/>
      <c r="JSW40" s="869"/>
      <c r="JSX40" s="869"/>
      <c r="JSY40" s="869"/>
      <c r="JSZ40" s="869"/>
      <c r="JTA40" s="869"/>
      <c r="JTB40" s="869"/>
      <c r="JTC40" s="869"/>
      <c r="JTD40" s="869"/>
      <c r="JTE40" s="869"/>
      <c r="JTF40" s="869"/>
      <c r="JTG40" s="869"/>
      <c r="JTH40" s="869"/>
      <c r="JTI40" s="869"/>
      <c r="JTJ40" s="869"/>
      <c r="JTK40" s="869"/>
      <c r="JTL40" s="869"/>
      <c r="JTM40" s="869"/>
      <c r="JTN40" s="869"/>
      <c r="JTO40" s="869"/>
      <c r="JTP40" s="869"/>
      <c r="JTQ40" s="869"/>
      <c r="JTR40" s="869"/>
      <c r="JTS40" s="869"/>
      <c r="JTT40" s="869"/>
      <c r="JTU40" s="869"/>
      <c r="JTV40" s="869"/>
      <c r="JTW40" s="869"/>
      <c r="JTX40" s="869"/>
      <c r="JTY40" s="869"/>
      <c r="JTZ40" s="869"/>
      <c r="JUA40" s="869"/>
      <c r="JUB40" s="869"/>
      <c r="JUC40" s="869"/>
      <c r="JUD40" s="869"/>
      <c r="JUE40" s="869"/>
      <c r="JUF40" s="869"/>
      <c r="JUG40" s="869"/>
      <c r="JUH40" s="869"/>
      <c r="JUI40" s="869"/>
      <c r="JUJ40" s="869"/>
      <c r="JUK40" s="869"/>
      <c r="JUL40" s="869"/>
      <c r="JUM40" s="869"/>
      <c r="JUN40" s="869"/>
      <c r="JUO40" s="869"/>
      <c r="JUP40" s="869"/>
      <c r="JUQ40" s="869"/>
      <c r="JUR40" s="869"/>
      <c r="JUS40" s="869"/>
      <c r="JUT40" s="869"/>
      <c r="JUU40" s="869"/>
      <c r="JUV40" s="869"/>
      <c r="JUW40" s="869"/>
      <c r="JUX40" s="869"/>
      <c r="JUY40" s="869"/>
      <c r="JUZ40" s="869"/>
      <c r="JVA40" s="869"/>
      <c r="JVB40" s="869"/>
      <c r="JVC40" s="869"/>
      <c r="JVD40" s="869"/>
      <c r="JVE40" s="869"/>
      <c r="JVF40" s="869"/>
      <c r="JVG40" s="869"/>
      <c r="JVH40" s="869"/>
      <c r="JVI40" s="869"/>
      <c r="JVJ40" s="869"/>
      <c r="JVK40" s="869"/>
      <c r="JVL40" s="869"/>
      <c r="JVM40" s="869"/>
      <c r="JVN40" s="869"/>
      <c r="JVO40" s="869"/>
      <c r="JVP40" s="869"/>
      <c r="JVQ40" s="869"/>
      <c r="JVR40" s="869"/>
      <c r="JVS40" s="869"/>
      <c r="JVT40" s="869"/>
      <c r="JVU40" s="869"/>
      <c r="JVV40" s="869"/>
      <c r="JVW40" s="869"/>
      <c r="JVX40" s="869"/>
      <c r="JVY40" s="869"/>
      <c r="JVZ40" s="869"/>
      <c r="JWA40" s="869"/>
      <c r="JWB40" s="869"/>
      <c r="JWC40" s="869"/>
      <c r="JWD40" s="869"/>
      <c r="JWE40" s="869"/>
      <c r="JWF40" s="869"/>
      <c r="JWG40" s="869"/>
      <c r="JWH40" s="869"/>
      <c r="JWI40" s="869"/>
      <c r="JWJ40" s="869"/>
      <c r="JWK40" s="869"/>
      <c r="JWL40" s="869"/>
      <c r="JWM40" s="869"/>
      <c r="JWN40" s="869"/>
      <c r="JWO40" s="869"/>
      <c r="JWP40" s="869"/>
      <c r="JWQ40" s="869"/>
      <c r="JWR40" s="869"/>
      <c r="JWS40" s="869"/>
      <c r="JWT40" s="869"/>
      <c r="JWU40" s="869"/>
      <c r="JWV40" s="869"/>
      <c r="JWW40" s="869"/>
      <c r="JWX40" s="869"/>
      <c r="JWY40" s="869"/>
      <c r="JWZ40" s="869"/>
      <c r="JXA40" s="869"/>
      <c r="JXB40" s="869"/>
      <c r="JXC40" s="869"/>
      <c r="JXD40" s="869"/>
      <c r="JXE40" s="869"/>
      <c r="JXF40" s="869"/>
      <c r="JXG40" s="869"/>
      <c r="JXH40" s="869"/>
      <c r="JXI40" s="869"/>
      <c r="JXJ40" s="869"/>
      <c r="JXK40" s="869"/>
      <c r="JXL40" s="869"/>
      <c r="JXM40" s="869"/>
      <c r="JXN40" s="869"/>
      <c r="JXO40" s="869"/>
      <c r="JXP40" s="869"/>
      <c r="JXQ40" s="869"/>
      <c r="JXR40" s="869"/>
      <c r="JXS40" s="869"/>
      <c r="JXT40" s="869"/>
      <c r="JXU40" s="869"/>
      <c r="JXV40" s="869"/>
      <c r="JXW40" s="869"/>
      <c r="JXX40" s="869"/>
      <c r="JXY40" s="869"/>
      <c r="JXZ40" s="869"/>
      <c r="JYA40" s="869"/>
      <c r="JYB40" s="869"/>
      <c r="JYC40" s="869"/>
      <c r="JYD40" s="869"/>
      <c r="JYE40" s="869"/>
      <c r="JYF40" s="869"/>
      <c r="JYG40" s="869"/>
      <c r="JYH40" s="869"/>
      <c r="JYI40" s="869"/>
      <c r="JYJ40" s="869"/>
      <c r="JYK40" s="869"/>
      <c r="JYL40" s="869"/>
      <c r="JYM40" s="869"/>
      <c r="JYN40" s="869"/>
      <c r="JYO40" s="869"/>
      <c r="JYP40" s="869"/>
      <c r="JYQ40" s="869"/>
      <c r="JYR40" s="869"/>
      <c r="JYS40" s="869"/>
      <c r="JYT40" s="869"/>
      <c r="JYU40" s="869"/>
      <c r="JYV40" s="869"/>
      <c r="JYW40" s="869"/>
      <c r="JYX40" s="869"/>
      <c r="JYY40" s="869"/>
      <c r="JYZ40" s="869"/>
      <c r="JZA40" s="869"/>
      <c r="JZB40" s="869"/>
      <c r="JZC40" s="869"/>
      <c r="JZD40" s="869"/>
      <c r="JZE40" s="869"/>
      <c r="JZF40" s="869"/>
      <c r="JZG40" s="869"/>
      <c r="JZH40" s="869"/>
      <c r="JZI40" s="869"/>
      <c r="JZJ40" s="869"/>
      <c r="JZK40" s="869"/>
      <c r="JZL40" s="869"/>
      <c r="JZM40" s="869"/>
      <c r="JZN40" s="869"/>
      <c r="JZO40" s="869"/>
      <c r="JZP40" s="869"/>
      <c r="JZQ40" s="869"/>
      <c r="JZR40" s="869"/>
      <c r="JZS40" s="869"/>
      <c r="JZT40" s="869"/>
      <c r="JZU40" s="869"/>
      <c r="JZV40" s="869"/>
      <c r="JZW40" s="869"/>
      <c r="JZX40" s="869"/>
      <c r="JZY40" s="869"/>
      <c r="JZZ40" s="869"/>
      <c r="KAA40" s="869"/>
      <c r="KAB40" s="869"/>
      <c r="KAC40" s="869"/>
      <c r="KAD40" s="869"/>
      <c r="KAE40" s="869"/>
      <c r="KAF40" s="869"/>
      <c r="KAG40" s="869"/>
      <c r="KAH40" s="869"/>
      <c r="KAI40" s="869"/>
      <c r="KAJ40" s="869"/>
      <c r="KAK40" s="869"/>
      <c r="KAL40" s="869"/>
      <c r="KAM40" s="869"/>
      <c r="KAN40" s="869"/>
      <c r="KAO40" s="869"/>
      <c r="KAP40" s="869"/>
      <c r="KAQ40" s="869"/>
      <c r="KAR40" s="869"/>
      <c r="KAS40" s="869"/>
      <c r="KAT40" s="869"/>
      <c r="KAU40" s="869"/>
      <c r="KAV40" s="869"/>
      <c r="KAW40" s="869"/>
      <c r="KAX40" s="869"/>
      <c r="KAY40" s="869"/>
      <c r="KAZ40" s="869"/>
      <c r="KBA40" s="869"/>
      <c r="KBB40" s="869"/>
      <c r="KBC40" s="869"/>
      <c r="KBD40" s="869"/>
      <c r="KBE40" s="869"/>
      <c r="KBF40" s="869"/>
      <c r="KBG40" s="869"/>
      <c r="KBH40" s="869"/>
      <c r="KBI40" s="869"/>
      <c r="KBJ40" s="869"/>
      <c r="KBK40" s="869"/>
      <c r="KBL40" s="869"/>
      <c r="KBM40" s="869"/>
      <c r="KBN40" s="869"/>
      <c r="KBO40" s="869"/>
      <c r="KBP40" s="869"/>
      <c r="KBQ40" s="869"/>
      <c r="KBR40" s="869"/>
      <c r="KBS40" s="869"/>
      <c r="KBT40" s="869"/>
      <c r="KBU40" s="869"/>
      <c r="KBV40" s="869"/>
      <c r="KBW40" s="869"/>
      <c r="KBX40" s="869"/>
      <c r="KBY40" s="869"/>
      <c r="KBZ40" s="869"/>
      <c r="KCA40" s="869"/>
      <c r="KCB40" s="869"/>
      <c r="KCC40" s="869"/>
      <c r="KCD40" s="869"/>
      <c r="KCE40" s="869"/>
      <c r="KCF40" s="869"/>
      <c r="KCG40" s="869"/>
      <c r="KCH40" s="869"/>
      <c r="KCI40" s="869"/>
      <c r="KCJ40" s="869"/>
      <c r="KCK40" s="869"/>
      <c r="KCL40" s="869"/>
      <c r="KCM40" s="869"/>
      <c r="KCN40" s="869"/>
      <c r="KCO40" s="869"/>
      <c r="KCP40" s="869"/>
      <c r="KCQ40" s="869"/>
      <c r="KCR40" s="869"/>
      <c r="KCS40" s="869"/>
      <c r="KCT40" s="869"/>
      <c r="KCU40" s="869"/>
      <c r="KCV40" s="869"/>
      <c r="KCW40" s="869"/>
      <c r="KCX40" s="869"/>
      <c r="KCY40" s="869"/>
      <c r="KCZ40" s="869"/>
      <c r="KDA40" s="869"/>
      <c r="KDB40" s="869"/>
      <c r="KDC40" s="869"/>
      <c r="KDD40" s="869"/>
      <c r="KDE40" s="869"/>
      <c r="KDF40" s="869"/>
      <c r="KDG40" s="869"/>
      <c r="KDH40" s="869"/>
      <c r="KDI40" s="869"/>
      <c r="KDJ40" s="869"/>
      <c r="KDK40" s="869"/>
      <c r="KDL40" s="869"/>
      <c r="KDM40" s="869"/>
      <c r="KDN40" s="869"/>
      <c r="KDO40" s="869"/>
      <c r="KDP40" s="869"/>
      <c r="KDQ40" s="869"/>
      <c r="KDR40" s="869"/>
      <c r="KDS40" s="869"/>
      <c r="KDT40" s="869"/>
      <c r="KDU40" s="869"/>
      <c r="KDV40" s="869"/>
      <c r="KDW40" s="869"/>
      <c r="KDX40" s="869"/>
      <c r="KDY40" s="869"/>
      <c r="KDZ40" s="869"/>
      <c r="KEA40" s="869"/>
      <c r="KEB40" s="869"/>
      <c r="KEC40" s="869"/>
      <c r="KED40" s="869"/>
      <c r="KEE40" s="869"/>
      <c r="KEF40" s="869"/>
      <c r="KEG40" s="869"/>
      <c r="KEH40" s="869"/>
      <c r="KEI40" s="869"/>
      <c r="KEJ40" s="869"/>
      <c r="KEK40" s="869"/>
      <c r="KEL40" s="869"/>
      <c r="KEM40" s="869"/>
      <c r="KEN40" s="869"/>
      <c r="KEO40" s="869"/>
      <c r="KEP40" s="869"/>
      <c r="KEQ40" s="869"/>
      <c r="KER40" s="869"/>
      <c r="KES40" s="869"/>
      <c r="KET40" s="869"/>
      <c r="KEU40" s="869"/>
      <c r="KEV40" s="869"/>
      <c r="KEW40" s="869"/>
      <c r="KEX40" s="869"/>
      <c r="KEY40" s="869"/>
      <c r="KEZ40" s="869"/>
      <c r="KFA40" s="869"/>
      <c r="KFB40" s="869"/>
      <c r="KFC40" s="869"/>
      <c r="KFD40" s="869"/>
      <c r="KFE40" s="869"/>
      <c r="KFF40" s="869"/>
      <c r="KFG40" s="869"/>
      <c r="KFH40" s="869"/>
      <c r="KFI40" s="869"/>
      <c r="KFJ40" s="869"/>
      <c r="KFK40" s="869"/>
      <c r="KFL40" s="869"/>
      <c r="KFM40" s="869"/>
      <c r="KFN40" s="869"/>
      <c r="KFO40" s="869"/>
      <c r="KFP40" s="869"/>
      <c r="KFQ40" s="869"/>
      <c r="KFR40" s="869"/>
      <c r="KFS40" s="869"/>
      <c r="KFT40" s="869"/>
      <c r="KFU40" s="869"/>
      <c r="KFV40" s="869"/>
      <c r="KFW40" s="869"/>
      <c r="KFX40" s="869"/>
      <c r="KFY40" s="869"/>
      <c r="KFZ40" s="869"/>
      <c r="KGA40" s="869"/>
      <c r="KGB40" s="869"/>
      <c r="KGC40" s="869"/>
      <c r="KGD40" s="869"/>
      <c r="KGE40" s="869"/>
      <c r="KGF40" s="869"/>
      <c r="KGG40" s="869"/>
      <c r="KGH40" s="869"/>
      <c r="KGI40" s="869"/>
      <c r="KGJ40" s="869"/>
      <c r="KGK40" s="869"/>
      <c r="KGL40" s="869"/>
      <c r="KGM40" s="869"/>
      <c r="KGN40" s="869"/>
      <c r="KGO40" s="869"/>
      <c r="KGP40" s="869"/>
      <c r="KGQ40" s="869"/>
      <c r="KGR40" s="869"/>
      <c r="KGS40" s="869"/>
      <c r="KGT40" s="869"/>
      <c r="KGU40" s="869"/>
      <c r="KGV40" s="869"/>
      <c r="KGW40" s="869"/>
      <c r="KGX40" s="869"/>
      <c r="KGY40" s="869"/>
      <c r="KGZ40" s="869"/>
      <c r="KHA40" s="869"/>
      <c r="KHB40" s="869"/>
      <c r="KHC40" s="869"/>
      <c r="KHD40" s="869"/>
      <c r="KHE40" s="869"/>
      <c r="KHF40" s="869"/>
      <c r="KHG40" s="869"/>
      <c r="KHH40" s="869"/>
      <c r="KHI40" s="869"/>
      <c r="KHJ40" s="869"/>
      <c r="KHK40" s="869"/>
      <c r="KHL40" s="869"/>
      <c r="KHM40" s="869"/>
      <c r="KHN40" s="869"/>
      <c r="KHO40" s="869"/>
      <c r="KHP40" s="869"/>
      <c r="KHQ40" s="869"/>
      <c r="KHR40" s="869"/>
      <c r="KHS40" s="869"/>
      <c r="KHT40" s="869"/>
      <c r="KHU40" s="869"/>
      <c r="KHV40" s="869"/>
      <c r="KHW40" s="869"/>
      <c r="KHX40" s="869"/>
      <c r="KHY40" s="869"/>
      <c r="KHZ40" s="869"/>
      <c r="KIA40" s="869"/>
      <c r="KIB40" s="869"/>
      <c r="KIC40" s="869"/>
      <c r="KID40" s="869"/>
      <c r="KIE40" s="869"/>
      <c r="KIF40" s="869"/>
      <c r="KIG40" s="869"/>
      <c r="KIH40" s="869"/>
      <c r="KII40" s="869"/>
      <c r="KIJ40" s="869"/>
      <c r="KIK40" s="869"/>
      <c r="KIL40" s="869"/>
      <c r="KIM40" s="869"/>
      <c r="KIN40" s="869"/>
      <c r="KIO40" s="869"/>
      <c r="KIP40" s="869"/>
      <c r="KIQ40" s="869"/>
      <c r="KIR40" s="869"/>
      <c r="KIS40" s="869"/>
      <c r="KIT40" s="869"/>
      <c r="KIU40" s="869"/>
      <c r="KIV40" s="869"/>
      <c r="KIW40" s="869"/>
      <c r="KIX40" s="869"/>
      <c r="KIY40" s="869"/>
      <c r="KIZ40" s="869"/>
      <c r="KJA40" s="869"/>
      <c r="KJB40" s="869"/>
      <c r="KJC40" s="869"/>
      <c r="KJD40" s="869"/>
      <c r="KJE40" s="869"/>
      <c r="KJF40" s="869"/>
      <c r="KJG40" s="869"/>
      <c r="KJH40" s="869"/>
      <c r="KJI40" s="869"/>
      <c r="KJJ40" s="869"/>
      <c r="KJK40" s="869"/>
      <c r="KJL40" s="869"/>
      <c r="KJM40" s="869"/>
      <c r="KJN40" s="869"/>
      <c r="KJO40" s="869"/>
      <c r="KJP40" s="869"/>
      <c r="KJQ40" s="869"/>
      <c r="KJR40" s="869"/>
      <c r="KJS40" s="869"/>
      <c r="KJT40" s="869"/>
      <c r="KJU40" s="869"/>
      <c r="KJV40" s="869"/>
      <c r="KJW40" s="869"/>
      <c r="KJX40" s="869"/>
      <c r="KJY40" s="869"/>
      <c r="KJZ40" s="869"/>
      <c r="KKA40" s="869"/>
      <c r="KKB40" s="869"/>
      <c r="KKC40" s="869"/>
      <c r="KKD40" s="869"/>
      <c r="KKE40" s="869"/>
      <c r="KKF40" s="869"/>
      <c r="KKG40" s="869"/>
      <c r="KKH40" s="869"/>
      <c r="KKI40" s="869"/>
      <c r="KKJ40" s="869"/>
      <c r="KKK40" s="869"/>
      <c r="KKL40" s="869"/>
      <c r="KKM40" s="869"/>
      <c r="KKN40" s="869"/>
      <c r="KKO40" s="869"/>
      <c r="KKP40" s="869"/>
      <c r="KKQ40" s="869"/>
      <c r="KKR40" s="869"/>
      <c r="KKS40" s="869"/>
      <c r="KKT40" s="869"/>
      <c r="KKU40" s="869"/>
      <c r="KKV40" s="869"/>
      <c r="KKW40" s="869"/>
      <c r="KKX40" s="869"/>
      <c r="KKY40" s="869"/>
      <c r="KKZ40" s="869"/>
      <c r="KLA40" s="869"/>
      <c r="KLB40" s="869"/>
      <c r="KLC40" s="869"/>
      <c r="KLD40" s="869"/>
      <c r="KLE40" s="869"/>
      <c r="KLF40" s="869"/>
      <c r="KLG40" s="869"/>
      <c r="KLH40" s="869"/>
      <c r="KLI40" s="869"/>
      <c r="KLJ40" s="869"/>
      <c r="KLK40" s="869"/>
      <c r="KLL40" s="869"/>
      <c r="KLM40" s="869"/>
      <c r="KLN40" s="869"/>
      <c r="KLO40" s="869"/>
      <c r="KLP40" s="869"/>
      <c r="KLQ40" s="869"/>
      <c r="KLR40" s="869"/>
      <c r="KLS40" s="869"/>
      <c r="KLT40" s="869"/>
      <c r="KLU40" s="869"/>
      <c r="KLV40" s="869"/>
      <c r="KLW40" s="869"/>
      <c r="KLX40" s="869"/>
      <c r="KLY40" s="869"/>
      <c r="KLZ40" s="869"/>
      <c r="KMA40" s="869"/>
      <c r="KMB40" s="869"/>
      <c r="KMC40" s="869"/>
      <c r="KMD40" s="869"/>
      <c r="KME40" s="869"/>
      <c r="KMF40" s="869"/>
      <c r="KMG40" s="869"/>
      <c r="KMH40" s="869"/>
      <c r="KMI40" s="869"/>
      <c r="KMJ40" s="869"/>
      <c r="KMK40" s="869"/>
      <c r="KML40" s="869"/>
      <c r="KMM40" s="869"/>
      <c r="KMN40" s="869"/>
      <c r="KMO40" s="869"/>
      <c r="KMP40" s="869"/>
      <c r="KMQ40" s="869"/>
      <c r="KMR40" s="869"/>
      <c r="KMS40" s="869"/>
      <c r="KMT40" s="869"/>
      <c r="KMU40" s="869"/>
      <c r="KMV40" s="869"/>
      <c r="KMW40" s="869"/>
      <c r="KMX40" s="869"/>
      <c r="KMY40" s="869"/>
      <c r="KMZ40" s="869"/>
      <c r="KNA40" s="869"/>
      <c r="KNB40" s="869"/>
      <c r="KNC40" s="869"/>
      <c r="KND40" s="869"/>
      <c r="KNE40" s="869"/>
      <c r="KNF40" s="869"/>
      <c r="KNG40" s="869"/>
      <c r="KNH40" s="869"/>
      <c r="KNI40" s="869"/>
      <c r="KNJ40" s="869"/>
      <c r="KNK40" s="869"/>
      <c r="KNL40" s="869"/>
      <c r="KNM40" s="869"/>
      <c r="KNN40" s="869"/>
      <c r="KNO40" s="869"/>
      <c r="KNP40" s="869"/>
      <c r="KNQ40" s="869"/>
      <c r="KNR40" s="869"/>
      <c r="KNS40" s="869"/>
      <c r="KNT40" s="869"/>
      <c r="KNU40" s="869"/>
      <c r="KNV40" s="869"/>
      <c r="KNW40" s="869"/>
      <c r="KNX40" s="869"/>
      <c r="KNY40" s="869"/>
      <c r="KNZ40" s="869"/>
      <c r="KOA40" s="869"/>
      <c r="KOB40" s="869"/>
      <c r="KOC40" s="869"/>
      <c r="KOD40" s="869"/>
      <c r="KOE40" s="869"/>
      <c r="KOF40" s="869"/>
      <c r="KOG40" s="869"/>
      <c r="KOH40" s="869"/>
      <c r="KOI40" s="869"/>
      <c r="KOJ40" s="869"/>
      <c r="KOK40" s="869"/>
      <c r="KOL40" s="869"/>
      <c r="KOM40" s="869"/>
      <c r="KON40" s="869"/>
      <c r="KOO40" s="869"/>
      <c r="KOP40" s="869"/>
      <c r="KOQ40" s="869"/>
      <c r="KOR40" s="869"/>
      <c r="KOS40" s="869"/>
      <c r="KOT40" s="869"/>
      <c r="KOU40" s="869"/>
      <c r="KOV40" s="869"/>
      <c r="KOW40" s="869"/>
      <c r="KOX40" s="869"/>
      <c r="KOY40" s="869"/>
      <c r="KOZ40" s="869"/>
      <c r="KPA40" s="869"/>
      <c r="KPB40" s="869"/>
      <c r="KPC40" s="869"/>
      <c r="KPD40" s="869"/>
      <c r="KPE40" s="869"/>
      <c r="KPF40" s="869"/>
      <c r="KPG40" s="869"/>
      <c r="KPH40" s="869"/>
      <c r="KPI40" s="869"/>
      <c r="KPJ40" s="869"/>
      <c r="KPK40" s="869"/>
      <c r="KPL40" s="869"/>
      <c r="KPM40" s="869"/>
      <c r="KPN40" s="869"/>
      <c r="KPO40" s="869"/>
      <c r="KPP40" s="869"/>
      <c r="KPQ40" s="869"/>
      <c r="KPR40" s="869"/>
      <c r="KPS40" s="869"/>
      <c r="KPT40" s="869"/>
      <c r="KPU40" s="869"/>
      <c r="KPV40" s="869"/>
      <c r="KPW40" s="869"/>
      <c r="KPX40" s="869"/>
      <c r="KPY40" s="869"/>
      <c r="KPZ40" s="869"/>
      <c r="KQA40" s="869"/>
      <c r="KQB40" s="869"/>
      <c r="KQC40" s="869"/>
      <c r="KQD40" s="869"/>
      <c r="KQE40" s="869"/>
      <c r="KQF40" s="869"/>
      <c r="KQG40" s="869"/>
      <c r="KQH40" s="869"/>
      <c r="KQI40" s="869"/>
      <c r="KQJ40" s="869"/>
      <c r="KQK40" s="869"/>
      <c r="KQL40" s="869"/>
      <c r="KQM40" s="869"/>
      <c r="KQN40" s="869"/>
      <c r="KQO40" s="869"/>
      <c r="KQP40" s="869"/>
      <c r="KQQ40" s="869"/>
      <c r="KQR40" s="869"/>
      <c r="KQS40" s="869"/>
      <c r="KQT40" s="869"/>
      <c r="KQU40" s="869"/>
      <c r="KQV40" s="869"/>
      <c r="KQW40" s="869"/>
      <c r="KQX40" s="869"/>
      <c r="KQY40" s="869"/>
      <c r="KQZ40" s="869"/>
      <c r="KRA40" s="869"/>
      <c r="KRB40" s="869"/>
      <c r="KRC40" s="869"/>
      <c r="KRD40" s="869"/>
      <c r="KRE40" s="869"/>
      <c r="KRF40" s="869"/>
      <c r="KRG40" s="869"/>
      <c r="KRH40" s="869"/>
      <c r="KRI40" s="869"/>
      <c r="KRJ40" s="869"/>
      <c r="KRK40" s="869"/>
      <c r="KRL40" s="869"/>
      <c r="KRM40" s="869"/>
      <c r="KRN40" s="869"/>
      <c r="KRO40" s="869"/>
      <c r="KRP40" s="869"/>
      <c r="KRQ40" s="869"/>
      <c r="KRR40" s="869"/>
      <c r="KRS40" s="869"/>
      <c r="KRT40" s="869"/>
      <c r="KRU40" s="869"/>
      <c r="KRV40" s="869"/>
      <c r="KRW40" s="869"/>
      <c r="KRX40" s="869"/>
      <c r="KRY40" s="869"/>
      <c r="KRZ40" s="869"/>
      <c r="KSA40" s="869"/>
      <c r="KSB40" s="869"/>
      <c r="KSC40" s="869"/>
      <c r="KSD40" s="869"/>
      <c r="KSE40" s="869"/>
      <c r="KSF40" s="869"/>
      <c r="KSG40" s="869"/>
      <c r="KSH40" s="869"/>
      <c r="KSI40" s="869"/>
      <c r="KSJ40" s="869"/>
      <c r="KSK40" s="869"/>
      <c r="KSL40" s="869"/>
      <c r="KSM40" s="869"/>
      <c r="KSN40" s="869"/>
      <c r="KSO40" s="869"/>
      <c r="KSP40" s="869"/>
      <c r="KSQ40" s="869"/>
      <c r="KSR40" s="869"/>
      <c r="KSS40" s="869"/>
      <c r="KST40" s="869"/>
      <c r="KSU40" s="869"/>
      <c r="KSV40" s="869"/>
      <c r="KSW40" s="869"/>
      <c r="KSX40" s="869"/>
      <c r="KSY40" s="869"/>
      <c r="KSZ40" s="869"/>
      <c r="KTA40" s="869"/>
      <c r="KTB40" s="869"/>
      <c r="KTC40" s="869"/>
      <c r="KTD40" s="869"/>
      <c r="KTE40" s="869"/>
      <c r="KTF40" s="869"/>
      <c r="KTG40" s="869"/>
      <c r="KTH40" s="869"/>
      <c r="KTI40" s="869"/>
      <c r="KTJ40" s="869"/>
      <c r="KTK40" s="869"/>
      <c r="KTL40" s="869"/>
      <c r="KTM40" s="869"/>
      <c r="KTN40" s="869"/>
      <c r="KTO40" s="869"/>
      <c r="KTP40" s="869"/>
      <c r="KTQ40" s="869"/>
      <c r="KTR40" s="869"/>
      <c r="KTS40" s="869"/>
      <c r="KTT40" s="869"/>
      <c r="KTU40" s="869"/>
      <c r="KTV40" s="869"/>
      <c r="KTW40" s="869"/>
      <c r="KTX40" s="869"/>
      <c r="KTY40" s="869"/>
      <c r="KTZ40" s="869"/>
      <c r="KUA40" s="869"/>
      <c r="KUB40" s="869"/>
      <c r="KUC40" s="869"/>
      <c r="KUD40" s="869"/>
      <c r="KUE40" s="869"/>
      <c r="KUF40" s="869"/>
      <c r="KUG40" s="869"/>
      <c r="KUH40" s="869"/>
      <c r="KUI40" s="869"/>
      <c r="KUJ40" s="869"/>
      <c r="KUK40" s="869"/>
      <c r="KUL40" s="869"/>
      <c r="KUM40" s="869"/>
      <c r="KUN40" s="869"/>
      <c r="KUO40" s="869"/>
      <c r="KUP40" s="869"/>
      <c r="KUQ40" s="869"/>
      <c r="KUR40" s="869"/>
      <c r="KUS40" s="869"/>
      <c r="KUT40" s="869"/>
      <c r="KUU40" s="869"/>
      <c r="KUV40" s="869"/>
      <c r="KUW40" s="869"/>
      <c r="KUX40" s="869"/>
      <c r="KUY40" s="869"/>
      <c r="KUZ40" s="869"/>
      <c r="KVA40" s="869"/>
      <c r="KVB40" s="869"/>
      <c r="KVC40" s="869"/>
      <c r="KVD40" s="869"/>
      <c r="KVE40" s="869"/>
      <c r="KVF40" s="869"/>
      <c r="KVG40" s="869"/>
      <c r="KVH40" s="869"/>
      <c r="KVI40" s="869"/>
      <c r="KVJ40" s="869"/>
      <c r="KVK40" s="869"/>
      <c r="KVL40" s="869"/>
      <c r="KVM40" s="869"/>
      <c r="KVN40" s="869"/>
      <c r="KVO40" s="869"/>
      <c r="KVP40" s="869"/>
      <c r="KVQ40" s="869"/>
      <c r="KVR40" s="869"/>
      <c r="KVS40" s="869"/>
      <c r="KVT40" s="869"/>
      <c r="KVU40" s="869"/>
      <c r="KVV40" s="869"/>
      <c r="KVW40" s="869"/>
      <c r="KVX40" s="869"/>
      <c r="KVY40" s="869"/>
      <c r="KVZ40" s="869"/>
      <c r="KWA40" s="869"/>
      <c r="KWB40" s="869"/>
      <c r="KWC40" s="869"/>
      <c r="KWD40" s="869"/>
      <c r="KWE40" s="869"/>
      <c r="KWF40" s="869"/>
      <c r="KWG40" s="869"/>
      <c r="KWH40" s="869"/>
      <c r="KWI40" s="869"/>
      <c r="KWJ40" s="869"/>
      <c r="KWK40" s="869"/>
      <c r="KWL40" s="869"/>
      <c r="KWM40" s="869"/>
      <c r="KWN40" s="869"/>
      <c r="KWO40" s="869"/>
      <c r="KWP40" s="869"/>
      <c r="KWQ40" s="869"/>
      <c r="KWR40" s="869"/>
      <c r="KWS40" s="869"/>
      <c r="KWT40" s="869"/>
      <c r="KWU40" s="869"/>
      <c r="KWV40" s="869"/>
      <c r="KWW40" s="869"/>
      <c r="KWX40" s="869"/>
      <c r="KWY40" s="869"/>
      <c r="KWZ40" s="869"/>
      <c r="KXA40" s="869"/>
      <c r="KXB40" s="869"/>
      <c r="KXC40" s="869"/>
      <c r="KXD40" s="869"/>
      <c r="KXE40" s="869"/>
      <c r="KXF40" s="869"/>
      <c r="KXG40" s="869"/>
      <c r="KXH40" s="869"/>
      <c r="KXI40" s="869"/>
      <c r="KXJ40" s="869"/>
      <c r="KXK40" s="869"/>
      <c r="KXL40" s="869"/>
      <c r="KXM40" s="869"/>
      <c r="KXN40" s="869"/>
      <c r="KXO40" s="869"/>
      <c r="KXP40" s="869"/>
      <c r="KXQ40" s="869"/>
      <c r="KXR40" s="869"/>
      <c r="KXS40" s="869"/>
      <c r="KXT40" s="869"/>
      <c r="KXU40" s="869"/>
      <c r="KXV40" s="869"/>
      <c r="KXW40" s="869"/>
      <c r="KXX40" s="869"/>
      <c r="KXY40" s="869"/>
      <c r="KXZ40" s="869"/>
      <c r="KYA40" s="869"/>
      <c r="KYB40" s="869"/>
      <c r="KYC40" s="869"/>
      <c r="KYD40" s="869"/>
      <c r="KYE40" s="869"/>
      <c r="KYF40" s="869"/>
      <c r="KYG40" s="869"/>
      <c r="KYH40" s="869"/>
      <c r="KYI40" s="869"/>
      <c r="KYJ40" s="869"/>
      <c r="KYK40" s="869"/>
      <c r="KYL40" s="869"/>
      <c r="KYM40" s="869"/>
      <c r="KYN40" s="869"/>
      <c r="KYO40" s="869"/>
      <c r="KYP40" s="869"/>
      <c r="KYQ40" s="869"/>
      <c r="KYR40" s="869"/>
      <c r="KYS40" s="869"/>
      <c r="KYT40" s="869"/>
      <c r="KYU40" s="869"/>
      <c r="KYV40" s="869"/>
      <c r="KYW40" s="869"/>
      <c r="KYX40" s="869"/>
      <c r="KYY40" s="869"/>
      <c r="KYZ40" s="869"/>
      <c r="KZA40" s="869"/>
      <c r="KZB40" s="869"/>
      <c r="KZC40" s="869"/>
      <c r="KZD40" s="869"/>
      <c r="KZE40" s="869"/>
      <c r="KZF40" s="869"/>
      <c r="KZG40" s="869"/>
      <c r="KZH40" s="869"/>
      <c r="KZI40" s="869"/>
      <c r="KZJ40" s="869"/>
      <c r="KZK40" s="869"/>
      <c r="KZL40" s="869"/>
      <c r="KZM40" s="869"/>
      <c r="KZN40" s="869"/>
      <c r="KZO40" s="869"/>
      <c r="KZP40" s="869"/>
      <c r="KZQ40" s="869"/>
      <c r="KZR40" s="869"/>
      <c r="KZS40" s="869"/>
      <c r="KZT40" s="869"/>
      <c r="KZU40" s="869"/>
      <c r="KZV40" s="869"/>
      <c r="KZW40" s="869"/>
      <c r="KZX40" s="869"/>
      <c r="KZY40" s="869"/>
      <c r="KZZ40" s="869"/>
      <c r="LAA40" s="869"/>
      <c r="LAB40" s="869"/>
      <c r="LAC40" s="869"/>
      <c r="LAD40" s="869"/>
      <c r="LAE40" s="869"/>
      <c r="LAF40" s="869"/>
      <c r="LAG40" s="869"/>
      <c r="LAH40" s="869"/>
      <c r="LAI40" s="869"/>
      <c r="LAJ40" s="869"/>
      <c r="LAK40" s="869"/>
      <c r="LAL40" s="869"/>
      <c r="LAM40" s="869"/>
      <c r="LAN40" s="869"/>
      <c r="LAO40" s="869"/>
      <c r="LAP40" s="869"/>
      <c r="LAQ40" s="869"/>
      <c r="LAR40" s="869"/>
      <c r="LAS40" s="869"/>
      <c r="LAT40" s="869"/>
      <c r="LAU40" s="869"/>
      <c r="LAV40" s="869"/>
      <c r="LAW40" s="869"/>
      <c r="LAX40" s="869"/>
      <c r="LAY40" s="869"/>
      <c r="LAZ40" s="869"/>
      <c r="LBA40" s="869"/>
      <c r="LBB40" s="869"/>
      <c r="LBC40" s="869"/>
      <c r="LBD40" s="869"/>
      <c r="LBE40" s="869"/>
      <c r="LBF40" s="869"/>
      <c r="LBG40" s="869"/>
      <c r="LBH40" s="869"/>
      <c r="LBI40" s="869"/>
      <c r="LBJ40" s="869"/>
      <c r="LBK40" s="869"/>
      <c r="LBL40" s="869"/>
      <c r="LBM40" s="869"/>
      <c r="LBN40" s="869"/>
      <c r="LBO40" s="869"/>
      <c r="LBP40" s="869"/>
      <c r="LBQ40" s="869"/>
      <c r="LBR40" s="869"/>
      <c r="LBS40" s="869"/>
      <c r="LBT40" s="869"/>
      <c r="LBU40" s="869"/>
      <c r="LBV40" s="869"/>
      <c r="LBW40" s="869"/>
      <c r="LBX40" s="869"/>
      <c r="LBY40" s="869"/>
      <c r="LBZ40" s="869"/>
      <c r="LCA40" s="869"/>
      <c r="LCB40" s="869"/>
      <c r="LCC40" s="869"/>
      <c r="LCD40" s="869"/>
      <c r="LCE40" s="869"/>
      <c r="LCF40" s="869"/>
      <c r="LCG40" s="869"/>
      <c r="LCH40" s="869"/>
      <c r="LCI40" s="869"/>
      <c r="LCJ40" s="869"/>
      <c r="LCK40" s="869"/>
      <c r="LCL40" s="869"/>
      <c r="LCM40" s="869"/>
      <c r="LCN40" s="869"/>
      <c r="LCO40" s="869"/>
      <c r="LCP40" s="869"/>
      <c r="LCQ40" s="869"/>
      <c r="LCR40" s="869"/>
      <c r="LCS40" s="869"/>
      <c r="LCT40" s="869"/>
      <c r="LCU40" s="869"/>
      <c r="LCV40" s="869"/>
      <c r="LCW40" s="869"/>
      <c r="LCX40" s="869"/>
      <c r="LCY40" s="869"/>
      <c r="LCZ40" s="869"/>
      <c r="LDA40" s="869"/>
      <c r="LDB40" s="869"/>
      <c r="LDC40" s="869"/>
      <c r="LDD40" s="869"/>
      <c r="LDE40" s="869"/>
      <c r="LDF40" s="869"/>
      <c r="LDG40" s="869"/>
      <c r="LDH40" s="869"/>
      <c r="LDI40" s="869"/>
      <c r="LDJ40" s="869"/>
      <c r="LDK40" s="869"/>
      <c r="LDL40" s="869"/>
      <c r="LDM40" s="869"/>
      <c r="LDN40" s="869"/>
      <c r="LDO40" s="869"/>
      <c r="LDP40" s="869"/>
      <c r="LDQ40" s="869"/>
      <c r="LDR40" s="869"/>
      <c r="LDS40" s="869"/>
      <c r="LDT40" s="869"/>
      <c r="LDU40" s="869"/>
      <c r="LDV40" s="869"/>
      <c r="LDW40" s="869"/>
      <c r="LDX40" s="869"/>
      <c r="LDY40" s="869"/>
      <c r="LDZ40" s="869"/>
      <c r="LEA40" s="869"/>
      <c r="LEB40" s="869"/>
      <c r="LEC40" s="869"/>
      <c r="LED40" s="869"/>
      <c r="LEE40" s="869"/>
      <c r="LEF40" s="869"/>
      <c r="LEG40" s="869"/>
      <c r="LEH40" s="869"/>
      <c r="LEI40" s="869"/>
      <c r="LEJ40" s="869"/>
      <c r="LEK40" s="869"/>
      <c r="LEL40" s="869"/>
      <c r="LEM40" s="869"/>
      <c r="LEN40" s="869"/>
      <c r="LEO40" s="869"/>
      <c r="LEP40" s="869"/>
      <c r="LEQ40" s="869"/>
      <c r="LER40" s="869"/>
      <c r="LES40" s="869"/>
      <c r="LET40" s="869"/>
      <c r="LEU40" s="869"/>
      <c r="LEV40" s="869"/>
      <c r="LEW40" s="869"/>
      <c r="LEX40" s="869"/>
      <c r="LEY40" s="869"/>
      <c r="LEZ40" s="869"/>
      <c r="LFA40" s="869"/>
      <c r="LFB40" s="869"/>
      <c r="LFC40" s="869"/>
      <c r="LFD40" s="869"/>
      <c r="LFE40" s="869"/>
      <c r="LFF40" s="869"/>
      <c r="LFG40" s="869"/>
      <c r="LFH40" s="869"/>
      <c r="LFI40" s="869"/>
      <c r="LFJ40" s="869"/>
      <c r="LFK40" s="869"/>
      <c r="LFL40" s="869"/>
      <c r="LFM40" s="869"/>
      <c r="LFN40" s="869"/>
      <c r="LFO40" s="869"/>
      <c r="LFP40" s="869"/>
      <c r="LFQ40" s="869"/>
      <c r="LFR40" s="869"/>
      <c r="LFS40" s="869"/>
      <c r="LFT40" s="869"/>
      <c r="LFU40" s="869"/>
      <c r="LFV40" s="869"/>
      <c r="LFW40" s="869"/>
      <c r="LFX40" s="869"/>
      <c r="LFY40" s="869"/>
      <c r="LFZ40" s="869"/>
      <c r="LGA40" s="869"/>
      <c r="LGB40" s="869"/>
      <c r="LGC40" s="869"/>
      <c r="LGD40" s="869"/>
      <c r="LGE40" s="869"/>
      <c r="LGF40" s="869"/>
      <c r="LGG40" s="869"/>
      <c r="LGH40" s="869"/>
      <c r="LGI40" s="869"/>
      <c r="LGJ40" s="869"/>
      <c r="LGK40" s="869"/>
      <c r="LGL40" s="869"/>
      <c r="LGM40" s="869"/>
      <c r="LGN40" s="869"/>
      <c r="LGO40" s="869"/>
      <c r="LGP40" s="869"/>
      <c r="LGQ40" s="869"/>
      <c r="LGR40" s="869"/>
      <c r="LGS40" s="869"/>
      <c r="LGT40" s="869"/>
      <c r="LGU40" s="869"/>
      <c r="LGV40" s="869"/>
      <c r="LGW40" s="869"/>
      <c r="LGX40" s="869"/>
      <c r="LGY40" s="869"/>
      <c r="LGZ40" s="869"/>
      <c r="LHA40" s="869"/>
      <c r="LHB40" s="869"/>
      <c r="LHC40" s="869"/>
      <c r="LHD40" s="869"/>
      <c r="LHE40" s="869"/>
      <c r="LHF40" s="869"/>
      <c r="LHG40" s="869"/>
      <c r="LHH40" s="869"/>
      <c r="LHI40" s="869"/>
      <c r="LHJ40" s="869"/>
      <c r="LHK40" s="869"/>
      <c r="LHL40" s="869"/>
      <c r="LHM40" s="869"/>
      <c r="LHN40" s="869"/>
      <c r="LHO40" s="869"/>
      <c r="LHP40" s="869"/>
      <c r="LHQ40" s="869"/>
      <c r="LHR40" s="869"/>
      <c r="LHS40" s="869"/>
      <c r="LHT40" s="869"/>
      <c r="LHU40" s="869"/>
      <c r="LHV40" s="869"/>
      <c r="LHW40" s="869"/>
      <c r="LHX40" s="869"/>
      <c r="LHY40" s="869"/>
      <c r="LHZ40" s="869"/>
      <c r="LIA40" s="869"/>
      <c r="LIB40" s="869"/>
      <c r="LIC40" s="869"/>
      <c r="LID40" s="869"/>
      <c r="LIE40" s="869"/>
      <c r="LIF40" s="869"/>
      <c r="LIG40" s="869"/>
      <c r="LIH40" s="869"/>
      <c r="LII40" s="869"/>
      <c r="LIJ40" s="869"/>
      <c r="LIK40" s="869"/>
      <c r="LIL40" s="869"/>
      <c r="LIM40" s="869"/>
      <c r="LIN40" s="869"/>
      <c r="LIO40" s="869"/>
      <c r="LIP40" s="869"/>
      <c r="LIQ40" s="869"/>
      <c r="LIR40" s="869"/>
      <c r="LIS40" s="869"/>
      <c r="LIT40" s="869"/>
      <c r="LIU40" s="869"/>
      <c r="LIV40" s="869"/>
      <c r="LIW40" s="869"/>
      <c r="LIX40" s="869"/>
      <c r="LIY40" s="869"/>
      <c r="LIZ40" s="869"/>
      <c r="LJA40" s="869"/>
      <c r="LJB40" s="869"/>
      <c r="LJC40" s="869"/>
      <c r="LJD40" s="869"/>
      <c r="LJE40" s="869"/>
      <c r="LJF40" s="869"/>
      <c r="LJG40" s="869"/>
      <c r="LJH40" s="869"/>
      <c r="LJI40" s="869"/>
      <c r="LJJ40" s="869"/>
      <c r="LJK40" s="869"/>
      <c r="LJL40" s="869"/>
      <c r="LJM40" s="869"/>
      <c r="LJN40" s="869"/>
      <c r="LJO40" s="869"/>
      <c r="LJP40" s="869"/>
      <c r="LJQ40" s="869"/>
      <c r="LJR40" s="869"/>
      <c r="LJS40" s="869"/>
      <c r="LJT40" s="869"/>
      <c r="LJU40" s="869"/>
      <c r="LJV40" s="869"/>
      <c r="LJW40" s="869"/>
      <c r="LJX40" s="869"/>
      <c r="LJY40" s="869"/>
      <c r="LJZ40" s="869"/>
      <c r="LKA40" s="869"/>
      <c r="LKB40" s="869"/>
      <c r="LKC40" s="869"/>
      <c r="LKD40" s="869"/>
      <c r="LKE40" s="869"/>
      <c r="LKF40" s="869"/>
      <c r="LKG40" s="869"/>
      <c r="LKH40" s="869"/>
      <c r="LKI40" s="869"/>
      <c r="LKJ40" s="869"/>
      <c r="LKK40" s="869"/>
      <c r="LKL40" s="869"/>
      <c r="LKM40" s="869"/>
      <c r="LKN40" s="869"/>
      <c r="LKO40" s="869"/>
      <c r="LKP40" s="869"/>
      <c r="LKQ40" s="869"/>
      <c r="LKR40" s="869"/>
      <c r="LKS40" s="869"/>
      <c r="LKT40" s="869"/>
      <c r="LKU40" s="869"/>
      <c r="LKV40" s="869"/>
      <c r="LKW40" s="869"/>
      <c r="LKX40" s="869"/>
      <c r="LKY40" s="869"/>
      <c r="LKZ40" s="869"/>
      <c r="LLA40" s="869"/>
      <c r="LLB40" s="869"/>
      <c r="LLC40" s="869"/>
      <c r="LLD40" s="869"/>
      <c r="LLE40" s="869"/>
      <c r="LLF40" s="869"/>
      <c r="LLG40" s="869"/>
      <c r="LLH40" s="869"/>
      <c r="LLI40" s="869"/>
      <c r="LLJ40" s="869"/>
      <c r="LLK40" s="869"/>
      <c r="LLL40" s="869"/>
      <c r="LLM40" s="869"/>
      <c r="LLN40" s="869"/>
      <c r="LLO40" s="869"/>
      <c r="LLP40" s="869"/>
      <c r="LLQ40" s="869"/>
      <c r="LLR40" s="869"/>
      <c r="LLS40" s="869"/>
      <c r="LLT40" s="869"/>
      <c r="LLU40" s="869"/>
      <c r="LLV40" s="869"/>
      <c r="LLW40" s="869"/>
      <c r="LLX40" s="869"/>
      <c r="LLY40" s="869"/>
      <c r="LLZ40" s="869"/>
      <c r="LMA40" s="869"/>
      <c r="LMB40" s="869"/>
      <c r="LMC40" s="869"/>
      <c r="LMD40" s="869"/>
      <c r="LME40" s="869"/>
      <c r="LMF40" s="869"/>
      <c r="LMG40" s="869"/>
      <c r="LMH40" s="869"/>
      <c r="LMI40" s="869"/>
      <c r="LMJ40" s="869"/>
      <c r="LMK40" s="869"/>
      <c r="LML40" s="869"/>
      <c r="LMM40" s="869"/>
      <c r="LMN40" s="869"/>
      <c r="LMO40" s="869"/>
      <c r="LMP40" s="869"/>
      <c r="LMQ40" s="869"/>
      <c r="LMR40" s="869"/>
      <c r="LMS40" s="869"/>
      <c r="LMT40" s="869"/>
      <c r="LMU40" s="869"/>
      <c r="LMV40" s="869"/>
      <c r="LMW40" s="869"/>
      <c r="LMX40" s="869"/>
      <c r="LMY40" s="869"/>
      <c r="LMZ40" s="869"/>
      <c r="LNA40" s="869"/>
      <c r="LNB40" s="869"/>
      <c r="LNC40" s="869"/>
      <c r="LND40" s="869"/>
      <c r="LNE40" s="869"/>
      <c r="LNF40" s="869"/>
      <c r="LNG40" s="869"/>
      <c r="LNH40" s="869"/>
      <c r="LNI40" s="869"/>
      <c r="LNJ40" s="869"/>
      <c r="LNK40" s="869"/>
      <c r="LNL40" s="869"/>
      <c r="LNM40" s="869"/>
      <c r="LNN40" s="869"/>
      <c r="LNO40" s="869"/>
      <c r="LNP40" s="869"/>
      <c r="LNQ40" s="869"/>
      <c r="LNR40" s="869"/>
      <c r="LNS40" s="869"/>
      <c r="LNT40" s="869"/>
      <c r="LNU40" s="869"/>
      <c r="LNV40" s="869"/>
      <c r="LNW40" s="869"/>
      <c r="LNX40" s="869"/>
      <c r="LNY40" s="869"/>
      <c r="LNZ40" s="869"/>
      <c r="LOA40" s="869"/>
      <c r="LOB40" s="869"/>
      <c r="LOC40" s="869"/>
      <c r="LOD40" s="869"/>
      <c r="LOE40" s="869"/>
      <c r="LOF40" s="869"/>
      <c r="LOG40" s="869"/>
      <c r="LOH40" s="869"/>
      <c r="LOI40" s="869"/>
      <c r="LOJ40" s="869"/>
      <c r="LOK40" s="869"/>
      <c r="LOL40" s="869"/>
      <c r="LOM40" s="869"/>
      <c r="LON40" s="869"/>
      <c r="LOO40" s="869"/>
      <c r="LOP40" s="869"/>
      <c r="LOQ40" s="869"/>
      <c r="LOR40" s="869"/>
      <c r="LOS40" s="869"/>
      <c r="LOT40" s="869"/>
      <c r="LOU40" s="869"/>
      <c r="LOV40" s="869"/>
      <c r="LOW40" s="869"/>
      <c r="LOX40" s="869"/>
      <c r="LOY40" s="869"/>
      <c r="LOZ40" s="869"/>
      <c r="LPA40" s="869"/>
      <c r="LPB40" s="869"/>
      <c r="LPC40" s="869"/>
      <c r="LPD40" s="869"/>
      <c r="LPE40" s="869"/>
      <c r="LPF40" s="869"/>
      <c r="LPG40" s="869"/>
      <c r="LPH40" s="869"/>
      <c r="LPI40" s="869"/>
      <c r="LPJ40" s="869"/>
      <c r="LPK40" s="869"/>
      <c r="LPL40" s="869"/>
      <c r="LPM40" s="869"/>
      <c r="LPN40" s="869"/>
      <c r="LPO40" s="869"/>
      <c r="LPP40" s="869"/>
      <c r="LPQ40" s="869"/>
      <c r="LPR40" s="869"/>
      <c r="LPS40" s="869"/>
      <c r="LPT40" s="869"/>
      <c r="LPU40" s="869"/>
      <c r="LPV40" s="869"/>
      <c r="LPW40" s="869"/>
      <c r="LPX40" s="869"/>
      <c r="LPY40" s="869"/>
      <c r="LPZ40" s="869"/>
      <c r="LQA40" s="869"/>
      <c r="LQB40" s="869"/>
      <c r="LQC40" s="869"/>
      <c r="LQD40" s="869"/>
      <c r="LQE40" s="869"/>
      <c r="LQF40" s="869"/>
      <c r="LQG40" s="869"/>
      <c r="LQH40" s="869"/>
      <c r="LQI40" s="869"/>
      <c r="LQJ40" s="869"/>
      <c r="LQK40" s="869"/>
      <c r="LQL40" s="869"/>
      <c r="LQM40" s="869"/>
      <c r="LQN40" s="869"/>
      <c r="LQO40" s="869"/>
      <c r="LQP40" s="869"/>
      <c r="LQQ40" s="869"/>
      <c r="LQR40" s="869"/>
      <c r="LQS40" s="869"/>
      <c r="LQT40" s="869"/>
      <c r="LQU40" s="869"/>
      <c r="LQV40" s="869"/>
      <c r="LQW40" s="869"/>
      <c r="LQX40" s="869"/>
      <c r="LQY40" s="869"/>
      <c r="LQZ40" s="869"/>
      <c r="LRA40" s="869"/>
      <c r="LRB40" s="869"/>
      <c r="LRC40" s="869"/>
      <c r="LRD40" s="869"/>
      <c r="LRE40" s="869"/>
      <c r="LRF40" s="869"/>
      <c r="LRG40" s="869"/>
      <c r="LRH40" s="869"/>
      <c r="LRI40" s="869"/>
      <c r="LRJ40" s="869"/>
      <c r="LRK40" s="869"/>
      <c r="LRL40" s="869"/>
      <c r="LRM40" s="869"/>
      <c r="LRN40" s="869"/>
      <c r="LRO40" s="869"/>
      <c r="LRP40" s="869"/>
      <c r="LRQ40" s="869"/>
      <c r="LRR40" s="869"/>
      <c r="LRS40" s="869"/>
      <c r="LRT40" s="869"/>
      <c r="LRU40" s="869"/>
      <c r="LRV40" s="869"/>
      <c r="LRW40" s="869"/>
      <c r="LRX40" s="869"/>
      <c r="LRY40" s="869"/>
      <c r="LRZ40" s="869"/>
      <c r="LSA40" s="869"/>
      <c r="LSB40" s="869"/>
      <c r="LSC40" s="869"/>
      <c r="LSD40" s="869"/>
      <c r="LSE40" s="869"/>
      <c r="LSF40" s="869"/>
      <c r="LSG40" s="869"/>
      <c r="LSH40" s="869"/>
      <c r="LSI40" s="869"/>
      <c r="LSJ40" s="869"/>
      <c r="LSK40" s="869"/>
      <c r="LSL40" s="869"/>
      <c r="LSM40" s="869"/>
      <c r="LSN40" s="869"/>
      <c r="LSO40" s="869"/>
      <c r="LSP40" s="869"/>
      <c r="LSQ40" s="869"/>
      <c r="LSR40" s="869"/>
      <c r="LSS40" s="869"/>
      <c r="LST40" s="869"/>
      <c r="LSU40" s="869"/>
      <c r="LSV40" s="869"/>
      <c r="LSW40" s="869"/>
      <c r="LSX40" s="869"/>
      <c r="LSY40" s="869"/>
      <c r="LSZ40" s="869"/>
      <c r="LTA40" s="869"/>
      <c r="LTB40" s="869"/>
      <c r="LTC40" s="869"/>
      <c r="LTD40" s="869"/>
      <c r="LTE40" s="869"/>
      <c r="LTF40" s="869"/>
      <c r="LTG40" s="869"/>
      <c r="LTH40" s="869"/>
      <c r="LTI40" s="869"/>
      <c r="LTJ40" s="869"/>
      <c r="LTK40" s="869"/>
      <c r="LTL40" s="869"/>
      <c r="LTM40" s="869"/>
      <c r="LTN40" s="869"/>
      <c r="LTO40" s="869"/>
      <c r="LTP40" s="869"/>
      <c r="LTQ40" s="869"/>
      <c r="LTR40" s="869"/>
      <c r="LTS40" s="869"/>
      <c r="LTT40" s="869"/>
      <c r="LTU40" s="869"/>
      <c r="LTV40" s="869"/>
      <c r="LTW40" s="869"/>
      <c r="LTX40" s="869"/>
      <c r="LTY40" s="869"/>
      <c r="LTZ40" s="869"/>
      <c r="LUA40" s="869"/>
      <c r="LUB40" s="869"/>
      <c r="LUC40" s="869"/>
      <c r="LUD40" s="869"/>
      <c r="LUE40" s="869"/>
      <c r="LUF40" s="869"/>
      <c r="LUG40" s="869"/>
      <c r="LUH40" s="869"/>
      <c r="LUI40" s="869"/>
      <c r="LUJ40" s="869"/>
      <c r="LUK40" s="869"/>
      <c r="LUL40" s="869"/>
      <c r="LUM40" s="869"/>
      <c r="LUN40" s="869"/>
      <c r="LUO40" s="869"/>
      <c r="LUP40" s="869"/>
      <c r="LUQ40" s="869"/>
      <c r="LUR40" s="869"/>
      <c r="LUS40" s="869"/>
      <c r="LUT40" s="869"/>
      <c r="LUU40" s="869"/>
      <c r="LUV40" s="869"/>
      <c r="LUW40" s="869"/>
      <c r="LUX40" s="869"/>
      <c r="LUY40" s="869"/>
      <c r="LUZ40" s="869"/>
      <c r="LVA40" s="869"/>
      <c r="LVB40" s="869"/>
      <c r="LVC40" s="869"/>
      <c r="LVD40" s="869"/>
      <c r="LVE40" s="869"/>
      <c r="LVF40" s="869"/>
      <c r="LVG40" s="869"/>
      <c r="LVH40" s="869"/>
      <c r="LVI40" s="869"/>
      <c r="LVJ40" s="869"/>
      <c r="LVK40" s="869"/>
      <c r="LVL40" s="869"/>
      <c r="LVM40" s="869"/>
      <c r="LVN40" s="869"/>
      <c r="LVO40" s="869"/>
      <c r="LVP40" s="869"/>
      <c r="LVQ40" s="869"/>
      <c r="LVR40" s="869"/>
      <c r="LVS40" s="869"/>
      <c r="LVT40" s="869"/>
      <c r="LVU40" s="869"/>
      <c r="LVV40" s="869"/>
      <c r="LVW40" s="869"/>
      <c r="LVX40" s="869"/>
      <c r="LVY40" s="869"/>
      <c r="LVZ40" s="869"/>
      <c r="LWA40" s="869"/>
      <c r="LWB40" s="869"/>
      <c r="LWC40" s="869"/>
      <c r="LWD40" s="869"/>
      <c r="LWE40" s="869"/>
      <c r="LWF40" s="869"/>
      <c r="LWG40" s="869"/>
      <c r="LWH40" s="869"/>
      <c r="LWI40" s="869"/>
      <c r="LWJ40" s="869"/>
      <c r="LWK40" s="869"/>
      <c r="LWL40" s="869"/>
      <c r="LWM40" s="869"/>
      <c r="LWN40" s="869"/>
      <c r="LWO40" s="869"/>
      <c r="LWP40" s="869"/>
      <c r="LWQ40" s="869"/>
      <c r="LWR40" s="869"/>
      <c r="LWS40" s="869"/>
      <c r="LWT40" s="869"/>
      <c r="LWU40" s="869"/>
      <c r="LWV40" s="869"/>
      <c r="LWW40" s="869"/>
      <c r="LWX40" s="869"/>
      <c r="LWY40" s="869"/>
      <c r="LWZ40" s="869"/>
      <c r="LXA40" s="869"/>
      <c r="LXB40" s="869"/>
      <c r="LXC40" s="869"/>
      <c r="LXD40" s="869"/>
      <c r="LXE40" s="869"/>
      <c r="LXF40" s="869"/>
      <c r="LXG40" s="869"/>
      <c r="LXH40" s="869"/>
      <c r="LXI40" s="869"/>
      <c r="LXJ40" s="869"/>
      <c r="LXK40" s="869"/>
      <c r="LXL40" s="869"/>
      <c r="LXM40" s="869"/>
      <c r="LXN40" s="869"/>
      <c r="LXO40" s="869"/>
      <c r="LXP40" s="869"/>
      <c r="LXQ40" s="869"/>
      <c r="LXR40" s="869"/>
      <c r="LXS40" s="869"/>
      <c r="LXT40" s="869"/>
      <c r="LXU40" s="869"/>
      <c r="LXV40" s="869"/>
      <c r="LXW40" s="869"/>
      <c r="LXX40" s="869"/>
      <c r="LXY40" s="869"/>
      <c r="LXZ40" s="869"/>
      <c r="LYA40" s="869"/>
      <c r="LYB40" s="869"/>
      <c r="LYC40" s="869"/>
      <c r="LYD40" s="869"/>
      <c r="LYE40" s="869"/>
      <c r="LYF40" s="869"/>
      <c r="LYG40" s="869"/>
      <c r="LYH40" s="869"/>
      <c r="LYI40" s="869"/>
      <c r="LYJ40" s="869"/>
      <c r="LYK40" s="869"/>
      <c r="LYL40" s="869"/>
      <c r="LYM40" s="869"/>
      <c r="LYN40" s="869"/>
      <c r="LYO40" s="869"/>
      <c r="LYP40" s="869"/>
      <c r="LYQ40" s="869"/>
      <c r="LYR40" s="869"/>
      <c r="LYS40" s="869"/>
      <c r="LYT40" s="869"/>
      <c r="LYU40" s="869"/>
      <c r="LYV40" s="869"/>
      <c r="LYW40" s="869"/>
      <c r="LYX40" s="869"/>
      <c r="LYY40" s="869"/>
      <c r="LYZ40" s="869"/>
      <c r="LZA40" s="869"/>
      <c r="LZB40" s="869"/>
      <c r="LZC40" s="869"/>
      <c r="LZD40" s="869"/>
      <c r="LZE40" s="869"/>
      <c r="LZF40" s="869"/>
      <c r="LZG40" s="869"/>
      <c r="LZH40" s="869"/>
      <c r="LZI40" s="869"/>
      <c r="LZJ40" s="869"/>
      <c r="LZK40" s="869"/>
      <c r="LZL40" s="869"/>
      <c r="LZM40" s="869"/>
      <c r="LZN40" s="869"/>
      <c r="LZO40" s="869"/>
      <c r="LZP40" s="869"/>
      <c r="LZQ40" s="869"/>
      <c r="LZR40" s="869"/>
      <c r="LZS40" s="869"/>
      <c r="LZT40" s="869"/>
      <c r="LZU40" s="869"/>
      <c r="LZV40" s="869"/>
      <c r="LZW40" s="869"/>
      <c r="LZX40" s="869"/>
      <c r="LZY40" s="869"/>
      <c r="LZZ40" s="869"/>
      <c r="MAA40" s="869"/>
      <c r="MAB40" s="869"/>
      <c r="MAC40" s="869"/>
      <c r="MAD40" s="869"/>
      <c r="MAE40" s="869"/>
      <c r="MAF40" s="869"/>
      <c r="MAG40" s="869"/>
      <c r="MAH40" s="869"/>
      <c r="MAI40" s="869"/>
      <c r="MAJ40" s="869"/>
      <c r="MAK40" s="869"/>
      <c r="MAL40" s="869"/>
      <c r="MAM40" s="869"/>
      <c r="MAN40" s="869"/>
      <c r="MAO40" s="869"/>
      <c r="MAP40" s="869"/>
      <c r="MAQ40" s="869"/>
      <c r="MAR40" s="869"/>
      <c r="MAS40" s="869"/>
      <c r="MAT40" s="869"/>
      <c r="MAU40" s="869"/>
      <c r="MAV40" s="869"/>
      <c r="MAW40" s="869"/>
      <c r="MAX40" s="869"/>
      <c r="MAY40" s="869"/>
      <c r="MAZ40" s="869"/>
      <c r="MBA40" s="869"/>
      <c r="MBB40" s="869"/>
      <c r="MBC40" s="869"/>
      <c r="MBD40" s="869"/>
      <c r="MBE40" s="869"/>
      <c r="MBF40" s="869"/>
      <c r="MBG40" s="869"/>
      <c r="MBH40" s="869"/>
      <c r="MBI40" s="869"/>
      <c r="MBJ40" s="869"/>
      <c r="MBK40" s="869"/>
      <c r="MBL40" s="869"/>
      <c r="MBM40" s="869"/>
      <c r="MBN40" s="869"/>
      <c r="MBO40" s="869"/>
      <c r="MBP40" s="869"/>
      <c r="MBQ40" s="869"/>
      <c r="MBR40" s="869"/>
      <c r="MBS40" s="869"/>
      <c r="MBT40" s="869"/>
      <c r="MBU40" s="869"/>
      <c r="MBV40" s="869"/>
      <c r="MBW40" s="869"/>
      <c r="MBX40" s="869"/>
      <c r="MBY40" s="869"/>
      <c r="MBZ40" s="869"/>
      <c r="MCA40" s="869"/>
      <c r="MCB40" s="869"/>
      <c r="MCC40" s="869"/>
      <c r="MCD40" s="869"/>
      <c r="MCE40" s="869"/>
      <c r="MCF40" s="869"/>
      <c r="MCG40" s="869"/>
      <c r="MCH40" s="869"/>
      <c r="MCI40" s="869"/>
      <c r="MCJ40" s="869"/>
      <c r="MCK40" s="869"/>
      <c r="MCL40" s="869"/>
      <c r="MCM40" s="869"/>
      <c r="MCN40" s="869"/>
      <c r="MCO40" s="869"/>
      <c r="MCP40" s="869"/>
      <c r="MCQ40" s="869"/>
      <c r="MCR40" s="869"/>
      <c r="MCS40" s="869"/>
      <c r="MCT40" s="869"/>
      <c r="MCU40" s="869"/>
      <c r="MCV40" s="869"/>
      <c r="MCW40" s="869"/>
      <c r="MCX40" s="869"/>
      <c r="MCY40" s="869"/>
      <c r="MCZ40" s="869"/>
      <c r="MDA40" s="869"/>
      <c r="MDB40" s="869"/>
      <c r="MDC40" s="869"/>
      <c r="MDD40" s="869"/>
      <c r="MDE40" s="869"/>
      <c r="MDF40" s="869"/>
      <c r="MDG40" s="869"/>
      <c r="MDH40" s="869"/>
      <c r="MDI40" s="869"/>
      <c r="MDJ40" s="869"/>
      <c r="MDK40" s="869"/>
      <c r="MDL40" s="869"/>
      <c r="MDM40" s="869"/>
      <c r="MDN40" s="869"/>
      <c r="MDO40" s="869"/>
      <c r="MDP40" s="869"/>
      <c r="MDQ40" s="869"/>
      <c r="MDR40" s="869"/>
      <c r="MDS40" s="869"/>
      <c r="MDT40" s="869"/>
      <c r="MDU40" s="869"/>
      <c r="MDV40" s="869"/>
      <c r="MDW40" s="869"/>
      <c r="MDX40" s="869"/>
      <c r="MDY40" s="869"/>
      <c r="MDZ40" s="869"/>
      <c r="MEA40" s="869"/>
      <c r="MEB40" s="869"/>
      <c r="MEC40" s="869"/>
      <c r="MED40" s="869"/>
      <c r="MEE40" s="869"/>
      <c r="MEF40" s="869"/>
      <c r="MEG40" s="869"/>
      <c r="MEH40" s="869"/>
      <c r="MEI40" s="869"/>
      <c r="MEJ40" s="869"/>
      <c r="MEK40" s="869"/>
      <c r="MEL40" s="869"/>
      <c r="MEM40" s="869"/>
      <c r="MEN40" s="869"/>
      <c r="MEO40" s="869"/>
      <c r="MEP40" s="869"/>
      <c r="MEQ40" s="869"/>
      <c r="MER40" s="869"/>
      <c r="MES40" s="869"/>
      <c r="MET40" s="869"/>
      <c r="MEU40" s="869"/>
      <c r="MEV40" s="869"/>
      <c r="MEW40" s="869"/>
      <c r="MEX40" s="869"/>
      <c r="MEY40" s="869"/>
      <c r="MEZ40" s="869"/>
      <c r="MFA40" s="869"/>
      <c r="MFB40" s="869"/>
      <c r="MFC40" s="869"/>
      <c r="MFD40" s="869"/>
      <c r="MFE40" s="869"/>
      <c r="MFF40" s="869"/>
      <c r="MFG40" s="869"/>
      <c r="MFH40" s="869"/>
      <c r="MFI40" s="869"/>
      <c r="MFJ40" s="869"/>
      <c r="MFK40" s="869"/>
      <c r="MFL40" s="869"/>
      <c r="MFM40" s="869"/>
      <c r="MFN40" s="869"/>
      <c r="MFO40" s="869"/>
      <c r="MFP40" s="869"/>
      <c r="MFQ40" s="869"/>
      <c r="MFR40" s="869"/>
      <c r="MFS40" s="869"/>
      <c r="MFT40" s="869"/>
      <c r="MFU40" s="869"/>
      <c r="MFV40" s="869"/>
      <c r="MFW40" s="869"/>
      <c r="MFX40" s="869"/>
      <c r="MFY40" s="869"/>
      <c r="MFZ40" s="869"/>
      <c r="MGA40" s="869"/>
      <c r="MGB40" s="869"/>
      <c r="MGC40" s="869"/>
      <c r="MGD40" s="869"/>
      <c r="MGE40" s="869"/>
      <c r="MGF40" s="869"/>
      <c r="MGG40" s="869"/>
      <c r="MGH40" s="869"/>
      <c r="MGI40" s="869"/>
      <c r="MGJ40" s="869"/>
      <c r="MGK40" s="869"/>
      <c r="MGL40" s="869"/>
      <c r="MGM40" s="869"/>
      <c r="MGN40" s="869"/>
      <c r="MGO40" s="869"/>
      <c r="MGP40" s="869"/>
      <c r="MGQ40" s="869"/>
      <c r="MGR40" s="869"/>
      <c r="MGS40" s="869"/>
      <c r="MGT40" s="869"/>
      <c r="MGU40" s="869"/>
      <c r="MGV40" s="869"/>
      <c r="MGW40" s="869"/>
      <c r="MGX40" s="869"/>
      <c r="MGY40" s="869"/>
      <c r="MGZ40" s="869"/>
      <c r="MHA40" s="869"/>
      <c r="MHB40" s="869"/>
      <c r="MHC40" s="869"/>
      <c r="MHD40" s="869"/>
      <c r="MHE40" s="869"/>
      <c r="MHF40" s="869"/>
      <c r="MHG40" s="869"/>
      <c r="MHH40" s="869"/>
      <c r="MHI40" s="869"/>
      <c r="MHJ40" s="869"/>
      <c r="MHK40" s="869"/>
      <c r="MHL40" s="869"/>
      <c r="MHM40" s="869"/>
      <c r="MHN40" s="869"/>
      <c r="MHO40" s="869"/>
      <c r="MHP40" s="869"/>
      <c r="MHQ40" s="869"/>
      <c r="MHR40" s="869"/>
      <c r="MHS40" s="869"/>
      <c r="MHT40" s="869"/>
      <c r="MHU40" s="869"/>
      <c r="MHV40" s="869"/>
      <c r="MHW40" s="869"/>
      <c r="MHX40" s="869"/>
      <c r="MHY40" s="869"/>
      <c r="MHZ40" s="869"/>
      <c r="MIA40" s="869"/>
      <c r="MIB40" s="869"/>
      <c r="MIC40" s="869"/>
      <c r="MID40" s="869"/>
      <c r="MIE40" s="869"/>
      <c r="MIF40" s="869"/>
      <c r="MIG40" s="869"/>
      <c r="MIH40" s="869"/>
      <c r="MII40" s="869"/>
      <c r="MIJ40" s="869"/>
      <c r="MIK40" s="869"/>
      <c r="MIL40" s="869"/>
      <c r="MIM40" s="869"/>
      <c r="MIN40" s="869"/>
      <c r="MIO40" s="869"/>
      <c r="MIP40" s="869"/>
      <c r="MIQ40" s="869"/>
      <c r="MIR40" s="869"/>
      <c r="MIS40" s="869"/>
      <c r="MIT40" s="869"/>
      <c r="MIU40" s="869"/>
      <c r="MIV40" s="869"/>
      <c r="MIW40" s="869"/>
      <c r="MIX40" s="869"/>
      <c r="MIY40" s="869"/>
      <c r="MIZ40" s="869"/>
      <c r="MJA40" s="869"/>
      <c r="MJB40" s="869"/>
      <c r="MJC40" s="869"/>
      <c r="MJD40" s="869"/>
      <c r="MJE40" s="869"/>
      <c r="MJF40" s="869"/>
      <c r="MJG40" s="869"/>
      <c r="MJH40" s="869"/>
      <c r="MJI40" s="869"/>
      <c r="MJJ40" s="869"/>
      <c r="MJK40" s="869"/>
      <c r="MJL40" s="869"/>
      <c r="MJM40" s="869"/>
      <c r="MJN40" s="869"/>
      <c r="MJO40" s="869"/>
      <c r="MJP40" s="869"/>
      <c r="MJQ40" s="869"/>
      <c r="MJR40" s="869"/>
      <c r="MJS40" s="869"/>
      <c r="MJT40" s="869"/>
      <c r="MJU40" s="869"/>
      <c r="MJV40" s="869"/>
      <c r="MJW40" s="869"/>
      <c r="MJX40" s="869"/>
      <c r="MJY40" s="869"/>
      <c r="MJZ40" s="869"/>
      <c r="MKA40" s="869"/>
      <c r="MKB40" s="869"/>
      <c r="MKC40" s="869"/>
      <c r="MKD40" s="869"/>
      <c r="MKE40" s="869"/>
      <c r="MKF40" s="869"/>
      <c r="MKG40" s="869"/>
      <c r="MKH40" s="869"/>
      <c r="MKI40" s="869"/>
      <c r="MKJ40" s="869"/>
      <c r="MKK40" s="869"/>
      <c r="MKL40" s="869"/>
      <c r="MKM40" s="869"/>
      <c r="MKN40" s="869"/>
      <c r="MKO40" s="869"/>
      <c r="MKP40" s="869"/>
      <c r="MKQ40" s="869"/>
      <c r="MKR40" s="869"/>
      <c r="MKS40" s="869"/>
      <c r="MKT40" s="869"/>
      <c r="MKU40" s="869"/>
      <c r="MKV40" s="869"/>
      <c r="MKW40" s="869"/>
      <c r="MKX40" s="869"/>
      <c r="MKY40" s="869"/>
      <c r="MKZ40" s="869"/>
      <c r="MLA40" s="869"/>
      <c r="MLB40" s="869"/>
      <c r="MLC40" s="869"/>
      <c r="MLD40" s="869"/>
      <c r="MLE40" s="869"/>
      <c r="MLF40" s="869"/>
      <c r="MLG40" s="869"/>
      <c r="MLH40" s="869"/>
      <c r="MLI40" s="869"/>
      <c r="MLJ40" s="869"/>
      <c r="MLK40" s="869"/>
      <c r="MLL40" s="869"/>
      <c r="MLM40" s="869"/>
      <c r="MLN40" s="869"/>
      <c r="MLO40" s="869"/>
      <c r="MLP40" s="869"/>
      <c r="MLQ40" s="869"/>
      <c r="MLR40" s="869"/>
      <c r="MLS40" s="869"/>
      <c r="MLT40" s="869"/>
      <c r="MLU40" s="869"/>
      <c r="MLV40" s="869"/>
      <c r="MLW40" s="869"/>
      <c r="MLX40" s="869"/>
      <c r="MLY40" s="869"/>
      <c r="MLZ40" s="869"/>
      <c r="MMA40" s="869"/>
      <c r="MMB40" s="869"/>
      <c r="MMC40" s="869"/>
      <c r="MMD40" s="869"/>
      <c r="MME40" s="869"/>
      <c r="MMF40" s="869"/>
      <c r="MMG40" s="869"/>
      <c r="MMH40" s="869"/>
      <c r="MMI40" s="869"/>
      <c r="MMJ40" s="869"/>
      <c r="MMK40" s="869"/>
      <c r="MML40" s="869"/>
      <c r="MMM40" s="869"/>
      <c r="MMN40" s="869"/>
      <c r="MMO40" s="869"/>
      <c r="MMP40" s="869"/>
      <c r="MMQ40" s="869"/>
      <c r="MMR40" s="869"/>
      <c r="MMS40" s="869"/>
      <c r="MMT40" s="869"/>
      <c r="MMU40" s="869"/>
      <c r="MMV40" s="869"/>
      <c r="MMW40" s="869"/>
      <c r="MMX40" s="869"/>
      <c r="MMY40" s="869"/>
      <c r="MMZ40" s="869"/>
      <c r="MNA40" s="869"/>
      <c r="MNB40" s="869"/>
      <c r="MNC40" s="869"/>
      <c r="MND40" s="869"/>
      <c r="MNE40" s="869"/>
      <c r="MNF40" s="869"/>
      <c r="MNG40" s="869"/>
      <c r="MNH40" s="869"/>
      <c r="MNI40" s="869"/>
      <c r="MNJ40" s="869"/>
      <c r="MNK40" s="869"/>
      <c r="MNL40" s="869"/>
      <c r="MNM40" s="869"/>
      <c r="MNN40" s="869"/>
      <c r="MNO40" s="869"/>
      <c r="MNP40" s="869"/>
      <c r="MNQ40" s="869"/>
      <c r="MNR40" s="869"/>
      <c r="MNS40" s="869"/>
      <c r="MNT40" s="869"/>
      <c r="MNU40" s="869"/>
      <c r="MNV40" s="869"/>
      <c r="MNW40" s="869"/>
      <c r="MNX40" s="869"/>
      <c r="MNY40" s="869"/>
      <c r="MNZ40" s="869"/>
      <c r="MOA40" s="869"/>
      <c r="MOB40" s="869"/>
      <c r="MOC40" s="869"/>
      <c r="MOD40" s="869"/>
      <c r="MOE40" s="869"/>
      <c r="MOF40" s="869"/>
      <c r="MOG40" s="869"/>
      <c r="MOH40" s="869"/>
      <c r="MOI40" s="869"/>
      <c r="MOJ40" s="869"/>
      <c r="MOK40" s="869"/>
      <c r="MOL40" s="869"/>
      <c r="MOM40" s="869"/>
      <c r="MON40" s="869"/>
      <c r="MOO40" s="869"/>
      <c r="MOP40" s="869"/>
      <c r="MOQ40" s="869"/>
      <c r="MOR40" s="869"/>
      <c r="MOS40" s="869"/>
      <c r="MOT40" s="869"/>
      <c r="MOU40" s="869"/>
      <c r="MOV40" s="869"/>
      <c r="MOW40" s="869"/>
      <c r="MOX40" s="869"/>
      <c r="MOY40" s="869"/>
      <c r="MOZ40" s="869"/>
      <c r="MPA40" s="869"/>
      <c r="MPB40" s="869"/>
      <c r="MPC40" s="869"/>
      <c r="MPD40" s="869"/>
      <c r="MPE40" s="869"/>
      <c r="MPF40" s="869"/>
      <c r="MPG40" s="869"/>
      <c r="MPH40" s="869"/>
      <c r="MPI40" s="869"/>
      <c r="MPJ40" s="869"/>
      <c r="MPK40" s="869"/>
      <c r="MPL40" s="869"/>
      <c r="MPM40" s="869"/>
      <c r="MPN40" s="869"/>
      <c r="MPO40" s="869"/>
      <c r="MPP40" s="869"/>
      <c r="MPQ40" s="869"/>
      <c r="MPR40" s="869"/>
      <c r="MPS40" s="869"/>
      <c r="MPT40" s="869"/>
      <c r="MPU40" s="869"/>
      <c r="MPV40" s="869"/>
      <c r="MPW40" s="869"/>
      <c r="MPX40" s="869"/>
      <c r="MPY40" s="869"/>
      <c r="MPZ40" s="869"/>
      <c r="MQA40" s="869"/>
      <c r="MQB40" s="869"/>
      <c r="MQC40" s="869"/>
      <c r="MQD40" s="869"/>
      <c r="MQE40" s="869"/>
      <c r="MQF40" s="869"/>
      <c r="MQG40" s="869"/>
      <c r="MQH40" s="869"/>
      <c r="MQI40" s="869"/>
      <c r="MQJ40" s="869"/>
      <c r="MQK40" s="869"/>
      <c r="MQL40" s="869"/>
      <c r="MQM40" s="869"/>
      <c r="MQN40" s="869"/>
      <c r="MQO40" s="869"/>
      <c r="MQP40" s="869"/>
      <c r="MQQ40" s="869"/>
      <c r="MQR40" s="869"/>
      <c r="MQS40" s="869"/>
      <c r="MQT40" s="869"/>
      <c r="MQU40" s="869"/>
      <c r="MQV40" s="869"/>
      <c r="MQW40" s="869"/>
      <c r="MQX40" s="869"/>
      <c r="MQY40" s="869"/>
      <c r="MQZ40" s="869"/>
      <c r="MRA40" s="869"/>
      <c r="MRB40" s="869"/>
      <c r="MRC40" s="869"/>
      <c r="MRD40" s="869"/>
      <c r="MRE40" s="869"/>
      <c r="MRF40" s="869"/>
      <c r="MRG40" s="869"/>
      <c r="MRH40" s="869"/>
      <c r="MRI40" s="869"/>
      <c r="MRJ40" s="869"/>
      <c r="MRK40" s="869"/>
      <c r="MRL40" s="869"/>
      <c r="MRM40" s="869"/>
      <c r="MRN40" s="869"/>
      <c r="MRO40" s="869"/>
      <c r="MRP40" s="869"/>
      <c r="MRQ40" s="869"/>
      <c r="MRR40" s="869"/>
      <c r="MRS40" s="869"/>
      <c r="MRT40" s="869"/>
      <c r="MRU40" s="869"/>
      <c r="MRV40" s="869"/>
      <c r="MRW40" s="869"/>
      <c r="MRX40" s="869"/>
      <c r="MRY40" s="869"/>
      <c r="MRZ40" s="869"/>
      <c r="MSA40" s="869"/>
      <c r="MSB40" s="869"/>
      <c r="MSC40" s="869"/>
      <c r="MSD40" s="869"/>
      <c r="MSE40" s="869"/>
      <c r="MSF40" s="869"/>
      <c r="MSG40" s="869"/>
      <c r="MSH40" s="869"/>
      <c r="MSI40" s="869"/>
      <c r="MSJ40" s="869"/>
      <c r="MSK40" s="869"/>
      <c r="MSL40" s="869"/>
      <c r="MSM40" s="869"/>
      <c r="MSN40" s="869"/>
      <c r="MSO40" s="869"/>
      <c r="MSP40" s="869"/>
      <c r="MSQ40" s="869"/>
      <c r="MSR40" s="869"/>
      <c r="MSS40" s="869"/>
      <c r="MST40" s="869"/>
      <c r="MSU40" s="869"/>
      <c r="MSV40" s="869"/>
      <c r="MSW40" s="869"/>
      <c r="MSX40" s="869"/>
      <c r="MSY40" s="869"/>
      <c r="MSZ40" s="869"/>
      <c r="MTA40" s="869"/>
      <c r="MTB40" s="869"/>
      <c r="MTC40" s="869"/>
      <c r="MTD40" s="869"/>
      <c r="MTE40" s="869"/>
      <c r="MTF40" s="869"/>
      <c r="MTG40" s="869"/>
      <c r="MTH40" s="869"/>
      <c r="MTI40" s="869"/>
      <c r="MTJ40" s="869"/>
      <c r="MTK40" s="869"/>
      <c r="MTL40" s="869"/>
      <c r="MTM40" s="869"/>
      <c r="MTN40" s="869"/>
      <c r="MTO40" s="869"/>
      <c r="MTP40" s="869"/>
      <c r="MTQ40" s="869"/>
      <c r="MTR40" s="869"/>
      <c r="MTS40" s="869"/>
      <c r="MTT40" s="869"/>
      <c r="MTU40" s="869"/>
      <c r="MTV40" s="869"/>
      <c r="MTW40" s="869"/>
      <c r="MTX40" s="869"/>
      <c r="MTY40" s="869"/>
      <c r="MTZ40" s="869"/>
      <c r="MUA40" s="869"/>
      <c r="MUB40" s="869"/>
      <c r="MUC40" s="869"/>
      <c r="MUD40" s="869"/>
      <c r="MUE40" s="869"/>
      <c r="MUF40" s="869"/>
      <c r="MUG40" s="869"/>
      <c r="MUH40" s="869"/>
      <c r="MUI40" s="869"/>
      <c r="MUJ40" s="869"/>
      <c r="MUK40" s="869"/>
      <c r="MUL40" s="869"/>
      <c r="MUM40" s="869"/>
      <c r="MUN40" s="869"/>
      <c r="MUO40" s="869"/>
      <c r="MUP40" s="869"/>
      <c r="MUQ40" s="869"/>
      <c r="MUR40" s="869"/>
      <c r="MUS40" s="869"/>
      <c r="MUT40" s="869"/>
      <c r="MUU40" s="869"/>
      <c r="MUV40" s="869"/>
      <c r="MUW40" s="869"/>
      <c r="MUX40" s="869"/>
      <c r="MUY40" s="869"/>
      <c r="MUZ40" s="869"/>
      <c r="MVA40" s="869"/>
      <c r="MVB40" s="869"/>
      <c r="MVC40" s="869"/>
      <c r="MVD40" s="869"/>
      <c r="MVE40" s="869"/>
      <c r="MVF40" s="869"/>
      <c r="MVG40" s="869"/>
      <c r="MVH40" s="869"/>
      <c r="MVI40" s="869"/>
      <c r="MVJ40" s="869"/>
      <c r="MVK40" s="869"/>
      <c r="MVL40" s="869"/>
      <c r="MVM40" s="869"/>
      <c r="MVN40" s="869"/>
      <c r="MVO40" s="869"/>
      <c r="MVP40" s="869"/>
      <c r="MVQ40" s="869"/>
      <c r="MVR40" s="869"/>
      <c r="MVS40" s="869"/>
      <c r="MVT40" s="869"/>
      <c r="MVU40" s="869"/>
      <c r="MVV40" s="869"/>
      <c r="MVW40" s="869"/>
      <c r="MVX40" s="869"/>
      <c r="MVY40" s="869"/>
      <c r="MVZ40" s="869"/>
      <c r="MWA40" s="869"/>
      <c r="MWB40" s="869"/>
      <c r="MWC40" s="869"/>
      <c r="MWD40" s="869"/>
      <c r="MWE40" s="869"/>
      <c r="MWF40" s="869"/>
      <c r="MWG40" s="869"/>
      <c r="MWH40" s="869"/>
      <c r="MWI40" s="869"/>
      <c r="MWJ40" s="869"/>
      <c r="MWK40" s="869"/>
      <c r="MWL40" s="869"/>
      <c r="MWM40" s="869"/>
      <c r="MWN40" s="869"/>
      <c r="MWO40" s="869"/>
      <c r="MWP40" s="869"/>
      <c r="MWQ40" s="869"/>
      <c r="MWR40" s="869"/>
      <c r="MWS40" s="869"/>
      <c r="MWT40" s="869"/>
      <c r="MWU40" s="869"/>
      <c r="MWV40" s="869"/>
      <c r="MWW40" s="869"/>
      <c r="MWX40" s="869"/>
      <c r="MWY40" s="869"/>
      <c r="MWZ40" s="869"/>
      <c r="MXA40" s="869"/>
      <c r="MXB40" s="869"/>
      <c r="MXC40" s="869"/>
      <c r="MXD40" s="869"/>
      <c r="MXE40" s="869"/>
      <c r="MXF40" s="869"/>
      <c r="MXG40" s="869"/>
      <c r="MXH40" s="869"/>
      <c r="MXI40" s="869"/>
      <c r="MXJ40" s="869"/>
      <c r="MXK40" s="869"/>
      <c r="MXL40" s="869"/>
      <c r="MXM40" s="869"/>
      <c r="MXN40" s="869"/>
      <c r="MXO40" s="869"/>
      <c r="MXP40" s="869"/>
      <c r="MXQ40" s="869"/>
      <c r="MXR40" s="869"/>
      <c r="MXS40" s="869"/>
      <c r="MXT40" s="869"/>
      <c r="MXU40" s="869"/>
      <c r="MXV40" s="869"/>
      <c r="MXW40" s="869"/>
      <c r="MXX40" s="869"/>
      <c r="MXY40" s="869"/>
      <c r="MXZ40" s="869"/>
      <c r="MYA40" s="869"/>
      <c r="MYB40" s="869"/>
      <c r="MYC40" s="869"/>
      <c r="MYD40" s="869"/>
      <c r="MYE40" s="869"/>
      <c r="MYF40" s="869"/>
      <c r="MYG40" s="869"/>
      <c r="MYH40" s="869"/>
      <c r="MYI40" s="869"/>
      <c r="MYJ40" s="869"/>
      <c r="MYK40" s="869"/>
      <c r="MYL40" s="869"/>
      <c r="MYM40" s="869"/>
      <c r="MYN40" s="869"/>
      <c r="MYO40" s="869"/>
      <c r="MYP40" s="869"/>
      <c r="MYQ40" s="869"/>
      <c r="MYR40" s="869"/>
      <c r="MYS40" s="869"/>
      <c r="MYT40" s="869"/>
      <c r="MYU40" s="869"/>
      <c r="MYV40" s="869"/>
      <c r="MYW40" s="869"/>
      <c r="MYX40" s="869"/>
      <c r="MYY40" s="869"/>
      <c r="MYZ40" s="869"/>
      <c r="MZA40" s="869"/>
      <c r="MZB40" s="869"/>
      <c r="MZC40" s="869"/>
      <c r="MZD40" s="869"/>
      <c r="MZE40" s="869"/>
      <c r="MZF40" s="869"/>
      <c r="MZG40" s="869"/>
      <c r="MZH40" s="869"/>
      <c r="MZI40" s="869"/>
      <c r="MZJ40" s="869"/>
      <c r="MZK40" s="869"/>
      <c r="MZL40" s="869"/>
      <c r="MZM40" s="869"/>
      <c r="MZN40" s="869"/>
      <c r="MZO40" s="869"/>
      <c r="MZP40" s="869"/>
      <c r="MZQ40" s="869"/>
      <c r="MZR40" s="869"/>
      <c r="MZS40" s="869"/>
      <c r="MZT40" s="869"/>
      <c r="MZU40" s="869"/>
      <c r="MZV40" s="869"/>
      <c r="MZW40" s="869"/>
      <c r="MZX40" s="869"/>
      <c r="MZY40" s="869"/>
      <c r="MZZ40" s="869"/>
      <c r="NAA40" s="869"/>
      <c r="NAB40" s="869"/>
      <c r="NAC40" s="869"/>
      <c r="NAD40" s="869"/>
      <c r="NAE40" s="869"/>
      <c r="NAF40" s="869"/>
      <c r="NAG40" s="869"/>
      <c r="NAH40" s="869"/>
      <c r="NAI40" s="869"/>
      <c r="NAJ40" s="869"/>
      <c r="NAK40" s="869"/>
      <c r="NAL40" s="869"/>
      <c r="NAM40" s="869"/>
      <c r="NAN40" s="869"/>
      <c r="NAO40" s="869"/>
      <c r="NAP40" s="869"/>
      <c r="NAQ40" s="869"/>
      <c r="NAR40" s="869"/>
      <c r="NAS40" s="869"/>
      <c r="NAT40" s="869"/>
      <c r="NAU40" s="869"/>
      <c r="NAV40" s="869"/>
      <c r="NAW40" s="869"/>
      <c r="NAX40" s="869"/>
      <c r="NAY40" s="869"/>
      <c r="NAZ40" s="869"/>
      <c r="NBA40" s="869"/>
      <c r="NBB40" s="869"/>
      <c r="NBC40" s="869"/>
      <c r="NBD40" s="869"/>
      <c r="NBE40" s="869"/>
      <c r="NBF40" s="869"/>
      <c r="NBG40" s="869"/>
      <c r="NBH40" s="869"/>
      <c r="NBI40" s="869"/>
      <c r="NBJ40" s="869"/>
      <c r="NBK40" s="869"/>
      <c r="NBL40" s="869"/>
      <c r="NBM40" s="869"/>
      <c r="NBN40" s="869"/>
      <c r="NBO40" s="869"/>
      <c r="NBP40" s="869"/>
      <c r="NBQ40" s="869"/>
      <c r="NBR40" s="869"/>
      <c r="NBS40" s="869"/>
      <c r="NBT40" s="869"/>
      <c r="NBU40" s="869"/>
      <c r="NBV40" s="869"/>
      <c r="NBW40" s="869"/>
      <c r="NBX40" s="869"/>
      <c r="NBY40" s="869"/>
      <c r="NBZ40" s="869"/>
      <c r="NCA40" s="869"/>
      <c r="NCB40" s="869"/>
      <c r="NCC40" s="869"/>
      <c r="NCD40" s="869"/>
      <c r="NCE40" s="869"/>
      <c r="NCF40" s="869"/>
      <c r="NCG40" s="869"/>
      <c r="NCH40" s="869"/>
      <c r="NCI40" s="869"/>
      <c r="NCJ40" s="869"/>
      <c r="NCK40" s="869"/>
      <c r="NCL40" s="869"/>
      <c r="NCM40" s="869"/>
      <c r="NCN40" s="869"/>
      <c r="NCO40" s="869"/>
      <c r="NCP40" s="869"/>
      <c r="NCQ40" s="869"/>
      <c r="NCR40" s="869"/>
      <c r="NCS40" s="869"/>
      <c r="NCT40" s="869"/>
      <c r="NCU40" s="869"/>
      <c r="NCV40" s="869"/>
      <c r="NCW40" s="869"/>
      <c r="NCX40" s="869"/>
      <c r="NCY40" s="869"/>
      <c r="NCZ40" s="869"/>
      <c r="NDA40" s="869"/>
      <c r="NDB40" s="869"/>
      <c r="NDC40" s="869"/>
      <c r="NDD40" s="869"/>
      <c r="NDE40" s="869"/>
      <c r="NDF40" s="869"/>
      <c r="NDG40" s="869"/>
      <c r="NDH40" s="869"/>
      <c r="NDI40" s="869"/>
      <c r="NDJ40" s="869"/>
      <c r="NDK40" s="869"/>
      <c r="NDL40" s="869"/>
      <c r="NDM40" s="869"/>
      <c r="NDN40" s="869"/>
      <c r="NDO40" s="869"/>
      <c r="NDP40" s="869"/>
      <c r="NDQ40" s="869"/>
      <c r="NDR40" s="869"/>
      <c r="NDS40" s="869"/>
      <c r="NDT40" s="869"/>
      <c r="NDU40" s="869"/>
      <c r="NDV40" s="869"/>
      <c r="NDW40" s="869"/>
      <c r="NDX40" s="869"/>
      <c r="NDY40" s="869"/>
      <c r="NDZ40" s="869"/>
      <c r="NEA40" s="869"/>
      <c r="NEB40" s="869"/>
      <c r="NEC40" s="869"/>
      <c r="NED40" s="869"/>
      <c r="NEE40" s="869"/>
      <c r="NEF40" s="869"/>
      <c r="NEG40" s="869"/>
      <c r="NEH40" s="869"/>
      <c r="NEI40" s="869"/>
      <c r="NEJ40" s="869"/>
      <c r="NEK40" s="869"/>
      <c r="NEL40" s="869"/>
      <c r="NEM40" s="869"/>
      <c r="NEN40" s="869"/>
      <c r="NEO40" s="869"/>
      <c r="NEP40" s="869"/>
      <c r="NEQ40" s="869"/>
      <c r="NER40" s="869"/>
      <c r="NES40" s="869"/>
      <c r="NET40" s="869"/>
      <c r="NEU40" s="869"/>
      <c r="NEV40" s="869"/>
      <c r="NEW40" s="869"/>
      <c r="NEX40" s="869"/>
      <c r="NEY40" s="869"/>
      <c r="NEZ40" s="869"/>
      <c r="NFA40" s="869"/>
      <c r="NFB40" s="869"/>
      <c r="NFC40" s="869"/>
      <c r="NFD40" s="869"/>
      <c r="NFE40" s="869"/>
      <c r="NFF40" s="869"/>
      <c r="NFG40" s="869"/>
      <c r="NFH40" s="869"/>
      <c r="NFI40" s="869"/>
      <c r="NFJ40" s="869"/>
      <c r="NFK40" s="869"/>
      <c r="NFL40" s="869"/>
      <c r="NFM40" s="869"/>
      <c r="NFN40" s="869"/>
      <c r="NFO40" s="869"/>
      <c r="NFP40" s="869"/>
      <c r="NFQ40" s="869"/>
      <c r="NFR40" s="869"/>
      <c r="NFS40" s="869"/>
      <c r="NFT40" s="869"/>
      <c r="NFU40" s="869"/>
      <c r="NFV40" s="869"/>
      <c r="NFW40" s="869"/>
      <c r="NFX40" s="869"/>
      <c r="NFY40" s="869"/>
      <c r="NFZ40" s="869"/>
      <c r="NGA40" s="869"/>
      <c r="NGB40" s="869"/>
      <c r="NGC40" s="869"/>
      <c r="NGD40" s="869"/>
      <c r="NGE40" s="869"/>
      <c r="NGF40" s="869"/>
      <c r="NGG40" s="869"/>
      <c r="NGH40" s="869"/>
      <c r="NGI40" s="869"/>
      <c r="NGJ40" s="869"/>
      <c r="NGK40" s="869"/>
      <c r="NGL40" s="869"/>
      <c r="NGM40" s="869"/>
      <c r="NGN40" s="869"/>
      <c r="NGO40" s="869"/>
      <c r="NGP40" s="869"/>
      <c r="NGQ40" s="869"/>
      <c r="NGR40" s="869"/>
      <c r="NGS40" s="869"/>
      <c r="NGT40" s="869"/>
      <c r="NGU40" s="869"/>
      <c r="NGV40" s="869"/>
      <c r="NGW40" s="869"/>
      <c r="NGX40" s="869"/>
      <c r="NGY40" s="869"/>
      <c r="NGZ40" s="869"/>
      <c r="NHA40" s="869"/>
      <c r="NHB40" s="869"/>
      <c r="NHC40" s="869"/>
      <c r="NHD40" s="869"/>
      <c r="NHE40" s="869"/>
      <c r="NHF40" s="869"/>
      <c r="NHG40" s="869"/>
      <c r="NHH40" s="869"/>
      <c r="NHI40" s="869"/>
      <c r="NHJ40" s="869"/>
      <c r="NHK40" s="869"/>
      <c r="NHL40" s="869"/>
      <c r="NHM40" s="869"/>
      <c r="NHN40" s="869"/>
      <c r="NHO40" s="869"/>
      <c r="NHP40" s="869"/>
      <c r="NHQ40" s="869"/>
      <c r="NHR40" s="869"/>
      <c r="NHS40" s="869"/>
      <c r="NHT40" s="869"/>
      <c r="NHU40" s="869"/>
      <c r="NHV40" s="869"/>
      <c r="NHW40" s="869"/>
      <c r="NHX40" s="869"/>
      <c r="NHY40" s="869"/>
      <c r="NHZ40" s="869"/>
      <c r="NIA40" s="869"/>
      <c r="NIB40" s="869"/>
      <c r="NIC40" s="869"/>
      <c r="NID40" s="869"/>
      <c r="NIE40" s="869"/>
      <c r="NIF40" s="869"/>
      <c r="NIG40" s="869"/>
      <c r="NIH40" s="869"/>
      <c r="NII40" s="869"/>
      <c r="NIJ40" s="869"/>
      <c r="NIK40" s="869"/>
      <c r="NIL40" s="869"/>
      <c r="NIM40" s="869"/>
      <c r="NIN40" s="869"/>
      <c r="NIO40" s="869"/>
      <c r="NIP40" s="869"/>
      <c r="NIQ40" s="869"/>
      <c r="NIR40" s="869"/>
      <c r="NIS40" s="869"/>
      <c r="NIT40" s="869"/>
      <c r="NIU40" s="869"/>
      <c r="NIV40" s="869"/>
      <c r="NIW40" s="869"/>
      <c r="NIX40" s="869"/>
      <c r="NIY40" s="869"/>
      <c r="NIZ40" s="869"/>
      <c r="NJA40" s="869"/>
      <c r="NJB40" s="869"/>
      <c r="NJC40" s="869"/>
      <c r="NJD40" s="869"/>
      <c r="NJE40" s="869"/>
      <c r="NJF40" s="869"/>
      <c r="NJG40" s="869"/>
      <c r="NJH40" s="869"/>
      <c r="NJI40" s="869"/>
      <c r="NJJ40" s="869"/>
      <c r="NJK40" s="869"/>
      <c r="NJL40" s="869"/>
      <c r="NJM40" s="869"/>
      <c r="NJN40" s="869"/>
      <c r="NJO40" s="869"/>
      <c r="NJP40" s="869"/>
      <c r="NJQ40" s="869"/>
      <c r="NJR40" s="869"/>
      <c r="NJS40" s="869"/>
      <c r="NJT40" s="869"/>
      <c r="NJU40" s="869"/>
      <c r="NJV40" s="869"/>
      <c r="NJW40" s="869"/>
      <c r="NJX40" s="869"/>
      <c r="NJY40" s="869"/>
      <c r="NJZ40" s="869"/>
      <c r="NKA40" s="869"/>
      <c r="NKB40" s="869"/>
      <c r="NKC40" s="869"/>
      <c r="NKD40" s="869"/>
      <c r="NKE40" s="869"/>
      <c r="NKF40" s="869"/>
      <c r="NKG40" s="869"/>
      <c r="NKH40" s="869"/>
      <c r="NKI40" s="869"/>
      <c r="NKJ40" s="869"/>
      <c r="NKK40" s="869"/>
      <c r="NKL40" s="869"/>
      <c r="NKM40" s="869"/>
      <c r="NKN40" s="869"/>
      <c r="NKO40" s="869"/>
      <c r="NKP40" s="869"/>
      <c r="NKQ40" s="869"/>
      <c r="NKR40" s="869"/>
      <c r="NKS40" s="869"/>
      <c r="NKT40" s="869"/>
      <c r="NKU40" s="869"/>
      <c r="NKV40" s="869"/>
      <c r="NKW40" s="869"/>
      <c r="NKX40" s="869"/>
      <c r="NKY40" s="869"/>
      <c r="NKZ40" s="869"/>
      <c r="NLA40" s="869"/>
      <c r="NLB40" s="869"/>
      <c r="NLC40" s="869"/>
      <c r="NLD40" s="869"/>
      <c r="NLE40" s="869"/>
      <c r="NLF40" s="869"/>
      <c r="NLG40" s="869"/>
      <c r="NLH40" s="869"/>
      <c r="NLI40" s="869"/>
      <c r="NLJ40" s="869"/>
      <c r="NLK40" s="869"/>
      <c r="NLL40" s="869"/>
      <c r="NLM40" s="869"/>
      <c r="NLN40" s="869"/>
      <c r="NLO40" s="869"/>
      <c r="NLP40" s="869"/>
      <c r="NLQ40" s="869"/>
      <c r="NLR40" s="869"/>
      <c r="NLS40" s="869"/>
      <c r="NLT40" s="869"/>
      <c r="NLU40" s="869"/>
      <c r="NLV40" s="869"/>
      <c r="NLW40" s="869"/>
      <c r="NLX40" s="869"/>
      <c r="NLY40" s="869"/>
      <c r="NLZ40" s="869"/>
      <c r="NMA40" s="869"/>
      <c r="NMB40" s="869"/>
      <c r="NMC40" s="869"/>
      <c r="NMD40" s="869"/>
      <c r="NME40" s="869"/>
      <c r="NMF40" s="869"/>
      <c r="NMG40" s="869"/>
      <c r="NMH40" s="869"/>
      <c r="NMI40" s="869"/>
      <c r="NMJ40" s="869"/>
      <c r="NMK40" s="869"/>
      <c r="NML40" s="869"/>
      <c r="NMM40" s="869"/>
      <c r="NMN40" s="869"/>
      <c r="NMO40" s="869"/>
      <c r="NMP40" s="869"/>
      <c r="NMQ40" s="869"/>
      <c r="NMR40" s="869"/>
      <c r="NMS40" s="869"/>
      <c r="NMT40" s="869"/>
      <c r="NMU40" s="869"/>
      <c r="NMV40" s="869"/>
      <c r="NMW40" s="869"/>
      <c r="NMX40" s="869"/>
      <c r="NMY40" s="869"/>
      <c r="NMZ40" s="869"/>
      <c r="NNA40" s="869"/>
      <c r="NNB40" s="869"/>
      <c r="NNC40" s="869"/>
      <c r="NND40" s="869"/>
      <c r="NNE40" s="869"/>
      <c r="NNF40" s="869"/>
      <c r="NNG40" s="869"/>
      <c r="NNH40" s="869"/>
      <c r="NNI40" s="869"/>
      <c r="NNJ40" s="869"/>
      <c r="NNK40" s="869"/>
      <c r="NNL40" s="869"/>
      <c r="NNM40" s="869"/>
      <c r="NNN40" s="869"/>
      <c r="NNO40" s="869"/>
      <c r="NNP40" s="869"/>
      <c r="NNQ40" s="869"/>
      <c r="NNR40" s="869"/>
      <c r="NNS40" s="869"/>
      <c r="NNT40" s="869"/>
      <c r="NNU40" s="869"/>
      <c r="NNV40" s="869"/>
      <c r="NNW40" s="869"/>
      <c r="NNX40" s="869"/>
      <c r="NNY40" s="869"/>
      <c r="NNZ40" s="869"/>
      <c r="NOA40" s="869"/>
      <c r="NOB40" s="869"/>
      <c r="NOC40" s="869"/>
      <c r="NOD40" s="869"/>
      <c r="NOE40" s="869"/>
      <c r="NOF40" s="869"/>
      <c r="NOG40" s="869"/>
      <c r="NOH40" s="869"/>
      <c r="NOI40" s="869"/>
      <c r="NOJ40" s="869"/>
      <c r="NOK40" s="869"/>
      <c r="NOL40" s="869"/>
      <c r="NOM40" s="869"/>
      <c r="NON40" s="869"/>
      <c r="NOO40" s="869"/>
      <c r="NOP40" s="869"/>
      <c r="NOQ40" s="869"/>
      <c r="NOR40" s="869"/>
      <c r="NOS40" s="869"/>
      <c r="NOT40" s="869"/>
      <c r="NOU40" s="869"/>
      <c r="NOV40" s="869"/>
      <c r="NOW40" s="869"/>
      <c r="NOX40" s="869"/>
      <c r="NOY40" s="869"/>
      <c r="NOZ40" s="869"/>
      <c r="NPA40" s="869"/>
      <c r="NPB40" s="869"/>
      <c r="NPC40" s="869"/>
      <c r="NPD40" s="869"/>
      <c r="NPE40" s="869"/>
      <c r="NPF40" s="869"/>
      <c r="NPG40" s="869"/>
      <c r="NPH40" s="869"/>
      <c r="NPI40" s="869"/>
      <c r="NPJ40" s="869"/>
      <c r="NPK40" s="869"/>
      <c r="NPL40" s="869"/>
      <c r="NPM40" s="869"/>
      <c r="NPN40" s="869"/>
      <c r="NPO40" s="869"/>
      <c r="NPP40" s="869"/>
      <c r="NPQ40" s="869"/>
      <c r="NPR40" s="869"/>
      <c r="NPS40" s="869"/>
      <c r="NPT40" s="869"/>
      <c r="NPU40" s="869"/>
      <c r="NPV40" s="869"/>
      <c r="NPW40" s="869"/>
      <c r="NPX40" s="869"/>
      <c r="NPY40" s="869"/>
      <c r="NPZ40" s="869"/>
      <c r="NQA40" s="869"/>
      <c r="NQB40" s="869"/>
      <c r="NQC40" s="869"/>
      <c r="NQD40" s="869"/>
      <c r="NQE40" s="869"/>
      <c r="NQF40" s="869"/>
      <c r="NQG40" s="869"/>
      <c r="NQH40" s="869"/>
      <c r="NQI40" s="869"/>
      <c r="NQJ40" s="869"/>
      <c r="NQK40" s="869"/>
      <c r="NQL40" s="869"/>
      <c r="NQM40" s="869"/>
      <c r="NQN40" s="869"/>
      <c r="NQO40" s="869"/>
      <c r="NQP40" s="869"/>
      <c r="NQQ40" s="869"/>
      <c r="NQR40" s="869"/>
      <c r="NQS40" s="869"/>
      <c r="NQT40" s="869"/>
      <c r="NQU40" s="869"/>
      <c r="NQV40" s="869"/>
      <c r="NQW40" s="869"/>
      <c r="NQX40" s="869"/>
      <c r="NQY40" s="869"/>
      <c r="NQZ40" s="869"/>
      <c r="NRA40" s="869"/>
      <c r="NRB40" s="869"/>
      <c r="NRC40" s="869"/>
      <c r="NRD40" s="869"/>
      <c r="NRE40" s="869"/>
      <c r="NRF40" s="869"/>
      <c r="NRG40" s="869"/>
      <c r="NRH40" s="869"/>
      <c r="NRI40" s="869"/>
      <c r="NRJ40" s="869"/>
      <c r="NRK40" s="869"/>
      <c r="NRL40" s="869"/>
      <c r="NRM40" s="869"/>
      <c r="NRN40" s="869"/>
      <c r="NRO40" s="869"/>
      <c r="NRP40" s="869"/>
      <c r="NRQ40" s="869"/>
      <c r="NRR40" s="869"/>
      <c r="NRS40" s="869"/>
      <c r="NRT40" s="869"/>
      <c r="NRU40" s="869"/>
      <c r="NRV40" s="869"/>
      <c r="NRW40" s="869"/>
      <c r="NRX40" s="869"/>
      <c r="NRY40" s="869"/>
      <c r="NRZ40" s="869"/>
      <c r="NSA40" s="869"/>
      <c r="NSB40" s="869"/>
      <c r="NSC40" s="869"/>
      <c r="NSD40" s="869"/>
      <c r="NSE40" s="869"/>
      <c r="NSF40" s="869"/>
      <c r="NSG40" s="869"/>
      <c r="NSH40" s="869"/>
      <c r="NSI40" s="869"/>
      <c r="NSJ40" s="869"/>
      <c r="NSK40" s="869"/>
      <c r="NSL40" s="869"/>
      <c r="NSM40" s="869"/>
      <c r="NSN40" s="869"/>
      <c r="NSO40" s="869"/>
      <c r="NSP40" s="869"/>
      <c r="NSQ40" s="869"/>
      <c r="NSR40" s="869"/>
      <c r="NSS40" s="869"/>
      <c r="NST40" s="869"/>
      <c r="NSU40" s="869"/>
      <c r="NSV40" s="869"/>
      <c r="NSW40" s="869"/>
      <c r="NSX40" s="869"/>
      <c r="NSY40" s="869"/>
      <c r="NSZ40" s="869"/>
      <c r="NTA40" s="869"/>
      <c r="NTB40" s="869"/>
      <c r="NTC40" s="869"/>
      <c r="NTD40" s="869"/>
      <c r="NTE40" s="869"/>
      <c r="NTF40" s="869"/>
      <c r="NTG40" s="869"/>
      <c r="NTH40" s="869"/>
      <c r="NTI40" s="869"/>
      <c r="NTJ40" s="869"/>
      <c r="NTK40" s="869"/>
      <c r="NTL40" s="869"/>
      <c r="NTM40" s="869"/>
      <c r="NTN40" s="869"/>
      <c r="NTO40" s="869"/>
      <c r="NTP40" s="869"/>
      <c r="NTQ40" s="869"/>
      <c r="NTR40" s="869"/>
      <c r="NTS40" s="869"/>
      <c r="NTT40" s="869"/>
      <c r="NTU40" s="869"/>
      <c r="NTV40" s="869"/>
      <c r="NTW40" s="869"/>
      <c r="NTX40" s="869"/>
      <c r="NTY40" s="869"/>
      <c r="NTZ40" s="869"/>
      <c r="NUA40" s="869"/>
      <c r="NUB40" s="869"/>
      <c r="NUC40" s="869"/>
      <c r="NUD40" s="869"/>
      <c r="NUE40" s="869"/>
      <c r="NUF40" s="869"/>
      <c r="NUG40" s="869"/>
      <c r="NUH40" s="869"/>
      <c r="NUI40" s="869"/>
      <c r="NUJ40" s="869"/>
      <c r="NUK40" s="869"/>
      <c r="NUL40" s="869"/>
      <c r="NUM40" s="869"/>
      <c r="NUN40" s="869"/>
      <c r="NUO40" s="869"/>
      <c r="NUP40" s="869"/>
      <c r="NUQ40" s="869"/>
      <c r="NUR40" s="869"/>
      <c r="NUS40" s="869"/>
      <c r="NUT40" s="869"/>
      <c r="NUU40" s="869"/>
      <c r="NUV40" s="869"/>
      <c r="NUW40" s="869"/>
      <c r="NUX40" s="869"/>
      <c r="NUY40" s="869"/>
      <c r="NUZ40" s="869"/>
      <c r="NVA40" s="869"/>
      <c r="NVB40" s="869"/>
      <c r="NVC40" s="869"/>
      <c r="NVD40" s="869"/>
      <c r="NVE40" s="869"/>
      <c r="NVF40" s="869"/>
      <c r="NVG40" s="869"/>
      <c r="NVH40" s="869"/>
      <c r="NVI40" s="869"/>
      <c r="NVJ40" s="869"/>
      <c r="NVK40" s="869"/>
      <c r="NVL40" s="869"/>
      <c r="NVM40" s="869"/>
      <c r="NVN40" s="869"/>
      <c r="NVO40" s="869"/>
      <c r="NVP40" s="869"/>
      <c r="NVQ40" s="869"/>
      <c r="NVR40" s="869"/>
      <c r="NVS40" s="869"/>
      <c r="NVT40" s="869"/>
      <c r="NVU40" s="869"/>
      <c r="NVV40" s="869"/>
      <c r="NVW40" s="869"/>
      <c r="NVX40" s="869"/>
      <c r="NVY40" s="869"/>
      <c r="NVZ40" s="869"/>
      <c r="NWA40" s="869"/>
      <c r="NWB40" s="869"/>
      <c r="NWC40" s="869"/>
      <c r="NWD40" s="869"/>
      <c r="NWE40" s="869"/>
      <c r="NWF40" s="869"/>
      <c r="NWG40" s="869"/>
      <c r="NWH40" s="869"/>
      <c r="NWI40" s="869"/>
      <c r="NWJ40" s="869"/>
      <c r="NWK40" s="869"/>
      <c r="NWL40" s="869"/>
      <c r="NWM40" s="869"/>
      <c r="NWN40" s="869"/>
      <c r="NWO40" s="869"/>
      <c r="NWP40" s="869"/>
      <c r="NWQ40" s="869"/>
      <c r="NWR40" s="869"/>
      <c r="NWS40" s="869"/>
      <c r="NWT40" s="869"/>
      <c r="NWU40" s="869"/>
      <c r="NWV40" s="869"/>
      <c r="NWW40" s="869"/>
      <c r="NWX40" s="869"/>
      <c r="NWY40" s="869"/>
      <c r="NWZ40" s="869"/>
      <c r="NXA40" s="869"/>
      <c r="NXB40" s="869"/>
      <c r="NXC40" s="869"/>
      <c r="NXD40" s="869"/>
      <c r="NXE40" s="869"/>
      <c r="NXF40" s="869"/>
      <c r="NXG40" s="869"/>
      <c r="NXH40" s="869"/>
      <c r="NXI40" s="869"/>
      <c r="NXJ40" s="869"/>
      <c r="NXK40" s="869"/>
      <c r="NXL40" s="869"/>
      <c r="NXM40" s="869"/>
      <c r="NXN40" s="869"/>
      <c r="NXO40" s="869"/>
      <c r="NXP40" s="869"/>
      <c r="NXQ40" s="869"/>
      <c r="NXR40" s="869"/>
      <c r="NXS40" s="869"/>
      <c r="NXT40" s="869"/>
      <c r="NXU40" s="869"/>
      <c r="NXV40" s="869"/>
      <c r="NXW40" s="869"/>
      <c r="NXX40" s="869"/>
      <c r="NXY40" s="869"/>
      <c r="NXZ40" s="869"/>
      <c r="NYA40" s="869"/>
      <c r="NYB40" s="869"/>
      <c r="NYC40" s="869"/>
      <c r="NYD40" s="869"/>
      <c r="NYE40" s="869"/>
      <c r="NYF40" s="869"/>
      <c r="NYG40" s="869"/>
      <c r="NYH40" s="869"/>
      <c r="NYI40" s="869"/>
      <c r="NYJ40" s="869"/>
      <c r="NYK40" s="869"/>
      <c r="NYL40" s="869"/>
      <c r="NYM40" s="869"/>
      <c r="NYN40" s="869"/>
      <c r="NYO40" s="869"/>
      <c r="NYP40" s="869"/>
      <c r="NYQ40" s="869"/>
      <c r="NYR40" s="869"/>
      <c r="NYS40" s="869"/>
      <c r="NYT40" s="869"/>
      <c r="NYU40" s="869"/>
      <c r="NYV40" s="869"/>
      <c r="NYW40" s="869"/>
      <c r="NYX40" s="869"/>
      <c r="NYY40" s="869"/>
      <c r="NYZ40" s="869"/>
      <c r="NZA40" s="869"/>
      <c r="NZB40" s="869"/>
      <c r="NZC40" s="869"/>
      <c r="NZD40" s="869"/>
      <c r="NZE40" s="869"/>
      <c r="NZF40" s="869"/>
      <c r="NZG40" s="869"/>
      <c r="NZH40" s="869"/>
      <c r="NZI40" s="869"/>
      <c r="NZJ40" s="869"/>
      <c r="NZK40" s="869"/>
      <c r="NZL40" s="869"/>
      <c r="NZM40" s="869"/>
      <c r="NZN40" s="869"/>
      <c r="NZO40" s="869"/>
      <c r="NZP40" s="869"/>
      <c r="NZQ40" s="869"/>
      <c r="NZR40" s="869"/>
      <c r="NZS40" s="869"/>
      <c r="NZT40" s="869"/>
      <c r="NZU40" s="869"/>
      <c r="NZV40" s="869"/>
      <c r="NZW40" s="869"/>
      <c r="NZX40" s="869"/>
      <c r="NZY40" s="869"/>
      <c r="NZZ40" s="869"/>
      <c r="OAA40" s="869"/>
      <c r="OAB40" s="869"/>
      <c r="OAC40" s="869"/>
      <c r="OAD40" s="869"/>
      <c r="OAE40" s="869"/>
      <c r="OAF40" s="869"/>
      <c r="OAG40" s="869"/>
      <c r="OAH40" s="869"/>
      <c r="OAI40" s="869"/>
      <c r="OAJ40" s="869"/>
      <c r="OAK40" s="869"/>
      <c r="OAL40" s="869"/>
      <c r="OAM40" s="869"/>
      <c r="OAN40" s="869"/>
      <c r="OAO40" s="869"/>
      <c r="OAP40" s="869"/>
      <c r="OAQ40" s="869"/>
      <c r="OAR40" s="869"/>
      <c r="OAS40" s="869"/>
      <c r="OAT40" s="869"/>
      <c r="OAU40" s="869"/>
      <c r="OAV40" s="869"/>
      <c r="OAW40" s="869"/>
      <c r="OAX40" s="869"/>
      <c r="OAY40" s="869"/>
      <c r="OAZ40" s="869"/>
      <c r="OBA40" s="869"/>
      <c r="OBB40" s="869"/>
      <c r="OBC40" s="869"/>
      <c r="OBD40" s="869"/>
      <c r="OBE40" s="869"/>
      <c r="OBF40" s="869"/>
      <c r="OBG40" s="869"/>
      <c r="OBH40" s="869"/>
      <c r="OBI40" s="869"/>
      <c r="OBJ40" s="869"/>
      <c r="OBK40" s="869"/>
      <c r="OBL40" s="869"/>
      <c r="OBM40" s="869"/>
      <c r="OBN40" s="869"/>
      <c r="OBO40" s="869"/>
      <c r="OBP40" s="869"/>
      <c r="OBQ40" s="869"/>
      <c r="OBR40" s="869"/>
      <c r="OBS40" s="869"/>
      <c r="OBT40" s="869"/>
      <c r="OBU40" s="869"/>
      <c r="OBV40" s="869"/>
      <c r="OBW40" s="869"/>
      <c r="OBX40" s="869"/>
      <c r="OBY40" s="869"/>
      <c r="OBZ40" s="869"/>
      <c r="OCA40" s="869"/>
      <c r="OCB40" s="869"/>
      <c r="OCC40" s="869"/>
      <c r="OCD40" s="869"/>
      <c r="OCE40" s="869"/>
      <c r="OCF40" s="869"/>
      <c r="OCG40" s="869"/>
      <c r="OCH40" s="869"/>
      <c r="OCI40" s="869"/>
      <c r="OCJ40" s="869"/>
      <c r="OCK40" s="869"/>
      <c r="OCL40" s="869"/>
      <c r="OCM40" s="869"/>
      <c r="OCN40" s="869"/>
      <c r="OCO40" s="869"/>
      <c r="OCP40" s="869"/>
      <c r="OCQ40" s="869"/>
      <c r="OCR40" s="869"/>
      <c r="OCS40" s="869"/>
      <c r="OCT40" s="869"/>
      <c r="OCU40" s="869"/>
      <c r="OCV40" s="869"/>
      <c r="OCW40" s="869"/>
      <c r="OCX40" s="869"/>
      <c r="OCY40" s="869"/>
      <c r="OCZ40" s="869"/>
      <c r="ODA40" s="869"/>
      <c r="ODB40" s="869"/>
      <c r="ODC40" s="869"/>
      <c r="ODD40" s="869"/>
      <c r="ODE40" s="869"/>
      <c r="ODF40" s="869"/>
      <c r="ODG40" s="869"/>
      <c r="ODH40" s="869"/>
      <c r="ODI40" s="869"/>
      <c r="ODJ40" s="869"/>
      <c r="ODK40" s="869"/>
      <c r="ODL40" s="869"/>
      <c r="ODM40" s="869"/>
      <c r="ODN40" s="869"/>
      <c r="ODO40" s="869"/>
      <c r="ODP40" s="869"/>
      <c r="ODQ40" s="869"/>
      <c r="ODR40" s="869"/>
      <c r="ODS40" s="869"/>
      <c r="ODT40" s="869"/>
      <c r="ODU40" s="869"/>
      <c r="ODV40" s="869"/>
      <c r="ODW40" s="869"/>
      <c r="ODX40" s="869"/>
      <c r="ODY40" s="869"/>
      <c r="ODZ40" s="869"/>
      <c r="OEA40" s="869"/>
      <c r="OEB40" s="869"/>
      <c r="OEC40" s="869"/>
      <c r="OED40" s="869"/>
      <c r="OEE40" s="869"/>
      <c r="OEF40" s="869"/>
      <c r="OEG40" s="869"/>
      <c r="OEH40" s="869"/>
      <c r="OEI40" s="869"/>
      <c r="OEJ40" s="869"/>
      <c r="OEK40" s="869"/>
      <c r="OEL40" s="869"/>
      <c r="OEM40" s="869"/>
      <c r="OEN40" s="869"/>
      <c r="OEO40" s="869"/>
      <c r="OEP40" s="869"/>
      <c r="OEQ40" s="869"/>
      <c r="OER40" s="869"/>
      <c r="OES40" s="869"/>
      <c r="OET40" s="869"/>
      <c r="OEU40" s="869"/>
      <c r="OEV40" s="869"/>
      <c r="OEW40" s="869"/>
      <c r="OEX40" s="869"/>
      <c r="OEY40" s="869"/>
      <c r="OEZ40" s="869"/>
      <c r="OFA40" s="869"/>
      <c r="OFB40" s="869"/>
      <c r="OFC40" s="869"/>
      <c r="OFD40" s="869"/>
      <c r="OFE40" s="869"/>
      <c r="OFF40" s="869"/>
      <c r="OFG40" s="869"/>
      <c r="OFH40" s="869"/>
      <c r="OFI40" s="869"/>
      <c r="OFJ40" s="869"/>
      <c r="OFK40" s="869"/>
      <c r="OFL40" s="869"/>
      <c r="OFM40" s="869"/>
      <c r="OFN40" s="869"/>
      <c r="OFO40" s="869"/>
      <c r="OFP40" s="869"/>
      <c r="OFQ40" s="869"/>
      <c r="OFR40" s="869"/>
      <c r="OFS40" s="869"/>
      <c r="OFT40" s="869"/>
      <c r="OFU40" s="869"/>
      <c r="OFV40" s="869"/>
      <c r="OFW40" s="869"/>
      <c r="OFX40" s="869"/>
      <c r="OFY40" s="869"/>
      <c r="OFZ40" s="869"/>
      <c r="OGA40" s="869"/>
      <c r="OGB40" s="869"/>
      <c r="OGC40" s="869"/>
      <c r="OGD40" s="869"/>
      <c r="OGE40" s="869"/>
      <c r="OGF40" s="869"/>
      <c r="OGG40" s="869"/>
      <c r="OGH40" s="869"/>
      <c r="OGI40" s="869"/>
      <c r="OGJ40" s="869"/>
      <c r="OGK40" s="869"/>
      <c r="OGL40" s="869"/>
      <c r="OGM40" s="869"/>
      <c r="OGN40" s="869"/>
      <c r="OGO40" s="869"/>
      <c r="OGP40" s="869"/>
      <c r="OGQ40" s="869"/>
      <c r="OGR40" s="869"/>
      <c r="OGS40" s="869"/>
      <c r="OGT40" s="869"/>
      <c r="OGU40" s="869"/>
      <c r="OGV40" s="869"/>
      <c r="OGW40" s="869"/>
      <c r="OGX40" s="869"/>
      <c r="OGY40" s="869"/>
      <c r="OGZ40" s="869"/>
      <c r="OHA40" s="869"/>
      <c r="OHB40" s="869"/>
      <c r="OHC40" s="869"/>
      <c r="OHD40" s="869"/>
      <c r="OHE40" s="869"/>
      <c r="OHF40" s="869"/>
      <c r="OHG40" s="869"/>
      <c r="OHH40" s="869"/>
      <c r="OHI40" s="869"/>
      <c r="OHJ40" s="869"/>
      <c r="OHK40" s="869"/>
      <c r="OHL40" s="869"/>
      <c r="OHM40" s="869"/>
      <c r="OHN40" s="869"/>
      <c r="OHO40" s="869"/>
      <c r="OHP40" s="869"/>
      <c r="OHQ40" s="869"/>
      <c r="OHR40" s="869"/>
      <c r="OHS40" s="869"/>
      <c r="OHT40" s="869"/>
      <c r="OHU40" s="869"/>
      <c r="OHV40" s="869"/>
      <c r="OHW40" s="869"/>
      <c r="OHX40" s="869"/>
      <c r="OHY40" s="869"/>
      <c r="OHZ40" s="869"/>
      <c r="OIA40" s="869"/>
      <c r="OIB40" s="869"/>
      <c r="OIC40" s="869"/>
      <c r="OID40" s="869"/>
      <c r="OIE40" s="869"/>
      <c r="OIF40" s="869"/>
      <c r="OIG40" s="869"/>
      <c r="OIH40" s="869"/>
      <c r="OII40" s="869"/>
      <c r="OIJ40" s="869"/>
      <c r="OIK40" s="869"/>
      <c r="OIL40" s="869"/>
      <c r="OIM40" s="869"/>
      <c r="OIN40" s="869"/>
      <c r="OIO40" s="869"/>
      <c r="OIP40" s="869"/>
      <c r="OIQ40" s="869"/>
      <c r="OIR40" s="869"/>
      <c r="OIS40" s="869"/>
      <c r="OIT40" s="869"/>
      <c r="OIU40" s="869"/>
      <c r="OIV40" s="869"/>
      <c r="OIW40" s="869"/>
      <c r="OIX40" s="869"/>
      <c r="OIY40" s="869"/>
      <c r="OIZ40" s="869"/>
      <c r="OJA40" s="869"/>
      <c r="OJB40" s="869"/>
      <c r="OJC40" s="869"/>
      <c r="OJD40" s="869"/>
      <c r="OJE40" s="869"/>
      <c r="OJF40" s="869"/>
      <c r="OJG40" s="869"/>
      <c r="OJH40" s="869"/>
      <c r="OJI40" s="869"/>
      <c r="OJJ40" s="869"/>
      <c r="OJK40" s="869"/>
      <c r="OJL40" s="869"/>
      <c r="OJM40" s="869"/>
      <c r="OJN40" s="869"/>
      <c r="OJO40" s="869"/>
      <c r="OJP40" s="869"/>
      <c r="OJQ40" s="869"/>
      <c r="OJR40" s="869"/>
      <c r="OJS40" s="869"/>
      <c r="OJT40" s="869"/>
      <c r="OJU40" s="869"/>
      <c r="OJV40" s="869"/>
      <c r="OJW40" s="869"/>
      <c r="OJX40" s="869"/>
      <c r="OJY40" s="869"/>
      <c r="OJZ40" s="869"/>
      <c r="OKA40" s="869"/>
      <c r="OKB40" s="869"/>
      <c r="OKC40" s="869"/>
      <c r="OKD40" s="869"/>
      <c r="OKE40" s="869"/>
      <c r="OKF40" s="869"/>
      <c r="OKG40" s="869"/>
      <c r="OKH40" s="869"/>
      <c r="OKI40" s="869"/>
      <c r="OKJ40" s="869"/>
      <c r="OKK40" s="869"/>
      <c r="OKL40" s="869"/>
      <c r="OKM40" s="869"/>
      <c r="OKN40" s="869"/>
      <c r="OKO40" s="869"/>
      <c r="OKP40" s="869"/>
      <c r="OKQ40" s="869"/>
      <c r="OKR40" s="869"/>
      <c r="OKS40" s="869"/>
      <c r="OKT40" s="869"/>
      <c r="OKU40" s="869"/>
      <c r="OKV40" s="869"/>
      <c r="OKW40" s="869"/>
      <c r="OKX40" s="869"/>
      <c r="OKY40" s="869"/>
      <c r="OKZ40" s="869"/>
      <c r="OLA40" s="869"/>
      <c r="OLB40" s="869"/>
      <c r="OLC40" s="869"/>
      <c r="OLD40" s="869"/>
      <c r="OLE40" s="869"/>
      <c r="OLF40" s="869"/>
      <c r="OLG40" s="869"/>
      <c r="OLH40" s="869"/>
      <c r="OLI40" s="869"/>
      <c r="OLJ40" s="869"/>
      <c r="OLK40" s="869"/>
      <c r="OLL40" s="869"/>
      <c r="OLM40" s="869"/>
      <c r="OLN40" s="869"/>
      <c r="OLO40" s="869"/>
      <c r="OLP40" s="869"/>
      <c r="OLQ40" s="869"/>
      <c r="OLR40" s="869"/>
      <c r="OLS40" s="869"/>
      <c r="OLT40" s="869"/>
      <c r="OLU40" s="869"/>
      <c r="OLV40" s="869"/>
      <c r="OLW40" s="869"/>
      <c r="OLX40" s="869"/>
      <c r="OLY40" s="869"/>
      <c r="OLZ40" s="869"/>
      <c r="OMA40" s="869"/>
      <c r="OMB40" s="869"/>
      <c r="OMC40" s="869"/>
      <c r="OMD40" s="869"/>
      <c r="OME40" s="869"/>
      <c r="OMF40" s="869"/>
      <c r="OMG40" s="869"/>
      <c r="OMH40" s="869"/>
      <c r="OMI40" s="869"/>
      <c r="OMJ40" s="869"/>
      <c r="OMK40" s="869"/>
      <c r="OML40" s="869"/>
      <c r="OMM40" s="869"/>
      <c r="OMN40" s="869"/>
      <c r="OMO40" s="869"/>
      <c r="OMP40" s="869"/>
      <c r="OMQ40" s="869"/>
      <c r="OMR40" s="869"/>
      <c r="OMS40" s="869"/>
      <c r="OMT40" s="869"/>
      <c r="OMU40" s="869"/>
      <c r="OMV40" s="869"/>
      <c r="OMW40" s="869"/>
      <c r="OMX40" s="869"/>
      <c r="OMY40" s="869"/>
      <c r="OMZ40" s="869"/>
      <c r="ONA40" s="869"/>
      <c r="ONB40" s="869"/>
      <c r="ONC40" s="869"/>
      <c r="OND40" s="869"/>
      <c r="ONE40" s="869"/>
      <c r="ONF40" s="869"/>
      <c r="ONG40" s="869"/>
      <c r="ONH40" s="869"/>
      <c r="ONI40" s="869"/>
      <c r="ONJ40" s="869"/>
      <c r="ONK40" s="869"/>
      <c r="ONL40" s="869"/>
      <c r="ONM40" s="869"/>
      <c r="ONN40" s="869"/>
      <c r="ONO40" s="869"/>
      <c r="ONP40" s="869"/>
      <c r="ONQ40" s="869"/>
      <c r="ONR40" s="869"/>
      <c r="ONS40" s="869"/>
      <c r="ONT40" s="869"/>
      <c r="ONU40" s="869"/>
      <c r="ONV40" s="869"/>
      <c r="ONW40" s="869"/>
      <c r="ONX40" s="869"/>
      <c r="ONY40" s="869"/>
      <c r="ONZ40" s="869"/>
      <c r="OOA40" s="869"/>
      <c r="OOB40" s="869"/>
      <c r="OOC40" s="869"/>
      <c r="OOD40" s="869"/>
      <c r="OOE40" s="869"/>
      <c r="OOF40" s="869"/>
      <c r="OOG40" s="869"/>
      <c r="OOH40" s="869"/>
      <c r="OOI40" s="869"/>
      <c r="OOJ40" s="869"/>
      <c r="OOK40" s="869"/>
      <c r="OOL40" s="869"/>
      <c r="OOM40" s="869"/>
      <c r="OON40" s="869"/>
      <c r="OOO40" s="869"/>
      <c r="OOP40" s="869"/>
      <c r="OOQ40" s="869"/>
      <c r="OOR40" s="869"/>
      <c r="OOS40" s="869"/>
      <c r="OOT40" s="869"/>
      <c r="OOU40" s="869"/>
      <c r="OOV40" s="869"/>
      <c r="OOW40" s="869"/>
      <c r="OOX40" s="869"/>
      <c r="OOY40" s="869"/>
      <c r="OOZ40" s="869"/>
      <c r="OPA40" s="869"/>
      <c r="OPB40" s="869"/>
      <c r="OPC40" s="869"/>
      <c r="OPD40" s="869"/>
      <c r="OPE40" s="869"/>
      <c r="OPF40" s="869"/>
      <c r="OPG40" s="869"/>
      <c r="OPH40" s="869"/>
      <c r="OPI40" s="869"/>
      <c r="OPJ40" s="869"/>
      <c r="OPK40" s="869"/>
      <c r="OPL40" s="869"/>
      <c r="OPM40" s="869"/>
      <c r="OPN40" s="869"/>
      <c r="OPO40" s="869"/>
      <c r="OPP40" s="869"/>
      <c r="OPQ40" s="869"/>
      <c r="OPR40" s="869"/>
      <c r="OPS40" s="869"/>
      <c r="OPT40" s="869"/>
      <c r="OPU40" s="869"/>
      <c r="OPV40" s="869"/>
      <c r="OPW40" s="869"/>
      <c r="OPX40" s="869"/>
      <c r="OPY40" s="869"/>
      <c r="OPZ40" s="869"/>
      <c r="OQA40" s="869"/>
      <c r="OQB40" s="869"/>
      <c r="OQC40" s="869"/>
      <c r="OQD40" s="869"/>
      <c r="OQE40" s="869"/>
      <c r="OQF40" s="869"/>
      <c r="OQG40" s="869"/>
      <c r="OQH40" s="869"/>
      <c r="OQI40" s="869"/>
      <c r="OQJ40" s="869"/>
      <c r="OQK40" s="869"/>
      <c r="OQL40" s="869"/>
      <c r="OQM40" s="869"/>
      <c r="OQN40" s="869"/>
      <c r="OQO40" s="869"/>
      <c r="OQP40" s="869"/>
      <c r="OQQ40" s="869"/>
      <c r="OQR40" s="869"/>
      <c r="OQS40" s="869"/>
      <c r="OQT40" s="869"/>
      <c r="OQU40" s="869"/>
      <c r="OQV40" s="869"/>
      <c r="OQW40" s="869"/>
      <c r="OQX40" s="869"/>
      <c r="OQY40" s="869"/>
      <c r="OQZ40" s="869"/>
      <c r="ORA40" s="869"/>
      <c r="ORB40" s="869"/>
      <c r="ORC40" s="869"/>
      <c r="ORD40" s="869"/>
      <c r="ORE40" s="869"/>
      <c r="ORF40" s="869"/>
      <c r="ORG40" s="869"/>
      <c r="ORH40" s="869"/>
      <c r="ORI40" s="869"/>
      <c r="ORJ40" s="869"/>
      <c r="ORK40" s="869"/>
      <c r="ORL40" s="869"/>
      <c r="ORM40" s="869"/>
      <c r="ORN40" s="869"/>
      <c r="ORO40" s="869"/>
      <c r="ORP40" s="869"/>
      <c r="ORQ40" s="869"/>
      <c r="ORR40" s="869"/>
      <c r="ORS40" s="869"/>
      <c r="ORT40" s="869"/>
      <c r="ORU40" s="869"/>
      <c r="ORV40" s="869"/>
      <c r="ORW40" s="869"/>
      <c r="ORX40" s="869"/>
      <c r="ORY40" s="869"/>
      <c r="ORZ40" s="869"/>
      <c r="OSA40" s="869"/>
      <c r="OSB40" s="869"/>
      <c r="OSC40" s="869"/>
      <c r="OSD40" s="869"/>
      <c r="OSE40" s="869"/>
      <c r="OSF40" s="869"/>
      <c r="OSG40" s="869"/>
      <c r="OSH40" s="869"/>
      <c r="OSI40" s="869"/>
      <c r="OSJ40" s="869"/>
      <c r="OSK40" s="869"/>
      <c r="OSL40" s="869"/>
      <c r="OSM40" s="869"/>
      <c r="OSN40" s="869"/>
      <c r="OSO40" s="869"/>
      <c r="OSP40" s="869"/>
      <c r="OSQ40" s="869"/>
      <c r="OSR40" s="869"/>
      <c r="OSS40" s="869"/>
      <c r="OST40" s="869"/>
      <c r="OSU40" s="869"/>
      <c r="OSV40" s="869"/>
      <c r="OSW40" s="869"/>
      <c r="OSX40" s="869"/>
      <c r="OSY40" s="869"/>
      <c r="OSZ40" s="869"/>
      <c r="OTA40" s="869"/>
      <c r="OTB40" s="869"/>
      <c r="OTC40" s="869"/>
      <c r="OTD40" s="869"/>
      <c r="OTE40" s="869"/>
      <c r="OTF40" s="869"/>
      <c r="OTG40" s="869"/>
      <c r="OTH40" s="869"/>
      <c r="OTI40" s="869"/>
      <c r="OTJ40" s="869"/>
      <c r="OTK40" s="869"/>
      <c r="OTL40" s="869"/>
      <c r="OTM40" s="869"/>
      <c r="OTN40" s="869"/>
      <c r="OTO40" s="869"/>
      <c r="OTP40" s="869"/>
      <c r="OTQ40" s="869"/>
      <c r="OTR40" s="869"/>
      <c r="OTS40" s="869"/>
      <c r="OTT40" s="869"/>
      <c r="OTU40" s="869"/>
      <c r="OTV40" s="869"/>
      <c r="OTW40" s="869"/>
      <c r="OTX40" s="869"/>
      <c r="OTY40" s="869"/>
      <c r="OTZ40" s="869"/>
      <c r="OUA40" s="869"/>
      <c r="OUB40" s="869"/>
      <c r="OUC40" s="869"/>
      <c r="OUD40" s="869"/>
      <c r="OUE40" s="869"/>
      <c r="OUF40" s="869"/>
      <c r="OUG40" s="869"/>
      <c r="OUH40" s="869"/>
      <c r="OUI40" s="869"/>
      <c r="OUJ40" s="869"/>
      <c r="OUK40" s="869"/>
      <c r="OUL40" s="869"/>
      <c r="OUM40" s="869"/>
      <c r="OUN40" s="869"/>
      <c r="OUO40" s="869"/>
      <c r="OUP40" s="869"/>
      <c r="OUQ40" s="869"/>
      <c r="OUR40" s="869"/>
      <c r="OUS40" s="869"/>
      <c r="OUT40" s="869"/>
      <c r="OUU40" s="869"/>
      <c r="OUV40" s="869"/>
      <c r="OUW40" s="869"/>
      <c r="OUX40" s="869"/>
      <c r="OUY40" s="869"/>
      <c r="OUZ40" s="869"/>
      <c r="OVA40" s="869"/>
      <c r="OVB40" s="869"/>
      <c r="OVC40" s="869"/>
      <c r="OVD40" s="869"/>
      <c r="OVE40" s="869"/>
      <c r="OVF40" s="869"/>
      <c r="OVG40" s="869"/>
      <c r="OVH40" s="869"/>
      <c r="OVI40" s="869"/>
      <c r="OVJ40" s="869"/>
      <c r="OVK40" s="869"/>
      <c r="OVL40" s="869"/>
      <c r="OVM40" s="869"/>
      <c r="OVN40" s="869"/>
      <c r="OVO40" s="869"/>
      <c r="OVP40" s="869"/>
      <c r="OVQ40" s="869"/>
      <c r="OVR40" s="869"/>
      <c r="OVS40" s="869"/>
      <c r="OVT40" s="869"/>
      <c r="OVU40" s="869"/>
      <c r="OVV40" s="869"/>
      <c r="OVW40" s="869"/>
      <c r="OVX40" s="869"/>
      <c r="OVY40" s="869"/>
      <c r="OVZ40" s="869"/>
      <c r="OWA40" s="869"/>
      <c r="OWB40" s="869"/>
      <c r="OWC40" s="869"/>
      <c r="OWD40" s="869"/>
      <c r="OWE40" s="869"/>
      <c r="OWF40" s="869"/>
      <c r="OWG40" s="869"/>
      <c r="OWH40" s="869"/>
      <c r="OWI40" s="869"/>
      <c r="OWJ40" s="869"/>
      <c r="OWK40" s="869"/>
      <c r="OWL40" s="869"/>
      <c r="OWM40" s="869"/>
      <c r="OWN40" s="869"/>
      <c r="OWO40" s="869"/>
      <c r="OWP40" s="869"/>
      <c r="OWQ40" s="869"/>
      <c r="OWR40" s="869"/>
      <c r="OWS40" s="869"/>
      <c r="OWT40" s="869"/>
      <c r="OWU40" s="869"/>
      <c r="OWV40" s="869"/>
      <c r="OWW40" s="869"/>
      <c r="OWX40" s="869"/>
      <c r="OWY40" s="869"/>
      <c r="OWZ40" s="869"/>
      <c r="OXA40" s="869"/>
      <c r="OXB40" s="869"/>
      <c r="OXC40" s="869"/>
      <c r="OXD40" s="869"/>
      <c r="OXE40" s="869"/>
      <c r="OXF40" s="869"/>
      <c r="OXG40" s="869"/>
      <c r="OXH40" s="869"/>
      <c r="OXI40" s="869"/>
      <c r="OXJ40" s="869"/>
      <c r="OXK40" s="869"/>
      <c r="OXL40" s="869"/>
      <c r="OXM40" s="869"/>
      <c r="OXN40" s="869"/>
      <c r="OXO40" s="869"/>
      <c r="OXP40" s="869"/>
      <c r="OXQ40" s="869"/>
      <c r="OXR40" s="869"/>
      <c r="OXS40" s="869"/>
      <c r="OXT40" s="869"/>
      <c r="OXU40" s="869"/>
      <c r="OXV40" s="869"/>
      <c r="OXW40" s="869"/>
      <c r="OXX40" s="869"/>
      <c r="OXY40" s="869"/>
      <c r="OXZ40" s="869"/>
      <c r="OYA40" s="869"/>
      <c r="OYB40" s="869"/>
      <c r="OYC40" s="869"/>
      <c r="OYD40" s="869"/>
      <c r="OYE40" s="869"/>
      <c r="OYF40" s="869"/>
      <c r="OYG40" s="869"/>
      <c r="OYH40" s="869"/>
      <c r="OYI40" s="869"/>
      <c r="OYJ40" s="869"/>
      <c r="OYK40" s="869"/>
      <c r="OYL40" s="869"/>
      <c r="OYM40" s="869"/>
      <c r="OYN40" s="869"/>
      <c r="OYO40" s="869"/>
      <c r="OYP40" s="869"/>
      <c r="OYQ40" s="869"/>
      <c r="OYR40" s="869"/>
      <c r="OYS40" s="869"/>
      <c r="OYT40" s="869"/>
      <c r="OYU40" s="869"/>
      <c r="OYV40" s="869"/>
      <c r="OYW40" s="869"/>
      <c r="OYX40" s="869"/>
      <c r="OYY40" s="869"/>
      <c r="OYZ40" s="869"/>
      <c r="OZA40" s="869"/>
      <c r="OZB40" s="869"/>
      <c r="OZC40" s="869"/>
      <c r="OZD40" s="869"/>
      <c r="OZE40" s="869"/>
      <c r="OZF40" s="869"/>
      <c r="OZG40" s="869"/>
      <c r="OZH40" s="869"/>
      <c r="OZI40" s="869"/>
      <c r="OZJ40" s="869"/>
      <c r="OZK40" s="869"/>
      <c r="OZL40" s="869"/>
      <c r="OZM40" s="869"/>
      <c r="OZN40" s="869"/>
      <c r="OZO40" s="869"/>
      <c r="OZP40" s="869"/>
      <c r="OZQ40" s="869"/>
      <c r="OZR40" s="869"/>
      <c r="OZS40" s="869"/>
      <c r="OZT40" s="869"/>
      <c r="OZU40" s="869"/>
      <c r="OZV40" s="869"/>
      <c r="OZW40" s="869"/>
      <c r="OZX40" s="869"/>
      <c r="OZY40" s="869"/>
      <c r="OZZ40" s="869"/>
      <c r="PAA40" s="869"/>
      <c r="PAB40" s="869"/>
      <c r="PAC40" s="869"/>
      <c r="PAD40" s="869"/>
      <c r="PAE40" s="869"/>
      <c r="PAF40" s="869"/>
      <c r="PAG40" s="869"/>
      <c r="PAH40" s="869"/>
      <c r="PAI40" s="869"/>
      <c r="PAJ40" s="869"/>
      <c r="PAK40" s="869"/>
      <c r="PAL40" s="869"/>
      <c r="PAM40" s="869"/>
      <c r="PAN40" s="869"/>
      <c r="PAO40" s="869"/>
      <c r="PAP40" s="869"/>
      <c r="PAQ40" s="869"/>
      <c r="PAR40" s="869"/>
      <c r="PAS40" s="869"/>
      <c r="PAT40" s="869"/>
      <c r="PAU40" s="869"/>
      <c r="PAV40" s="869"/>
      <c r="PAW40" s="869"/>
      <c r="PAX40" s="869"/>
      <c r="PAY40" s="869"/>
      <c r="PAZ40" s="869"/>
      <c r="PBA40" s="869"/>
      <c r="PBB40" s="869"/>
      <c r="PBC40" s="869"/>
      <c r="PBD40" s="869"/>
      <c r="PBE40" s="869"/>
      <c r="PBF40" s="869"/>
      <c r="PBG40" s="869"/>
      <c r="PBH40" s="869"/>
      <c r="PBI40" s="869"/>
      <c r="PBJ40" s="869"/>
      <c r="PBK40" s="869"/>
      <c r="PBL40" s="869"/>
      <c r="PBM40" s="869"/>
      <c r="PBN40" s="869"/>
      <c r="PBO40" s="869"/>
      <c r="PBP40" s="869"/>
      <c r="PBQ40" s="869"/>
      <c r="PBR40" s="869"/>
      <c r="PBS40" s="869"/>
      <c r="PBT40" s="869"/>
      <c r="PBU40" s="869"/>
      <c r="PBV40" s="869"/>
      <c r="PBW40" s="869"/>
      <c r="PBX40" s="869"/>
      <c r="PBY40" s="869"/>
      <c r="PBZ40" s="869"/>
      <c r="PCA40" s="869"/>
      <c r="PCB40" s="869"/>
      <c r="PCC40" s="869"/>
      <c r="PCD40" s="869"/>
      <c r="PCE40" s="869"/>
      <c r="PCF40" s="869"/>
      <c r="PCG40" s="869"/>
      <c r="PCH40" s="869"/>
      <c r="PCI40" s="869"/>
      <c r="PCJ40" s="869"/>
      <c r="PCK40" s="869"/>
      <c r="PCL40" s="869"/>
      <c r="PCM40" s="869"/>
      <c r="PCN40" s="869"/>
      <c r="PCO40" s="869"/>
      <c r="PCP40" s="869"/>
      <c r="PCQ40" s="869"/>
      <c r="PCR40" s="869"/>
      <c r="PCS40" s="869"/>
      <c r="PCT40" s="869"/>
      <c r="PCU40" s="869"/>
      <c r="PCV40" s="869"/>
      <c r="PCW40" s="869"/>
      <c r="PCX40" s="869"/>
      <c r="PCY40" s="869"/>
      <c r="PCZ40" s="869"/>
      <c r="PDA40" s="869"/>
      <c r="PDB40" s="869"/>
      <c r="PDC40" s="869"/>
      <c r="PDD40" s="869"/>
      <c r="PDE40" s="869"/>
      <c r="PDF40" s="869"/>
      <c r="PDG40" s="869"/>
      <c r="PDH40" s="869"/>
      <c r="PDI40" s="869"/>
      <c r="PDJ40" s="869"/>
      <c r="PDK40" s="869"/>
      <c r="PDL40" s="869"/>
      <c r="PDM40" s="869"/>
      <c r="PDN40" s="869"/>
      <c r="PDO40" s="869"/>
      <c r="PDP40" s="869"/>
      <c r="PDQ40" s="869"/>
      <c r="PDR40" s="869"/>
      <c r="PDS40" s="869"/>
      <c r="PDT40" s="869"/>
      <c r="PDU40" s="869"/>
      <c r="PDV40" s="869"/>
      <c r="PDW40" s="869"/>
      <c r="PDX40" s="869"/>
      <c r="PDY40" s="869"/>
      <c r="PDZ40" s="869"/>
      <c r="PEA40" s="869"/>
      <c r="PEB40" s="869"/>
      <c r="PEC40" s="869"/>
      <c r="PED40" s="869"/>
      <c r="PEE40" s="869"/>
      <c r="PEF40" s="869"/>
      <c r="PEG40" s="869"/>
      <c r="PEH40" s="869"/>
      <c r="PEI40" s="869"/>
      <c r="PEJ40" s="869"/>
      <c r="PEK40" s="869"/>
      <c r="PEL40" s="869"/>
      <c r="PEM40" s="869"/>
      <c r="PEN40" s="869"/>
      <c r="PEO40" s="869"/>
      <c r="PEP40" s="869"/>
      <c r="PEQ40" s="869"/>
      <c r="PER40" s="869"/>
      <c r="PES40" s="869"/>
      <c r="PET40" s="869"/>
      <c r="PEU40" s="869"/>
      <c r="PEV40" s="869"/>
      <c r="PEW40" s="869"/>
      <c r="PEX40" s="869"/>
      <c r="PEY40" s="869"/>
      <c r="PEZ40" s="869"/>
      <c r="PFA40" s="869"/>
      <c r="PFB40" s="869"/>
      <c r="PFC40" s="869"/>
      <c r="PFD40" s="869"/>
      <c r="PFE40" s="869"/>
      <c r="PFF40" s="869"/>
      <c r="PFG40" s="869"/>
      <c r="PFH40" s="869"/>
      <c r="PFI40" s="869"/>
      <c r="PFJ40" s="869"/>
      <c r="PFK40" s="869"/>
      <c r="PFL40" s="869"/>
      <c r="PFM40" s="869"/>
      <c r="PFN40" s="869"/>
      <c r="PFO40" s="869"/>
      <c r="PFP40" s="869"/>
      <c r="PFQ40" s="869"/>
      <c r="PFR40" s="869"/>
      <c r="PFS40" s="869"/>
      <c r="PFT40" s="869"/>
      <c r="PFU40" s="869"/>
      <c r="PFV40" s="869"/>
      <c r="PFW40" s="869"/>
      <c r="PFX40" s="869"/>
      <c r="PFY40" s="869"/>
      <c r="PFZ40" s="869"/>
      <c r="PGA40" s="869"/>
      <c r="PGB40" s="869"/>
      <c r="PGC40" s="869"/>
      <c r="PGD40" s="869"/>
      <c r="PGE40" s="869"/>
      <c r="PGF40" s="869"/>
      <c r="PGG40" s="869"/>
      <c r="PGH40" s="869"/>
      <c r="PGI40" s="869"/>
      <c r="PGJ40" s="869"/>
      <c r="PGK40" s="869"/>
      <c r="PGL40" s="869"/>
      <c r="PGM40" s="869"/>
      <c r="PGN40" s="869"/>
      <c r="PGO40" s="869"/>
      <c r="PGP40" s="869"/>
      <c r="PGQ40" s="869"/>
      <c r="PGR40" s="869"/>
      <c r="PGS40" s="869"/>
      <c r="PGT40" s="869"/>
      <c r="PGU40" s="869"/>
      <c r="PGV40" s="869"/>
      <c r="PGW40" s="869"/>
      <c r="PGX40" s="869"/>
      <c r="PGY40" s="869"/>
      <c r="PGZ40" s="869"/>
      <c r="PHA40" s="869"/>
      <c r="PHB40" s="869"/>
      <c r="PHC40" s="869"/>
      <c r="PHD40" s="869"/>
      <c r="PHE40" s="869"/>
      <c r="PHF40" s="869"/>
      <c r="PHG40" s="869"/>
      <c r="PHH40" s="869"/>
      <c r="PHI40" s="869"/>
      <c r="PHJ40" s="869"/>
      <c r="PHK40" s="869"/>
      <c r="PHL40" s="869"/>
      <c r="PHM40" s="869"/>
      <c r="PHN40" s="869"/>
      <c r="PHO40" s="869"/>
      <c r="PHP40" s="869"/>
      <c r="PHQ40" s="869"/>
      <c r="PHR40" s="869"/>
      <c r="PHS40" s="869"/>
      <c r="PHT40" s="869"/>
      <c r="PHU40" s="869"/>
      <c r="PHV40" s="869"/>
      <c r="PHW40" s="869"/>
      <c r="PHX40" s="869"/>
      <c r="PHY40" s="869"/>
      <c r="PHZ40" s="869"/>
      <c r="PIA40" s="869"/>
      <c r="PIB40" s="869"/>
      <c r="PIC40" s="869"/>
      <c r="PID40" s="869"/>
      <c r="PIE40" s="869"/>
      <c r="PIF40" s="869"/>
      <c r="PIG40" s="869"/>
      <c r="PIH40" s="869"/>
      <c r="PII40" s="869"/>
      <c r="PIJ40" s="869"/>
      <c r="PIK40" s="869"/>
      <c r="PIL40" s="869"/>
      <c r="PIM40" s="869"/>
      <c r="PIN40" s="869"/>
      <c r="PIO40" s="869"/>
      <c r="PIP40" s="869"/>
      <c r="PIQ40" s="869"/>
      <c r="PIR40" s="869"/>
      <c r="PIS40" s="869"/>
      <c r="PIT40" s="869"/>
      <c r="PIU40" s="869"/>
      <c r="PIV40" s="869"/>
      <c r="PIW40" s="869"/>
      <c r="PIX40" s="869"/>
      <c r="PIY40" s="869"/>
      <c r="PIZ40" s="869"/>
      <c r="PJA40" s="869"/>
      <c r="PJB40" s="869"/>
      <c r="PJC40" s="869"/>
      <c r="PJD40" s="869"/>
      <c r="PJE40" s="869"/>
      <c r="PJF40" s="869"/>
      <c r="PJG40" s="869"/>
      <c r="PJH40" s="869"/>
      <c r="PJI40" s="869"/>
      <c r="PJJ40" s="869"/>
      <c r="PJK40" s="869"/>
      <c r="PJL40" s="869"/>
      <c r="PJM40" s="869"/>
      <c r="PJN40" s="869"/>
      <c r="PJO40" s="869"/>
      <c r="PJP40" s="869"/>
      <c r="PJQ40" s="869"/>
      <c r="PJR40" s="869"/>
      <c r="PJS40" s="869"/>
      <c r="PJT40" s="869"/>
      <c r="PJU40" s="869"/>
      <c r="PJV40" s="869"/>
      <c r="PJW40" s="869"/>
      <c r="PJX40" s="869"/>
      <c r="PJY40" s="869"/>
      <c r="PJZ40" s="869"/>
      <c r="PKA40" s="869"/>
      <c r="PKB40" s="869"/>
      <c r="PKC40" s="869"/>
      <c r="PKD40" s="869"/>
      <c r="PKE40" s="869"/>
      <c r="PKF40" s="869"/>
      <c r="PKG40" s="869"/>
      <c r="PKH40" s="869"/>
      <c r="PKI40" s="869"/>
      <c r="PKJ40" s="869"/>
      <c r="PKK40" s="869"/>
      <c r="PKL40" s="869"/>
      <c r="PKM40" s="869"/>
      <c r="PKN40" s="869"/>
      <c r="PKO40" s="869"/>
      <c r="PKP40" s="869"/>
      <c r="PKQ40" s="869"/>
      <c r="PKR40" s="869"/>
      <c r="PKS40" s="869"/>
      <c r="PKT40" s="869"/>
      <c r="PKU40" s="869"/>
      <c r="PKV40" s="869"/>
      <c r="PKW40" s="869"/>
      <c r="PKX40" s="869"/>
      <c r="PKY40" s="869"/>
      <c r="PKZ40" s="869"/>
      <c r="PLA40" s="869"/>
      <c r="PLB40" s="869"/>
      <c r="PLC40" s="869"/>
      <c r="PLD40" s="869"/>
      <c r="PLE40" s="869"/>
      <c r="PLF40" s="869"/>
      <c r="PLG40" s="869"/>
      <c r="PLH40" s="869"/>
      <c r="PLI40" s="869"/>
      <c r="PLJ40" s="869"/>
      <c r="PLK40" s="869"/>
      <c r="PLL40" s="869"/>
      <c r="PLM40" s="869"/>
      <c r="PLN40" s="869"/>
      <c r="PLO40" s="869"/>
      <c r="PLP40" s="869"/>
      <c r="PLQ40" s="869"/>
      <c r="PLR40" s="869"/>
      <c r="PLS40" s="869"/>
      <c r="PLT40" s="869"/>
      <c r="PLU40" s="869"/>
      <c r="PLV40" s="869"/>
      <c r="PLW40" s="869"/>
      <c r="PLX40" s="869"/>
      <c r="PLY40" s="869"/>
      <c r="PLZ40" s="869"/>
      <c r="PMA40" s="869"/>
      <c r="PMB40" s="869"/>
      <c r="PMC40" s="869"/>
      <c r="PMD40" s="869"/>
      <c r="PME40" s="869"/>
      <c r="PMF40" s="869"/>
      <c r="PMG40" s="869"/>
      <c r="PMH40" s="869"/>
      <c r="PMI40" s="869"/>
      <c r="PMJ40" s="869"/>
      <c r="PMK40" s="869"/>
      <c r="PML40" s="869"/>
      <c r="PMM40" s="869"/>
      <c r="PMN40" s="869"/>
      <c r="PMO40" s="869"/>
      <c r="PMP40" s="869"/>
      <c r="PMQ40" s="869"/>
      <c r="PMR40" s="869"/>
      <c r="PMS40" s="869"/>
      <c r="PMT40" s="869"/>
      <c r="PMU40" s="869"/>
      <c r="PMV40" s="869"/>
      <c r="PMW40" s="869"/>
      <c r="PMX40" s="869"/>
      <c r="PMY40" s="869"/>
      <c r="PMZ40" s="869"/>
      <c r="PNA40" s="869"/>
      <c r="PNB40" s="869"/>
      <c r="PNC40" s="869"/>
      <c r="PND40" s="869"/>
      <c r="PNE40" s="869"/>
      <c r="PNF40" s="869"/>
      <c r="PNG40" s="869"/>
      <c r="PNH40" s="869"/>
      <c r="PNI40" s="869"/>
      <c r="PNJ40" s="869"/>
      <c r="PNK40" s="869"/>
      <c r="PNL40" s="869"/>
      <c r="PNM40" s="869"/>
      <c r="PNN40" s="869"/>
      <c r="PNO40" s="869"/>
      <c r="PNP40" s="869"/>
      <c r="PNQ40" s="869"/>
      <c r="PNR40" s="869"/>
      <c r="PNS40" s="869"/>
      <c r="PNT40" s="869"/>
      <c r="PNU40" s="869"/>
      <c r="PNV40" s="869"/>
      <c r="PNW40" s="869"/>
      <c r="PNX40" s="869"/>
      <c r="PNY40" s="869"/>
      <c r="PNZ40" s="869"/>
      <c r="POA40" s="869"/>
      <c r="POB40" s="869"/>
      <c r="POC40" s="869"/>
      <c r="POD40" s="869"/>
      <c r="POE40" s="869"/>
      <c r="POF40" s="869"/>
      <c r="POG40" s="869"/>
      <c r="POH40" s="869"/>
      <c r="POI40" s="869"/>
      <c r="POJ40" s="869"/>
      <c r="POK40" s="869"/>
      <c r="POL40" s="869"/>
      <c r="POM40" s="869"/>
      <c r="PON40" s="869"/>
      <c r="POO40" s="869"/>
      <c r="POP40" s="869"/>
      <c r="POQ40" s="869"/>
      <c r="POR40" s="869"/>
      <c r="POS40" s="869"/>
      <c r="POT40" s="869"/>
      <c r="POU40" s="869"/>
      <c r="POV40" s="869"/>
      <c r="POW40" s="869"/>
      <c r="POX40" s="869"/>
      <c r="POY40" s="869"/>
      <c r="POZ40" s="869"/>
      <c r="PPA40" s="869"/>
      <c r="PPB40" s="869"/>
      <c r="PPC40" s="869"/>
      <c r="PPD40" s="869"/>
      <c r="PPE40" s="869"/>
      <c r="PPF40" s="869"/>
      <c r="PPG40" s="869"/>
      <c r="PPH40" s="869"/>
      <c r="PPI40" s="869"/>
      <c r="PPJ40" s="869"/>
      <c r="PPK40" s="869"/>
      <c r="PPL40" s="869"/>
      <c r="PPM40" s="869"/>
      <c r="PPN40" s="869"/>
      <c r="PPO40" s="869"/>
      <c r="PPP40" s="869"/>
      <c r="PPQ40" s="869"/>
      <c r="PPR40" s="869"/>
      <c r="PPS40" s="869"/>
      <c r="PPT40" s="869"/>
      <c r="PPU40" s="869"/>
      <c r="PPV40" s="869"/>
      <c r="PPW40" s="869"/>
      <c r="PPX40" s="869"/>
      <c r="PPY40" s="869"/>
      <c r="PPZ40" s="869"/>
      <c r="PQA40" s="869"/>
      <c r="PQB40" s="869"/>
      <c r="PQC40" s="869"/>
      <c r="PQD40" s="869"/>
      <c r="PQE40" s="869"/>
      <c r="PQF40" s="869"/>
      <c r="PQG40" s="869"/>
      <c r="PQH40" s="869"/>
      <c r="PQI40" s="869"/>
      <c r="PQJ40" s="869"/>
      <c r="PQK40" s="869"/>
      <c r="PQL40" s="869"/>
      <c r="PQM40" s="869"/>
      <c r="PQN40" s="869"/>
      <c r="PQO40" s="869"/>
      <c r="PQP40" s="869"/>
      <c r="PQQ40" s="869"/>
      <c r="PQR40" s="869"/>
      <c r="PQS40" s="869"/>
      <c r="PQT40" s="869"/>
      <c r="PQU40" s="869"/>
      <c r="PQV40" s="869"/>
      <c r="PQW40" s="869"/>
      <c r="PQX40" s="869"/>
      <c r="PQY40" s="869"/>
      <c r="PQZ40" s="869"/>
      <c r="PRA40" s="869"/>
      <c r="PRB40" s="869"/>
      <c r="PRC40" s="869"/>
      <c r="PRD40" s="869"/>
      <c r="PRE40" s="869"/>
      <c r="PRF40" s="869"/>
      <c r="PRG40" s="869"/>
      <c r="PRH40" s="869"/>
      <c r="PRI40" s="869"/>
      <c r="PRJ40" s="869"/>
      <c r="PRK40" s="869"/>
      <c r="PRL40" s="869"/>
      <c r="PRM40" s="869"/>
      <c r="PRN40" s="869"/>
      <c r="PRO40" s="869"/>
      <c r="PRP40" s="869"/>
      <c r="PRQ40" s="869"/>
      <c r="PRR40" s="869"/>
      <c r="PRS40" s="869"/>
      <c r="PRT40" s="869"/>
      <c r="PRU40" s="869"/>
      <c r="PRV40" s="869"/>
      <c r="PRW40" s="869"/>
      <c r="PRX40" s="869"/>
      <c r="PRY40" s="869"/>
      <c r="PRZ40" s="869"/>
      <c r="PSA40" s="869"/>
      <c r="PSB40" s="869"/>
      <c r="PSC40" s="869"/>
      <c r="PSD40" s="869"/>
      <c r="PSE40" s="869"/>
      <c r="PSF40" s="869"/>
      <c r="PSG40" s="869"/>
      <c r="PSH40" s="869"/>
      <c r="PSI40" s="869"/>
      <c r="PSJ40" s="869"/>
      <c r="PSK40" s="869"/>
      <c r="PSL40" s="869"/>
      <c r="PSM40" s="869"/>
      <c r="PSN40" s="869"/>
      <c r="PSO40" s="869"/>
      <c r="PSP40" s="869"/>
      <c r="PSQ40" s="869"/>
      <c r="PSR40" s="869"/>
      <c r="PSS40" s="869"/>
      <c r="PST40" s="869"/>
      <c r="PSU40" s="869"/>
      <c r="PSV40" s="869"/>
      <c r="PSW40" s="869"/>
      <c r="PSX40" s="869"/>
      <c r="PSY40" s="869"/>
      <c r="PSZ40" s="869"/>
      <c r="PTA40" s="869"/>
      <c r="PTB40" s="869"/>
      <c r="PTC40" s="869"/>
      <c r="PTD40" s="869"/>
      <c r="PTE40" s="869"/>
      <c r="PTF40" s="869"/>
      <c r="PTG40" s="869"/>
      <c r="PTH40" s="869"/>
      <c r="PTI40" s="869"/>
      <c r="PTJ40" s="869"/>
      <c r="PTK40" s="869"/>
      <c r="PTL40" s="869"/>
      <c r="PTM40" s="869"/>
      <c r="PTN40" s="869"/>
      <c r="PTO40" s="869"/>
      <c r="PTP40" s="869"/>
      <c r="PTQ40" s="869"/>
      <c r="PTR40" s="869"/>
      <c r="PTS40" s="869"/>
      <c r="PTT40" s="869"/>
      <c r="PTU40" s="869"/>
      <c r="PTV40" s="869"/>
      <c r="PTW40" s="869"/>
      <c r="PTX40" s="869"/>
      <c r="PTY40" s="869"/>
      <c r="PTZ40" s="869"/>
      <c r="PUA40" s="869"/>
      <c r="PUB40" s="869"/>
      <c r="PUC40" s="869"/>
      <c r="PUD40" s="869"/>
      <c r="PUE40" s="869"/>
      <c r="PUF40" s="869"/>
      <c r="PUG40" s="869"/>
      <c r="PUH40" s="869"/>
      <c r="PUI40" s="869"/>
      <c r="PUJ40" s="869"/>
      <c r="PUK40" s="869"/>
      <c r="PUL40" s="869"/>
      <c r="PUM40" s="869"/>
      <c r="PUN40" s="869"/>
      <c r="PUO40" s="869"/>
      <c r="PUP40" s="869"/>
      <c r="PUQ40" s="869"/>
      <c r="PUR40" s="869"/>
      <c r="PUS40" s="869"/>
      <c r="PUT40" s="869"/>
      <c r="PUU40" s="869"/>
      <c r="PUV40" s="869"/>
      <c r="PUW40" s="869"/>
      <c r="PUX40" s="869"/>
      <c r="PUY40" s="869"/>
      <c r="PUZ40" s="869"/>
      <c r="PVA40" s="869"/>
      <c r="PVB40" s="869"/>
      <c r="PVC40" s="869"/>
      <c r="PVD40" s="869"/>
      <c r="PVE40" s="869"/>
      <c r="PVF40" s="869"/>
      <c r="PVG40" s="869"/>
      <c r="PVH40" s="869"/>
      <c r="PVI40" s="869"/>
      <c r="PVJ40" s="869"/>
      <c r="PVK40" s="869"/>
      <c r="PVL40" s="869"/>
      <c r="PVM40" s="869"/>
      <c r="PVN40" s="869"/>
      <c r="PVO40" s="869"/>
      <c r="PVP40" s="869"/>
      <c r="PVQ40" s="869"/>
      <c r="PVR40" s="869"/>
      <c r="PVS40" s="869"/>
      <c r="PVT40" s="869"/>
      <c r="PVU40" s="869"/>
      <c r="PVV40" s="869"/>
      <c r="PVW40" s="869"/>
      <c r="PVX40" s="869"/>
      <c r="PVY40" s="869"/>
      <c r="PVZ40" s="869"/>
      <c r="PWA40" s="869"/>
      <c r="PWB40" s="869"/>
      <c r="PWC40" s="869"/>
      <c r="PWD40" s="869"/>
      <c r="PWE40" s="869"/>
      <c r="PWF40" s="869"/>
      <c r="PWG40" s="869"/>
      <c r="PWH40" s="869"/>
      <c r="PWI40" s="869"/>
      <c r="PWJ40" s="869"/>
      <c r="PWK40" s="869"/>
      <c r="PWL40" s="869"/>
      <c r="PWM40" s="869"/>
      <c r="PWN40" s="869"/>
      <c r="PWO40" s="869"/>
      <c r="PWP40" s="869"/>
      <c r="PWQ40" s="869"/>
      <c r="PWR40" s="869"/>
      <c r="PWS40" s="869"/>
      <c r="PWT40" s="869"/>
      <c r="PWU40" s="869"/>
      <c r="PWV40" s="869"/>
      <c r="PWW40" s="869"/>
      <c r="PWX40" s="869"/>
      <c r="PWY40" s="869"/>
      <c r="PWZ40" s="869"/>
      <c r="PXA40" s="869"/>
      <c r="PXB40" s="869"/>
      <c r="PXC40" s="869"/>
      <c r="PXD40" s="869"/>
      <c r="PXE40" s="869"/>
      <c r="PXF40" s="869"/>
      <c r="PXG40" s="869"/>
      <c r="PXH40" s="869"/>
      <c r="PXI40" s="869"/>
      <c r="PXJ40" s="869"/>
      <c r="PXK40" s="869"/>
      <c r="PXL40" s="869"/>
      <c r="PXM40" s="869"/>
      <c r="PXN40" s="869"/>
      <c r="PXO40" s="869"/>
      <c r="PXP40" s="869"/>
      <c r="PXQ40" s="869"/>
      <c r="PXR40" s="869"/>
      <c r="PXS40" s="869"/>
      <c r="PXT40" s="869"/>
      <c r="PXU40" s="869"/>
      <c r="PXV40" s="869"/>
      <c r="PXW40" s="869"/>
      <c r="PXX40" s="869"/>
      <c r="PXY40" s="869"/>
      <c r="PXZ40" s="869"/>
      <c r="PYA40" s="869"/>
      <c r="PYB40" s="869"/>
      <c r="PYC40" s="869"/>
      <c r="PYD40" s="869"/>
      <c r="PYE40" s="869"/>
      <c r="PYF40" s="869"/>
      <c r="PYG40" s="869"/>
      <c r="PYH40" s="869"/>
      <c r="PYI40" s="869"/>
      <c r="PYJ40" s="869"/>
      <c r="PYK40" s="869"/>
      <c r="PYL40" s="869"/>
      <c r="PYM40" s="869"/>
      <c r="PYN40" s="869"/>
      <c r="PYO40" s="869"/>
      <c r="PYP40" s="869"/>
      <c r="PYQ40" s="869"/>
      <c r="PYR40" s="869"/>
      <c r="PYS40" s="869"/>
      <c r="PYT40" s="869"/>
      <c r="PYU40" s="869"/>
      <c r="PYV40" s="869"/>
      <c r="PYW40" s="869"/>
      <c r="PYX40" s="869"/>
      <c r="PYY40" s="869"/>
      <c r="PYZ40" s="869"/>
      <c r="PZA40" s="869"/>
      <c r="PZB40" s="869"/>
      <c r="PZC40" s="869"/>
      <c r="PZD40" s="869"/>
      <c r="PZE40" s="869"/>
      <c r="PZF40" s="869"/>
      <c r="PZG40" s="869"/>
      <c r="PZH40" s="869"/>
      <c r="PZI40" s="869"/>
      <c r="PZJ40" s="869"/>
      <c r="PZK40" s="869"/>
      <c r="PZL40" s="869"/>
      <c r="PZM40" s="869"/>
      <c r="PZN40" s="869"/>
      <c r="PZO40" s="869"/>
      <c r="PZP40" s="869"/>
      <c r="PZQ40" s="869"/>
      <c r="PZR40" s="869"/>
      <c r="PZS40" s="869"/>
      <c r="PZT40" s="869"/>
      <c r="PZU40" s="869"/>
      <c r="PZV40" s="869"/>
      <c r="PZW40" s="869"/>
      <c r="PZX40" s="869"/>
      <c r="PZY40" s="869"/>
      <c r="PZZ40" s="869"/>
      <c r="QAA40" s="869"/>
      <c r="QAB40" s="869"/>
      <c r="QAC40" s="869"/>
      <c r="QAD40" s="869"/>
      <c r="QAE40" s="869"/>
      <c r="QAF40" s="869"/>
      <c r="QAG40" s="869"/>
      <c r="QAH40" s="869"/>
      <c r="QAI40" s="869"/>
      <c r="QAJ40" s="869"/>
      <c r="QAK40" s="869"/>
      <c r="QAL40" s="869"/>
      <c r="QAM40" s="869"/>
      <c r="QAN40" s="869"/>
      <c r="QAO40" s="869"/>
      <c r="QAP40" s="869"/>
      <c r="QAQ40" s="869"/>
      <c r="QAR40" s="869"/>
      <c r="QAS40" s="869"/>
      <c r="QAT40" s="869"/>
      <c r="QAU40" s="869"/>
      <c r="QAV40" s="869"/>
      <c r="QAW40" s="869"/>
      <c r="QAX40" s="869"/>
      <c r="QAY40" s="869"/>
      <c r="QAZ40" s="869"/>
      <c r="QBA40" s="869"/>
      <c r="QBB40" s="869"/>
      <c r="QBC40" s="869"/>
      <c r="QBD40" s="869"/>
      <c r="QBE40" s="869"/>
      <c r="QBF40" s="869"/>
      <c r="QBG40" s="869"/>
      <c r="QBH40" s="869"/>
      <c r="QBI40" s="869"/>
      <c r="QBJ40" s="869"/>
      <c r="QBK40" s="869"/>
      <c r="QBL40" s="869"/>
      <c r="QBM40" s="869"/>
      <c r="QBN40" s="869"/>
      <c r="QBO40" s="869"/>
      <c r="QBP40" s="869"/>
      <c r="QBQ40" s="869"/>
      <c r="QBR40" s="869"/>
      <c r="QBS40" s="869"/>
      <c r="QBT40" s="869"/>
      <c r="QBU40" s="869"/>
      <c r="QBV40" s="869"/>
      <c r="QBW40" s="869"/>
      <c r="QBX40" s="869"/>
      <c r="QBY40" s="869"/>
      <c r="QBZ40" s="869"/>
      <c r="QCA40" s="869"/>
      <c r="QCB40" s="869"/>
      <c r="QCC40" s="869"/>
      <c r="QCD40" s="869"/>
      <c r="QCE40" s="869"/>
      <c r="QCF40" s="869"/>
      <c r="QCG40" s="869"/>
      <c r="QCH40" s="869"/>
      <c r="QCI40" s="869"/>
      <c r="QCJ40" s="869"/>
      <c r="QCK40" s="869"/>
      <c r="QCL40" s="869"/>
      <c r="QCM40" s="869"/>
      <c r="QCN40" s="869"/>
      <c r="QCO40" s="869"/>
      <c r="QCP40" s="869"/>
      <c r="QCQ40" s="869"/>
      <c r="QCR40" s="869"/>
      <c r="QCS40" s="869"/>
      <c r="QCT40" s="869"/>
      <c r="QCU40" s="869"/>
      <c r="QCV40" s="869"/>
      <c r="QCW40" s="869"/>
      <c r="QCX40" s="869"/>
      <c r="QCY40" s="869"/>
      <c r="QCZ40" s="869"/>
      <c r="QDA40" s="869"/>
      <c r="QDB40" s="869"/>
      <c r="QDC40" s="869"/>
      <c r="QDD40" s="869"/>
      <c r="QDE40" s="869"/>
      <c r="QDF40" s="869"/>
      <c r="QDG40" s="869"/>
      <c r="QDH40" s="869"/>
      <c r="QDI40" s="869"/>
      <c r="QDJ40" s="869"/>
      <c r="QDK40" s="869"/>
      <c r="QDL40" s="869"/>
      <c r="QDM40" s="869"/>
      <c r="QDN40" s="869"/>
      <c r="QDO40" s="869"/>
      <c r="QDP40" s="869"/>
      <c r="QDQ40" s="869"/>
      <c r="QDR40" s="869"/>
      <c r="QDS40" s="869"/>
      <c r="QDT40" s="869"/>
      <c r="QDU40" s="869"/>
      <c r="QDV40" s="869"/>
      <c r="QDW40" s="869"/>
      <c r="QDX40" s="869"/>
      <c r="QDY40" s="869"/>
      <c r="QDZ40" s="869"/>
      <c r="QEA40" s="869"/>
      <c r="QEB40" s="869"/>
      <c r="QEC40" s="869"/>
      <c r="QED40" s="869"/>
      <c r="QEE40" s="869"/>
      <c r="QEF40" s="869"/>
      <c r="QEG40" s="869"/>
      <c r="QEH40" s="869"/>
      <c r="QEI40" s="869"/>
      <c r="QEJ40" s="869"/>
      <c r="QEK40" s="869"/>
      <c r="QEL40" s="869"/>
      <c r="QEM40" s="869"/>
      <c r="QEN40" s="869"/>
      <c r="QEO40" s="869"/>
      <c r="QEP40" s="869"/>
      <c r="QEQ40" s="869"/>
      <c r="QER40" s="869"/>
      <c r="QES40" s="869"/>
      <c r="QET40" s="869"/>
      <c r="QEU40" s="869"/>
      <c r="QEV40" s="869"/>
      <c r="QEW40" s="869"/>
      <c r="QEX40" s="869"/>
      <c r="QEY40" s="869"/>
      <c r="QEZ40" s="869"/>
      <c r="QFA40" s="869"/>
      <c r="QFB40" s="869"/>
      <c r="QFC40" s="869"/>
      <c r="QFD40" s="869"/>
      <c r="QFE40" s="869"/>
      <c r="QFF40" s="869"/>
      <c r="QFG40" s="869"/>
      <c r="QFH40" s="869"/>
      <c r="QFI40" s="869"/>
      <c r="QFJ40" s="869"/>
      <c r="QFK40" s="869"/>
      <c r="QFL40" s="869"/>
      <c r="QFM40" s="869"/>
      <c r="QFN40" s="869"/>
      <c r="QFO40" s="869"/>
      <c r="QFP40" s="869"/>
      <c r="QFQ40" s="869"/>
      <c r="QFR40" s="869"/>
      <c r="QFS40" s="869"/>
      <c r="QFT40" s="869"/>
      <c r="QFU40" s="869"/>
      <c r="QFV40" s="869"/>
      <c r="QFW40" s="869"/>
      <c r="QFX40" s="869"/>
      <c r="QFY40" s="869"/>
      <c r="QFZ40" s="869"/>
      <c r="QGA40" s="869"/>
      <c r="QGB40" s="869"/>
      <c r="QGC40" s="869"/>
      <c r="QGD40" s="869"/>
      <c r="QGE40" s="869"/>
      <c r="QGF40" s="869"/>
      <c r="QGG40" s="869"/>
      <c r="QGH40" s="869"/>
      <c r="QGI40" s="869"/>
      <c r="QGJ40" s="869"/>
      <c r="QGK40" s="869"/>
      <c r="QGL40" s="869"/>
      <c r="QGM40" s="869"/>
      <c r="QGN40" s="869"/>
      <c r="QGO40" s="869"/>
      <c r="QGP40" s="869"/>
      <c r="QGQ40" s="869"/>
      <c r="QGR40" s="869"/>
      <c r="QGS40" s="869"/>
      <c r="QGT40" s="869"/>
      <c r="QGU40" s="869"/>
      <c r="QGV40" s="869"/>
      <c r="QGW40" s="869"/>
      <c r="QGX40" s="869"/>
      <c r="QGY40" s="869"/>
      <c r="QGZ40" s="869"/>
      <c r="QHA40" s="869"/>
      <c r="QHB40" s="869"/>
      <c r="QHC40" s="869"/>
      <c r="QHD40" s="869"/>
      <c r="QHE40" s="869"/>
      <c r="QHF40" s="869"/>
      <c r="QHG40" s="869"/>
      <c r="QHH40" s="869"/>
      <c r="QHI40" s="869"/>
      <c r="QHJ40" s="869"/>
      <c r="QHK40" s="869"/>
      <c r="QHL40" s="869"/>
      <c r="QHM40" s="869"/>
      <c r="QHN40" s="869"/>
      <c r="QHO40" s="869"/>
      <c r="QHP40" s="869"/>
      <c r="QHQ40" s="869"/>
      <c r="QHR40" s="869"/>
      <c r="QHS40" s="869"/>
      <c r="QHT40" s="869"/>
      <c r="QHU40" s="869"/>
      <c r="QHV40" s="869"/>
      <c r="QHW40" s="869"/>
      <c r="QHX40" s="869"/>
      <c r="QHY40" s="869"/>
      <c r="QHZ40" s="869"/>
      <c r="QIA40" s="869"/>
      <c r="QIB40" s="869"/>
      <c r="QIC40" s="869"/>
      <c r="QID40" s="869"/>
      <c r="QIE40" s="869"/>
      <c r="QIF40" s="869"/>
      <c r="QIG40" s="869"/>
      <c r="QIH40" s="869"/>
      <c r="QII40" s="869"/>
      <c r="QIJ40" s="869"/>
      <c r="QIK40" s="869"/>
      <c r="QIL40" s="869"/>
      <c r="QIM40" s="869"/>
      <c r="QIN40" s="869"/>
      <c r="QIO40" s="869"/>
      <c r="QIP40" s="869"/>
      <c r="QIQ40" s="869"/>
      <c r="QIR40" s="869"/>
      <c r="QIS40" s="869"/>
      <c r="QIT40" s="869"/>
      <c r="QIU40" s="869"/>
      <c r="QIV40" s="869"/>
      <c r="QIW40" s="869"/>
      <c r="QIX40" s="869"/>
      <c r="QIY40" s="869"/>
      <c r="QIZ40" s="869"/>
      <c r="QJA40" s="869"/>
      <c r="QJB40" s="869"/>
      <c r="QJC40" s="869"/>
      <c r="QJD40" s="869"/>
      <c r="QJE40" s="869"/>
      <c r="QJF40" s="869"/>
      <c r="QJG40" s="869"/>
      <c r="QJH40" s="869"/>
      <c r="QJI40" s="869"/>
      <c r="QJJ40" s="869"/>
      <c r="QJK40" s="869"/>
      <c r="QJL40" s="869"/>
      <c r="QJM40" s="869"/>
      <c r="QJN40" s="869"/>
      <c r="QJO40" s="869"/>
      <c r="QJP40" s="869"/>
      <c r="QJQ40" s="869"/>
      <c r="QJR40" s="869"/>
      <c r="QJS40" s="869"/>
      <c r="QJT40" s="869"/>
      <c r="QJU40" s="869"/>
      <c r="QJV40" s="869"/>
      <c r="QJW40" s="869"/>
      <c r="QJX40" s="869"/>
      <c r="QJY40" s="869"/>
      <c r="QJZ40" s="869"/>
      <c r="QKA40" s="869"/>
      <c r="QKB40" s="869"/>
      <c r="QKC40" s="869"/>
      <c r="QKD40" s="869"/>
      <c r="QKE40" s="869"/>
      <c r="QKF40" s="869"/>
      <c r="QKG40" s="869"/>
      <c r="QKH40" s="869"/>
      <c r="QKI40" s="869"/>
      <c r="QKJ40" s="869"/>
      <c r="QKK40" s="869"/>
      <c r="QKL40" s="869"/>
      <c r="QKM40" s="869"/>
      <c r="QKN40" s="869"/>
      <c r="QKO40" s="869"/>
      <c r="QKP40" s="869"/>
      <c r="QKQ40" s="869"/>
      <c r="QKR40" s="869"/>
      <c r="QKS40" s="869"/>
      <c r="QKT40" s="869"/>
      <c r="QKU40" s="869"/>
      <c r="QKV40" s="869"/>
      <c r="QKW40" s="869"/>
      <c r="QKX40" s="869"/>
      <c r="QKY40" s="869"/>
      <c r="QKZ40" s="869"/>
      <c r="QLA40" s="869"/>
      <c r="QLB40" s="869"/>
      <c r="QLC40" s="869"/>
      <c r="QLD40" s="869"/>
      <c r="QLE40" s="869"/>
      <c r="QLF40" s="869"/>
      <c r="QLG40" s="869"/>
      <c r="QLH40" s="869"/>
      <c r="QLI40" s="869"/>
      <c r="QLJ40" s="869"/>
      <c r="QLK40" s="869"/>
      <c r="QLL40" s="869"/>
      <c r="QLM40" s="869"/>
      <c r="QLN40" s="869"/>
      <c r="QLO40" s="869"/>
      <c r="QLP40" s="869"/>
      <c r="QLQ40" s="869"/>
      <c r="QLR40" s="869"/>
      <c r="QLS40" s="869"/>
      <c r="QLT40" s="869"/>
      <c r="QLU40" s="869"/>
      <c r="QLV40" s="869"/>
      <c r="QLW40" s="869"/>
      <c r="QLX40" s="869"/>
      <c r="QLY40" s="869"/>
      <c r="QLZ40" s="869"/>
      <c r="QMA40" s="869"/>
      <c r="QMB40" s="869"/>
      <c r="QMC40" s="869"/>
      <c r="QMD40" s="869"/>
      <c r="QME40" s="869"/>
      <c r="QMF40" s="869"/>
      <c r="QMG40" s="869"/>
      <c r="QMH40" s="869"/>
      <c r="QMI40" s="869"/>
      <c r="QMJ40" s="869"/>
      <c r="QMK40" s="869"/>
      <c r="QML40" s="869"/>
      <c r="QMM40" s="869"/>
      <c r="QMN40" s="869"/>
      <c r="QMO40" s="869"/>
      <c r="QMP40" s="869"/>
      <c r="QMQ40" s="869"/>
      <c r="QMR40" s="869"/>
      <c r="QMS40" s="869"/>
      <c r="QMT40" s="869"/>
      <c r="QMU40" s="869"/>
      <c r="QMV40" s="869"/>
      <c r="QMW40" s="869"/>
      <c r="QMX40" s="869"/>
      <c r="QMY40" s="869"/>
      <c r="QMZ40" s="869"/>
      <c r="QNA40" s="869"/>
      <c r="QNB40" s="869"/>
      <c r="QNC40" s="869"/>
      <c r="QND40" s="869"/>
      <c r="QNE40" s="869"/>
      <c r="QNF40" s="869"/>
      <c r="QNG40" s="869"/>
      <c r="QNH40" s="869"/>
      <c r="QNI40" s="869"/>
      <c r="QNJ40" s="869"/>
      <c r="QNK40" s="869"/>
      <c r="QNL40" s="869"/>
      <c r="QNM40" s="869"/>
      <c r="QNN40" s="869"/>
      <c r="QNO40" s="869"/>
      <c r="QNP40" s="869"/>
      <c r="QNQ40" s="869"/>
      <c r="QNR40" s="869"/>
      <c r="QNS40" s="869"/>
      <c r="QNT40" s="869"/>
      <c r="QNU40" s="869"/>
      <c r="QNV40" s="869"/>
      <c r="QNW40" s="869"/>
      <c r="QNX40" s="869"/>
      <c r="QNY40" s="869"/>
      <c r="QNZ40" s="869"/>
      <c r="QOA40" s="869"/>
      <c r="QOB40" s="869"/>
      <c r="QOC40" s="869"/>
      <c r="QOD40" s="869"/>
      <c r="QOE40" s="869"/>
      <c r="QOF40" s="869"/>
      <c r="QOG40" s="869"/>
      <c r="QOH40" s="869"/>
      <c r="QOI40" s="869"/>
      <c r="QOJ40" s="869"/>
      <c r="QOK40" s="869"/>
      <c r="QOL40" s="869"/>
      <c r="QOM40" s="869"/>
      <c r="QON40" s="869"/>
      <c r="QOO40" s="869"/>
      <c r="QOP40" s="869"/>
      <c r="QOQ40" s="869"/>
      <c r="QOR40" s="869"/>
      <c r="QOS40" s="869"/>
      <c r="QOT40" s="869"/>
      <c r="QOU40" s="869"/>
      <c r="QOV40" s="869"/>
      <c r="QOW40" s="869"/>
      <c r="QOX40" s="869"/>
      <c r="QOY40" s="869"/>
      <c r="QOZ40" s="869"/>
      <c r="QPA40" s="869"/>
      <c r="QPB40" s="869"/>
      <c r="QPC40" s="869"/>
      <c r="QPD40" s="869"/>
      <c r="QPE40" s="869"/>
      <c r="QPF40" s="869"/>
      <c r="QPG40" s="869"/>
      <c r="QPH40" s="869"/>
      <c r="QPI40" s="869"/>
      <c r="QPJ40" s="869"/>
      <c r="QPK40" s="869"/>
      <c r="QPL40" s="869"/>
      <c r="QPM40" s="869"/>
      <c r="QPN40" s="869"/>
      <c r="QPO40" s="869"/>
      <c r="QPP40" s="869"/>
      <c r="QPQ40" s="869"/>
      <c r="QPR40" s="869"/>
      <c r="QPS40" s="869"/>
      <c r="QPT40" s="869"/>
      <c r="QPU40" s="869"/>
      <c r="QPV40" s="869"/>
      <c r="QPW40" s="869"/>
      <c r="QPX40" s="869"/>
      <c r="QPY40" s="869"/>
      <c r="QPZ40" s="869"/>
      <c r="QQA40" s="869"/>
      <c r="QQB40" s="869"/>
      <c r="QQC40" s="869"/>
      <c r="QQD40" s="869"/>
      <c r="QQE40" s="869"/>
      <c r="QQF40" s="869"/>
      <c r="QQG40" s="869"/>
      <c r="QQH40" s="869"/>
      <c r="QQI40" s="869"/>
      <c r="QQJ40" s="869"/>
      <c r="QQK40" s="869"/>
      <c r="QQL40" s="869"/>
      <c r="QQM40" s="869"/>
      <c r="QQN40" s="869"/>
      <c r="QQO40" s="869"/>
      <c r="QQP40" s="869"/>
      <c r="QQQ40" s="869"/>
      <c r="QQR40" s="869"/>
      <c r="QQS40" s="869"/>
      <c r="QQT40" s="869"/>
      <c r="QQU40" s="869"/>
      <c r="QQV40" s="869"/>
      <c r="QQW40" s="869"/>
      <c r="QQX40" s="869"/>
      <c r="QQY40" s="869"/>
      <c r="QQZ40" s="869"/>
      <c r="QRA40" s="869"/>
      <c r="QRB40" s="869"/>
      <c r="QRC40" s="869"/>
      <c r="QRD40" s="869"/>
      <c r="QRE40" s="869"/>
      <c r="QRF40" s="869"/>
      <c r="QRG40" s="869"/>
      <c r="QRH40" s="869"/>
      <c r="QRI40" s="869"/>
      <c r="QRJ40" s="869"/>
      <c r="QRK40" s="869"/>
      <c r="QRL40" s="869"/>
      <c r="QRM40" s="869"/>
      <c r="QRN40" s="869"/>
      <c r="QRO40" s="869"/>
      <c r="QRP40" s="869"/>
      <c r="QRQ40" s="869"/>
      <c r="QRR40" s="869"/>
      <c r="QRS40" s="869"/>
      <c r="QRT40" s="869"/>
      <c r="QRU40" s="869"/>
      <c r="QRV40" s="869"/>
      <c r="QRW40" s="869"/>
      <c r="QRX40" s="869"/>
      <c r="QRY40" s="869"/>
      <c r="QRZ40" s="869"/>
      <c r="QSA40" s="869"/>
      <c r="QSB40" s="869"/>
      <c r="QSC40" s="869"/>
      <c r="QSD40" s="869"/>
      <c r="QSE40" s="869"/>
      <c r="QSF40" s="869"/>
      <c r="QSG40" s="869"/>
      <c r="QSH40" s="869"/>
      <c r="QSI40" s="869"/>
      <c r="QSJ40" s="869"/>
      <c r="QSK40" s="869"/>
      <c r="QSL40" s="869"/>
      <c r="QSM40" s="869"/>
      <c r="QSN40" s="869"/>
      <c r="QSO40" s="869"/>
      <c r="QSP40" s="869"/>
      <c r="QSQ40" s="869"/>
      <c r="QSR40" s="869"/>
      <c r="QSS40" s="869"/>
      <c r="QST40" s="869"/>
      <c r="QSU40" s="869"/>
      <c r="QSV40" s="869"/>
      <c r="QSW40" s="869"/>
      <c r="QSX40" s="869"/>
      <c r="QSY40" s="869"/>
      <c r="QSZ40" s="869"/>
      <c r="QTA40" s="869"/>
      <c r="QTB40" s="869"/>
      <c r="QTC40" s="869"/>
      <c r="QTD40" s="869"/>
      <c r="QTE40" s="869"/>
      <c r="QTF40" s="869"/>
      <c r="QTG40" s="869"/>
      <c r="QTH40" s="869"/>
      <c r="QTI40" s="869"/>
      <c r="QTJ40" s="869"/>
      <c r="QTK40" s="869"/>
      <c r="QTL40" s="869"/>
      <c r="QTM40" s="869"/>
      <c r="QTN40" s="869"/>
      <c r="QTO40" s="869"/>
      <c r="QTP40" s="869"/>
      <c r="QTQ40" s="869"/>
      <c r="QTR40" s="869"/>
      <c r="QTS40" s="869"/>
      <c r="QTT40" s="869"/>
      <c r="QTU40" s="869"/>
      <c r="QTV40" s="869"/>
      <c r="QTW40" s="869"/>
      <c r="QTX40" s="869"/>
      <c r="QTY40" s="869"/>
      <c r="QTZ40" s="869"/>
      <c r="QUA40" s="869"/>
      <c r="QUB40" s="869"/>
      <c r="QUC40" s="869"/>
      <c r="QUD40" s="869"/>
      <c r="QUE40" s="869"/>
      <c r="QUF40" s="869"/>
      <c r="QUG40" s="869"/>
      <c r="QUH40" s="869"/>
      <c r="QUI40" s="869"/>
      <c r="QUJ40" s="869"/>
      <c r="QUK40" s="869"/>
      <c r="QUL40" s="869"/>
      <c r="QUM40" s="869"/>
      <c r="QUN40" s="869"/>
      <c r="QUO40" s="869"/>
      <c r="QUP40" s="869"/>
      <c r="QUQ40" s="869"/>
      <c r="QUR40" s="869"/>
      <c r="QUS40" s="869"/>
      <c r="QUT40" s="869"/>
      <c r="QUU40" s="869"/>
      <c r="QUV40" s="869"/>
      <c r="QUW40" s="869"/>
      <c r="QUX40" s="869"/>
      <c r="QUY40" s="869"/>
      <c r="QUZ40" s="869"/>
      <c r="QVA40" s="869"/>
      <c r="QVB40" s="869"/>
      <c r="QVC40" s="869"/>
      <c r="QVD40" s="869"/>
      <c r="QVE40" s="869"/>
      <c r="QVF40" s="869"/>
      <c r="QVG40" s="869"/>
      <c r="QVH40" s="869"/>
      <c r="QVI40" s="869"/>
      <c r="QVJ40" s="869"/>
      <c r="QVK40" s="869"/>
      <c r="QVL40" s="869"/>
      <c r="QVM40" s="869"/>
      <c r="QVN40" s="869"/>
      <c r="QVO40" s="869"/>
      <c r="QVP40" s="869"/>
      <c r="QVQ40" s="869"/>
      <c r="QVR40" s="869"/>
      <c r="QVS40" s="869"/>
      <c r="QVT40" s="869"/>
      <c r="QVU40" s="869"/>
      <c r="QVV40" s="869"/>
      <c r="QVW40" s="869"/>
      <c r="QVX40" s="869"/>
      <c r="QVY40" s="869"/>
      <c r="QVZ40" s="869"/>
      <c r="QWA40" s="869"/>
      <c r="QWB40" s="869"/>
      <c r="QWC40" s="869"/>
      <c r="QWD40" s="869"/>
      <c r="QWE40" s="869"/>
      <c r="QWF40" s="869"/>
      <c r="QWG40" s="869"/>
      <c r="QWH40" s="869"/>
      <c r="QWI40" s="869"/>
      <c r="QWJ40" s="869"/>
      <c r="QWK40" s="869"/>
      <c r="QWL40" s="869"/>
      <c r="QWM40" s="869"/>
      <c r="QWN40" s="869"/>
      <c r="QWO40" s="869"/>
      <c r="QWP40" s="869"/>
      <c r="QWQ40" s="869"/>
      <c r="QWR40" s="869"/>
      <c r="QWS40" s="869"/>
      <c r="QWT40" s="869"/>
      <c r="QWU40" s="869"/>
      <c r="QWV40" s="869"/>
      <c r="QWW40" s="869"/>
      <c r="QWX40" s="869"/>
      <c r="QWY40" s="869"/>
      <c r="QWZ40" s="869"/>
      <c r="QXA40" s="869"/>
      <c r="QXB40" s="869"/>
      <c r="QXC40" s="869"/>
      <c r="QXD40" s="869"/>
      <c r="QXE40" s="869"/>
      <c r="QXF40" s="869"/>
      <c r="QXG40" s="869"/>
      <c r="QXH40" s="869"/>
      <c r="QXI40" s="869"/>
      <c r="QXJ40" s="869"/>
      <c r="QXK40" s="869"/>
      <c r="QXL40" s="869"/>
      <c r="QXM40" s="869"/>
      <c r="QXN40" s="869"/>
      <c r="QXO40" s="869"/>
      <c r="QXP40" s="869"/>
      <c r="QXQ40" s="869"/>
      <c r="QXR40" s="869"/>
      <c r="QXS40" s="869"/>
      <c r="QXT40" s="869"/>
      <c r="QXU40" s="869"/>
      <c r="QXV40" s="869"/>
      <c r="QXW40" s="869"/>
      <c r="QXX40" s="869"/>
      <c r="QXY40" s="869"/>
      <c r="QXZ40" s="869"/>
      <c r="QYA40" s="869"/>
      <c r="QYB40" s="869"/>
      <c r="QYC40" s="869"/>
      <c r="QYD40" s="869"/>
      <c r="QYE40" s="869"/>
      <c r="QYF40" s="869"/>
      <c r="QYG40" s="869"/>
      <c r="QYH40" s="869"/>
      <c r="QYI40" s="869"/>
      <c r="QYJ40" s="869"/>
      <c r="QYK40" s="869"/>
      <c r="QYL40" s="869"/>
      <c r="QYM40" s="869"/>
      <c r="QYN40" s="869"/>
      <c r="QYO40" s="869"/>
      <c r="QYP40" s="869"/>
      <c r="QYQ40" s="869"/>
      <c r="QYR40" s="869"/>
      <c r="QYS40" s="869"/>
      <c r="QYT40" s="869"/>
      <c r="QYU40" s="869"/>
      <c r="QYV40" s="869"/>
      <c r="QYW40" s="869"/>
      <c r="QYX40" s="869"/>
      <c r="QYY40" s="869"/>
      <c r="QYZ40" s="869"/>
      <c r="QZA40" s="869"/>
      <c r="QZB40" s="869"/>
      <c r="QZC40" s="869"/>
      <c r="QZD40" s="869"/>
      <c r="QZE40" s="869"/>
      <c r="QZF40" s="869"/>
      <c r="QZG40" s="869"/>
      <c r="QZH40" s="869"/>
      <c r="QZI40" s="869"/>
      <c r="QZJ40" s="869"/>
      <c r="QZK40" s="869"/>
      <c r="QZL40" s="869"/>
      <c r="QZM40" s="869"/>
      <c r="QZN40" s="869"/>
      <c r="QZO40" s="869"/>
      <c r="QZP40" s="869"/>
      <c r="QZQ40" s="869"/>
      <c r="QZR40" s="869"/>
      <c r="QZS40" s="869"/>
      <c r="QZT40" s="869"/>
      <c r="QZU40" s="869"/>
      <c r="QZV40" s="869"/>
      <c r="QZW40" s="869"/>
      <c r="QZX40" s="869"/>
      <c r="QZY40" s="869"/>
      <c r="QZZ40" s="869"/>
      <c r="RAA40" s="869"/>
      <c r="RAB40" s="869"/>
      <c r="RAC40" s="869"/>
      <c r="RAD40" s="869"/>
      <c r="RAE40" s="869"/>
      <c r="RAF40" s="869"/>
      <c r="RAG40" s="869"/>
      <c r="RAH40" s="869"/>
      <c r="RAI40" s="869"/>
      <c r="RAJ40" s="869"/>
      <c r="RAK40" s="869"/>
      <c r="RAL40" s="869"/>
      <c r="RAM40" s="869"/>
      <c r="RAN40" s="869"/>
      <c r="RAO40" s="869"/>
      <c r="RAP40" s="869"/>
      <c r="RAQ40" s="869"/>
      <c r="RAR40" s="869"/>
      <c r="RAS40" s="869"/>
      <c r="RAT40" s="869"/>
      <c r="RAU40" s="869"/>
      <c r="RAV40" s="869"/>
      <c r="RAW40" s="869"/>
      <c r="RAX40" s="869"/>
      <c r="RAY40" s="869"/>
      <c r="RAZ40" s="869"/>
      <c r="RBA40" s="869"/>
      <c r="RBB40" s="869"/>
      <c r="RBC40" s="869"/>
      <c r="RBD40" s="869"/>
      <c r="RBE40" s="869"/>
      <c r="RBF40" s="869"/>
      <c r="RBG40" s="869"/>
      <c r="RBH40" s="869"/>
      <c r="RBI40" s="869"/>
      <c r="RBJ40" s="869"/>
      <c r="RBK40" s="869"/>
      <c r="RBL40" s="869"/>
      <c r="RBM40" s="869"/>
      <c r="RBN40" s="869"/>
      <c r="RBO40" s="869"/>
      <c r="RBP40" s="869"/>
      <c r="RBQ40" s="869"/>
      <c r="RBR40" s="869"/>
      <c r="RBS40" s="869"/>
      <c r="RBT40" s="869"/>
      <c r="RBU40" s="869"/>
      <c r="RBV40" s="869"/>
      <c r="RBW40" s="869"/>
      <c r="RBX40" s="869"/>
      <c r="RBY40" s="869"/>
      <c r="RBZ40" s="869"/>
      <c r="RCA40" s="869"/>
      <c r="RCB40" s="869"/>
      <c r="RCC40" s="869"/>
      <c r="RCD40" s="869"/>
      <c r="RCE40" s="869"/>
      <c r="RCF40" s="869"/>
      <c r="RCG40" s="869"/>
      <c r="RCH40" s="869"/>
      <c r="RCI40" s="869"/>
      <c r="RCJ40" s="869"/>
      <c r="RCK40" s="869"/>
      <c r="RCL40" s="869"/>
      <c r="RCM40" s="869"/>
      <c r="RCN40" s="869"/>
      <c r="RCO40" s="869"/>
      <c r="RCP40" s="869"/>
      <c r="RCQ40" s="869"/>
      <c r="RCR40" s="869"/>
      <c r="RCS40" s="869"/>
      <c r="RCT40" s="869"/>
      <c r="RCU40" s="869"/>
      <c r="RCV40" s="869"/>
      <c r="RCW40" s="869"/>
      <c r="RCX40" s="869"/>
      <c r="RCY40" s="869"/>
      <c r="RCZ40" s="869"/>
      <c r="RDA40" s="869"/>
      <c r="RDB40" s="869"/>
      <c r="RDC40" s="869"/>
      <c r="RDD40" s="869"/>
      <c r="RDE40" s="869"/>
      <c r="RDF40" s="869"/>
      <c r="RDG40" s="869"/>
      <c r="RDH40" s="869"/>
      <c r="RDI40" s="869"/>
      <c r="RDJ40" s="869"/>
      <c r="RDK40" s="869"/>
      <c r="RDL40" s="869"/>
      <c r="RDM40" s="869"/>
      <c r="RDN40" s="869"/>
      <c r="RDO40" s="869"/>
      <c r="RDP40" s="869"/>
      <c r="RDQ40" s="869"/>
      <c r="RDR40" s="869"/>
      <c r="RDS40" s="869"/>
      <c r="RDT40" s="869"/>
      <c r="RDU40" s="869"/>
      <c r="RDV40" s="869"/>
      <c r="RDW40" s="869"/>
      <c r="RDX40" s="869"/>
      <c r="RDY40" s="869"/>
      <c r="RDZ40" s="869"/>
      <c r="REA40" s="869"/>
      <c r="REB40" s="869"/>
      <c r="REC40" s="869"/>
      <c r="RED40" s="869"/>
      <c r="REE40" s="869"/>
      <c r="REF40" s="869"/>
      <c r="REG40" s="869"/>
      <c r="REH40" s="869"/>
      <c r="REI40" s="869"/>
      <c r="REJ40" s="869"/>
      <c r="REK40" s="869"/>
      <c r="REL40" s="869"/>
      <c r="REM40" s="869"/>
      <c r="REN40" s="869"/>
      <c r="REO40" s="869"/>
      <c r="REP40" s="869"/>
      <c r="REQ40" s="869"/>
      <c r="RER40" s="869"/>
      <c r="RES40" s="869"/>
      <c r="RET40" s="869"/>
      <c r="REU40" s="869"/>
      <c r="REV40" s="869"/>
      <c r="REW40" s="869"/>
      <c r="REX40" s="869"/>
      <c r="REY40" s="869"/>
      <c r="REZ40" s="869"/>
      <c r="RFA40" s="869"/>
      <c r="RFB40" s="869"/>
      <c r="RFC40" s="869"/>
      <c r="RFD40" s="869"/>
      <c r="RFE40" s="869"/>
      <c r="RFF40" s="869"/>
      <c r="RFG40" s="869"/>
      <c r="RFH40" s="869"/>
      <c r="RFI40" s="869"/>
      <c r="RFJ40" s="869"/>
      <c r="RFK40" s="869"/>
      <c r="RFL40" s="869"/>
      <c r="RFM40" s="869"/>
      <c r="RFN40" s="869"/>
      <c r="RFO40" s="869"/>
      <c r="RFP40" s="869"/>
      <c r="RFQ40" s="869"/>
      <c r="RFR40" s="869"/>
      <c r="RFS40" s="869"/>
      <c r="RFT40" s="869"/>
      <c r="RFU40" s="869"/>
      <c r="RFV40" s="869"/>
      <c r="RFW40" s="869"/>
      <c r="RFX40" s="869"/>
      <c r="RFY40" s="869"/>
      <c r="RFZ40" s="869"/>
      <c r="RGA40" s="869"/>
      <c r="RGB40" s="869"/>
      <c r="RGC40" s="869"/>
      <c r="RGD40" s="869"/>
      <c r="RGE40" s="869"/>
      <c r="RGF40" s="869"/>
      <c r="RGG40" s="869"/>
      <c r="RGH40" s="869"/>
      <c r="RGI40" s="869"/>
      <c r="RGJ40" s="869"/>
      <c r="RGK40" s="869"/>
      <c r="RGL40" s="869"/>
      <c r="RGM40" s="869"/>
      <c r="RGN40" s="869"/>
      <c r="RGO40" s="869"/>
      <c r="RGP40" s="869"/>
      <c r="RGQ40" s="869"/>
      <c r="RGR40" s="869"/>
      <c r="RGS40" s="869"/>
      <c r="RGT40" s="869"/>
      <c r="RGU40" s="869"/>
      <c r="RGV40" s="869"/>
      <c r="RGW40" s="869"/>
      <c r="RGX40" s="869"/>
      <c r="RGY40" s="869"/>
      <c r="RGZ40" s="869"/>
      <c r="RHA40" s="869"/>
      <c r="RHB40" s="869"/>
      <c r="RHC40" s="869"/>
      <c r="RHD40" s="869"/>
      <c r="RHE40" s="869"/>
      <c r="RHF40" s="869"/>
      <c r="RHG40" s="869"/>
      <c r="RHH40" s="869"/>
      <c r="RHI40" s="869"/>
      <c r="RHJ40" s="869"/>
      <c r="RHK40" s="869"/>
      <c r="RHL40" s="869"/>
      <c r="RHM40" s="869"/>
      <c r="RHN40" s="869"/>
      <c r="RHO40" s="869"/>
      <c r="RHP40" s="869"/>
      <c r="RHQ40" s="869"/>
      <c r="RHR40" s="869"/>
      <c r="RHS40" s="869"/>
      <c r="RHT40" s="869"/>
      <c r="RHU40" s="869"/>
      <c r="RHV40" s="869"/>
      <c r="RHW40" s="869"/>
      <c r="RHX40" s="869"/>
      <c r="RHY40" s="869"/>
      <c r="RHZ40" s="869"/>
      <c r="RIA40" s="869"/>
      <c r="RIB40" s="869"/>
      <c r="RIC40" s="869"/>
      <c r="RID40" s="869"/>
      <c r="RIE40" s="869"/>
      <c r="RIF40" s="869"/>
      <c r="RIG40" s="869"/>
      <c r="RIH40" s="869"/>
      <c r="RII40" s="869"/>
      <c r="RIJ40" s="869"/>
      <c r="RIK40" s="869"/>
      <c r="RIL40" s="869"/>
      <c r="RIM40" s="869"/>
      <c r="RIN40" s="869"/>
      <c r="RIO40" s="869"/>
      <c r="RIP40" s="869"/>
      <c r="RIQ40" s="869"/>
      <c r="RIR40" s="869"/>
      <c r="RIS40" s="869"/>
      <c r="RIT40" s="869"/>
      <c r="RIU40" s="869"/>
      <c r="RIV40" s="869"/>
      <c r="RIW40" s="869"/>
      <c r="RIX40" s="869"/>
      <c r="RIY40" s="869"/>
      <c r="RIZ40" s="869"/>
      <c r="RJA40" s="869"/>
      <c r="RJB40" s="869"/>
      <c r="RJC40" s="869"/>
      <c r="RJD40" s="869"/>
      <c r="RJE40" s="869"/>
      <c r="RJF40" s="869"/>
      <c r="RJG40" s="869"/>
      <c r="RJH40" s="869"/>
      <c r="RJI40" s="869"/>
      <c r="RJJ40" s="869"/>
      <c r="RJK40" s="869"/>
      <c r="RJL40" s="869"/>
      <c r="RJM40" s="869"/>
      <c r="RJN40" s="869"/>
      <c r="RJO40" s="869"/>
      <c r="RJP40" s="869"/>
      <c r="RJQ40" s="869"/>
      <c r="RJR40" s="869"/>
      <c r="RJS40" s="869"/>
      <c r="RJT40" s="869"/>
      <c r="RJU40" s="869"/>
      <c r="RJV40" s="869"/>
      <c r="RJW40" s="869"/>
      <c r="RJX40" s="869"/>
      <c r="RJY40" s="869"/>
      <c r="RJZ40" s="869"/>
      <c r="RKA40" s="869"/>
      <c r="RKB40" s="869"/>
      <c r="RKC40" s="869"/>
      <c r="RKD40" s="869"/>
      <c r="RKE40" s="869"/>
      <c r="RKF40" s="869"/>
      <c r="RKG40" s="869"/>
      <c r="RKH40" s="869"/>
      <c r="RKI40" s="869"/>
      <c r="RKJ40" s="869"/>
      <c r="RKK40" s="869"/>
      <c r="RKL40" s="869"/>
      <c r="RKM40" s="869"/>
      <c r="RKN40" s="869"/>
      <c r="RKO40" s="869"/>
      <c r="RKP40" s="869"/>
      <c r="RKQ40" s="869"/>
      <c r="RKR40" s="869"/>
      <c r="RKS40" s="869"/>
      <c r="RKT40" s="869"/>
      <c r="RKU40" s="869"/>
      <c r="RKV40" s="869"/>
      <c r="RKW40" s="869"/>
      <c r="RKX40" s="869"/>
      <c r="RKY40" s="869"/>
      <c r="RKZ40" s="869"/>
      <c r="RLA40" s="869"/>
      <c r="RLB40" s="869"/>
      <c r="RLC40" s="869"/>
      <c r="RLD40" s="869"/>
      <c r="RLE40" s="869"/>
      <c r="RLF40" s="869"/>
      <c r="RLG40" s="869"/>
      <c r="RLH40" s="869"/>
      <c r="RLI40" s="869"/>
      <c r="RLJ40" s="869"/>
      <c r="RLK40" s="869"/>
      <c r="RLL40" s="869"/>
      <c r="RLM40" s="869"/>
      <c r="RLN40" s="869"/>
      <c r="RLO40" s="869"/>
      <c r="RLP40" s="869"/>
      <c r="RLQ40" s="869"/>
      <c r="RLR40" s="869"/>
      <c r="RLS40" s="869"/>
      <c r="RLT40" s="869"/>
      <c r="RLU40" s="869"/>
      <c r="RLV40" s="869"/>
      <c r="RLW40" s="869"/>
      <c r="RLX40" s="869"/>
      <c r="RLY40" s="869"/>
      <c r="RLZ40" s="869"/>
      <c r="RMA40" s="869"/>
      <c r="RMB40" s="869"/>
      <c r="RMC40" s="869"/>
      <c r="RMD40" s="869"/>
      <c r="RME40" s="869"/>
      <c r="RMF40" s="869"/>
      <c r="RMG40" s="869"/>
      <c r="RMH40" s="869"/>
      <c r="RMI40" s="869"/>
      <c r="RMJ40" s="869"/>
      <c r="RMK40" s="869"/>
      <c r="RML40" s="869"/>
      <c r="RMM40" s="869"/>
      <c r="RMN40" s="869"/>
      <c r="RMO40" s="869"/>
      <c r="RMP40" s="869"/>
      <c r="RMQ40" s="869"/>
      <c r="RMR40" s="869"/>
      <c r="RMS40" s="869"/>
      <c r="RMT40" s="869"/>
      <c r="RMU40" s="869"/>
      <c r="RMV40" s="869"/>
      <c r="RMW40" s="869"/>
      <c r="RMX40" s="869"/>
      <c r="RMY40" s="869"/>
      <c r="RMZ40" s="869"/>
      <c r="RNA40" s="869"/>
      <c r="RNB40" s="869"/>
      <c r="RNC40" s="869"/>
      <c r="RND40" s="869"/>
      <c r="RNE40" s="869"/>
      <c r="RNF40" s="869"/>
      <c r="RNG40" s="869"/>
      <c r="RNH40" s="869"/>
      <c r="RNI40" s="869"/>
      <c r="RNJ40" s="869"/>
      <c r="RNK40" s="869"/>
      <c r="RNL40" s="869"/>
      <c r="RNM40" s="869"/>
      <c r="RNN40" s="869"/>
      <c r="RNO40" s="869"/>
      <c r="RNP40" s="869"/>
      <c r="RNQ40" s="869"/>
      <c r="RNR40" s="869"/>
      <c r="RNS40" s="869"/>
      <c r="RNT40" s="869"/>
      <c r="RNU40" s="869"/>
      <c r="RNV40" s="869"/>
      <c r="RNW40" s="869"/>
      <c r="RNX40" s="869"/>
      <c r="RNY40" s="869"/>
      <c r="RNZ40" s="869"/>
      <c r="ROA40" s="869"/>
      <c r="ROB40" s="869"/>
      <c r="ROC40" s="869"/>
      <c r="ROD40" s="869"/>
      <c r="ROE40" s="869"/>
      <c r="ROF40" s="869"/>
      <c r="ROG40" s="869"/>
      <c r="ROH40" s="869"/>
      <c r="ROI40" s="869"/>
      <c r="ROJ40" s="869"/>
      <c r="ROK40" s="869"/>
      <c r="ROL40" s="869"/>
      <c r="ROM40" s="869"/>
      <c r="RON40" s="869"/>
      <c r="ROO40" s="869"/>
      <c r="ROP40" s="869"/>
      <c r="ROQ40" s="869"/>
      <c r="ROR40" s="869"/>
      <c r="ROS40" s="869"/>
      <c r="ROT40" s="869"/>
      <c r="ROU40" s="869"/>
      <c r="ROV40" s="869"/>
      <c r="ROW40" s="869"/>
      <c r="ROX40" s="869"/>
      <c r="ROY40" s="869"/>
      <c r="ROZ40" s="869"/>
      <c r="RPA40" s="869"/>
      <c r="RPB40" s="869"/>
      <c r="RPC40" s="869"/>
      <c r="RPD40" s="869"/>
      <c r="RPE40" s="869"/>
      <c r="RPF40" s="869"/>
      <c r="RPG40" s="869"/>
      <c r="RPH40" s="869"/>
      <c r="RPI40" s="869"/>
      <c r="RPJ40" s="869"/>
      <c r="RPK40" s="869"/>
      <c r="RPL40" s="869"/>
      <c r="RPM40" s="869"/>
      <c r="RPN40" s="869"/>
      <c r="RPO40" s="869"/>
      <c r="RPP40" s="869"/>
      <c r="RPQ40" s="869"/>
      <c r="RPR40" s="869"/>
      <c r="RPS40" s="869"/>
      <c r="RPT40" s="869"/>
      <c r="RPU40" s="869"/>
      <c r="RPV40" s="869"/>
      <c r="RPW40" s="869"/>
      <c r="RPX40" s="869"/>
      <c r="RPY40" s="869"/>
      <c r="RPZ40" s="869"/>
      <c r="RQA40" s="869"/>
      <c r="RQB40" s="869"/>
      <c r="RQC40" s="869"/>
      <c r="RQD40" s="869"/>
      <c r="RQE40" s="869"/>
      <c r="RQF40" s="869"/>
      <c r="RQG40" s="869"/>
      <c r="RQH40" s="869"/>
      <c r="RQI40" s="869"/>
      <c r="RQJ40" s="869"/>
      <c r="RQK40" s="869"/>
      <c r="RQL40" s="869"/>
      <c r="RQM40" s="869"/>
      <c r="RQN40" s="869"/>
      <c r="RQO40" s="869"/>
      <c r="RQP40" s="869"/>
      <c r="RQQ40" s="869"/>
      <c r="RQR40" s="869"/>
      <c r="RQS40" s="869"/>
      <c r="RQT40" s="869"/>
      <c r="RQU40" s="869"/>
      <c r="RQV40" s="869"/>
      <c r="RQW40" s="869"/>
      <c r="RQX40" s="869"/>
      <c r="RQY40" s="869"/>
      <c r="RQZ40" s="869"/>
      <c r="RRA40" s="869"/>
      <c r="RRB40" s="869"/>
      <c r="RRC40" s="869"/>
      <c r="RRD40" s="869"/>
      <c r="RRE40" s="869"/>
      <c r="RRF40" s="869"/>
      <c r="RRG40" s="869"/>
      <c r="RRH40" s="869"/>
      <c r="RRI40" s="869"/>
      <c r="RRJ40" s="869"/>
      <c r="RRK40" s="869"/>
      <c r="RRL40" s="869"/>
      <c r="RRM40" s="869"/>
      <c r="RRN40" s="869"/>
      <c r="RRO40" s="869"/>
      <c r="RRP40" s="869"/>
      <c r="RRQ40" s="869"/>
      <c r="RRR40" s="869"/>
      <c r="RRS40" s="869"/>
      <c r="RRT40" s="869"/>
      <c r="RRU40" s="869"/>
      <c r="RRV40" s="869"/>
      <c r="RRW40" s="869"/>
      <c r="RRX40" s="869"/>
      <c r="RRY40" s="869"/>
      <c r="RRZ40" s="869"/>
      <c r="RSA40" s="869"/>
      <c r="RSB40" s="869"/>
      <c r="RSC40" s="869"/>
      <c r="RSD40" s="869"/>
      <c r="RSE40" s="869"/>
      <c r="RSF40" s="869"/>
      <c r="RSG40" s="869"/>
      <c r="RSH40" s="869"/>
      <c r="RSI40" s="869"/>
      <c r="RSJ40" s="869"/>
      <c r="RSK40" s="869"/>
      <c r="RSL40" s="869"/>
      <c r="RSM40" s="869"/>
      <c r="RSN40" s="869"/>
      <c r="RSO40" s="869"/>
      <c r="RSP40" s="869"/>
      <c r="RSQ40" s="869"/>
      <c r="RSR40" s="869"/>
      <c r="RSS40" s="869"/>
      <c r="RST40" s="869"/>
      <c r="RSU40" s="869"/>
      <c r="RSV40" s="869"/>
      <c r="RSW40" s="869"/>
      <c r="RSX40" s="869"/>
      <c r="RSY40" s="869"/>
      <c r="RSZ40" s="869"/>
      <c r="RTA40" s="869"/>
      <c r="RTB40" s="869"/>
      <c r="RTC40" s="869"/>
      <c r="RTD40" s="869"/>
      <c r="RTE40" s="869"/>
      <c r="RTF40" s="869"/>
      <c r="RTG40" s="869"/>
      <c r="RTH40" s="869"/>
      <c r="RTI40" s="869"/>
      <c r="RTJ40" s="869"/>
      <c r="RTK40" s="869"/>
      <c r="RTL40" s="869"/>
      <c r="RTM40" s="869"/>
      <c r="RTN40" s="869"/>
      <c r="RTO40" s="869"/>
      <c r="RTP40" s="869"/>
      <c r="RTQ40" s="869"/>
      <c r="RTR40" s="869"/>
      <c r="RTS40" s="869"/>
      <c r="RTT40" s="869"/>
      <c r="RTU40" s="869"/>
      <c r="RTV40" s="869"/>
      <c r="RTW40" s="869"/>
      <c r="RTX40" s="869"/>
      <c r="RTY40" s="869"/>
      <c r="RTZ40" s="869"/>
      <c r="RUA40" s="869"/>
      <c r="RUB40" s="869"/>
      <c r="RUC40" s="869"/>
      <c r="RUD40" s="869"/>
      <c r="RUE40" s="869"/>
      <c r="RUF40" s="869"/>
      <c r="RUG40" s="869"/>
      <c r="RUH40" s="869"/>
      <c r="RUI40" s="869"/>
      <c r="RUJ40" s="869"/>
      <c r="RUK40" s="869"/>
      <c r="RUL40" s="869"/>
      <c r="RUM40" s="869"/>
      <c r="RUN40" s="869"/>
      <c r="RUO40" s="869"/>
      <c r="RUP40" s="869"/>
      <c r="RUQ40" s="869"/>
      <c r="RUR40" s="869"/>
      <c r="RUS40" s="869"/>
      <c r="RUT40" s="869"/>
      <c r="RUU40" s="869"/>
      <c r="RUV40" s="869"/>
      <c r="RUW40" s="869"/>
      <c r="RUX40" s="869"/>
      <c r="RUY40" s="869"/>
      <c r="RUZ40" s="869"/>
      <c r="RVA40" s="869"/>
      <c r="RVB40" s="869"/>
      <c r="RVC40" s="869"/>
      <c r="RVD40" s="869"/>
      <c r="RVE40" s="869"/>
      <c r="RVF40" s="869"/>
      <c r="RVG40" s="869"/>
      <c r="RVH40" s="869"/>
      <c r="RVI40" s="869"/>
      <c r="RVJ40" s="869"/>
      <c r="RVK40" s="869"/>
      <c r="RVL40" s="869"/>
      <c r="RVM40" s="869"/>
      <c r="RVN40" s="869"/>
      <c r="RVO40" s="869"/>
      <c r="RVP40" s="869"/>
      <c r="RVQ40" s="869"/>
      <c r="RVR40" s="869"/>
      <c r="RVS40" s="869"/>
      <c r="RVT40" s="869"/>
      <c r="RVU40" s="869"/>
      <c r="RVV40" s="869"/>
      <c r="RVW40" s="869"/>
      <c r="RVX40" s="869"/>
      <c r="RVY40" s="869"/>
      <c r="RVZ40" s="869"/>
      <c r="RWA40" s="869"/>
      <c r="RWB40" s="869"/>
      <c r="RWC40" s="869"/>
      <c r="RWD40" s="869"/>
      <c r="RWE40" s="869"/>
      <c r="RWF40" s="869"/>
      <c r="RWG40" s="869"/>
      <c r="RWH40" s="869"/>
      <c r="RWI40" s="869"/>
      <c r="RWJ40" s="869"/>
      <c r="RWK40" s="869"/>
      <c r="RWL40" s="869"/>
      <c r="RWM40" s="869"/>
      <c r="RWN40" s="869"/>
      <c r="RWO40" s="869"/>
      <c r="RWP40" s="869"/>
      <c r="RWQ40" s="869"/>
      <c r="RWR40" s="869"/>
      <c r="RWS40" s="869"/>
      <c r="RWT40" s="869"/>
      <c r="RWU40" s="869"/>
      <c r="RWV40" s="869"/>
      <c r="RWW40" s="869"/>
      <c r="RWX40" s="869"/>
      <c r="RWY40" s="869"/>
      <c r="RWZ40" s="869"/>
      <c r="RXA40" s="869"/>
      <c r="RXB40" s="869"/>
      <c r="RXC40" s="869"/>
      <c r="RXD40" s="869"/>
      <c r="RXE40" s="869"/>
      <c r="RXF40" s="869"/>
      <c r="RXG40" s="869"/>
      <c r="RXH40" s="869"/>
      <c r="RXI40" s="869"/>
      <c r="RXJ40" s="869"/>
      <c r="RXK40" s="869"/>
      <c r="RXL40" s="869"/>
      <c r="RXM40" s="869"/>
      <c r="RXN40" s="869"/>
      <c r="RXO40" s="869"/>
      <c r="RXP40" s="869"/>
      <c r="RXQ40" s="869"/>
      <c r="RXR40" s="869"/>
      <c r="RXS40" s="869"/>
      <c r="RXT40" s="869"/>
      <c r="RXU40" s="869"/>
      <c r="RXV40" s="869"/>
      <c r="RXW40" s="869"/>
      <c r="RXX40" s="869"/>
      <c r="RXY40" s="869"/>
      <c r="RXZ40" s="869"/>
      <c r="RYA40" s="869"/>
      <c r="RYB40" s="869"/>
      <c r="RYC40" s="869"/>
      <c r="RYD40" s="869"/>
      <c r="RYE40" s="869"/>
      <c r="RYF40" s="869"/>
      <c r="RYG40" s="869"/>
      <c r="RYH40" s="869"/>
      <c r="RYI40" s="869"/>
      <c r="RYJ40" s="869"/>
      <c r="RYK40" s="869"/>
      <c r="RYL40" s="869"/>
      <c r="RYM40" s="869"/>
      <c r="RYN40" s="869"/>
      <c r="RYO40" s="869"/>
      <c r="RYP40" s="869"/>
      <c r="RYQ40" s="869"/>
      <c r="RYR40" s="869"/>
      <c r="RYS40" s="869"/>
      <c r="RYT40" s="869"/>
      <c r="RYU40" s="869"/>
      <c r="RYV40" s="869"/>
      <c r="RYW40" s="869"/>
      <c r="RYX40" s="869"/>
      <c r="RYY40" s="869"/>
      <c r="RYZ40" s="869"/>
      <c r="RZA40" s="869"/>
      <c r="RZB40" s="869"/>
      <c r="RZC40" s="869"/>
      <c r="RZD40" s="869"/>
      <c r="RZE40" s="869"/>
      <c r="RZF40" s="869"/>
      <c r="RZG40" s="869"/>
      <c r="RZH40" s="869"/>
      <c r="RZI40" s="869"/>
      <c r="RZJ40" s="869"/>
      <c r="RZK40" s="869"/>
      <c r="RZL40" s="869"/>
      <c r="RZM40" s="869"/>
      <c r="RZN40" s="869"/>
      <c r="RZO40" s="869"/>
      <c r="RZP40" s="869"/>
      <c r="RZQ40" s="869"/>
      <c r="RZR40" s="869"/>
      <c r="RZS40" s="869"/>
      <c r="RZT40" s="869"/>
      <c r="RZU40" s="869"/>
      <c r="RZV40" s="869"/>
      <c r="RZW40" s="869"/>
      <c r="RZX40" s="869"/>
      <c r="RZY40" s="869"/>
      <c r="RZZ40" s="869"/>
      <c r="SAA40" s="869"/>
      <c r="SAB40" s="869"/>
      <c r="SAC40" s="869"/>
      <c r="SAD40" s="869"/>
      <c r="SAE40" s="869"/>
      <c r="SAF40" s="869"/>
      <c r="SAG40" s="869"/>
      <c r="SAH40" s="869"/>
      <c r="SAI40" s="869"/>
      <c r="SAJ40" s="869"/>
      <c r="SAK40" s="869"/>
      <c r="SAL40" s="869"/>
      <c r="SAM40" s="869"/>
      <c r="SAN40" s="869"/>
      <c r="SAO40" s="869"/>
      <c r="SAP40" s="869"/>
      <c r="SAQ40" s="869"/>
      <c r="SAR40" s="869"/>
      <c r="SAS40" s="869"/>
      <c r="SAT40" s="869"/>
      <c r="SAU40" s="869"/>
      <c r="SAV40" s="869"/>
      <c r="SAW40" s="869"/>
      <c r="SAX40" s="869"/>
      <c r="SAY40" s="869"/>
      <c r="SAZ40" s="869"/>
      <c r="SBA40" s="869"/>
      <c r="SBB40" s="869"/>
      <c r="SBC40" s="869"/>
      <c r="SBD40" s="869"/>
      <c r="SBE40" s="869"/>
      <c r="SBF40" s="869"/>
      <c r="SBG40" s="869"/>
      <c r="SBH40" s="869"/>
      <c r="SBI40" s="869"/>
      <c r="SBJ40" s="869"/>
      <c r="SBK40" s="869"/>
      <c r="SBL40" s="869"/>
      <c r="SBM40" s="869"/>
      <c r="SBN40" s="869"/>
      <c r="SBO40" s="869"/>
      <c r="SBP40" s="869"/>
      <c r="SBQ40" s="869"/>
      <c r="SBR40" s="869"/>
      <c r="SBS40" s="869"/>
      <c r="SBT40" s="869"/>
      <c r="SBU40" s="869"/>
      <c r="SBV40" s="869"/>
      <c r="SBW40" s="869"/>
      <c r="SBX40" s="869"/>
      <c r="SBY40" s="869"/>
      <c r="SBZ40" s="869"/>
      <c r="SCA40" s="869"/>
      <c r="SCB40" s="869"/>
      <c r="SCC40" s="869"/>
      <c r="SCD40" s="869"/>
      <c r="SCE40" s="869"/>
      <c r="SCF40" s="869"/>
      <c r="SCG40" s="869"/>
      <c r="SCH40" s="869"/>
      <c r="SCI40" s="869"/>
      <c r="SCJ40" s="869"/>
      <c r="SCK40" s="869"/>
      <c r="SCL40" s="869"/>
      <c r="SCM40" s="869"/>
      <c r="SCN40" s="869"/>
      <c r="SCO40" s="869"/>
      <c r="SCP40" s="869"/>
      <c r="SCQ40" s="869"/>
      <c r="SCR40" s="869"/>
      <c r="SCS40" s="869"/>
      <c r="SCT40" s="869"/>
      <c r="SCU40" s="869"/>
      <c r="SCV40" s="869"/>
      <c r="SCW40" s="869"/>
      <c r="SCX40" s="869"/>
      <c r="SCY40" s="869"/>
      <c r="SCZ40" s="869"/>
      <c r="SDA40" s="869"/>
      <c r="SDB40" s="869"/>
      <c r="SDC40" s="869"/>
      <c r="SDD40" s="869"/>
      <c r="SDE40" s="869"/>
      <c r="SDF40" s="869"/>
      <c r="SDG40" s="869"/>
      <c r="SDH40" s="869"/>
      <c r="SDI40" s="869"/>
      <c r="SDJ40" s="869"/>
      <c r="SDK40" s="869"/>
      <c r="SDL40" s="869"/>
      <c r="SDM40" s="869"/>
      <c r="SDN40" s="869"/>
      <c r="SDO40" s="869"/>
      <c r="SDP40" s="869"/>
      <c r="SDQ40" s="869"/>
      <c r="SDR40" s="869"/>
      <c r="SDS40" s="869"/>
      <c r="SDT40" s="869"/>
      <c r="SDU40" s="869"/>
      <c r="SDV40" s="869"/>
      <c r="SDW40" s="869"/>
      <c r="SDX40" s="869"/>
      <c r="SDY40" s="869"/>
      <c r="SDZ40" s="869"/>
      <c r="SEA40" s="869"/>
      <c r="SEB40" s="869"/>
      <c r="SEC40" s="869"/>
      <c r="SED40" s="869"/>
      <c r="SEE40" s="869"/>
      <c r="SEF40" s="869"/>
      <c r="SEG40" s="869"/>
      <c r="SEH40" s="869"/>
      <c r="SEI40" s="869"/>
      <c r="SEJ40" s="869"/>
      <c r="SEK40" s="869"/>
      <c r="SEL40" s="869"/>
      <c r="SEM40" s="869"/>
      <c r="SEN40" s="869"/>
      <c r="SEO40" s="869"/>
      <c r="SEP40" s="869"/>
      <c r="SEQ40" s="869"/>
      <c r="SER40" s="869"/>
      <c r="SES40" s="869"/>
      <c r="SET40" s="869"/>
      <c r="SEU40" s="869"/>
      <c r="SEV40" s="869"/>
      <c r="SEW40" s="869"/>
      <c r="SEX40" s="869"/>
      <c r="SEY40" s="869"/>
      <c r="SEZ40" s="869"/>
      <c r="SFA40" s="869"/>
      <c r="SFB40" s="869"/>
      <c r="SFC40" s="869"/>
      <c r="SFD40" s="869"/>
      <c r="SFE40" s="869"/>
      <c r="SFF40" s="869"/>
      <c r="SFG40" s="869"/>
      <c r="SFH40" s="869"/>
      <c r="SFI40" s="869"/>
      <c r="SFJ40" s="869"/>
      <c r="SFK40" s="869"/>
      <c r="SFL40" s="869"/>
      <c r="SFM40" s="869"/>
      <c r="SFN40" s="869"/>
      <c r="SFO40" s="869"/>
      <c r="SFP40" s="869"/>
      <c r="SFQ40" s="869"/>
      <c r="SFR40" s="869"/>
      <c r="SFS40" s="869"/>
      <c r="SFT40" s="869"/>
      <c r="SFU40" s="869"/>
      <c r="SFV40" s="869"/>
      <c r="SFW40" s="869"/>
      <c r="SFX40" s="869"/>
      <c r="SFY40" s="869"/>
      <c r="SFZ40" s="869"/>
      <c r="SGA40" s="869"/>
      <c r="SGB40" s="869"/>
      <c r="SGC40" s="869"/>
      <c r="SGD40" s="869"/>
      <c r="SGE40" s="869"/>
      <c r="SGF40" s="869"/>
      <c r="SGG40" s="869"/>
      <c r="SGH40" s="869"/>
      <c r="SGI40" s="869"/>
      <c r="SGJ40" s="869"/>
      <c r="SGK40" s="869"/>
      <c r="SGL40" s="869"/>
      <c r="SGM40" s="869"/>
      <c r="SGN40" s="869"/>
      <c r="SGO40" s="869"/>
      <c r="SGP40" s="869"/>
      <c r="SGQ40" s="869"/>
      <c r="SGR40" s="869"/>
      <c r="SGS40" s="869"/>
      <c r="SGT40" s="869"/>
      <c r="SGU40" s="869"/>
      <c r="SGV40" s="869"/>
      <c r="SGW40" s="869"/>
      <c r="SGX40" s="869"/>
      <c r="SGY40" s="869"/>
      <c r="SGZ40" s="869"/>
      <c r="SHA40" s="869"/>
      <c r="SHB40" s="869"/>
      <c r="SHC40" s="869"/>
      <c r="SHD40" s="869"/>
      <c r="SHE40" s="869"/>
      <c r="SHF40" s="869"/>
      <c r="SHG40" s="869"/>
      <c r="SHH40" s="869"/>
      <c r="SHI40" s="869"/>
      <c r="SHJ40" s="869"/>
      <c r="SHK40" s="869"/>
      <c r="SHL40" s="869"/>
      <c r="SHM40" s="869"/>
      <c r="SHN40" s="869"/>
      <c r="SHO40" s="869"/>
      <c r="SHP40" s="869"/>
      <c r="SHQ40" s="869"/>
      <c r="SHR40" s="869"/>
      <c r="SHS40" s="869"/>
      <c r="SHT40" s="869"/>
      <c r="SHU40" s="869"/>
      <c r="SHV40" s="869"/>
      <c r="SHW40" s="869"/>
      <c r="SHX40" s="869"/>
      <c r="SHY40" s="869"/>
      <c r="SHZ40" s="869"/>
      <c r="SIA40" s="869"/>
      <c r="SIB40" s="869"/>
      <c r="SIC40" s="869"/>
      <c r="SID40" s="869"/>
      <c r="SIE40" s="869"/>
      <c r="SIF40" s="869"/>
      <c r="SIG40" s="869"/>
      <c r="SIH40" s="869"/>
      <c r="SII40" s="869"/>
      <c r="SIJ40" s="869"/>
      <c r="SIK40" s="869"/>
      <c r="SIL40" s="869"/>
      <c r="SIM40" s="869"/>
      <c r="SIN40" s="869"/>
      <c r="SIO40" s="869"/>
      <c r="SIP40" s="869"/>
      <c r="SIQ40" s="869"/>
      <c r="SIR40" s="869"/>
      <c r="SIS40" s="869"/>
      <c r="SIT40" s="869"/>
      <c r="SIU40" s="869"/>
      <c r="SIV40" s="869"/>
      <c r="SIW40" s="869"/>
      <c r="SIX40" s="869"/>
      <c r="SIY40" s="869"/>
      <c r="SIZ40" s="869"/>
      <c r="SJA40" s="869"/>
      <c r="SJB40" s="869"/>
      <c r="SJC40" s="869"/>
      <c r="SJD40" s="869"/>
      <c r="SJE40" s="869"/>
      <c r="SJF40" s="869"/>
      <c r="SJG40" s="869"/>
      <c r="SJH40" s="869"/>
      <c r="SJI40" s="869"/>
      <c r="SJJ40" s="869"/>
      <c r="SJK40" s="869"/>
      <c r="SJL40" s="869"/>
      <c r="SJM40" s="869"/>
      <c r="SJN40" s="869"/>
      <c r="SJO40" s="869"/>
      <c r="SJP40" s="869"/>
      <c r="SJQ40" s="869"/>
      <c r="SJR40" s="869"/>
      <c r="SJS40" s="869"/>
      <c r="SJT40" s="869"/>
      <c r="SJU40" s="869"/>
      <c r="SJV40" s="869"/>
      <c r="SJW40" s="869"/>
      <c r="SJX40" s="869"/>
      <c r="SJY40" s="869"/>
      <c r="SJZ40" s="869"/>
      <c r="SKA40" s="869"/>
      <c r="SKB40" s="869"/>
      <c r="SKC40" s="869"/>
      <c r="SKD40" s="869"/>
      <c r="SKE40" s="869"/>
      <c r="SKF40" s="869"/>
      <c r="SKG40" s="869"/>
      <c r="SKH40" s="869"/>
      <c r="SKI40" s="869"/>
      <c r="SKJ40" s="869"/>
      <c r="SKK40" s="869"/>
      <c r="SKL40" s="869"/>
      <c r="SKM40" s="869"/>
      <c r="SKN40" s="869"/>
      <c r="SKO40" s="869"/>
      <c r="SKP40" s="869"/>
      <c r="SKQ40" s="869"/>
      <c r="SKR40" s="869"/>
      <c r="SKS40" s="869"/>
      <c r="SKT40" s="869"/>
      <c r="SKU40" s="869"/>
      <c r="SKV40" s="869"/>
      <c r="SKW40" s="869"/>
      <c r="SKX40" s="869"/>
      <c r="SKY40" s="869"/>
      <c r="SKZ40" s="869"/>
      <c r="SLA40" s="869"/>
      <c r="SLB40" s="869"/>
      <c r="SLC40" s="869"/>
      <c r="SLD40" s="869"/>
      <c r="SLE40" s="869"/>
      <c r="SLF40" s="869"/>
      <c r="SLG40" s="869"/>
      <c r="SLH40" s="869"/>
      <c r="SLI40" s="869"/>
      <c r="SLJ40" s="869"/>
      <c r="SLK40" s="869"/>
      <c r="SLL40" s="869"/>
      <c r="SLM40" s="869"/>
      <c r="SLN40" s="869"/>
      <c r="SLO40" s="869"/>
      <c r="SLP40" s="869"/>
      <c r="SLQ40" s="869"/>
      <c r="SLR40" s="869"/>
      <c r="SLS40" s="869"/>
      <c r="SLT40" s="869"/>
      <c r="SLU40" s="869"/>
      <c r="SLV40" s="869"/>
      <c r="SLW40" s="869"/>
      <c r="SLX40" s="869"/>
      <c r="SLY40" s="869"/>
      <c r="SLZ40" s="869"/>
      <c r="SMA40" s="869"/>
      <c r="SMB40" s="869"/>
      <c r="SMC40" s="869"/>
      <c r="SMD40" s="869"/>
      <c r="SME40" s="869"/>
      <c r="SMF40" s="869"/>
      <c r="SMG40" s="869"/>
      <c r="SMH40" s="869"/>
      <c r="SMI40" s="869"/>
      <c r="SMJ40" s="869"/>
      <c r="SMK40" s="869"/>
      <c r="SML40" s="869"/>
      <c r="SMM40" s="869"/>
      <c r="SMN40" s="869"/>
      <c r="SMO40" s="869"/>
      <c r="SMP40" s="869"/>
      <c r="SMQ40" s="869"/>
      <c r="SMR40" s="869"/>
      <c r="SMS40" s="869"/>
      <c r="SMT40" s="869"/>
      <c r="SMU40" s="869"/>
      <c r="SMV40" s="869"/>
      <c r="SMW40" s="869"/>
      <c r="SMX40" s="869"/>
      <c r="SMY40" s="869"/>
      <c r="SMZ40" s="869"/>
      <c r="SNA40" s="869"/>
      <c r="SNB40" s="869"/>
      <c r="SNC40" s="869"/>
      <c r="SND40" s="869"/>
      <c r="SNE40" s="869"/>
      <c r="SNF40" s="869"/>
      <c r="SNG40" s="869"/>
      <c r="SNH40" s="869"/>
      <c r="SNI40" s="869"/>
      <c r="SNJ40" s="869"/>
      <c r="SNK40" s="869"/>
      <c r="SNL40" s="869"/>
      <c r="SNM40" s="869"/>
      <c r="SNN40" s="869"/>
      <c r="SNO40" s="869"/>
      <c r="SNP40" s="869"/>
      <c r="SNQ40" s="869"/>
      <c r="SNR40" s="869"/>
      <c r="SNS40" s="869"/>
      <c r="SNT40" s="869"/>
      <c r="SNU40" s="869"/>
      <c r="SNV40" s="869"/>
      <c r="SNW40" s="869"/>
      <c r="SNX40" s="869"/>
      <c r="SNY40" s="869"/>
      <c r="SNZ40" s="869"/>
      <c r="SOA40" s="869"/>
      <c r="SOB40" s="869"/>
      <c r="SOC40" s="869"/>
      <c r="SOD40" s="869"/>
      <c r="SOE40" s="869"/>
      <c r="SOF40" s="869"/>
      <c r="SOG40" s="869"/>
      <c r="SOH40" s="869"/>
      <c r="SOI40" s="869"/>
      <c r="SOJ40" s="869"/>
      <c r="SOK40" s="869"/>
      <c r="SOL40" s="869"/>
      <c r="SOM40" s="869"/>
      <c r="SON40" s="869"/>
      <c r="SOO40" s="869"/>
      <c r="SOP40" s="869"/>
      <c r="SOQ40" s="869"/>
      <c r="SOR40" s="869"/>
      <c r="SOS40" s="869"/>
      <c r="SOT40" s="869"/>
      <c r="SOU40" s="869"/>
      <c r="SOV40" s="869"/>
      <c r="SOW40" s="869"/>
      <c r="SOX40" s="869"/>
      <c r="SOY40" s="869"/>
      <c r="SOZ40" s="869"/>
      <c r="SPA40" s="869"/>
      <c r="SPB40" s="869"/>
      <c r="SPC40" s="869"/>
      <c r="SPD40" s="869"/>
      <c r="SPE40" s="869"/>
      <c r="SPF40" s="869"/>
      <c r="SPG40" s="869"/>
      <c r="SPH40" s="869"/>
      <c r="SPI40" s="869"/>
      <c r="SPJ40" s="869"/>
      <c r="SPK40" s="869"/>
      <c r="SPL40" s="869"/>
      <c r="SPM40" s="869"/>
      <c r="SPN40" s="869"/>
      <c r="SPO40" s="869"/>
      <c r="SPP40" s="869"/>
      <c r="SPQ40" s="869"/>
      <c r="SPR40" s="869"/>
      <c r="SPS40" s="869"/>
      <c r="SPT40" s="869"/>
      <c r="SPU40" s="869"/>
      <c r="SPV40" s="869"/>
      <c r="SPW40" s="869"/>
      <c r="SPX40" s="869"/>
      <c r="SPY40" s="869"/>
      <c r="SPZ40" s="869"/>
      <c r="SQA40" s="869"/>
      <c r="SQB40" s="869"/>
      <c r="SQC40" s="869"/>
      <c r="SQD40" s="869"/>
      <c r="SQE40" s="869"/>
      <c r="SQF40" s="869"/>
      <c r="SQG40" s="869"/>
      <c r="SQH40" s="869"/>
      <c r="SQI40" s="869"/>
      <c r="SQJ40" s="869"/>
      <c r="SQK40" s="869"/>
      <c r="SQL40" s="869"/>
      <c r="SQM40" s="869"/>
      <c r="SQN40" s="869"/>
      <c r="SQO40" s="869"/>
      <c r="SQP40" s="869"/>
      <c r="SQQ40" s="869"/>
      <c r="SQR40" s="869"/>
      <c r="SQS40" s="869"/>
      <c r="SQT40" s="869"/>
      <c r="SQU40" s="869"/>
      <c r="SQV40" s="869"/>
      <c r="SQW40" s="869"/>
      <c r="SQX40" s="869"/>
      <c r="SQY40" s="869"/>
      <c r="SQZ40" s="869"/>
      <c r="SRA40" s="869"/>
      <c r="SRB40" s="869"/>
      <c r="SRC40" s="869"/>
      <c r="SRD40" s="869"/>
      <c r="SRE40" s="869"/>
      <c r="SRF40" s="869"/>
      <c r="SRG40" s="869"/>
      <c r="SRH40" s="869"/>
      <c r="SRI40" s="869"/>
      <c r="SRJ40" s="869"/>
      <c r="SRK40" s="869"/>
      <c r="SRL40" s="869"/>
      <c r="SRM40" s="869"/>
      <c r="SRN40" s="869"/>
      <c r="SRO40" s="869"/>
      <c r="SRP40" s="869"/>
      <c r="SRQ40" s="869"/>
      <c r="SRR40" s="869"/>
      <c r="SRS40" s="869"/>
      <c r="SRT40" s="869"/>
      <c r="SRU40" s="869"/>
      <c r="SRV40" s="869"/>
      <c r="SRW40" s="869"/>
      <c r="SRX40" s="869"/>
      <c r="SRY40" s="869"/>
      <c r="SRZ40" s="869"/>
      <c r="SSA40" s="869"/>
      <c r="SSB40" s="869"/>
      <c r="SSC40" s="869"/>
      <c r="SSD40" s="869"/>
      <c r="SSE40" s="869"/>
      <c r="SSF40" s="869"/>
      <c r="SSG40" s="869"/>
      <c r="SSH40" s="869"/>
      <c r="SSI40" s="869"/>
      <c r="SSJ40" s="869"/>
      <c r="SSK40" s="869"/>
      <c r="SSL40" s="869"/>
      <c r="SSM40" s="869"/>
      <c r="SSN40" s="869"/>
      <c r="SSO40" s="869"/>
      <c r="SSP40" s="869"/>
      <c r="SSQ40" s="869"/>
      <c r="SSR40" s="869"/>
      <c r="SSS40" s="869"/>
      <c r="SST40" s="869"/>
      <c r="SSU40" s="869"/>
      <c r="SSV40" s="869"/>
      <c r="SSW40" s="869"/>
      <c r="SSX40" s="869"/>
      <c r="SSY40" s="869"/>
      <c r="SSZ40" s="869"/>
      <c r="STA40" s="869"/>
      <c r="STB40" s="869"/>
      <c r="STC40" s="869"/>
      <c r="STD40" s="869"/>
      <c r="STE40" s="869"/>
      <c r="STF40" s="869"/>
      <c r="STG40" s="869"/>
      <c r="STH40" s="869"/>
      <c r="STI40" s="869"/>
      <c r="STJ40" s="869"/>
      <c r="STK40" s="869"/>
      <c r="STL40" s="869"/>
      <c r="STM40" s="869"/>
      <c r="STN40" s="869"/>
      <c r="STO40" s="869"/>
      <c r="STP40" s="869"/>
      <c r="STQ40" s="869"/>
      <c r="STR40" s="869"/>
      <c r="STS40" s="869"/>
      <c r="STT40" s="869"/>
      <c r="STU40" s="869"/>
      <c r="STV40" s="869"/>
      <c r="STW40" s="869"/>
      <c r="STX40" s="869"/>
      <c r="STY40" s="869"/>
      <c r="STZ40" s="869"/>
      <c r="SUA40" s="869"/>
      <c r="SUB40" s="869"/>
      <c r="SUC40" s="869"/>
      <c r="SUD40" s="869"/>
      <c r="SUE40" s="869"/>
      <c r="SUF40" s="869"/>
      <c r="SUG40" s="869"/>
      <c r="SUH40" s="869"/>
      <c r="SUI40" s="869"/>
      <c r="SUJ40" s="869"/>
      <c r="SUK40" s="869"/>
      <c r="SUL40" s="869"/>
      <c r="SUM40" s="869"/>
      <c r="SUN40" s="869"/>
      <c r="SUO40" s="869"/>
      <c r="SUP40" s="869"/>
      <c r="SUQ40" s="869"/>
      <c r="SUR40" s="869"/>
      <c r="SUS40" s="869"/>
      <c r="SUT40" s="869"/>
      <c r="SUU40" s="869"/>
      <c r="SUV40" s="869"/>
      <c r="SUW40" s="869"/>
      <c r="SUX40" s="869"/>
      <c r="SUY40" s="869"/>
      <c r="SUZ40" s="869"/>
      <c r="SVA40" s="869"/>
      <c r="SVB40" s="869"/>
      <c r="SVC40" s="869"/>
      <c r="SVD40" s="869"/>
      <c r="SVE40" s="869"/>
      <c r="SVF40" s="869"/>
      <c r="SVG40" s="869"/>
      <c r="SVH40" s="869"/>
      <c r="SVI40" s="869"/>
      <c r="SVJ40" s="869"/>
      <c r="SVK40" s="869"/>
      <c r="SVL40" s="869"/>
      <c r="SVM40" s="869"/>
      <c r="SVN40" s="869"/>
      <c r="SVO40" s="869"/>
      <c r="SVP40" s="869"/>
      <c r="SVQ40" s="869"/>
      <c r="SVR40" s="869"/>
      <c r="SVS40" s="869"/>
      <c r="SVT40" s="869"/>
      <c r="SVU40" s="869"/>
      <c r="SVV40" s="869"/>
      <c r="SVW40" s="869"/>
      <c r="SVX40" s="869"/>
      <c r="SVY40" s="869"/>
      <c r="SVZ40" s="869"/>
      <c r="SWA40" s="869"/>
      <c r="SWB40" s="869"/>
      <c r="SWC40" s="869"/>
      <c r="SWD40" s="869"/>
      <c r="SWE40" s="869"/>
      <c r="SWF40" s="869"/>
      <c r="SWG40" s="869"/>
      <c r="SWH40" s="869"/>
      <c r="SWI40" s="869"/>
      <c r="SWJ40" s="869"/>
      <c r="SWK40" s="869"/>
      <c r="SWL40" s="869"/>
      <c r="SWM40" s="869"/>
      <c r="SWN40" s="869"/>
      <c r="SWO40" s="869"/>
      <c r="SWP40" s="869"/>
      <c r="SWQ40" s="869"/>
      <c r="SWR40" s="869"/>
      <c r="SWS40" s="869"/>
      <c r="SWT40" s="869"/>
      <c r="SWU40" s="869"/>
      <c r="SWV40" s="869"/>
      <c r="SWW40" s="869"/>
      <c r="SWX40" s="869"/>
      <c r="SWY40" s="869"/>
      <c r="SWZ40" s="869"/>
      <c r="SXA40" s="869"/>
      <c r="SXB40" s="869"/>
      <c r="SXC40" s="869"/>
      <c r="SXD40" s="869"/>
      <c r="SXE40" s="869"/>
      <c r="SXF40" s="869"/>
      <c r="SXG40" s="869"/>
      <c r="SXH40" s="869"/>
      <c r="SXI40" s="869"/>
      <c r="SXJ40" s="869"/>
      <c r="SXK40" s="869"/>
      <c r="SXL40" s="869"/>
      <c r="SXM40" s="869"/>
      <c r="SXN40" s="869"/>
      <c r="SXO40" s="869"/>
      <c r="SXP40" s="869"/>
      <c r="SXQ40" s="869"/>
      <c r="SXR40" s="869"/>
      <c r="SXS40" s="869"/>
      <c r="SXT40" s="869"/>
      <c r="SXU40" s="869"/>
      <c r="SXV40" s="869"/>
      <c r="SXW40" s="869"/>
      <c r="SXX40" s="869"/>
      <c r="SXY40" s="869"/>
      <c r="SXZ40" s="869"/>
      <c r="SYA40" s="869"/>
      <c r="SYB40" s="869"/>
      <c r="SYC40" s="869"/>
      <c r="SYD40" s="869"/>
      <c r="SYE40" s="869"/>
      <c r="SYF40" s="869"/>
      <c r="SYG40" s="869"/>
      <c r="SYH40" s="869"/>
      <c r="SYI40" s="869"/>
      <c r="SYJ40" s="869"/>
      <c r="SYK40" s="869"/>
      <c r="SYL40" s="869"/>
      <c r="SYM40" s="869"/>
      <c r="SYN40" s="869"/>
      <c r="SYO40" s="869"/>
      <c r="SYP40" s="869"/>
      <c r="SYQ40" s="869"/>
      <c r="SYR40" s="869"/>
      <c r="SYS40" s="869"/>
      <c r="SYT40" s="869"/>
      <c r="SYU40" s="869"/>
      <c r="SYV40" s="869"/>
      <c r="SYW40" s="869"/>
      <c r="SYX40" s="869"/>
      <c r="SYY40" s="869"/>
      <c r="SYZ40" s="869"/>
      <c r="SZA40" s="869"/>
      <c r="SZB40" s="869"/>
      <c r="SZC40" s="869"/>
      <c r="SZD40" s="869"/>
      <c r="SZE40" s="869"/>
      <c r="SZF40" s="869"/>
      <c r="SZG40" s="869"/>
      <c r="SZH40" s="869"/>
      <c r="SZI40" s="869"/>
      <c r="SZJ40" s="869"/>
      <c r="SZK40" s="869"/>
      <c r="SZL40" s="869"/>
      <c r="SZM40" s="869"/>
      <c r="SZN40" s="869"/>
      <c r="SZO40" s="869"/>
      <c r="SZP40" s="869"/>
      <c r="SZQ40" s="869"/>
      <c r="SZR40" s="869"/>
      <c r="SZS40" s="869"/>
      <c r="SZT40" s="869"/>
      <c r="SZU40" s="869"/>
      <c r="SZV40" s="869"/>
      <c r="SZW40" s="869"/>
      <c r="SZX40" s="869"/>
      <c r="SZY40" s="869"/>
      <c r="SZZ40" s="869"/>
      <c r="TAA40" s="869"/>
      <c r="TAB40" s="869"/>
      <c r="TAC40" s="869"/>
      <c r="TAD40" s="869"/>
      <c r="TAE40" s="869"/>
      <c r="TAF40" s="869"/>
      <c r="TAG40" s="869"/>
      <c r="TAH40" s="869"/>
      <c r="TAI40" s="869"/>
      <c r="TAJ40" s="869"/>
      <c r="TAK40" s="869"/>
      <c r="TAL40" s="869"/>
      <c r="TAM40" s="869"/>
      <c r="TAN40" s="869"/>
      <c r="TAO40" s="869"/>
      <c r="TAP40" s="869"/>
      <c r="TAQ40" s="869"/>
      <c r="TAR40" s="869"/>
      <c r="TAS40" s="869"/>
      <c r="TAT40" s="869"/>
      <c r="TAU40" s="869"/>
      <c r="TAV40" s="869"/>
      <c r="TAW40" s="869"/>
      <c r="TAX40" s="869"/>
      <c r="TAY40" s="869"/>
      <c r="TAZ40" s="869"/>
      <c r="TBA40" s="869"/>
      <c r="TBB40" s="869"/>
      <c r="TBC40" s="869"/>
      <c r="TBD40" s="869"/>
      <c r="TBE40" s="869"/>
      <c r="TBF40" s="869"/>
      <c r="TBG40" s="869"/>
      <c r="TBH40" s="869"/>
      <c r="TBI40" s="869"/>
      <c r="TBJ40" s="869"/>
      <c r="TBK40" s="869"/>
      <c r="TBL40" s="869"/>
      <c r="TBM40" s="869"/>
      <c r="TBN40" s="869"/>
      <c r="TBO40" s="869"/>
      <c r="TBP40" s="869"/>
      <c r="TBQ40" s="869"/>
      <c r="TBR40" s="869"/>
      <c r="TBS40" s="869"/>
      <c r="TBT40" s="869"/>
      <c r="TBU40" s="869"/>
      <c r="TBV40" s="869"/>
      <c r="TBW40" s="869"/>
      <c r="TBX40" s="869"/>
      <c r="TBY40" s="869"/>
      <c r="TBZ40" s="869"/>
      <c r="TCA40" s="869"/>
      <c r="TCB40" s="869"/>
      <c r="TCC40" s="869"/>
      <c r="TCD40" s="869"/>
      <c r="TCE40" s="869"/>
      <c r="TCF40" s="869"/>
      <c r="TCG40" s="869"/>
      <c r="TCH40" s="869"/>
      <c r="TCI40" s="869"/>
      <c r="TCJ40" s="869"/>
      <c r="TCK40" s="869"/>
      <c r="TCL40" s="869"/>
      <c r="TCM40" s="869"/>
      <c r="TCN40" s="869"/>
      <c r="TCO40" s="869"/>
      <c r="TCP40" s="869"/>
      <c r="TCQ40" s="869"/>
      <c r="TCR40" s="869"/>
      <c r="TCS40" s="869"/>
      <c r="TCT40" s="869"/>
      <c r="TCU40" s="869"/>
      <c r="TCV40" s="869"/>
      <c r="TCW40" s="869"/>
      <c r="TCX40" s="869"/>
      <c r="TCY40" s="869"/>
      <c r="TCZ40" s="869"/>
      <c r="TDA40" s="869"/>
      <c r="TDB40" s="869"/>
      <c r="TDC40" s="869"/>
      <c r="TDD40" s="869"/>
      <c r="TDE40" s="869"/>
      <c r="TDF40" s="869"/>
      <c r="TDG40" s="869"/>
      <c r="TDH40" s="869"/>
      <c r="TDI40" s="869"/>
      <c r="TDJ40" s="869"/>
      <c r="TDK40" s="869"/>
      <c r="TDL40" s="869"/>
      <c r="TDM40" s="869"/>
      <c r="TDN40" s="869"/>
      <c r="TDO40" s="869"/>
      <c r="TDP40" s="869"/>
      <c r="TDQ40" s="869"/>
      <c r="TDR40" s="869"/>
      <c r="TDS40" s="869"/>
      <c r="TDT40" s="869"/>
      <c r="TDU40" s="869"/>
      <c r="TDV40" s="869"/>
      <c r="TDW40" s="869"/>
      <c r="TDX40" s="869"/>
      <c r="TDY40" s="869"/>
      <c r="TDZ40" s="869"/>
      <c r="TEA40" s="869"/>
      <c r="TEB40" s="869"/>
      <c r="TEC40" s="869"/>
      <c r="TED40" s="869"/>
      <c r="TEE40" s="869"/>
      <c r="TEF40" s="869"/>
      <c r="TEG40" s="869"/>
      <c r="TEH40" s="869"/>
      <c r="TEI40" s="869"/>
      <c r="TEJ40" s="869"/>
      <c r="TEK40" s="869"/>
      <c r="TEL40" s="869"/>
      <c r="TEM40" s="869"/>
      <c r="TEN40" s="869"/>
      <c r="TEO40" s="869"/>
      <c r="TEP40" s="869"/>
      <c r="TEQ40" s="869"/>
      <c r="TER40" s="869"/>
      <c r="TES40" s="869"/>
      <c r="TET40" s="869"/>
      <c r="TEU40" s="869"/>
      <c r="TEV40" s="869"/>
      <c r="TEW40" s="869"/>
      <c r="TEX40" s="869"/>
      <c r="TEY40" s="869"/>
      <c r="TEZ40" s="869"/>
      <c r="TFA40" s="869"/>
      <c r="TFB40" s="869"/>
      <c r="TFC40" s="869"/>
      <c r="TFD40" s="869"/>
      <c r="TFE40" s="869"/>
      <c r="TFF40" s="869"/>
      <c r="TFG40" s="869"/>
      <c r="TFH40" s="869"/>
      <c r="TFI40" s="869"/>
      <c r="TFJ40" s="869"/>
      <c r="TFK40" s="869"/>
      <c r="TFL40" s="869"/>
      <c r="TFM40" s="869"/>
      <c r="TFN40" s="869"/>
      <c r="TFO40" s="869"/>
      <c r="TFP40" s="869"/>
      <c r="TFQ40" s="869"/>
      <c r="TFR40" s="869"/>
      <c r="TFS40" s="869"/>
      <c r="TFT40" s="869"/>
      <c r="TFU40" s="869"/>
      <c r="TFV40" s="869"/>
      <c r="TFW40" s="869"/>
      <c r="TFX40" s="869"/>
      <c r="TFY40" s="869"/>
      <c r="TFZ40" s="869"/>
      <c r="TGA40" s="869"/>
      <c r="TGB40" s="869"/>
      <c r="TGC40" s="869"/>
      <c r="TGD40" s="869"/>
      <c r="TGE40" s="869"/>
      <c r="TGF40" s="869"/>
      <c r="TGG40" s="869"/>
      <c r="TGH40" s="869"/>
      <c r="TGI40" s="869"/>
      <c r="TGJ40" s="869"/>
      <c r="TGK40" s="869"/>
      <c r="TGL40" s="869"/>
      <c r="TGM40" s="869"/>
      <c r="TGN40" s="869"/>
      <c r="TGO40" s="869"/>
      <c r="TGP40" s="869"/>
      <c r="TGQ40" s="869"/>
      <c r="TGR40" s="869"/>
      <c r="TGS40" s="869"/>
      <c r="TGT40" s="869"/>
      <c r="TGU40" s="869"/>
      <c r="TGV40" s="869"/>
      <c r="TGW40" s="869"/>
      <c r="TGX40" s="869"/>
      <c r="TGY40" s="869"/>
      <c r="TGZ40" s="869"/>
      <c r="THA40" s="869"/>
      <c r="THB40" s="869"/>
      <c r="THC40" s="869"/>
      <c r="THD40" s="869"/>
      <c r="THE40" s="869"/>
      <c r="THF40" s="869"/>
      <c r="THG40" s="869"/>
      <c r="THH40" s="869"/>
      <c r="THI40" s="869"/>
      <c r="THJ40" s="869"/>
      <c r="THK40" s="869"/>
      <c r="THL40" s="869"/>
      <c r="THM40" s="869"/>
      <c r="THN40" s="869"/>
      <c r="THO40" s="869"/>
      <c r="THP40" s="869"/>
      <c r="THQ40" s="869"/>
      <c r="THR40" s="869"/>
      <c r="THS40" s="869"/>
      <c r="THT40" s="869"/>
      <c r="THU40" s="869"/>
      <c r="THV40" s="869"/>
      <c r="THW40" s="869"/>
      <c r="THX40" s="869"/>
      <c r="THY40" s="869"/>
      <c r="THZ40" s="869"/>
      <c r="TIA40" s="869"/>
      <c r="TIB40" s="869"/>
      <c r="TIC40" s="869"/>
      <c r="TID40" s="869"/>
      <c r="TIE40" s="869"/>
      <c r="TIF40" s="869"/>
      <c r="TIG40" s="869"/>
      <c r="TIH40" s="869"/>
      <c r="TII40" s="869"/>
      <c r="TIJ40" s="869"/>
      <c r="TIK40" s="869"/>
      <c r="TIL40" s="869"/>
      <c r="TIM40" s="869"/>
      <c r="TIN40" s="869"/>
      <c r="TIO40" s="869"/>
      <c r="TIP40" s="869"/>
      <c r="TIQ40" s="869"/>
      <c r="TIR40" s="869"/>
      <c r="TIS40" s="869"/>
      <c r="TIT40" s="869"/>
      <c r="TIU40" s="869"/>
      <c r="TIV40" s="869"/>
      <c r="TIW40" s="869"/>
      <c r="TIX40" s="869"/>
      <c r="TIY40" s="869"/>
      <c r="TIZ40" s="869"/>
      <c r="TJA40" s="869"/>
      <c r="TJB40" s="869"/>
      <c r="TJC40" s="869"/>
      <c r="TJD40" s="869"/>
      <c r="TJE40" s="869"/>
      <c r="TJF40" s="869"/>
      <c r="TJG40" s="869"/>
      <c r="TJH40" s="869"/>
      <c r="TJI40" s="869"/>
      <c r="TJJ40" s="869"/>
      <c r="TJK40" s="869"/>
      <c r="TJL40" s="869"/>
      <c r="TJM40" s="869"/>
      <c r="TJN40" s="869"/>
      <c r="TJO40" s="869"/>
      <c r="TJP40" s="869"/>
      <c r="TJQ40" s="869"/>
      <c r="TJR40" s="869"/>
      <c r="TJS40" s="869"/>
      <c r="TJT40" s="869"/>
      <c r="TJU40" s="869"/>
      <c r="TJV40" s="869"/>
      <c r="TJW40" s="869"/>
      <c r="TJX40" s="869"/>
      <c r="TJY40" s="869"/>
      <c r="TJZ40" s="869"/>
      <c r="TKA40" s="869"/>
      <c r="TKB40" s="869"/>
      <c r="TKC40" s="869"/>
      <c r="TKD40" s="869"/>
      <c r="TKE40" s="869"/>
      <c r="TKF40" s="869"/>
      <c r="TKG40" s="869"/>
      <c r="TKH40" s="869"/>
      <c r="TKI40" s="869"/>
      <c r="TKJ40" s="869"/>
      <c r="TKK40" s="869"/>
      <c r="TKL40" s="869"/>
      <c r="TKM40" s="869"/>
      <c r="TKN40" s="869"/>
      <c r="TKO40" s="869"/>
      <c r="TKP40" s="869"/>
      <c r="TKQ40" s="869"/>
      <c r="TKR40" s="869"/>
      <c r="TKS40" s="869"/>
      <c r="TKT40" s="869"/>
      <c r="TKU40" s="869"/>
      <c r="TKV40" s="869"/>
      <c r="TKW40" s="869"/>
      <c r="TKX40" s="869"/>
      <c r="TKY40" s="869"/>
      <c r="TKZ40" s="869"/>
      <c r="TLA40" s="869"/>
      <c r="TLB40" s="869"/>
      <c r="TLC40" s="869"/>
      <c r="TLD40" s="869"/>
      <c r="TLE40" s="869"/>
      <c r="TLF40" s="869"/>
      <c r="TLG40" s="869"/>
      <c r="TLH40" s="869"/>
      <c r="TLI40" s="869"/>
      <c r="TLJ40" s="869"/>
      <c r="TLK40" s="869"/>
      <c r="TLL40" s="869"/>
      <c r="TLM40" s="869"/>
      <c r="TLN40" s="869"/>
      <c r="TLO40" s="869"/>
      <c r="TLP40" s="869"/>
      <c r="TLQ40" s="869"/>
      <c r="TLR40" s="869"/>
      <c r="TLS40" s="869"/>
      <c r="TLT40" s="869"/>
      <c r="TLU40" s="869"/>
      <c r="TLV40" s="869"/>
      <c r="TLW40" s="869"/>
      <c r="TLX40" s="869"/>
      <c r="TLY40" s="869"/>
      <c r="TLZ40" s="869"/>
      <c r="TMA40" s="869"/>
      <c r="TMB40" s="869"/>
      <c r="TMC40" s="869"/>
      <c r="TMD40" s="869"/>
      <c r="TME40" s="869"/>
      <c r="TMF40" s="869"/>
      <c r="TMG40" s="869"/>
      <c r="TMH40" s="869"/>
      <c r="TMI40" s="869"/>
      <c r="TMJ40" s="869"/>
      <c r="TMK40" s="869"/>
      <c r="TML40" s="869"/>
      <c r="TMM40" s="869"/>
      <c r="TMN40" s="869"/>
      <c r="TMO40" s="869"/>
      <c r="TMP40" s="869"/>
      <c r="TMQ40" s="869"/>
      <c r="TMR40" s="869"/>
      <c r="TMS40" s="869"/>
      <c r="TMT40" s="869"/>
      <c r="TMU40" s="869"/>
      <c r="TMV40" s="869"/>
      <c r="TMW40" s="869"/>
      <c r="TMX40" s="869"/>
      <c r="TMY40" s="869"/>
      <c r="TMZ40" s="869"/>
      <c r="TNA40" s="869"/>
      <c r="TNB40" s="869"/>
      <c r="TNC40" s="869"/>
      <c r="TND40" s="869"/>
      <c r="TNE40" s="869"/>
      <c r="TNF40" s="869"/>
      <c r="TNG40" s="869"/>
      <c r="TNH40" s="869"/>
      <c r="TNI40" s="869"/>
      <c r="TNJ40" s="869"/>
      <c r="TNK40" s="869"/>
      <c r="TNL40" s="869"/>
      <c r="TNM40" s="869"/>
      <c r="TNN40" s="869"/>
      <c r="TNO40" s="869"/>
      <c r="TNP40" s="869"/>
      <c r="TNQ40" s="869"/>
      <c r="TNR40" s="869"/>
      <c r="TNS40" s="869"/>
      <c r="TNT40" s="869"/>
      <c r="TNU40" s="869"/>
      <c r="TNV40" s="869"/>
      <c r="TNW40" s="869"/>
      <c r="TNX40" s="869"/>
      <c r="TNY40" s="869"/>
      <c r="TNZ40" s="869"/>
      <c r="TOA40" s="869"/>
      <c r="TOB40" s="869"/>
      <c r="TOC40" s="869"/>
      <c r="TOD40" s="869"/>
      <c r="TOE40" s="869"/>
      <c r="TOF40" s="869"/>
      <c r="TOG40" s="869"/>
      <c r="TOH40" s="869"/>
      <c r="TOI40" s="869"/>
      <c r="TOJ40" s="869"/>
      <c r="TOK40" s="869"/>
      <c r="TOL40" s="869"/>
      <c r="TOM40" s="869"/>
      <c r="TON40" s="869"/>
      <c r="TOO40" s="869"/>
      <c r="TOP40" s="869"/>
      <c r="TOQ40" s="869"/>
      <c r="TOR40" s="869"/>
      <c r="TOS40" s="869"/>
      <c r="TOT40" s="869"/>
      <c r="TOU40" s="869"/>
      <c r="TOV40" s="869"/>
      <c r="TOW40" s="869"/>
      <c r="TOX40" s="869"/>
      <c r="TOY40" s="869"/>
      <c r="TOZ40" s="869"/>
      <c r="TPA40" s="869"/>
      <c r="TPB40" s="869"/>
      <c r="TPC40" s="869"/>
      <c r="TPD40" s="869"/>
      <c r="TPE40" s="869"/>
      <c r="TPF40" s="869"/>
      <c r="TPG40" s="869"/>
      <c r="TPH40" s="869"/>
      <c r="TPI40" s="869"/>
      <c r="TPJ40" s="869"/>
      <c r="TPK40" s="869"/>
      <c r="TPL40" s="869"/>
      <c r="TPM40" s="869"/>
      <c r="TPN40" s="869"/>
      <c r="TPO40" s="869"/>
      <c r="TPP40" s="869"/>
      <c r="TPQ40" s="869"/>
      <c r="TPR40" s="869"/>
      <c r="TPS40" s="869"/>
      <c r="TPT40" s="869"/>
      <c r="TPU40" s="869"/>
      <c r="TPV40" s="869"/>
      <c r="TPW40" s="869"/>
      <c r="TPX40" s="869"/>
      <c r="TPY40" s="869"/>
      <c r="TPZ40" s="869"/>
      <c r="TQA40" s="869"/>
      <c r="TQB40" s="869"/>
      <c r="TQC40" s="869"/>
      <c r="TQD40" s="869"/>
      <c r="TQE40" s="869"/>
      <c r="TQF40" s="869"/>
      <c r="TQG40" s="869"/>
      <c r="TQH40" s="869"/>
      <c r="TQI40" s="869"/>
      <c r="TQJ40" s="869"/>
      <c r="TQK40" s="869"/>
      <c r="TQL40" s="869"/>
      <c r="TQM40" s="869"/>
      <c r="TQN40" s="869"/>
      <c r="TQO40" s="869"/>
      <c r="TQP40" s="869"/>
      <c r="TQQ40" s="869"/>
      <c r="TQR40" s="869"/>
      <c r="TQS40" s="869"/>
      <c r="TQT40" s="869"/>
      <c r="TQU40" s="869"/>
      <c r="TQV40" s="869"/>
      <c r="TQW40" s="869"/>
      <c r="TQX40" s="869"/>
      <c r="TQY40" s="869"/>
      <c r="TQZ40" s="869"/>
      <c r="TRA40" s="869"/>
      <c r="TRB40" s="869"/>
      <c r="TRC40" s="869"/>
      <c r="TRD40" s="869"/>
      <c r="TRE40" s="869"/>
      <c r="TRF40" s="869"/>
      <c r="TRG40" s="869"/>
      <c r="TRH40" s="869"/>
      <c r="TRI40" s="869"/>
      <c r="TRJ40" s="869"/>
      <c r="TRK40" s="869"/>
      <c r="TRL40" s="869"/>
      <c r="TRM40" s="869"/>
      <c r="TRN40" s="869"/>
      <c r="TRO40" s="869"/>
      <c r="TRP40" s="869"/>
      <c r="TRQ40" s="869"/>
      <c r="TRR40" s="869"/>
      <c r="TRS40" s="869"/>
      <c r="TRT40" s="869"/>
      <c r="TRU40" s="869"/>
      <c r="TRV40" s="869"/>
      <c r="TRW40" s="869"/>
      <c r="TRX40" s="869"/>
      <c r="TRY40" s="869"/>
      <c r="TRZ40" s="869"/>
      <c r="TSA40" s="869"/>
      <c r="TSB40" s="869"/>
      <c r="TSC40" s="869"/>
      <c r="TSD40" s="869"/>
      <c r="TSE40" s="869"/>
      <c r="TSF40" s="869"/>
      <c r="TSG40" s="869"/>
      <c r="TSH40" s="869"/>
      <c r="TSI40" s="869"/>
      <c r="TSJ40" s="869"/>
      <c r="TSK40" s="869"/>
      <c r="TSL40" s="869"/>
      <c r="TSM40" s="869"/>
      <c r="TSN40" s="869"/>
      <c r="TSO40" s="869"/>
      <c r="TSP40" s="869"/>
      <c r="TSQ40" s="869"/>
      <c r="TSR40" s="869"/>
      <c r="TSS40" s="869"/>
      <c r="TST40" s="869"/>
      <c r="TSU40" s="869"/>
      <c r="TSV40" s="869"/>
      <c r="TSW40" s="869"/>
      <c r="TSX40" s="869"/>
      <c r="TSY40" s="869"/>
      <c r="TSZ40" s="869"/>
      <c r="TTA40" s="869"/>
      <c r="TTB40" s="869"/>
      <c r="TTC40" s="869"/>
      <c r="TTD40" s="869"/>
      <c r="TTE40" s="869"/>
      <c r="TTF40" s="869"/>
      <c r="TTG40" s="869"/>
      <c r="TTH40" s="869"/>
      <c r="TTI40" s="869"/>
      <c r="TTJ40" s="869"/>
      <c r="TTK40" s="869"/>
      <c r="TTL40" s="869"/>
      <c r="TTM40" s="869"/>
      <c r="TTN40" s="869"/>
      <c r="TTO40" s="869"/>
      <c r="TTP40" s="869"/>
      <c r="TTQ40" s="869"/>
      <c r="TTR40" s="869"/>
      <c r="TTS40" s="869"/>
      <c r="TTT40" s="869"/>
      <c r="TTU40" s="869"/>
      <c r="TTV40" s="869"/>
      <c r="TTW40" s="869"/>
      <c r="TTX40" s="869"/>
      <c r="TTY40" s="869"/>
      <c r="TTZ40" s="869"/>
      <c r="TUA40" s="869"/>
      <c r="TUB40" s="869"/>
      <c r="TUC40" s="869"/>
      <c r="TUD40" s="869"/>
      <c r="TUE40" s="869"/>
      <c r="TUF40" s="869"/>
      <c r="TUG40" s="869"/>
      <c r="TUH40" s="869"/>
      <c r="TUI40" s="869"/>
      <c r="TUJ40" s="869"/>
      <c r="TUK40" s="869"/>
      <c r="TUL40" s="869"/>
      <c r="TUM40" s="869"/>
      <c r="TUN40" s="869"/>
      <c r="TUO40" s="869"/>
      <c r="TUP40" s="869"/>
      <c r="TUQ40" s="869"/>
      <c r="TUR40" s="869"/>
      <c r="TUS40" s="869"/>
      <c r="TUT40" s="869"/>
      <c r="TUU40" s="869"/>
      <c r="TUV40" s="869"/>
      <c r="TUW40" s="869"/>
      <c r="TUX40" s="869"/>
      <c r="TUY40" s="869"/>
      <c r="TUZ40" s="869"/>
      <c r="TVA40" s="869"/>
      <c r="TVB40" s="869"/>
      <c r="TVC40" s="869"/>
      <c r="TVD40" s="869"/>
      <c r="TVE40" s="869"/>
      <c r="TVF40" s="869"/>
      <c r="TVG40" s="869"/>
      <c r="TVH40" s="869"/>
      <c r="TVI40" s="869"/>
      <c r="TVJ40" s="869"/>
      <c r="TVK40" s="869"/>
      <c r="TVL40" s="869"/>
      <c r="TVM40" s="869"/>
      <c r="TVN40" s="869"/>
      <c r="TVO40" s="869"/>
      <c r="TVP40" s="869"/>
      <c r="TVQ40" s="869"/>
      <c r="TVR40" s="869"/>
      <c r="TVS40" s="869"/>
      <c r="TVT40" s="869"/>
      <c r="TVU40" s="869"/>
      <c r="TVV40" s="869"/>
      <c r="TVW40" s="869"/>
      <c r="TVX40" s="869"/>
      <c r="TVY40" s="869"/>
      <c r="TVZ40" s="869"/>
      <c r="TWA40" s="869"/>
      <c r="TWB40" s="869"/>
      <c r="TWC40" s="869"/>
      <c r="TWD40" s="869"/>
      <c r="TWE40" s="869"/>
      <c r="TWF40" s="869"/>
      <c r="TWG40" s="869"/>
      <c r="TWH40" s="869"/>
      <c r="TWI40" s="869"/>
      <c r="TWJ40" s="869"/>
      <c r="TWK40" s="869"/>
      <c r="TWL40" s="869"/>
      <c r="TWM40" s="869"/>
      <c r="TWN40" s="869"/>
      <c r="TWO40" s="869"/>
      <c r="TWP40" s="869"/>
      <c r="TWQ40" s="869"/>
      <c r="TWR40" s="869"/>
      <c r="TWS40" s="869"/>
      <c r="TWT40" s="869"/>
      <c r="TWU40" s="869"/>
      <c r="TWV40" s="869"/>
      <c r="TWW40" s="869"/>
      <c r="TWX40" s="869"/>
      <c r="TWY40" s="869"/>
      <c r="TWZ40" s="869"/>
      <c r="TXA40" s="869"/>
      <c r="TXB40" s="869"/>
      <c r="TXC40" s="869"/>
      <c r="TXD40" s="869"/>
      <c r="TXE40" s="869"/>
      <c r="TXF40" s="869"/>
      <c r="TXG40" s="869"/>
      <c r="TXH40" s="869"/>
      <c r="TXI40" s="869"/>
      <c r="TXJ40" s="869"/>
      <c r="TXK40" s="869"/>
      <c r="TXL40" s="869"/>
      <c r="TXM40" s="869"/>
      <c r="TXN40" s="869"/>
      <c r="TXO40" s="869"/>
      <c r="TXP40" s="869"/>
      <c r="TXQ40" s="869"/>
      <c r="TXR40" s="869"/>
      <c r="TXS40" s="869"/>
      <c r="TXT40" s="869"/>
      <c r="TXU40" s="869"/>
      <c r="TXV40" s="869"/>
      <c r="TXW40" s="869"/>
      <c r="TXX40" s="869"/>
      <c r="TXY40" s="869"/>
      <c r="TXZ40" s="869"/>
      <c r="TYA40" s="869"/>
      <c r="TYB40" s="869"/>
      <c r="TYC40" s="869"/>
      <c r="TYD40" s="869"/>
      <c r="TYE40" s="869"/>
      <c r="TYF40" s="869"/>
      <c r="TYG40" s="869"/>
      <c r="TYH40" s="869"/>
      <c r="TYI40" s="869"/>
      <c r="TYJ40" s="869"/>
      <c r="TYK40" s="869"/>
      <c r="TYL40" s="869"/>
      <c r="TYM40" s="869"/>
      <c r="TYN40" s="869"/>
      <c r="TYO40" s="869"/>
      <c r="TYP40" s="869"/>
      <c r="TYQ40" s="869"/>
      <c r="TYR40" s="869"/>
      <c r="TYS40" s="869"/>
      <c r="TYT40" s="869"/>
      <c r="TYU40" s="869"/>
      <c r="TYV40" s="869"/>
      <c r="TYW40" s="869"/>
      <c r="TYX40" s="869"/>
      <c r="TYY40" s="869"/>
      <c r="TYZ40" s="869"/>
      <c r="TZA40" s="869"/>
      <c r="TZB40" s="869"/>
      <c r="TZC40" s="869"/>
      <c r="TZD40" s="869"/>
      <c r="TZE40" s="869"/>
      <c r="TZF40" s="869"/>
      <c r="TZG40" s="869"/>
      <c r="TZH40" s="869"/>
      <c r="TZI40" s="869"/>
      <c r="TZJ40" s="869"/>
      <c r="TZK40" s="869"/>
      <c r="TZL40" s="869"/>
      <c r="TZM40" s="869"/>
      <c r="TZN40" s="869"/>
      <c r="TZO40" s="869"/>
      <c r="TZP40" s="869"/>
      <c r="TZQ40" s="869"/>
      <c r="TZR40" s="869"/>
      <c r="TZS40" s="869"/>
      <c r="TZT40" s="869"/>
      <c r="TZU40" s="869"/>
      <c r="TZV40" s="869"/>
      <c r="TZW40" s="869"/>
      <c r="TZX40" s="869"/>
      <c r="TZY40" s="869"/>
      <c r="TZZ40" s="869"/>
      <c r="UAA40" s="869"/>
      <c r="UAB40" s="869"/>
      <c r="UAC40" s="869"/>
      <c r="UAD40" s="869"/>
      <c r="UAE40" s="869"/>
      <c r="UAF40" s="869"/>
      <c r="UAG40" s="869"/>
      <c r="UAH40" s="869"/>
      <c r="UAI40" s="869"/>
      <c r="UAJ40" s="869"/>
      <c r="UAK40" s="869"/>
      <c r="UAL40" s="869"/>
      <c r="UAM40" s="869"/>
      <c r="UAN40" s="869"/>
      <c r="UAO40" s="869"/>
      <c r="UAP40" s="869"/>
      <c r="UAQ40" s="869"/>
      <c r="UAR40" s="869"/>
      <c r="UAS40" s="869"/>
      <c r="UAT40" s="869"/>
      <c r="UAU40" s="869"/>
      <c r="UAV40" s="869"/>
      <c r="UAW40" s="869"/>
      <c r="UAX40" s="869"/>
      <c r="UAY40" s="869"/>
      <c r="UAZ40" s="869"/>
      <c r="UBA40" s="869"/>
      <c r="UBB40" s="869"/>
      <c r="UBC40" s="869"/>
      <c r="UBD40" s="869"/>
      <c r="UBE40" s="869"/>
      <c r="UBF40" s="869"/>
      <c r="UBG40" s="869"/>
      <c r="UBH40" s="869"/>
      <c r="UBI40" s="869"/>
      <c r="UBJ40" s="869"/>
      <c r="UBK40" s="869"/>
      <c r="UBL40" s="869"/>
      <c r="UBM40" s="869"/>
      <c r="UBN40" s="869"/>
      <c r="UBO40" s="869"/>
      <c r="UBP40" s="869"/>
      <c r="UBQ40" s="869"/>
      <c r="UBR40" s="869"/>
      <c r="UBS40" s="869"/>
      <c r="UBT40" s="869"/>
      <c r="UBU40" s="869"/>
      <c r="UBV40" s="869"/>
      <c r="UBW40" s="869"/>
      <c r="UBX40" s="869"/>
      <c r="UBY40" s="869"/>
      <c r="UBZ40" s="869"/>
      <c r="UCA40" s="869"/>
      <c r="UCB40" s="869"/>
      <c r="UCC40" s="869"/>
      <c r="UCD40" s="869"/>
      <c r="UCE40" s="869"/>
      <c r="UCF40" s="869"/>
      <c r="UCG40" s="869"/>
      <c r="UCH40" s="869"/>
      <c r="UCI40" s="869"/>
      <c r="UCJ40" s="869"/>
      <c r="UCK40" s="869"/>
      <c r="UCL40" s="869"/>
      <c r="UCM40" s="869"/>
      <c r="UCN40" s="869"/>
      <c r="UCO40" s="869"/>
      <c r="UCP40" s="869"/>
      <c r="UCQ40" s="869"/>
      <c r="UCR40" s="869"/>
      <c r="UCS40" s="869"/>
      <c r="UCT40" s="869"/>
      <c r="UCU40" s="869"/>
      <c r="UCV40" s="869"/>
      <c r="UCW40" s="869"/>
      <c r="UCX40" s="869"/>
      <c r="UCY40" s="869"/>
      <c r="UCZ40" s="869"/>
      <c r="UDA40" s="869"/>
      <c r="UDB40" s="869"/>
      <c r="UDC40" s="869"/>
      <c r="UDD40" s="869"/>
      <c r="UDE40" s="869"/>
      <c r="UDF40" s="869"/>
      <c r="UDG40" s="869"/>
      <c r="UDH40" s="869"/>
      <c r="UDI40" s="869"/>
      <c r="UDJ40" s="869"/>
      <c r="UDK40" s="869"/>
      <c r="UDL40" s="869"/>
      <c r="UDM40" s="869"/>
      <c r="UDN40" s="869"/>
      <c r="UDO40" s="869"/>
      <c r="UDP40" s="869"/>
      <c r="UDQ40" s="869"/>
      <c r="UDR40" s="869"/>
      <c r="UDS40" s="869"/>
      <c r="UDT40" s="869"/>
      <c r="UDU40" s="869"/>
      <c r="UDV40" s="869"/>
      <c r="UDW40" s="869"/>
      <c r="UDX40" s="869"/>
      <c r="UDY40" s="869"/>
      <c r="UDZ40" s="869"/>
      <c r="UEA40" s="869"/>
      <c r="UEB40" s="869"/>
      <c r="UEC40" s="869"/>
      <c r="UED40" s="869"/>
      <c r="UEE40" s="869"/>
      <c r="UEF40" s="869"/>
      <c r="UEG40" s="869"/>
      <c r="UEH40" s="869"/>
      <c r="UEI40" s="869"/>
      <c r="UEJ40" s="869"/>
      <c r="UEK40" s="869"/>
      <c r="UEL40" s="869"/>
      <c r="UEM40" s="869"/>
      <c r="UEN40" s="869"/>
      <c r="UEO40" s="869"/>
      <c r="UEP40" s="869"/>
      <c r="UEQ40" s="869"/>
      <c r="UER40" s="869"/>
      <c r="UES40" s="869"/>
      <c r="UET40" s="869"/>
      <c r="UEU40" s="869"/>
      <c r="UEV40" s="869"/>
      <c r="UEW40" s="869"/>
      <c r="UEX40" s="869"/>
      <c r="UEY40" s="869"/>
      <c r="UEZ40" s="869"/>
      <c r="UFA40" s="869"/>
      <c r="UFB40" s="869"/>
      <c r="UFC40" s="869"/>
      <c r="UFD40" s="869"/>
      <c r="UFE40" s="869"/>
      <c r="UFF40" s="869"/>
      <c r="UFG40" s="869"/>
      <c r="UFH40" s="869"/>
      <c r="UFI40" s="869"/>
      <c r="UFJ40" s="869"/>
      <c r="UFK40" s="869"/>
      <c r="UFL40" s="869"/>
      <c r="UFM40" s="869"/>
      <c r="UFN40" s="869"/>
      <c r="UFO40" s="869"/>
      <c r="UFP40" s="869"/>
      <c r="UFQ40" s="869"/>
      <c r="UFR40" s="869"/>
      <c r="UFS40" s="869"/>
      <c r="UFT40" s="869"/>
      <c r="UFU40" s="869"/>
      <c r="UFV40" s="869"/>
      <c r="UFW40" s="869"/>
      <c r="UFX40" s="869"/>
      <c r="UFY40" s="869"/>
      <c r="UFZ40" s="869"/>
      <c r="UGA40" s="869"/>
      <c r="UGB40" s="869"/>
      <c r="UGC40" s="869"/>
      <c r="UGD40" s="869"/>
      <c r="UGE40" s="869"/>
      <c r="UGF40" s="869"/>
      <c r="UGG40" s="869"/>
      <c r="UGH40" s="869"/>
      <c r="UGI40" s="869"/>
      <c r="UGJ40" s="869"/>
      <c r="UGK40" s="869"/>
      <c r="UGL40" s="869"/>
      <c r="UGM40" s="869"/>
      <c r="UGN40" s="869"/>
      <c r="UGO40" s="869"/>
      <c r="UGP40" s="869"/>
      <c r="UGQ40" s="869"/>
      <c r="UGR40" s="869"/>
      <c r="UGS40" s="869"/>
      <c r="UGT40" s="869"/>
      <c r="UGU40" s="869"/>
      <c r="UGV40" s="869"/>
      <c r="UGW40" s="869"/>
      <c r="UGX40" s="869"/>
      <c r="UGY40" s="869"/>
      <c r="UGZ40" s="869"/>
      <c r="UHA40" s="869"/>
      <c r="UHB40" s="869"/>
      <c r="UHC40" s="869"/>
      <c r="UHD40" s="869"/>
      <c r="UHE40" s="869"/>
      <c r="UHF40" s="869"/>
      <c r="UHG40" s="869"/>
      <c r="UHH40" s="869"/>
      <c r="UHI40" s="869"/>
      <c r="UHJ40" s="869"/>
      <c r="UHK40" s="869"/>
      <c r="UHL40" s="869"/>
      <c r="UHM40" s="869"/>
      <c r="UHN40" s="869"/>
      <c r="UHO40" s="869"/>
      <c r="UHP40" s="869"/>
      <c r="UHQ40" s="869"/>
      <c r="UHR40" s="869"/>
      <c r="UHS40" s="869"/>
      <c r="UHT40" s="869"/>
      <c r="UHU40" s="869"/>
      <c r="UHV40" s="869"/>
      <c r="UHW40" s="869"/>
      <c r="UHX40" s="869"/>
      <c r="UHY40" s="869"/>
      <c r="UHZ40" s="869"/>
      <c r="UIA40" s="869"/>
      <c r="UIB40" s="869"/>
      <c r="UIC40" s="869"/>
      <c r="UID40" s="869"/>
      <c r="UIE40" s="869"/>
      <c r="UIF40" s="869"/>
      <c r="UIG40" s="869"/>
      <c r="UIH40" s="869"/>
      <c r="UII40" s="869"/>
      <c r="UIJ40" s="869"/>
      <c r="UIK40" s="869"/>
      <c r="UIL40" s="869"/>
      <c r="UIM40" s="869"/>
      <c r="UIN40" s="869"/>
      <c r="UIO40" s="869"/>
      <c r="UIP40" s="869"/>
      <c r="UIQ40" s="869"/>
      <c r="UIR40" s="869"/>
      <c r="UIS40" s="869"/>
      <c r="UIT40" s="869"/>
      <c r="UIU40" s="869"/>
      <c r="UIV40" s="869"/>
      <c r="UIW40" s="869"/>
      <c r="UIX40" s="869"/>
      <c r="UIY40" s="869"/>
      <c r="UIZ40" s="869"/>
      <c r="UJA40" s="869"/>
      <c r="UJB40" s="869"/>
      <c r="UJC40" s="869"/>
      <c r="UJD40" s="869"/>
      <c r="UJE40" s="869"/>
      <c r="UJF40" s="869"/>
      <c r="UJG40" s="869"/>
      <c r="UJH40" s="869"/>
      <c r="UJI40" s="869"/>
      <c r="UJJ40" s="869"/>
      <c r="UJK40" s="869"/>
      <c r="UJL40" s="869"/>
      <c r="UJM40" s="869"/>
      <c r="UJN40" s="869"/>
      <c r="UJO40" s="869"/>
      <c r="UJP40" s="869"/>
      <c r="UJQ40" s="869"/>
      <c r="UJR40" s="869"/>
      <c r="UJS40" s="869"/>
      <c r="UJT40" s="869"/>
      <c r="UJU40" s="869"/>
      <c r="UJV40" s="869"/>
      <c r="UJW40" s="869"/>
      <c r="UJX40" s="869"/>
      <c r="UJY40" s="869"/>
      <c r="UJZ40" s="869"/>
      <c r="UKA40" s="869"/>
      <c r="UKB40" s="869"/>
      <c r="UKC40" s="869"/>
      <c r="UKD40" s="869"/>
      <c r="UKE40" s="869"/>
      <c r="UKF40" s="869"/>
      <c r="UKG40" s="869"/>
      <c r="UKH40" s="869"/>
      <c r="UKI40" s="869"/>
      <c r="UKJ40" s="869"/>
      <c r="UKK40" s="869"/>
      <c r="UKL40" s="869"/>
      <c r="UKM40" s="869"/>
      <c r="UKN40" s="869"/>
      <c r="UKO40" s="869"/>
      <c r="UKP40" s="869"/>
      <c r="UKQ40" s="869"/>
      <c r="UKR40" s="869"/>
      <c r="UKS40" s="869"/>
      <c r="UKT40" s="869"/>
      <c r="UKU40" s="869"/>
      <c r="UKV40" s="869"/>
      <c r="UKW40" s="869"/>
      <c r="UKX40" s="869"/>
      <c r="UKY40" s="869"/>
      <c r="UKZ40" s="869"/>
      <c r="ULA40" s="869"/>
      <c r="ULB40" s="869"/>
      <c r="ULC40" s="869"/>
      <c r="ULD40" s="869"/>
      <c r="ULE40" s="869"/>
      <c r="ULF40" s="869"/>
      <c r="ULG40" s="869"/>
      <c r="ULH40" s="869"/>
      <c r="ULI40" s="869"/>
      <c r="ULJ40" s="869"/>
      <c r="ULK40" s="869"/>
      <c r="ULL40" s="869"/>
      <c r="ULM40" s="869"/>
      <c r="ULN40" s="869"/>
      <c r="ULO40" s="869"/>
      <c r="ULP40" s="869"/>
      <c r="ULQ40" s="869"/>
      <c r="ULR40" s="869"/>
      <c r="ULS40" s="869"/>
      <c r="ULT40" s="869"/>
      <c r="ULU40" s="869"/>
      <c r="ULV40" s="869"/>
      <c r="ULW40" s="869"/>
      <c r="ULX40" s="869"/>
      <c r="ULY40" s="869"/>
      <c r="ULZ40" s="869"/>
      <c r="UMA40" s="869"/>
      <c r="UMB40" s="869"/>
      <c r="UMC40" s="869"/>
      <c r="UMD40" s="869"/>
      <c r="UME40" s="869"/>
      <c r="UMF40" s="869"/>
      <c r="UMG40" s="869"/>
      <c r="UMH40" s="869"/>
      <c r="UMI40" s="869"/>
      <c r="UMJ40" s="869"/>
      <c r="UMK40" s="869"/>
      <c r="UML40" s="869"/>
      <c r="UMM40" s="869"/>
      <c r="UMN40" s="869"/>
      <c r="UMO40" s="869"/>
      <c r="UMP40" s="869"/>
      <c r="UMQ40" s="869"/>
      <c r="UMR40" s="869"/>
      <c r="UMS40" s="869"/>
      <c r="UMT40" s="869"/>
      <c r="UMU40" s="869"/>
      <c r="UMV40" s="869"/>
      <c r="UMW40" s="869"/>
      <c r="UMX40" s="869"/>
      <c r="UMY40" s="869"/>
      <c r="UMZ40" s="869"/>
      <c r="UNA40" s="869"/>
      <c r="UNB40" s="869"/>
      <c r="UNC40" s="869"/>
      <c r="UND40" s="869"/>
      <c r="UNE40" s="869"/>
      <c r="UNF40" s="869"/>
      <c r="UNG40" s="869"/>
      <c r="UNH40" s="869"/>
      <c r="UNI40" s="869"/>
      <c r="UNJ40" s="869"/>
      <c r="UNK40" s="869"/>
      <c r="UNL40" s="869"/>
      <c r="UNM40" s="869"/>
      <c r="UNN40" s="869"/>
      <c r="UNO40" s="869"/>
      <c r="UNP40" s="869"/>
      <c r="UNQ40" s="869"/>
      <c r="UNR40" s="869"/>
      <c r="UNS40" s="869"/>
      <c r="UNT40" s="869"/>
      <c r="UNU40" s="869"/>
      <c r="UNV40" s="869"/>
      <c r="UNW40" s="869"/>
      <c r="UNX40" s="869"/>
      <c r="UNY40" s="869"/>
      <c r="UNZ40" s="869"/>
      <c r="UOA40" s="869"/>
      <c r="UOB40" s="869"/>
      <c r="UOC40" s="869"/>
      <c r="UOD40" s="869"/>
      <c r="UOE40" s="869"/>
      <c r="UOF40" s="869"/>
      <c r="UOG40" s="869"/>
      <c r="UOH40" s="869"/>
      <c r="UOI40" s="869"/>
      <c r="UOJ40" s="869"/>
      <c r="UOK40" s="869"/>
      <c r="UOL40" s="869"/>
      <c r="UOM40" s="869"/>
      <c r="UON40" s="869"/>
      <c r="UOO40" s="869"/>
      <c r="UOP40" s="869"/>
      <c r="UOQ40" s="869"/>
      <c r="UOR40" s="869"/>
      <c r="UOS40" s="869"/>
      <c r="UOT40" s="869"/>
      <c r="UOU40" s="869"/>
      <c r="UOV40" s="869"/>
      <c r="UOW40" s="869"/>
      <c r="UOX40" s="869"/>
      <c r="UOY40" s="869"/>
      <c r="UOZ40" s="869"/>
      <c r="UPA40" s="869"/>
      <c r="UPB40" s="869"/>
      <c r="UPC40" s="869"/>
      <c r="UPD40" s="869"/>
      <c r="UPE40" s="869"/>
      <c r="UPF40" s="869"/>
      <c r="UPG40" s="869"/>
      <c r="UPH40" s="869"/>
      <c r="UPI40" s="869"/>
      <c r="UPJ40" s="869"/>
      <c r="UPK40" s="869"/>
      <c r="UPL40" s="869"/>
      <c r="UPM40" s="869"/>
      <c r="UPN40" s="869"/>
      <c r="UPO40" s="869"/>
      <c r="UPP40" s="869"/>
      <c r="UPQ40" s="869"/>
      <c r="UPR40" s="869"/>
      <c r="UPS40" s="869"/>
      <c r="UPT40" s="869"/>
      <c r="UPU40" s="869"/>
      <c r="UPV40" s="869"/>
      <c r="UPW40" s="869"/>
      <c r="UPX40" s="869"/>
      <c r="UPY40" s="869"/>
      <c r="UPZ40" s="869"/>
      <c r="UQA40" s="869"/>
      <c r="UQB40" s="869"/>
      <c r="UQC40" s="869"/>
      <c r="UQD40" s="869"/>
      <c r="UQE40" s="869"/>
      <c r="UQF40" s="869"/>
      <c r="UQG40" s="869"/>
      <c r="UQH40" s="869"/>
      <c r="UQI40" s="869"/>
      <c r="UQJ40" s="869"/>
      <c r="UQK40" s="869"/>
      <c r="UQL40" s="869"/>
      <c r="UQM40" s="869"/>
      <c r="UQN40" s="869"/>
      <c r="UQO40" s="869"/>
      <c r="UQP40" s="869"/>
      <c r="UQQ40" s="869"/>
      <c r="UQR40" s="869"/>
      <c r="UQS40" s="869"/>
      <c r="UQT40" s="869"/>
      <c r="UQU40" s="869"/>
      <c r="UQV40" s="869"/>
      <c r="UQW40" s="869"/>
      <c r="UQX40" s="869"/>
      <c r="UQY40" s="869"/>
      <c r="UQZ40" s="869"/>
      <c r="URA40" s="869"/>
      <c r="URB40" s="869"/>
      <c r="URC40" s="869"/>
      <c r="URD40" s="869"/>
      <c r="URE40" s="869"/>
      <c r="URF40" s="869"/>
      <c r="URG40" s="869"/>
      <c r="URH40" s="869"/>
      <c r="URI40" s="869"/>
      <c r="URJ40" s="869"/>
      <c r="URK40" s="869"/>
      <c r="URL40" s="869"/>
      <c r="URM40" s="869"/>
      <c r="URN40" s="869"/>
      <c r="URO40" s="869"/>
      <c r="URP40" s="869"/>
      <c r="URQ40" s="869"/>
      <c r="URR40" s="869"/>
      <c r="URS40" s="869"/>
      <c r="URT40" s="869"/>
      <c r="URU40" s="869"/>
      <c r="URV40" s="869"/>
      <c r="URW40" s="869"/>
      <c r="URX40" s="869"/>
      <c r="URY40" s="869"/>
      <c r="URZ40" s="869"/>
      <c r="USA40" s="869"/>
      <c r="USB40" s="869"/>
      <c r="USC40" s="869"/>
      <c r="USD40" s="869"/>
      <c r="USE40" s="869"/>
      <c r="USF40" s="869"/>
      <c r="USG40" s="869"/>
      <c r="USH40" s="869"/>
      <c r="USI40" s="869"/>
      <c r="USJ40" s="869"/>
      <c r="USK40" s="869"/>
      <c r="USL40" s="869"/>
      <c r="USM40" s="869"/>
      <c r="USN40" s="869"/>
      <c r="USO40" s="869"/>
      <c r="USP40" s="869"/>
      <c r="USQ40" s="869"/>
      <c r="USR40" s="869"/>
      <c r="USS40" s="869"/>
      <c r="UST40" s="869"/>
      <c r="USU40" s="869"/>
      <c r="USV40" s="869"/>
      <c r="USW40" s="869"/>
      <c r="USX40" s="869"/>
      <c r="USY40" s="869"/>
      <c r="USZ40" s="869"/>
      <c r="UTA40" s="869"/>
      <c r="UTB40" s="869"/>
      <c r="UTC40" s="869"/>
      <c r="UTD40" s="869"/>
      <c r="UTE40" s="869"/>
      <c r="UTF40" s="869"/>
      <c r="UTG40" s="869"/>
      <c r="UTH40" s="869"/>
      <c r="UTI40" s="869"/>
      <c r="UTJ40" s="869"/>
      <c r="UTK40" s="869"/>
      <c r="UTL40" s="869"/>
      <c r="UTM40" s="869"/>
      <c r="UTN40" s="869"/>
      <c r="UTO40" s="869"/>
      <c r="UTP40" s="869"/>
      <c r="UTQ40" s="869"/>
      <c r="UTR40" s="869"/>
      <c r="UTS40" s="869"/>
      <c r="UTT40" s="869"/>
      <c r="UTU40" s="869"/>
      <c r="UTV40" s="869"/>
      <c r="UTW40" s="869"/>
      <c r="UTX40" s="869"/>
      <c r="UTY40" s="869"/>
      <c r="UTZ40" s="869"/>
      <c r="UUA40" s="869"/>
      <c r="UUB40" s="869"/>
      <c r="UUC40" s="869"/>
      <c r="UUD40" s="869"/>
      <c r="UUE40" s="869"/>
      <c r="UUF40" s="869"/>
      <c r="UUG40" s="869"/>
      <c r="UUH40" s="869"/>
      <c r="UUI40" s="869"/>
      <c r="UUJ40" s="869"/>
      <c r="UUK40" s="869"/>
      <c r="UUL40" s="869"/>
      <c r="UUM40" s="869"/>
      <c r="UUN40" s="869"/>
      <c r="UUO40" s="869"/>
      <c r="UUP40" s="869"/>
      <c r="UUQ40" s="869"/>
      <c r="UUR40" s="869"/>
      <c r="UUS40" s="869"/>
      <c r="UUT40" s="869"/>
      <c r="UUU40" s="869"/>
      <c r="UUV40" s="869"/>
      <c r="UUW40" s="869"/>
      <c r="UUX40" s="869"/>
      <c r="UUY40" s="869"/>
      <c r="UUZ40" s="869"/>
      <c r="UVA40" s="869"/>
      <c r="UVB40" s="869"/>
      <c r="UVC40" s="869"/>
      <c r="UVD40" s="869"/>
      <c r="UVE40" s="869"/>
      <c r="UVF40" s="869"/>
      <c r="UVG40" s="869"/>
      <c r="UVH40" s="869"/>
      <c r="UVI40" s="869"/>
      <c r="UVJ40" s="869"/>
      <c r="UVK40" s="869"/>
      <c r="UVL40" s="869"/>
      <c r="UVM40" s="869"/>
      <c r="UVN40" s="869"/>
      <c r="UVO40" s="869"/>
      <c r="UVP40" s="869"/>
      <c r="UVQ40" s="869"/>
      <c r="UVR40" s="869"/>
      <c r="UVS40" s="869"/>
      <c r="UVT40" s="869"/>
      <c r="UVU40" s="869"/>
      <c r="UVV40" s="869"/>
      <c r="UVW40" s="869"/>
      <c r="UVX40" s="869"/>
      <c r="UVY40" s="869"/>
      <c r="UVZ40" s="869"/>
      <c r="UWA40" s="869"/>
      <c r="UWB40" s="869"/>
      <c r="UWC40" s="869"/>
      <c r="UWD40" s="869"/>
      <c r="UWE40" s="869"/>
      <c r="UWF40" s="869"/>
      <c r="UWG40" s="869"/>
      <c r="UWH40" s="869"/>
      <c r="UWI40" s="869"/>
      <c r="UWJ40" s="869"/>
      <c r="UWK40" s="869"/>
      <c r="UWL40" s="869"/>
      <c r="UWM40" s="869"/>
      <c r="UWN40" s="869"/>
      <c r="UWO40" s="869"/>
      <c r="UWP40" s="869"/>
      <c r="UWQ40" s="869"/>
      <c r="UWR40" s="869"/>
      <c r="UWS40" s="869"/>
      <c r="UWT40" s="869"/>
      <c r="UWU40" s="869"/>
      <c r="UWV40" s="869"/>
      <c r="UWW40" s="869"/>
      <c r="UWX40" s="869"/>
      <c r="UWY40" s="869"/>
      <c r="UWZ40" s="869"/>
      <c r="UXA40" s="869"/>
      <c r="UXB40" s="869"/>
      <c r="UXC40" s="869"/>
      <c r="UXD40" s="869"/>
      <c r="UXE40" s="869"/>
      <c r="UXF40" s="869"/>
      <c r="UXG40" s="869"/>
      <c r="UXH40" s="869"/>
      <c r="UXI40" s="869"/>
      <c r="UXJ40" s="869"/>
      <c r="UXK40" s="869"/>
      <c r="UXL40" s="869"/>
      <c r="UXM40" s="869"/>
      <c r="UXN40" s="869"/>
      <c r="UXO40" s="869"/>
      <c r="UXP40" s="869"/>
      <c r="UXQ40" s="869"/>
      <c r="UXR40" s="869"/>
      <c r="UXS40" s="869"/>
      <c r="UXT40" s="869"/>
      <c r="UXU40" s="869"/>
      <c r="UXV40" s="869"/>
      <c r="UXW40" s="869"/>
      <c r="UXX40" s="869"/>
      <c r="UXY40" s="869"/>
      <c r="UXZ40" s="869"/>
      <c r="UYA40" s="869"/>
      <c r="UYB40" s="869"/>
      <c r="UYC40" s="869"/>
      <c r="UYD40" s="869"/>
      <c r="UYE40" s="869"/>
      <c r="UYF40" s="869"/>
      <c r="UYG40" s="869"/>
      <c r="UYH40" s="869"/>
      <c r="UYI40" s="869"/>
      <c r="UYJ40" s="869"/>
      <c r="UYK40" s="869"/>
      <c r="UYL40" s="869"/>
      <c r="UYM40" s="869"/>
      <c r="UYN40" s="869"/>
      <c r="UYO40" s="869"/>
      <c r="UYP40" s="869"/>
      <c r="UYQ40" s="869"/>
      <c r="UYR40" s="869"/>
      <c r="UYS40" s="869"/>
      <c r="UYT40" s="869"/>
      <c r="UYU40" s="869"/>
      <c r="UYV40" s="869"/>
      <c r="UYW40" s="869"/>
      <c r="UYX40" s="869"/>
      <c r="UYY40" s="869"/>
      <c r="UYZ40" s="869"/>
      <c r="UZA40" s="869"/>
      <c r="UZB40" s="869"/>
      <c r="UZC40" s="869"/>
      <c r="UZD40" s="869"/>
      <c r="UZE40" s="869"/>
      <c r="UZF40" s="869"/>
      <c r="UZG40" s="869"/>
      <c r="UZH40" s="869"/>
      <c r="UZI40" s="869"/>
      <c r="UZJ40" s="869"/>
      <c r="UZK40" s="869"/>
      <c r="UZL40" s="869"/>
      <c r="UZM40" s="869"/>
      <c r="UZN40" s="869"/>
      <c r="UZO40" s="869"/>
      <c r="UZP40" s="869"/>
      <c r="UZQ40" s="869"/>
      <c r="UZR40" s="869"/>
      <c r="UZS40" s="869"/>
      <c r="UZT40" s="869"/>
      <c r="UZU40" s="869"/>
      <c r="UZV40" s="869"/>
      <c r="UZW40" s="869"/>
      <c r="UZX40" s="869"/>
      <c r="UZY40" s="869"/>
      <c r="UZZ40" s="869"/>
      <c r="VAA40" s="869"/>
      <c r="VAB40" s="869"/>
      <c r="VAC40" s="869"/>
      <c r="VAD40" s="869"/>
      <c r="VAE40" s="869"/>
      <c r="VAF40" s="869"/>
      <c r="VAG40" s="869"/>
      <c r="VAH40" s="869"/>
      <c r="VAI40" s="869"/>
      <c r="VAJ40" s="869"/>
      <c r="VAK40" s="869"/>
      <c r="VAL40" s="869"/>
      <c r="VAM40" s="869"/>
      <c r="VAN40" s="869"/>
      <c r="VAO40" s="869"/>
      <c r="VAP40" s="869"/>
      <c r="VAQ40" s="869"/>
      <c r="VAR40" s="869"/>
      <c r="VAS40" s="869"/>
      <c r="VAT40" s="869"/>
      <c r="VAU40" s="869"/>
      <c r="VAV40" s="869"/>
      <c r="VAW40" s="869"/>
      <c r="VAX40" s="869"/>
      <c r="VAY40" s="869"/>
      <c r="VAZ40" s="869"/>
      <c r="VBA40" s="869"/>
      <c r="VBB40" s="869"/>
      <c r="VBC40" s="869"/>
      <c r="VBD40" s="869"/>
      <c r="VBE40" s="869"/>
      <c r="VBF40" s="869"/>
      <c r="VBG40" s="869"/>
      <c r="VBH40" s="869"/>
      <c r="VBI40" s="869"/>
      <c r="VBJ40" s="869"/>
      <c r="VBK40" s="869"/>
      <c r="VBL40" s="869"/>
      <c r="VBM40" s="869"/>
      <c r="VBN40" s="869"/>
      <c r="VBO40" s="869"/>
      <c r="VBP40" s="869"/>
      <c r="VBQ40" s="869"/>
      <c r="VBR40" s="869"/>
      <c r="VBS40" s="869"/>
      <c r="VBT40" s="869"/>
      <c r="VBU40" s="869"/>
      <c r="VBV40" s="869"/>
      <c r="VBW40" s="869"/>
      <c r="VBX40" s="869"/>
      <c r="VBY40" s="869"/>
      <c r="VBZ40" s="869"/>
      <c r="VCA40" s="869"/>
      <c r="VCB40" s="869"/>
      <c r="VCC40" s="869"/>
      <c r="VCD40" s="869"/>
      <c r="VCE40" s="869"/>
      <c r="VCF40" s="869"/>
      <c r="VCG40" s="869"/>
      <c r="VCH40" s="869"/>
      <c r="VCI40" s="869"/>
      <c r="VCJ40" s="869"/>
      <c r="VCK40" s="869"/>
      <c r="VCL40" s="869"/>
      <c r="VCM40" s="869"/>
      <c r="VCN40" s="869"/>
      <c r="VCO40" s="869"/>
      <c r="VCP40" s="869"/>
      <c r="VCQ40" s="869"/>
      <c r="VCR40" s="869"/>
      <c r="VCS40" s="869"/>
      <c r="VCT40" s="869"/>
      <c r="VCU40" s="869"/>
      <c r="VCV40" s="869"/>
      <c r="VCW40" s="869"/>
      <c r="VCX40" s="869"/>
      <c r="VCY40" s="869"/>
      <c r="VCZ40" s="869"/>
      <c r="VDA40" s="869"/>
      <c r="VDB40" s="869"/>
      <c r="VDC40" s="869"/>
      <c r="VDD40" s="869"/>
      <c r="VDE40" s="869"/>
      <c r="VDF40" s="869"/>
      <c r="VDG40" s="869"/>
      <c r="VDH40" s="869"/>
      <c r="VDI40" s="869"/>
      <c r="VDJ40" s="869"/>
      <c r="VDK40" s="869"/>
      <c r="VDL40" s="869"/>
      <c r="VDM40" s="869"/>
      <c r="VDN40" s="869"/>
      <c r="VDO40" s="869"/>
      <c r="VDP40" s="869"/>
      <c r="VDQ40" s="869"/>
      <c r="VDR40" s="869"/>
      <c r="VDS40" s="869"/>
      <c r="VDT40" s="869"/>
      <c r="VDU40" s="869"/>
      <c r="VDV40" s="869"/>
      <c r="VDW40" s="869"/>
      <c r="VDX40" s="869"/>
      <c r="VDY40" s="869"/>
      <c r="VDZ40" s="869"/>
      <c r="VEA40" s="869"/>
      <c r="VEB40" s="869"/>
      <c r="VEC40" s="869"/>
      <c r="VED40" s="869"/>
      <c r="VEE40" s="869"/>
      <c r="VEF40" s="869"/>
      <c r="VEG40" s="869"/>
      <c r="VEH40" s="869"/>
      <c r="VEI40" s="869"/>
      <c r="VEJ40" s="869"/>
      <c r="VEK40" s="869"/>
      <c r="VEL40" s="869"/>
      <c r="VEM40" s="869"/>
      <c r="VEN40" s="869"/>
      <c r="VEO40" s="869"/>
      <c r="VEP40" s="869"/>
      <c r="VEQ40" s="869"/>
      <c r="VER40" s="869"/>
      <c r="VES40" s="869"/>
      <c r="VET40" s="869"/>
      <c r="VEU40" s="869"/>
      <c r="VEV40" s="869"/>
      <c r="VEW40" s="869"/>
      <c r="VEX40" s="869"/>
      <c r="VEY40" s="869"/>
      <c r="VEZ40" s="869"/>
      <c r="VFA40" s="869"/>
      <c r="VFB40" s="869"/>
      <c r="VFC40" s="869"/>
      <c r="VFD40" s="869"/>
      <c r="VFE40" s="869"/>
      <c r="VFF40" s="869"/>
      <c r="VFG40" s="869"/>
      <c r="VFH40" s="869"/>
      <c r="VFI40" s="869"/>
      <c r="VFJ40" s="869"/>
      <c r="VFK40" s="869"/>
      <c r="VFL40" s="869"/>
      <c r="VFM40" s="869"/>
      <c r="VFN40" s="869"/>
      <c r="VFO40" s="869"/>
      <c r="VFP40" s="869"/>
      <c r="VFQ40" s="869"/>
      <c r="VFR40" s="869"/>
      <c r="VFS40" s="869"/>
      <c r="VFT40" s="869"/>
      <c r="VFU40" s="869"/>
      <c r="VFV40" s="869"/>
      <c r="VFW40" s="869"/>
      <c r="VFX40" s="869"/>
      <c r="VFY40" s="869"/>
      <c r="VFZ40" s="869"/>
      <c r="VGA40" s="869"/>
      <c r="VGB40" s="869"/>
      <c r="VGC40" s="869"/>
      <c r="VGD40" s="869"/>
      <c r="VGE40" s="869"/>
      <c r="VGF40" s="869"/>
      <c r="VGG40" s="869"/>
      <c r="VGH40" s="869"/>
      <c r="VGI40" s="869"/>
      <c r="VGJ40" s="869"/>
      <c r="VGK40" s="869"/>
      <c r="VGL40" s="869"/>
      <c r="VGM40" s="869"/>
      <c r="VGN40" s="869"/>
      <c r="VGO40" s="869"/>
      <c r="VGP40" s="869"/>
      <c r="VGQ40" s="869"/>
      <c r="VGR40" s="869"/>
      <c r="VGS40" s="869"/>
      <c r="VGT40" s="869"/>
      <c r="VGU40" s="869"/>
      <c r="VGV40" s="869"/>
      <c r="VGW40" s="869"/>
      <c r="VGX40" s="869"/>
      <c r="VGY40" s="869"/>
      <c r="VGZ40" s="869"/>
      <c r="VHA40" s="869"/>
      <c r="VHB40" s="869"/>
      <c r="VHC40" s="869"/>
      <c r="VHD40" s="869"/>
      <c r="VHE40" s="869"/>
      <c r="VHF40" s="869"/>
      <c r="VHG40" s="869"/>
      <c r="VHH40" s="869"/>
      <c r="VHI40" s="869"/>
      <c r="VHJ40" s="869"/>
      <c r="VHK40" s="869"/>
      <c r="VHL40" s="869"/>
      <c r="VHM40" s="869"/>
      <c r="VHN40" s="869"/>
      <c r="VHO40" s="869"/>
      <c r="VHP40" s="869"/>
      <c r="VHQ40" s="869"/>
      <c r="VHR40" s="869"/>
      <c r="VHS40" s="869"/>
      <c r="VHT40" s="869"/>
      <c r="VHU40" s="869"/>
      <c r="VHV40" s="869"/>
      <c r="VHW40" s="869"/>
      <c r="VHX40" s="869"/>
      <c r="VHY40" s="869"/>
      <c r="VHZ40" s="869"/>
      <c r="VIA40" s="869"/>
      <c r="VIB40" s="869"/>
      <c r="VIC40" s="869"/>
      <c r="VID40" s="869"/>
      <c r="VIE40" s="869"/>
      <c r="VIF40" s="869"/>
      <c r="VIG40" s="869"/>
      <c r="VIH40" s="869"/>
      <c r="VII40" s="869"/>
      <c r="VIJ40" s="869"/>
      <c r="VIK40" s="869"/>
      <c r="VIL40" s="869"/>
      <c r="VIM40" s="869"/>
      <c r="VIN40" s="869"/>
      <c r="VIO40" s="869"/>
      <c r="VIP40" s="869"/>
      <c r="VIQ40" s="869"/>
      <c r="VIR40" s="869"/>
      <c r="VIS40" s="869"/>
      <c r="VIT40" s="869"/>
      <c r="VIU40" s="869"/>
      <c r="VIV40" s="869"/>
      <c r="VIW40" s="869"/>
      <c r="VIX40" s="869"/>
      <c r="VIY40" s="869"/>
      <c r="VIZ40" s="869"/>
      <c r="VJA40" s="869"/>
      <c r="VJB40" s="869"/>
      <c r="VJC40" s="869"/>
      <c r="VJD40" s="869"/>
      <c r="VJE40" s="869"/>
      <c r="VJF40" s="869"/>
      <c r="VJG40" s="869"/>
      <c r="VJH40" s="869"/>
      <c r="VJI40" s="869"/>
      <c r="VJJ40" s="869"/>
      <c r="VJK40" s="869"/>
      <c r="VJL40" s="869"/>
      <c r="VJM40" s="869"/>
      <c r="VJN40" s="869"/>
      <c r="VJO40" s="869"/>
      <c r="VJP40" s="869"/>
      <c r="VJQ40" s="869"/>
      <c r="VJR40" s="869"/>
      <c r="VJS40" s="869"/>
      <c r="VJT40" s="869"/>
      <c r="VJU40" s="869"/>
      <c r="VJV40" s="869"/>
      <c r="VJW40" s="869"/>
      <c r="VJX40" s="869"/>
      <c r="VJY40" s="869"/>
      <c r="VJZ40" s="869"/>
      <c r="VKA40" s="869"/>
      <c r="VKB40" s="869"/>
      <c r="VKC40" s="869"/>
      <c r="VKD40" s="869"/>
      <c r="VKE40" s="869"/>
      <c r="VKF40" s="869"/>
      <c r="VKG40" s="869"/>
      <c r="VKH40" s="869"/>
      <c r="VKI40" s="869"/>
      <c r="VKJ40" s="869"/>
      <c r="VKK40" s="869"/>
      <c r="VKL40" s="869"/>
      <c r="VKM40" s="869"/>
      <c r="VKN40" s="869"/>
      <c r="VKO40" s="869"/>
      <c r="VKP40" s="869"/>
      <c r="VKQ40" s="869"/>
      <c r="VKR40" s="869"/>
      <c r="VKS40" s="869"/>
      <c r="VKT40" s="869"/>
      <c r="VKU40" s="869"/>
      <c r="VKV40" s="869"/>
      <c r="VKW40" s="869"/>
      <c r="VKX40" s="869"/>
      <c r="VKY40" s="869"/>
      <c r="VKZ40" s="869"/>
      <c r="VLA40" s="869"/>
      <c r="VLB40" s="869"/>
      <c r="VLC40" s="869"/>
      <c r="VLD40" s="869"/>
      <c r="VLE40" s="869"/>
      <c r="VLF40" s="869"/>
      <c r="VLG40" s="869"/>
      <c r="VLH40" s="869"/>
      <c r="VLI40" s="869"/>
      <c r="VLJ40" s="869"/>
      <c r="VLK40" s="869"/>
      <c r="VLL40" s="869"/>
      <c r="VLM40" s="869"/>
      <c r="VLN40" s="869"/>
      <c r="VLO40" s="869"/>
      <c r="VLP40" s="869"/>
      <c r="VLQ40" s="869"/>
      <c r="VLR40" s="869"/>
      <c r="VLS40" s="869"/>
      <c r="VLT40" s="869"/>
      <c r="VLU40" s="869"/>
      <c r="VLV40" s="869"/>
      <c r="VLW40" s="869"/>
      <c r="VLX40" s="869"/>
      <c r="VLY40" s="869"/>
      <c r="VLZ40" s="869"/>
      <c r="VMA40" s="869"/>
      <c r="VMB40" s="869"/>
      <c r="VMC40" s="869"/>
      <c r="VMD40" s="869"/>
      <c r="VME40" s="869"/>
      <c r="VMF40" s="869"/>
      <c r="VMG40" s="869"/>
      <c r="VMH40" s="869"/>
      <c r="VMI40" s="869"/>
      <c r="VMJ40" s="869"/>
      <c r="VMK40" s="869"/>
      <c r="VML40" s="869"/>
      <c r="VMM40" s="869"/>
      <c r="VMN40" s="869"/>
      <c r="VMO40" s="869"/>
      <c r="VMP40" s="869"/>
      <c r="VMQ40" s="869"/>
      <c r="VMR40" s="869"/>
      <c r="VMS40" s="869"/>
      <c r="VMT40" s="869"/>
      <c r="VMU40" s="869"/>
      <c r="VMV40" s="869"/>
      <c r="VMW40" s="869"/>
      <c r="VMX40" s="869"/>
      <c r="VMY40" s="869"/>
      <c r="VMZ40" s="869"/>
      <c r="VNA40" s="869"/>
      <c r="VNB40" s="869"/>
      <c r="VNC40" s="869"/>
      <c r="VND40" s="869"/>
      <c r="VNE40" s="869"/>
      <c r="VNF40" s="869"/>
      <c r="VNG40" s="869"/>
      <c r="VNH40" s="869"/>
      <c r="VNI40" s="869"/>
      <c r="VNJ40" s="869"/>
      <c r="VNK40" s="869"/>
      <c r="VNL40" s="869"/>
      <c r="VNM40" s="869"/>
      <c r="VNN40" s="869"/>
      <c r="VNO40" s="869"/>
      <c r="VNP40" s="869"/>
      <c r="VNQ40" s="869"/>
      <c r="VNR40" s="869"/>
      <c r="VNS40" s="869"/>
      <c r="VNT40" s="869"/>
      <c r="VNU40" s="869"/>
      <c r="VNV40" s="869"/>
      <c r="VNW40" s="869"/>
      <c r="VNX40" s="869"/>
      <c r="VNY40" s="869"/>
      <c r="VNZ40" s="869"/>
      <c r="VOA40" s="869"/>
      <c r="VOB40" s="869"/>
      <c r="VOC40" s="869"/>
      <c r="VOD40" s="869"/>
      <c r="VOE40" s="869"/>
      <c r="VOF40" s="869"/>
      <c r="VOG40" s="869"/>
      <c r="VOH40" s="869"/>
      <c r="VOI40" s="869"/>
      <c r="VOJ40" s="869"/>
      <c r="VOK40" s="869"/>
      <c r="VOL40" s="869"/>
      <c r="VOM40" s="869"/>
      <c r="VON40" s="869"/>
      <c r="VOO40" s="869"/>
      <c r="VOP40" s="869"/>
      <c r="VOQ40" s="869"/>
      <c r="VOR40" s="869"/>
      <c r="VOS40" s="869"/>
      <c r="VOT40" s="869"/>
      <c r="VOU40" s="869"/>
      <c r="VOV40" s="869"/>
      <c r="VOW40" s="869"/>
      <c r="VOX40" s="869"/>
      <c r="VOY40" s="869"/>
      <c r="VOZ40" s="869"/>
      <c r="VPA40" s="869"/>
      <c r="VPB40" s="869"/>
      <c r="VPC40" s="869"/>
      <c r="VPD40" s="869"/>
      <c r="VPE40" s="869"/>
      <c r="VPF40" s="869"/>
      <c r="VPG40" s="869"/>
      <c r="VPH40" s="869"/>
      <c r="VPI40" s="869"/>
      <c r="VPJ40" s="869"/>
      <c r="VPK40" s="869"/>
      <c r="VPL40" s="869"/>
      <c r="VPM40" s="869"/>
      <c r="VPN40" s="869"/>
      <c r="VPO40" s="869"/>
      <c r="VPP40" s="869"/>
      <c r="VPQ40" s="869"/>
      <c r="VPR40" s="869"/>
      <c r="VPS40" s="869"/>
      <c r="VPT40" s="869"/>
      <c r="VPU40" s="869"/>
      <c r="VPV40" s="869"/>
      <c r="VPW40" s="869"/>
      <c r="VPX40" s="869"/>
      <c r="VPY40" s="869"/>
      <c r="VPZ40" s="869"/>
      <c r="VQA40" s="869"/>
      <c r="VQB40" s="869"/>
      <c r="VQC40" s="869"/>
      <c r="VQD40" s="869"/>
      <c r="VQE40" s="869"/>
      <c r="VQF40" s="869"/>
      <c r="VQG40" s="869"/>
      <c r="VQH40" s="869"/>
      <c r="VQI40" s="869"/>
      <c r="VQJ40" s="869"/>
      <c r="VQK40" s="869"/>
      <c r="VQL40" s="869"/>
      <c r="VQM40" s="869"/>
      <c r="VQN40" s="869"/>
      <c r="VQO40" s="869"/>
      <c r="VQP40" s="869"/>
      <c r="VQQ40" s="869"/>
      <c r="VQR40" s="869"/>
      <c r="VQS40" s="869"/>
      <c r="VQT40" s="869"/>
      <c r="VQU40" s="869"/>
      <c r="VQV40" s="869"/>
      <c r="VQW40" s="869"/>
      <c r="VQX40" s="869"/>
      <c r="VQY40" s="869"/>
      <c r="VQZ40" s="869"/>
      <c r="VRA40" s="869"/>
      <c r="VRB40" s="869"/>
      <c r="VRC40" s="869"/>
      <c r="VRD40" s="869"/>
      <c r="VRE40" s="869"/>
      <c r="VRF40" s="869"/>
      <c r="VRG40" s="869"/>
      <c r="VRH40" s="869"/>
      <c r="VRI40" s="869"/>
      <c r="VRJ40" s="869"/>
      <c r="VRK40" s="869"/>
      <c r="VRL40" s="869"/>
      <c r="VRM40" s="869"/>
      <c r="VRN40" s="869"/>
      <c r="VRO40" s="869"/>
      <c r="VRP40" s="869"/>
      <c r="VRQ40" s="869"/>
      <c r="VRR40" s="869"/>
      <c r="VRS40" s="869"/>
      <c r="VRT40" s="869"/>
      <c r="VRU40" s="869"/>
      <c r="VRV40" s="869"/>
      <c r="VRW40" s="869"/>
      <c r="VRX40" s="869"/>
      <c r="VRY40" s="869"/>
      <c r="VRZ40" s="869"/>
      <c r="VSA40" s="869"/>
      <c r="VSB40" s="869"/>
      <c r="VSC40" s="869"/>
      <c r="VSD40" s="869"/>
      <c r="VSE40" s="869"/>
      <c r="VSF40" s="869"/>
      <c r="VSG40" s="869"/>
      <c r="VSH40" s="869"/>
      <c r="VSI40" s="869"/>
      <c r="VSJ40" s="869"/>
      <c r="VSK40" s="869"/>
      <c r="VSL40" s="869"/>
      <c r="VSM40" s="869"/>
      <c r="VSN40" s="869"/>
      <c r="VSO40" s="869"/>
      <c r="VSP40" s="869"/>
      <c r="VSQ40" s="869"/>
      <c r="VSR40" s="869"/>
      <c r="VSS40" s="869"/>
      <c r="VST40" s="869"/>
      <c r="VSU40" s="869"/>
      <c r="VSV40" s="869"/>
      <c r="VSW40" s="869"/>
      <c r="VSX40" s="869"/>
      <c r="VSY40" s="869"/>
      <c r="VSZ40" s="869"/>
      <c r="VTA40" s="869"/>
      <c r="VTB40" s="869"/>
      <c r="VTC40" s="869"/>
      <c r="VTD40" s="869"/>
      <c r="VTE40" s="869"/>
      <c r="VTF40" s="869"/>
      <c r="VTG40" s="869"/>
      <c r="VTH40" s="869"/>
      <c r="VTI40" s="869"/>
      <c r="VTJ40" s="869"/>
      <c r="VTK40" s="869"/>
      <c r="VTL40" s="869"/>
      <c r="VTM40" s="869"/>
      <c r="VTN40" s="869"/>
      <c r="VTO40" s="869"/>
      <c r="VTP40" s="869"/>
      <c r="VTQ40" s="869"/>
      <c r="VTR40" s="869"/>
      <c r="VTS40" s="869"/>
      <c r="VTT40" s="869"/>
      <c r="VTU40" s="869"/>
      <c r="VTV40" s="869"/>
      <c r="VTW40" s="869"/>
      <c r="VTX40" s="869"/>
      <c r="VTY40" s="869"/>
      <c r="VTZ40" s="869"/>
      <c r="VUA40" s="869"/>
      <c r="VUB40" s="869"/>
      <c r="VUC40" s="869"/>
      <c r="VUD40" s="869"/>
      <c r="VUE40" s="869"/>
      <c r="VUF40" s="869"/>
      <c r="VUG40" s="869"/>
      <c r="VUH40" s="869"/>
      <c r="VUI40" s="869"/>
      <c r="VUJ40" s="869"/>
      <c r="VUK40" s="869"/>
      <c r="VUL40" s="869"/>
      <c r="VUM40" s="869"/>
      <c r="VUN40" s="869"/>
      <c r="VUO40" s="869"/>
      <c r="VUP40" s="869"/>
      <c r="VUQ40" s="869"/>
      <c r="VUR40" s="869"/>
      <c r="VUS40" s="869"/>
      <c r="VUT40" s="869"/>
      <c r="VUU40" s="869"/>
      <c r="VUV40" s="869"/>
      <c r="VUW40" s="869"/>
      <c r="VUX40" s="869"/>
      <c r="VUY40" s="869"/>
      <c r="VUZ40" s="869"/>
      <c r="VVA40" s="869"/>
      <c r="VVB40" s="869"/>
      <c r="VVC40" s="869"/>
      <c r="VVD40" s="869"/>
      <c r="VVE40" s="869"/>
      <c r="VVF40" s="869"/>
      <c r="VVG40" s="869"/>
      <c r="VVH40" s="869"/>
      <c r="VVI40" s="869"/>
      <c r="VVJ40" s="869"/>
      <c r="VVK40" s="869"/>
      <c r="VVL40" s="869"/>
      <c r="VVM40" s="869"/>
      <c r="VVN40" s="869"/>
      <c r="VVO40" s="869"/>
      <c r="VVP40" s="869"/>
      <c r="VVQ40" s="869"/>
      <c r="VVR40" s="869"/>
      <c r="VVS40" s="869"/>
      <c r="VVT40" s="869"/>
      <c r="VVU40" s="869"/>
      <c r="VVV40" s="869"/>
      <c r="VVW40" s="869"/>
      <c r="VVX40" s="869"/>
      <c r="VVY40" s="869"/>
      <c r="VVZ40" s="869"/>
      <c r="VWA40" s="869"/>
      <c r="VWB40" s="869"/>
      <c r="VWC40" s="869"/>
      <c r="VWD40" s="869"/>
      <c r="VWE40" s="869"/>
      <c r="VWF40" s="869"/>
      <c r="VWG40" s="869"/>
      <c r="VWH40" s="869"/>
      <c r="VWI40" s="869"/>
      <c r="VWJ40" s="869"/>
      <c r="VWK40" s="869"/>
      <c r="VWL40" s="869"/>
      <c r="VWM40" s="869"/>
      <c r="VWN40" s="869"/>
      <c r="VWO40" s="869"/>
      <c r="VWP40" s="869"/>
      <c r="VWQ40" s="869"/>
      <c r="VWR40" s="869"/>
      <c r="VWS40" s="869"/>
      <c r="VWT40" s="869"/>
      <c r="VWU40" s="869"/>
      <c r="VWV40" s="869"/>
      <c r="VWW40" s="869"/>
      <c r="VWX40" s="869"/>
      <c r="VWY40" s="869"/>
      <c r="VWZ40" s="869"/>
      <c r="VXA40" s="869"/>
      <c r="VXB40" s="869"/>
      <c r="VXC40" s="869"/>
      <c r="VXD40" s="869"/>
      <c r="VXE40" s="869"/>
      <c r="VXF40" s="869"/>
      <c r="VXG40" s="869"/>
      <c r="VXH40" s="869"/>
      <c r="VXI40" s="869"/>
      <c r="VXJ40" s="869"/>
      <c r="VXK40" s="869"/>
      <c r="VXL40" s="869"/>
      <c r="VXM40" s="869"/>
      <c r="VXN40" s="869"/>
      <c r="VXO40" s="869"/>
      <c r="VXP40" s="869"/>
      <c r="VXQ40" s="869"/>
      <c r="VXR40" s="869"/>
      <c r="VXS40" s="869"/>
      <c r="VXT40" s="869"/>
      <c r="VXU40" s="869"/>
      <c r="VXV40" s="869"/>
      <c r="VXW40" s="869"/>
      <c r="VXX40" s="869"/>
      <c r="VXY40" s="869"/>
      <c r="VXZ40" s="869"/>
      <c r="VYA40" s="869"/>
      <c r="VYB40" s="869"/>
      <c r="VYC40" s="869"/>
      <c r="VYD40" s="869"/>
      <c r="VYE40" s="869"/>
      <c r="VYF40" s="869"/>
      <c r="VYG40" s="869"/>
      <c r="VYH40" s="869"/>
      <c r="VYI40" s="869"/>
      <c r="VYJ40" s="869"/>
      <c r="VYK40" s="869"/>
      <c r="VYL40" s="869"/>
      <c r="VYM40" s="869"/>
      <c r="VYN40" s="869"/>
      <c r="VYO40" s="869"/>
      <c r="VYP40" s="869"/>
      <c r="VYQ40" s="869"/>
      <c r="VYR40" s="869"/>
      <c r="VYS40" s="869"/>
      <c r="VYT40" s="869"/>
      <c r="VYU40" s="869"/>
      <c r="VYV40" s="869"/>
      <c r="VYW40" s="869"/>
      <c r="VYX40" s="869"/>
      <c r="VYY40" s="869"/>
      <c r="VYZ40" s="869"/>
      <c r="VZA40" s="869"/>
      <c r="VZB40" s="869"/>
      <c r="VZC40" s="869"/>
      <c r="VZD40" s="869"/>
      <c r="VZE40" s="869"/>
      <c r="VZF40" s="869"/>
      <c r="VZG40" s="869"/>
      <c r="VZH40" s="869"/>
      <c r="VZI40" s="869"/>
      <c r="VZJ40" s="869"/>
      <c r="VZK40" s="869"/>
      <c r="VZL40" s="869"/>
      <c r="VZM40" s="869"/>
      <c r="VZN40" s="869"/>
      <c r="VZO40" s="869"/>
      <c r="VZP40" s="869"/>
      <c r="VZQ40" s="869"/>
      <c r="VZR40" s="869"/>
      <c r="VZS40" s="869"/>
      <c r="VZT40" s="869"/>
      <c r="VZU40" s="869"/>
      <c r="VZV40" s="869"/>
      <c r="VZW40" s="869"/>
      <c r="VZX40" s="869"/>
      <c r="VZY40" s="869"/>
      <c r="VZZ40" s="869"/>
      <c r="WAA40" s="869"/>
      <c r="WAB40" s="869"/>
      <c r="WAC40" s="869"/>
      <c r="WAD40" s="869"/>
      <c r="WAE40" s="869"/>
      <c r="WAF40" s="869"/>
      <c r="WAG40" s="869"/>
      <c r="WAH40" s="869"/>
      <c r="WAI40" s="869"/>
      <c r="WAJ40" s="869"/>
      <c r="WAK40" s="869"/>
      <c r="WAL40" s="869"/>
      <c r="WAM40" s="869"/>
      <c r="WAN40" s="869"/>
      <c r="WAO40" s="869"/>
      <c r="WAP40" s="869"/>
      <c r="WAQ40" s="869"/>
      <c r="WAR40" s="869"/>
      <c r="WAS40" s="869"/>
      <c r="WAT40" s="869"/>
      <c r="WAU40" s="869"/>
      <c r="WAV40" s="869"/>
      <c r="WAW40" s="869"/>
      <c r="WAX40" s="869"/>
      <c r="WAY40" s="869"/>
      <c r="WAZ40" s="869"/>
      <c r="WBA40" s="869"/>
      <c r="WBB40" s="869"/>
      <c r="WBC40" s="869"/>
      <c r="WBD40" s="869"/>
      <c r="WBE40" s="869"/>
      <c r="WBF40" s="869"/>
      <c r="WBG40" s="869"/>
      <c r="WBH40" s="869"/>
      <c r="WBI40" s="869"/>
      <c r="WBJ40" s="869"/>
      <c r="WBK40" s="869"/>
      <c r="WBL40" s="869"/>
      <c r="WBM40" s="869"/>
      <c r="WBN40" s="869"/>
      <c r="WBO40" s="869"/>
      <c r="WBP40" s="869"/>
      <c r="WBQ40" s="869"/>
      <c r="WBR40" s="869"/>
      <c r="WBS40" s="869"/>
      <c r="WBT40" s="869"/>
      <c r="WBU40" s="869"/>
      <c r="WBV40" s="869"/>
      <c r="WBW40" s="869"/>
      <c r="WBX40" s="869"/>
      <c r="WBY40" s="869"/>
      <c r="WBZ40" s="869"/>
      <c r="WCA40" s="869"/>
      <c r="WCB40" s="869"/>
      <c r="WCC40" s="869"/>
      <c r="WCD40" s="869"/>
      <c r="WCE40" s="869"/>
      <c r="WCF40" s="869"/>
      <c r="WCG40" s="869"/>
      <c r="WCH40" s="869"/>
      <c r="WCI40" s="869"/>
      <c r="WCJ40" s="869"/>
      <c r="WCK40" s="869"/>
      <c r="WCL40" s="869"/>
      <c r="WCM40" s="869"/>
      <c r="WCN40" s="869"/>
      <c r="WCO40" s="869"/>
      <c r="WCP40" s="869"/>
      <c r="WCQ40" s="869"/>
      <c r="WCR40" s="869"/>
      <c r="WCS40" s="869"/>
      <c r="WCT40" s="869"/>
      <c r="WCU40" s="869"/>
      <c r="WCV40" s="869"/>
      <c r="WCW40" s="869"/>
      <c r="WCX40" s="869"/>
      <c r="WCY40" s="869"/>
      <c r="WCZ40" s="869"/>
      <c r="WDA40" s="869"/>
      <c r="WDB40" s="869"/>
      <c r="WDC40" s="869"/>
      <c r="WDD40" s="869"/>
      <c r="WDE40" s="869"/>
      <c r="WDF40" s="869"/>
      <c r="WDG40" s="869"/>
      <c r="WDH40" s="869"/>
      <c r="WDI40" s="869"/>
      <c r="WDJ40" s="869"/>
      <c r="WDK40" s="869"/>
      <c r="WDL40" s="869"/>
      <c r="WDM40" s="869"/>
      <c r="WDN40" s="869"/>
      <c r="WDO40" s="869"/>
      <c r="WDP40" s="869"/>
      <c r="WDQ40" s="869"/>
      <c r="WDR40" s="869"/>
      <c r="WDS40" s="869"/>
      <c r="WDT40" s="869"/>
      <c r="WDU40" s="869"/>
      <c r="WDV40" s="869"/>
      <c r="WDW40" s="869"/>
      <c r="WDX40" s="869"/>
      <c r="WDY40" s="869"/>
      <c r="WDZ40" s="869"/>
      <c r="WEA40" s="869"/>
      <c r="WEB40" s="869"/>
      <c r="WEC40" s="869"/>
      <c r="WED40" s="869"/>
      <c r="WEE40" s="869"/>
      <c r="WEF40" s="869"/>
      <c r="WEG40" s="869"/>
      <c r="WEH40" s="869"/>
      <c r="WEI40" s="869"/>
      <c r="WEJ40" s="869"/>
      <c r="WEK40" s="869"/>
      <c r="WEL40" s="869"/>
      <c r="WEM40" s="869"/>
      <c r="WEN40" s="869"/>
      <c r="WEO40" s="869"/>
      <c r="WEP40" s="869"/>
      <c r="WEQ40" s="869"/>
      <c r="WER40" s="869"/>
      <c r="WES40" s="869"/>
      <c r="WET40" s="869"/>
      <c r="WEU40" s="869"/>
      <c r="WEV40" s="869"/>
      <c r="WEW40" s="869"/>
      <c r="WEX40" s="869"/>
      <c r="WEY40" s="869"/>
      <c r="WEZ40" s="869"/>
      <c r="WFA40" s="869"/>
      <c r="WFB40" s="869"/>
      <c r="WFC40" s="869"/>
      <c r="WFD40" s="869"/>
      <c r="WFE40" s="869"/>
      <c r="WFF40" s="869"/>
      <c r="WFG40" s="869"/>
      <c r="WFH40" s="869"/>
      <c r="WFI40" s="869"/>
      <c r="WFJ40" s="869"/>
      <c r="WFK40" s="869"/>
      <c r="WFL40" s="869"/>
      <c r="WFM40" s="869"/>
      <c r="WFN40" s="869"/>
      <c r="WFO40" s="869"/>
      <c r="WFP40" s="869"/>
      <c r="WFQ40" s="869"/>
      <c r="WFR40" s="869"/>
      <c r="WFS40" s="869"/>
      <c r="WFT40" s="869"/>
      <c r="WFU40" s="869"/>
      <c r="WFV40" s="869"/>
      <c r="WFW40" s="869"/>
      <c r="WFX40" s="869"/>
      <c r="WFY40" s="869"/>
      <c r="WFZ40" s="869"/>
      <c r="WGA40" s="869"/>
      <c r="WGB40" s="869"/>
      <c r="WGC40" s="869"/>
      <c r="WGD40" s="869"/>
      <c r="WGE40" s="869"/>
      <c r="WGF40" s="869"/>
      <c r="WGG40" s="869"/>
      <c r="WGH40" s="869"/>
      <c r="WGI40" s="869"/>
      <c r="WGJ40" s="869"/>
      <c r="WGK40" s="869"/>
      <c r="WGL40" s="869"/>
      <c r="WGM40" s="869"/>
      <c r="WGN40" s="869"/>
      <c r="WGO40" s="869"/>
      <c r="WGP40" s="869"/>
      <c r="WGQ40" s="869"/>
      <c r="WGR40" s="869"/>
      <c r="WGS40" s="869"/>
      <c r="WGT40" s="869"/>
      <c r="WGU40" s="869"/>
      <c r="WGV40" s="869"/>
      <c r="WGW40" s="869"/>
      <c r="WGX40" s="869"/>
      <c r="WGY40" s="869"/>
      <c r="WGZ40" s="869"/>
      <c r="WHA40" s="869"/>
      <c r="WHB40" s="869"/>
      <c r="WHC40" s="869"/>
      <c r="WHD40" s="869"/>
      <c r="WHE40" s="869"/>
      <c r="WHF40" s="869"/>
      <c r="WHG40" s="869"/>
      <c r="WHH40" s="869"/>
      <c r="WHI40" s="869"/>
      <c r="WHJ40" s="869"/>
      <c r="WHK40" s="869"/>
      <c r="WHL40" s="869"/>
      <c r="WHM40" s="869"/>
      <c r="WHN40" s="869"/>
      <c r="WHO40" s="869"/>
      <c r="WHP40" s="869"/>
      <c r="WHQ40" s="869"/>
      <c r="WHR40" s="869"/>
      <c r="WHS40" s="869"/>
      <c r="WHT40" s="869"/>
      <c r="WHU40" s="869"/>
      <c r="WHV40" s="869"/>
      <c r="WHW40" s="869"/>
      <c r="WHX40" s="869"/>
      <c r="WHY40" s="869"/>
      <c r="WHZ40" s="869"/>
      <c r="WIA40" s="869"/>
      <c r="WIB40" s="869"/>
      <c r="WIC40" s="869"/>
      <c r="WID40" s="869"/>
      <c r="WIE40" s="869"/>
      <c r="WIF40" s="869"/>
      <c r="WIG40" s="869"/>
      <c r="WIH40" s="869"/>
      <c r="WII40" s="869"/>
      <c r="WIJ40" s="869"/>
      <c r="WIK40" s="869"/>
      <c r="WIL40" s="869"/>
      <c r="WIM40" s="869"/>
      <c r="WIN40" s="869"/>
      <c r="WIO40" s="869"/>
      <c r="WIP40" s="869"/>
      <c r="WIQ40" s="869"/>
      <c r="WIR40" s="869"/>
      <c r="WIS40" s="869"/>
      <c r="WIT40" s="869"/>
      <c r="WIU40" s="869"/>
      <c r="WIV40" s="869"/>
      <c r="WIW40" s="869"/>
      <c r="WIX40" s="869"/>
      <c r="WIY40" s="869"/>
      <c r="WIZ40" s="869"/>
      <c r="WJA40" s="869"/>
      <c r="WJB40" s="869"/>
      <c r="WJC40" s="869"/>
      <c r="WJD40" s="869"/>
      <c r="WJE40" s="869"/>
      <c r="WJF40" s="869"/>
      <c r="WJG40" s="869"/>
      <c r="WJH40" s="869"/>
      <c r="WJI40" s="869"/>
      <c r="WJJ40" s="869"/>
      <c r="WJK40" s="869"/>
      <c r="WJL40" s="869"/>
      <c r="WJM40" s="869"/>
      <c r="WJN40" s="869"/>
      <c r="WJO40" s="869"/>
      <c r="WJP40" s="869"/>
      <c r="WJQ40" s="869"/>
      <c r="WJR40" s="869"/>
      <c r="WJS40" s="869"/>
      <c r="WJT40" s="869"/>
      <c r="WJU40" s="869"/>
      <c r="WJV40" s="869"/>
      <c r="WJW40" s="869"/>
      <c r="WJX40" s="869"/>
      <c r="WJY40" s="869"/>
      <c r="WJZ40" s="869"/>
      <c r="WKA40" s="869"/>
      <c r="WKB40" s="869"/>
      <c r="WKC40" s="869"/>
      <c r="WKD40" s="869"/>
      <c r="WKE40" s="869"/>
      <c r="WKF40" s="869"/>
      <c r="WKG40" s="869"/>
      <c r="WKH40" s="869"/>
      <c r="WKI40" s="869"/>
      <c r="WKJ40" s="869"/>
      <c r="WKK40" s="869"/>
      <c r="WKL40" s="869"/>
      <c r="WKM40" s="869"/>
      <c r="WKN40" s="869"/>
      <c r="WKO40" s="869"/>
      <c r="WKP40" s="869"/>
      <c r="WKQ40" s="869"/>
      <c r="WKR40" s="869"/>
      <c r="WKS40" s="869"/>
      <c r="WKT40" s="869"/>
      <c r="WKU40" s="869"/>
      <c r="WKV40" s="869"/>
      <c r="WKW40" s="869"/>
      <c r="WKX40" s="869"/>
      <c r="WKY40" s="869"/>
      <c r="WKZ40" s="869"/>
      <c r="WLA40" s="869"/>
      <c r="WLB40" s="869"/>
      <c r="WLC40" s="869"/>
      <c r="WLD40" s="869"/>
      <c r="WLE40" s="869"/>
      <c r="WLF40" s="869"/>
      <c r="WLG40" s="869"/>
      <c r="WLH40" s="869"/>
      <c r="WLI40" s="869"/>
      <c r="WLJ40" s="869"/>
      <c r="WLK40" s="869"/>
      <c r="WLL40" s="869"/>
      <c r="WLM40" s="869"/>
      <c r="WLN40" s="869"/>
      <c r="WLO40" s="869"/>
      <c r="WLP40" s="869"/>
      <c r="WLQ40" s="869"/>
      <c r="WLR40" s="869"/>
      <c r="WLS40" s="869"/>
      <c r="WLT40" s="869"/>
      <c r="WLU40" s="869"/>
      <c r="WLV40" s="869"/>
      <c r="WLW40" s="869"/>
      <c r="WLX40" s="869"/>
      <c r="WLY40" s="869"/>
      <c r="WLZ40" s="869"/>
      <c r="WMA40" s="869"/>
      <c r="WMB40" s="869"/>
      <c r="WMC40" s="869"/>
      <c r="WMD40" s="869"/>
      <c r="WME40" s="869"/>
      <c r="WMF40" s="869"/>
      <c r="WMG40" s="869"/>
      <c r="WMH40" s="869"/>
      <c r="WMI40" s="869"/>
      <c r="WMJ40" s="869"/>
      <c r="WMK40" s="869"/>
      <c r="WML40" s="869"/>
      <c r="WMM40" s="869"/>
      <c r="WMN40" s="869"/>
      <c r="WMO40" s="869"/>
      <c r="WMP40" s="869"/>
      <c r="WMQ40" s="869"/>
      <c r="WMR40" s="869"/>
      <c r="WMS40" s="869"/>
      <c r="WMT40" s="869"/>
      <c r="WMU40" s="869"/>
      <c r="WMV40" s="869"/>
      <c r="WMW40" s="869"/>
      <c r="WMX40" s="869"/>
      <c r="WMY40" s="869"/>
      <c r="WMZ40" s="869"/>
      <c r="WNA40" s="869"/>
      <c r="WNB40" s="869"/>
      <c r="WNC40" s="869"/>
      <c r="WND40" s="869"/>
      <c r="WNE40" s="869"/>
      <c r="WNF40" s="869"/>
      <c r="WNG40" s="869"/>
      <c r="WNH40" s="869"/>
      <c r="WNI40" s="869"/>
      <c r="WNJ40" s="869"/>
      <c r="WNK40" s="869"/>
      <c r="WNL40" s="869"/>
      <c r="WNM40" s="869"/>
      <c r="WNN40" s="869"/>
      <c r="WNO40" s="869"/>
      <c r="WNP40" s="869"/>
      <c r="WNQ40" s="869"/>
      <c r="WNR40" s="869"/>
      <c r="WNS40" s="869"/>
      <c r="WNT40" s="869"/>
      <c r="WNU40" s="869"/>
      <c r="WNV40" s="869"/>
      <c r="WNW40" s="869"/>
      <c r="WNX40" s="869"/>
      <c r="WNY40" s="869"/>
      <c r="WNZ40" s="869"/>
      <c r="WOA40" s="869"/>
      <c r="WOB40" s="869"/>
      <c r="WOC40" s="869"/>
      <c r="WOD40" s="869"/>
      <c r="WOE40" s="869"/>
      <c r="WOF40" s="869"/>
      <c r="WOG40" s="869"/>
      <c r="WOH40" s="869"/>
      <c r="WOI40" s="869"/>
      <c r="WOJ40" s="869"/>
      <c r="WOK40" s="869"/>
      <c r="WOL40" s="869"/>
      <c r="WOM40" s="869"/>
      <c r="WON40" s="869"/>
      <c r="WOO40" s="869"/>
      <c r="WOP40" s="869"/>
      <c r="WOQ40" s="869"/>
      <c r="WOR40" s="869"/>
      <c r="WOS40" s="869"/>
      <c r="WOT40" s="869"/>
      <c r="WOU40" s="869"/>
      <c r="WOV40" s="869"/>
      <c r="WOW40" s="869"/>
      <c r="WOX40" s="869"/>
      <c r="WOY40" s="869"/>
      <c r="WOZ40" s="869"/>
      <c r="WPA40" s="869"/>
      <c r="WPB40" s="869"/>
      <c r="WPC40" s="869"/>
      <c r="WPD40" s="869"/>
      <c r="WPE40" s="869"/>
      <c r="WPF40" s="869"/>
      <c r="WPG40" s="869"/>
      <c r="WPH40" s="869"/>
      <c r="WPI40" s="869"/>
      <c r="WPJ40" s="869"/>
      <c r="WPK40" s="869"/>
      <c r="WPL40" s="869"/>
      <c r="WPM40" s="869"/>
      <c r="WPN40" s="869"/>
      <c r="WPO40" s="869"/>
      <c r="WPP40" s="869"/>
      <c r="WPQ40" s="869"/>
      <c r="WPR40" s="869"/>
      <c r="WPS40" s="869"/>
      <c r="WPT40" s="869"/>
      <c r="WPU40" s="869"/>
      <c r="WPV40" s="869"/>
      <c r="WPW40" s="869"/>
      <c r="WPX40" s="869"/>
      <c r="WPY40" s="869"/>
      <c r="WPZ40" s="869"/>
      <c r="WQA40" s="869"/>
      <c r="WQB40" s="869"/>
      <c r="WQC40" s="869"/>
      <c r="WQD40" s="869"/>
      <c r="WQE40" s="869"/>
      <c r="WQF40" s="869"/>
      <c r="WQG40" s="869"/>
      <c r="WQH40" s="869"/>
      <c r="WQI40" s="869"/>
      <c r="WQJ40" s="869"/>
      <c r="WQK40" s="869"/>
      <c r="WQL40" s="869"/>
      <c r="WQM40" s="869"/>
      <c r="WQN40" s="869"/>
      <c r="WQO40" s="869"/>
      <c r="WQP40" s="869"/>
      <c r="WQQ40" s="869"/>
      <c r="WQR40" s="869"/>
      <c r="WQS40" s="869"/>
      <c r="WQT40" s="869"/>
      <c r="WQU40" s="869"/>
      <c r="WQV40" s="869"/>
      <c r="WQW40" s="869"/>
      <c r="WQX40" s="869"/>
      <c r="WQY40" s="869"/>
      <c r="WQZ40" s="869"/>
      <c r="WRA40" s="869"/>
      <c r="WRB40" s="869"/>
      <c r="WRC40" s="869"/>
      <c r="WRD40" s="869"/>
      <c r="WRE40" s="869"/>
      <c r="WRF40" s="869"/>
      <c r="WRG40" s="869"/>
      <c r="WRH40" s="869"/>
      <c r="WRI40" s="869"/>
      <c r="WRJ40" s="869"/>
      <c r="WRK40" s="869"/>
      <c r="WRL40" s="869"/>
      <c r="WRM40" s="869"/>
      <c r="WRN40" s="869"/>
      <c r="WRO40" s="869"/>
      <c r="WRP40" s="869"/>
      <c r="WRQ40" s="869"/>
      <c r="WRR40" s="869"/>
      <c r="WRS40" s="869"/>
      <c r="WRT40" s="869"/>
      <c r="WRU40" s="869"/>
      <c r="WRV40" s="869"/>
      <c r="WRW40" s="869"/>
      <c r="WRX40" s="869"/>
      <c r="WRY40" s="869"/>
      <c r="WRZ40" s="869"/>
      <c r="WSA40" s="869"/>
      <c r="WSB40" s="869"/>
      <c r="WSC40" s="869"/>
      <c r="WSD40" s="869"/>
      <c r="WSE40" s="869"/>
      <c r="WSF40" s="869"/>
      <c r="WSG40" s="869"/>
      <c r="WSH40" s="869"/>
      <c r="WSI40" s="869"/>
      <c r="WSJ40" s="869"/>
      <c r="WSK40" s="869"/>
      <c r="WSL40" s="869"/>
      <c r="WSM40" s="869"/>
      <c r="WSN40" s="869"/>
      <c r="WSO40" s="869"/>
      <c r="WSP40" s="869"/>
      <c r="WSQ40" s="869"/>
      <c r="WSR40" s="869"/>
      <c r="WSS40" s="869"/>
      <c r="WST40" s="869"/>
      <c r="WSU40" s="869"/>
      <c r="WSV40" s="869"/>
      <c r="WSW40" s="869"/>
      <c r="WSX40" s="869"/>
      <c r="WSY40" s="869"/>
      <c r="WSZ40" s="869"/>
      <c r="WTA40" s="869"/>
      <c r="WTB40" s="869"/>
      <c r="WTC40" s="869"/>
      <c r="WTD40" s="869"/>
      <c r="WTE40" s="869"/>
      <c r="WTF40" s="869"/>
      <c r="WTG40" s="869"/>
      <c r="WTH40" s="869"/>
      <c r="WTI40" s="869"/>
      <c r="WTJ40" s="869"/>
      <c r="WTK40" s="869"/>
      <c r="WTL40" s="869"/>
      <c r="WTM40" s="869"/>
      <c r="WTN40" s="869"/>
      <c r="WTO40" s="869"/>
      <c r="WTP40" s="869"/>
      <c r="WTQ40" s="869"/>
      <c r="WTR40" s="869"/>
      <c r="WTS40" s="869"/>
      <c r="WTT40" s="869"/>
      <c r="WTU40" s="869"/>
      <c r="WTV40" s="869"/>
      <c r="WTW40" s="869"/>
      <c r="WTX40" s="869"/>
      <c r="WTY40" s="869"/>
      <c r="WTZ40" s="869"/>
      <c r="WUA40" s="869"/>
      <c r="WUB40" s="869"/>
      <c r="WUC40" s="869"/>
      <c r="WUD40" s="869"/>
      <c r="WUE40" s="869"/>
      <c r="WUF40" s="869"/>
      <c r="WUG40" s="869"/>
      <c r="WUH40" s="869"/>
      <c r="WUI40" s="869"/>
      <c r="WUJ40" s="869"/>
      <c r="WUK40" s="869"/>
      <c r="WUL40" s="869"/>
      <c r="WUM40" s="869"/>
      <c r="WUN40" s="869"/>
      <c r="WUO40" s="869"/>
      <c r="WUP40" s="869"/>
      <c r="WUQ40" s="869"/>
      <c r="WUR40" s="869"/>
      <c r="WUS40" s="869"/>
      <c r="WUT40" s="869"/>
      <c r="WUU40" s="869"/>
      <c r="WUV40" s="869"/>
      <c r="WUW40" s="869"/>
      <c r="WUX40" s="869"/>
      <c r="WUY40" s="869"/>
      <c r="WUZ40" s="869"/>
    </row>
  </sheetData>
  <mergeCells count="5">
    <mergeCell ref="A1:AD1"/>
    <mergeCell ref="A5:C6"/>
    <mergeCell ref="D5:E5"/>
    <mergeCell ref="F5:F6"/>
    <mergeCell ref="D7:F7"/>
  </mergeCells>
  <hyperlinks>
    <hyperlink ref="A1" location="CONTENT!A1" display="Back to table of contents" xr:uid="{F9130332-85F6-4A42-9B03-9BB427342E8F}"/>
    <hyperlink ref="A1:AD1" location="CONTENT!B123" display="Back to table of contents" xr:uid="{27BCB6E9-3318-4746-9337-2077CBB166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E744-A6BB-4EC6-9DF3-E1C328990F84}">
  <dimension ref="A1:AC16"/>
  <sheetViews>
    <sheetView workbookViewId="0">
      <selection sqref="A1:AB1"/>
    </sheetView>
  </sheetViews>
  <sheetFormatPr defaultColWidth="5.8984375" defaultRowHeight="13.2" x14ac:dyDescent="0.25"/>
  <cols>
    <col min="1" max="1" width="8.69921875" style="869" customWidth="1"/>
    <col min="2" max="2" width="39.19921875" style="869" bestFit="1" customWidth="1"/>
    <col min="3" max="8" width="9.5" style="869" customWidth="1"/>
    <col min="9" max="9" width="6" style="869" customWidth="1"/>
    <col min="10" max="10" width="10.69921875" style="869" customWidth="1"/>
    <col min="11" max="11" width="6" style="869" customWidth="1"/>
    <col min="12" max="12" width="9.8984375" style="869" customWidth="1"/>
    <col min="13" max="13" width="6" style="869" customWidth="1"/>
    <col min="14" max="250" width="5.8984375" style="869"/>
    <col min="251" max="251" width="8.69921875" style="869" customWidth="1"/>
    <col min="252" max="252" width="39.69921875" style="869" customWidth="1"/>
    <col min="253" max="253" width="9" style="869" customWidth="1"/>
    <col min="254" max="254" width="14.19921875" style="869" customWidth="1"/>
    <col min="255" max="255" width="9" style="869" customWidth="1"/>
    <col min="256" max="256" width="14.19921875" style="869" customWidth="1"/>
    <col min="257" max="257" width="1.59765625" style="869" customWidth="1"/>
    <col min="258" max="258" width="4.8984375" style="869" customWidth="1"/>
    <col min="259" max="269" width="6" style="869" customWidth="1"/>
    <col min="270" max="506" width="5.8984375" style="869"/>
    <col min="507" max="507" width="8.69921875" style="869" customWidth="1"/>
    <col min="508" max="508" width="39.69921875" style="869" customWidth="1"/>
    <col min="509" max="509" width="9" style="869" customWidth="1"/>
    <col min="510" max="510" width="14.19921875" style="869" customWidth="1"/>
    <col min="511" max="511" width="9" style="869" customWidth="1"/>
    <col min="512" max="512" width="14.19921875" style="869" customWidth="1"/>
    <col min="513" max="513" width="1.59765625" style="869" customWidth="1"/>
    <col min="514" max="514" width="4.8984375" style="869" customWidth="1"/>
    <col min="515" max="525" width="6" style="869" customWidth="1"/>
    <col min="526" max="762" width="5.8984375" style="869"/>
    <col min="763" max="763" width="8.69921875" style="869" customWidth="1"/>
    <col min="764" max="764" width="39.69921875" style="869" customWidth="1"/>
    <col min="765" max="765" width="9" style="869" customWidth="1"/>
    <col min="766" max="766" width="14.19921875" style="869" customWidth="1"/>
    <col min="767" max="767" width="9" style="869" customWidth="1"/>
    <col min="768" max="768" width="14.19921875" style="869" customWidth="1"/>
    <col min="769" max="769" width="1.59765625" style="869" customWidth="1"/>
    <col min="770" max="770" width="4.8984375" style="869" customWidth="1"/>
    <col min="771" max="781" width="6" style="869" customWidth="1"/>
    <col min="782" max="1018" width="5.8984375" style="869"/>
    <col min="1019" max="1019" width="8.69921875" style="869" customWidth="1"/>
    <col min="1020" max="1020" width="39.69921875" style="869" customWidth="1"/>
    <col min="1021" max="1021" width="9" style="869" customWidth="1"/>
    <col min="1022" max="1022" width="14.19921875" style="869" customWidth="1"/>
    <col min="1023" max="1023" width="9" style="869" customWidth="1"/>
    <col min="1024" max="1024" width="14.19921875" style="869" customWidth="1"/>
    <col min="1025" max="1025" width="1.59765625" style="869" customWidth="1"/>
    <col min="1026" max="1026" width="4.8984375" style="869" customWidth="1"/>
    <col min="1027" max="1037" width="6" style="869" customWidth="1"/>
    <col min="1038" max="1274" width="5.8984375" style="869"/>
    <col min="1275" max="1275" width="8.69921875" style="869" customWidth="1"/>
    <col min="1276" max="1276" width="39.69921875" style="869" customWidth="1"/>
    <col min="1277" max="1277" width="9" style="869" customWidth="1"/>
    <col min="1278" max="1278" width="14.19921875" style="869" customWidth="1"/>
    <col min="1279" max="1279" width="9" style="869" customWidth="1"/>
    <col min="1280" max="1280" width="14.19921875" style="869" customWidth="1"/>
    <col min="1281" max="1281" width="1.59765625" style="869" customWidth="1"/>
    <col min="1282" max="1282" width="4.8984375" style="869" customWidth="1"/>
    <col min="1283" max="1293" width="6" style="869" customWidth="1"/>
    <col min="1294" max="1530" width="5.8984375" style="869"/>
    <col min="1531" max="1531" width="8.69921875" style="869" customWidth="1"/>
    <col min="1532" max="1532" width="39.69921875" style="869" customWidth="1"/>
    <col min="1533" max="1533" width="9" style="869" customWidth="1"/>
    <col min="1534" max="1534" width="14.19921875" style="869" customWidth="1"/>
    <col min="1535" max="1535" width="9" style="869" customWidth="1"/>
    <col min="1536" max="1536" width="14.19921875" style="869" customWidth="1"/>
    <col min="1537" max="1537" width="1.59765625" style="869" customWidth="1"/>
    <col min="1538" max="1538" width="4.8984375" style="869" customWidth="1"/>
    <col min="1539" max="1549" width="6" style="869" customWidth="1"/>
    <col min="1550" max="1786" width="5.8984375" style="869"/>
    <col min="1787" max="1787" width="8.69921875" style="869" customWidth="1"/>
    <col min="1788" max="1788" width="39.69921875" style="869" customWidth="1"/>
    <col min="1789" max="1789" width="9" style="869" customWidth="1"/>
    <col min="1790" max="1790" width="14.19921875" style="869" customWidth="1"/>
    <col min="1791" max="1791" width="9" style="869" customWidth="1"/>
    <col min="1792" max="1792" width="14.19921875" style="869" customWidth="1"/>
    <col min="1793" max="1793" width="1.59765625" style="869" customWidth="1"/>
    <col min="1794" max="1794" width="4.8984375" style="869" customWidth="1"/>
    <col min="1795" max="1805" width="6" style="869" customWidth="1"/>
    <col min="1806" max="2042" width="5.8984375" style="869"/>
    <col min="2043" max="2043" width="8.69921875" style="869" customWidth="1"/>
    <col min="2044" max="2044" width="39.69921875" style="869" customWidth="1"/>
    <col min="2045" max="2045" width="9" style="869" customWidth="1"/>
    <col min="2046" max="2046" width="14.19921875" style="869" customWidth="1"/>
    <col min="2047" max="2047" width="9" style="869" customWidth="1"/>
    <col min="2048" max="2048" width="14.19921875" style="869" customWidth="1"/>
    <col min="2049" max="2049" width="1.59765625" style="869" customWidth="1"/>
    <col min="2050" max="2050" width="4.8984375" style="869" customWidth="1"/>
    <col min="2051" max="2061" width="6" style="869" customWidth="1"/>
    <col min="2062" max="2298" width="5.8984375" style="869"/>
    <col min="2299" max="2299" width="8.69921875" style="869" customWidth="1"/>
    <col min="2300" max="2300" width="39.69921875" style="869" customWidth="1"/>
    <col min="2301" max="2301" width="9" style="869" customWidth="1"/>
    <col min="2302" max="2302" width="14.19921875" style="869" customWidth="1"/>
    <col min="2303" max="2303" width="9" style="869" customWidth="1"/>
    <col min="2304" max="2304" width="14.19921875" style="869" customWidth="1"/>
    <col min="2305" max="2305" width="1.59765625" style="869" customWidth="1"/>
    <col min="2306" max="2306" width="4.8984375" style="869" customWidth="1"/>
    <col min="2307" max="2317" width="6" style="869" customWidth="1"/>
    <col min="2318" max="2554" width="5.8984375" style="869"/>
    <col min="2555" max="2555" width="8.69921875" style="869" customWidth="1"/>
    <col min="2556" max="2556" width="39.69921875" style="869" customWidth="1"/>
    <col min="2557" max="2557" width="9" style="869" customWidth="1"/>
    <col min="2558" max="2558" width="14.19921875" style="869" customWidth="1"/>
    <col min="2559" max="2559" width="9" style="869" customWidth="1"/>
    <col min="2560" max="2560" width="14.19921875" style="869" customWidth="1"/>
    <col min="2561" max="2561" width="1.59765625" style="869" customWidth="1"/>
    <col min="2562" max="2562" width="4.8984375" style="869" customWidth="1"/>
    <col min="2563" max="2573" width="6" style="869" customWidth="1"/>
    <col min="2574" max="2810" width="5.8984375" style="869"/>
    <col min="2811" max="2811" width="8.69921875" style="869" customWidth="1"/>
    <col min="2812" max="2812" width="39.69921875" style="869" customWidth="1"/>
    <col min="2813" max="2813" width="9" style="869" customWidth="1"/>
    <col min="2814" max="2814" width="14.19921875" style="869" customWidth="1"/>
    <col min="2815" max="2815" width="9" style="869" customWidth="1"/>
    <col min="2816" max="2816" width="14.19921875" style="869" customWidth="1"/>
    <col min="2817" max="2817" width="1.59765625" style="869" customWidth="1"/>
    <col min="2818" max="2818" width="4.8984375" style="869" customWidth="1"/>
    <col min="2819" max="2829" width="6" style="869" customWidth="1"/>
    <col min="2830" max="3066" width="5.8984375" style="869"/>
    <col min="3067" max="3067" width="8.69921875" style="869" customWidth="1"/>
    <col min="3068" max="3068" width="39.69921875" style="869" customWidth="1"/>
    <col min="3069" max="3069" width="9" style="869" customWidth="1"/>
    <col min="3070" max="3070" width="14.19921875" style="869" customWidth="1"/>
    <col min="3071" max="3071" width="9" style="869" customWidth="1"/>
    <col min="3072" max="3072" width="14.19921875" style="869" customWidth="1"/>
    <col min="3073" max="3073" width="1.59765625" style="869" customWidth="1"/>
    <col min="3074" max="3074" width="4.8984375" style="869" customWidth="1"/>
    <col min="3075" max="3085" width="6" style="869" customWidth="1"/>
    <col min="3086" max="3322" width="5.8984375" style="869"/>
    <col min="3323" max="3323" width="8.69921875" style="869" customWidth="1"/>
    <col min="3324" max="3324" width="39.69921875" style="869" customWidth="1"/>
    <col min="3325" max="3325" width="9" style="869" customWidth="1"/>
    <col min="3326" max="3326" width="14.19921875" style="869" customWidth="1"/>
    <col min="3327" max="3327" width="9" style="869" customWidth="1"/>
    <col min="3328" max="3328" width="14.19921875" style="869" customWidth="1"/>
    <col min="3329" max="3329" width="1.59765625" style="869" customWidth="1"/>
    <col min="3330" max="3330" width="4.8984375" style="869" customWidth="1"/>
    <col min="3331" max="3341" width="6" style="869" customWidth="1"/>
    <col min="3342" max="3578" width="5.8984375" style="869"/>
    <col min="3579" max="3579" width="8.69921875" style="869" customWidth="1"/>
    <col min="3580" max="3580" width="39.69921875" style="869" customWidth="1"/>
    <col min="3581" max="3581" width="9" style="869" customWidth="1"/>
    <col min="3582" max="3582" width="14.19921875" style="869" customWidth="1"/>
    <col min="3583" max="3583" width="9" style="869" customWidth="1"/>
    <col min="3584" max="3584" width="14.19921875" style="869" customWidth="1"/>
    <col min="3585" max="3585" width="1.59765625" style="869" customWidth="1"/>
    <col min="3586" max="3586" width="4.8984375" style="869" customWidth="1"/>
    <col min="3587" max="3597" width="6" style="869" customWidth="1"/>
    <col min="3598" max="3834" width="5.8984375" style="869"/>
    <col min="3835" max="3835" width="8.69921875" style="869" customWidth="1"/>
    <col min="3836" max="3836" width="39.69921875" style="869" customWidth="1"/>
    <col min="3837" max="3837" width="9" style="869" customWidth="1"/>
    <col min="3838" max="3838" width="14.19921875" style="869" customWidth="1"/>
    <col min="3839" max="3839" width="9" style="869" customWidth="1"/>
    <col min="3840" max="3840" width="14.19921875" style="869" customWidth="1"/>
    <col min="3841" max="3841" width="1.59765625" style="869" customWidth="1"/>
    <col min="3842" max="3842" width="4.8984375" style="869" customWidth="1"/>
    <col min="3843" max="3853" width="6" style="869" customWidth="1"/>
    <col min="3854" max="4090" width="5.8984375" style="869"/>
    <col min="4091" max="4091" width="8.69921875" style="869" customWidth="1"/>
    <col min="4092" max="4092" width="39.69921875" style="869" customWidth="1"/>
    <col min="4093" max="4093" width="9" style="869" customWidth="1"/>
    <col min="4094" max="4094" width="14.19921875" style="869" customWidth="1"/>
    <col min="4095" max="4095" width="9" style="869" customWidth="1"/>
    <col min="4096" max="4096" width="14.19921875" style="869" customWidth="1"/>
    <col min="4097" max="4097" width="1.59765625" style="869" customWidth="1"/>
    <col min="4098" max="4098" width="4.8984375" style="869" customWidth="1"/>
    <col min="4099" max="4109" width="6" style="869" customWidth="1"/>
    <col min="4110" max="4346" width="5.8984375" style="869"/>
    <col min="4347" max="4347" width="8.69921875" style="869" customWidth="1"/>
    <col min="4348" max="4348" width="39.69921875" style="869" customWidth="1"/>
    <col min="4349" max="4349" width="9" style="869" customWidth="1"/>
    <col min="4350" max="4350" width="14.19921875" style="869" customWidth="1"/>
    <col min="4351" max="4351" width="9" style="869" customWidth="1"/>
    <col min="4352" max="4352" width="14.19921875" style="869" customWidth="1"/>
    <col min="4353" max="4353" width="1.59765625" style="869" customWidth="1"/>
    <col min="4354" max="4354" width="4.8984375" style="869" customWidth="1"/>
    <col min="4355" max="4365" width="6" style="869" customWidth="1"/>
    <col min="4366" max="4602" width="5.8984375" style="869"/>
    <col min="4603" max="4603" width="8.69921875" style="869" customWidth="1"/>
    <col min="4604" max="4604" width="39.69921875" style="869" customWidth="1"/>
    <col min="4605" max="4605" width="9" style="869" customWidth="1"/>
    <col min="4606" max="4606" width="14.19921875" style="869" customWidth="1"/>
    <col min="4607" max="4607" width="9" style="869" customWidth="1"/>
    <col min="4608" max="4608" width="14.19921875" style="869" customWidth="1"/>
    <col min="4609" max="4609" width="1.59765625" style="869" customWidth="1"/>
    <col min="4610" max="4610" width="4.8984375" style="869" customWidth="1"/>
    <col min="4611" max="4621" width="6" style="869" customWidth="1"/>
    <col min="4622" max="4858" width="5.8984375" style="869"/>
    <col min="4859" max="4859" width="8.69921875" style="869" customWidth="1"/>
    <col min="4860" max="4860" width="39.69921875" style="869" customWidth="1"/>
    <col min="4861" max="4861" width="9" style="869" customWidth="1"/>
    <col min="4862" max="4862" width="14.19921875" style="869" customWidth="1"/>
    <col min="4863" max="4863" width="9" style="869" customWidth="1"/>
    <col min="4864" max="4864" width="14.19921875" style="869" customWidth="1"/>
    <col min="4865" max="4865" width="1.59765625" style="869" customWidth="1"/>
    <col min="4866" max="4866" width="4.8984375" style="869" customWidth="1"/>
    <col min="4867" max="4877" width="6" style="869" customWidth="1"/>
    <col min="4878" max="5114" width="5.8984375" style="869"/>
    <col min="5115" max="5115" width="8.69921875" style="869" customWidth="1"/>
    <col min="5116" max="5116" width="39.69921875" style="869" customWidth="1"/>
    <col min="5117" max="5117" width="9" style="869" customWidth="1"/>
    <col min="5118" max="5118" width="14.19921875" style="869" customWidth="1"/>
    <col min="5119" max="5119" width="9" style="869" customWidth="1"/>
    <col min="5120" max="5120" width="14.19921875" style="869" customWidth="1"/>
    <col min="5121" max="5121" width="1.59765625" style="869" customWidth="1"/>
    <col min="5122" max="5122" width="4.8984375" style="869" customWidth="1"/>
    <col min="5123" max="5133" width="6" style="869" customWidth="1"/>
    <col min="5134" max="5370" width="5.8984375" style="869"/>
    <col min="5371" max="5371" width="8.69921875" style="869" customWidth="1"/>
    <col min="5372" max="5372" width="39.69921875" style="869" customWidth="1"/>
    <col min="5373" max="5373" width="9" style="869" customWidth="1"/>
    <col min="5374" max="5374" width="14.19921875" style="869" customWidth="1"/>
    <col min="5375" max="5375" width="9" style="869" customWidth="1"/>
    <col min="5376" max="5376" width="14.19921875" style="869" customWidth="1"/>
    <col min="5377" max="5377" width="1.59765625" style="869" customWidth="1"/>
    <col min="5378" max="5378" width="4.8984375" style="869" customWidth="1"/>
    <col min="5379" max="5389" width="6" style="869" customWidth="1"/>
    <col min="5390" max="5626" width="5.8984375" style="869"/>
    <col min="5627" max="5627" width="8.69921875" style="869" customWidth="1"/>
    <col min="5628" max="5628" width="39.69921875" style="869" customWidth="1"/>
    <col min="5629" max="5629" width="9" style="869" customWidth="1"/>
    <col min="5630" max="5630" width="14.19921875" style="869" customWidth="1"/>
    <col min="5631" max="5631" width="9" style="869" customWidth="1"/>
    <col min="5632" max="5632" width="14.19921875" style="869" customWidth="1"/>
    <col min="5633" max="5633" width="1.59765625" style="869" customWidth="1"/>
    <col min="5634" max="5634" width="4.8984375" style="869" customWidth="1"/>
    <col min="5635" max="5645" width="6" style="869" customWidth="1"/>
    <col min="5646" max="5882" width="5.8984375" style="869"/>
    <col min="5883" max="5883" width="8.69921875" style="869" customWidth="1"/>
    <col min="5884" max="5884" width="39.69921875" style="869" customWidth="1"/>
    <col min="5885" max="5885" width="9" style="869" customWidth="1"/>
    <col min="5886" max="5886" width="14.19921875" style="869" customWidth="1"/>
    <col min="5887" max="5887" width="9" style="869" customWidth="1"/>
    <col min="5888" max="5888" width="14.19921875" style="869" customWidth="1"/>
    <col min="5889" max="5889" width="1.59765625" style="869" customWidth="1"/>
    <col min="5890" max="5890" width="4.8984375" style="869" customWidth="1"/>
    <col min="5891" max="5901" width="6" style="869" customWidth="1"/>
    <col min="5902" max="6138" width="5.8984375" style="869"/>
    <col min="6139" max="6139" width="8.69921875" style="869" customWidth="1"/>
    <col min="6140" max="6140" width="39.69921875" style="869" customWidth="1"/>
    <col min="6141" max="6141" width="9" style="869" customWidth="1"/>
    <col min="6142" max="6142" width="14.19921875" style="869" customWidth="1"/>
    <col min="6143" max="6143" width="9" style="869" customWidth="1"/>
    <col min="6144" max="6144" width="14.19921875" style="869" customWidth="1"/>
    <col min="6145" max="6145" width="1.59765625" style="869" customWidth="1"/>
    <col min="6146" max="6146" width="4.8984375" style="869" customWidth="1"/>
    <col min="6147" max="6157" width="6" style="869" customWidth="1"/>
    <col min="6158" max="6394" width="5.8984375" style="869"/>
    <col min="6395" max="6395" width="8.69921875" style="869" customWidth="1"/>
    <col min="6396" max="6396" width="39.69921875" style="869" customWidth="1"/>
    <col min="6397" max="6397" width="9" style="869" customWidth="1"/>
    <col min="6398" max="6398" width="14.19921875" style="869" customWidth="1"/>
    <col min="6399" max="6399" width="9" style="869" customWidth="1"/>
    <col min="6400" max="6400" width="14.19921875" style="869" customWidth="1"/>
    <col min="6401" max="6401" width="1.59765625" style="869" customWidth="1"/>
    <col min="6402" max="6402" width="4.8984375" style="869" customWidth="1"/>
    <col min="6403" max="6413" width="6" style="869" customWidth="1"/>
    <col min="6414" max="6650" width="5.8984375" style="869"/>
    <col min="6651" max="6651" width="8.69921875" style="869" customWidth="1"/>
    <col min="6652" max="6652" width="39.69921875" style="869" customWidth="1"/>
    <col min="6653" max="6653" width="9" style="869" customWidth="1"/>
    <col min="6654" max="6654" width="14.19921875" style="869" customWidth="1"/>
    <col min="6655" max="6655" width="9" style="869" customWidth="1"/>
    <col min="6656" max="6656" width="14.19921875" style="869" customWidth="1"/>
    <col min="6657" max="6657" width="1.59765625" style="869" customWidth="1"/>
    <col min="6658" max="6658" width="4.8984375" style="869" customWidth="1"/>
    <col min="6659" max="6669" width="6" style="869" customWidth="1"/>
    <col min="6670" max="6906" width="5.8984375" style="869"/>
    <col min="6907" max="6907" width="8.69921875" style="869" customWidth="1"/>
    <col min="6908" max="6908" width="39.69921875" style="869" customWidth="1"/>
    <col min="6909" max="6909" width="9" style="869" customWidth="1"/>
    <col min="6910" max="6910" width="14.19921875" style="869" customWidth="1"/>
    <col min="6911" max="6911" width="9" style="869" customWidth="1"/>
    <col min="6912" max="6912" width="14.19921875" style="869" customWidth="1"/>
    <col min="6913" max="6913" width="1.59765625" style="869" customWidth="1"/>
    <col min="6914" max="6914" width="4.8984375" style="869" customWidth="1"/>
    <col min="6915" max="6925" width="6" style="869" customWidth="1"/>
    <col min="6926" max="7162" width="5.8984375" style="869"/>
    <col min="7163" max="7163" width="8.69921875" style="869" customWidth="1"/>
    <col min="7164" max="7164" width="39.69921875" style="869" customWidth="1"/>
    <col min="7165" max="7165" width="9" style="869" customWidth="1"/>
    <col min="7166" max="7166" width="14.19921875" style="869" customWidth="1"/>
    <col min="7167" max="7167" width="9" style="869" customWidth="1"/>
    <col min="7168" max="7168" width="14.19921875" style="869" customWidth="1"/>
    <col min="7169" max="7169" width="1.59765625" style="869" customWidth="1"/>
    <col min="7170" max="7170" width="4.8984375" style="869" customWidth="1"/>
    <col min="7171" max="7181" width="6" style="869" customWidth="1"/>
    <col min="7182" max="7418" width="5.8984375" style="869"/>
    <col min="7419" max="7419" width="8.69921875" style="869" customWidth="1"/>
    <col min="7420" max="7420" width="39.69921875" style="869" customWidth="1"/>
    <col min="7421" max="7421" width="9" style="869" customWidth="1"/>
    <col min="7422" max="7422" width="14.19921875" style="869" customWidth="1"/>
    <col min="7423" max="7423" width="9" style="869" customWidth="1"/>
    <col min="7424" max="7424" width="14.19921875" style="869" customWidth="1"/>
    <col min="7425" max="7425" width="1.59765625" style="869" customWidth="1"/>
    <col min="7426" max="7426" width="4.8984375" style="869" customWidth="1"/>
    <col min="7427" max="7437" width="6" style="869" customWidth="1"/>
    <col min="7438" max="7674" width="5.8984375" style="869"/>
    <col min="7675" max="7675" width="8.69921875" style="869" customWidth="1"/>
    <col min="7676" max="7676" width="39.69921875" style="869" customWidth="1"/>
    <col min="7677" max="7677" width="9" style="869" customWidth="1"/>
    <col min="7678" max="7678" width="14.19921875" style="869" customWidth="1"/>
    <col min="7679" max="7679" width="9" style="869" customWidth="1"/>
    <col min="7680" max="7680" width="14.19921875" style="869" customWidth="1"/>
    <col min="7681" max="7681" width="1.59765625" style="869" customWidth="1"/>
    <col min="7682" max="7682" width="4.8984375" style="869" customWidth="1"/>
    <col min="7683" max="7693" width="6" style="869" customWidth="1"/>
    <col min="7694" max="7930" width="5.8984375" style="869"/>
    <col min="7931" max="7931" width="8.69921875" style="869" customWidth="1"/>
    <col min="7932" max="7932" width="39.69921875" style="869" customWidth="1"/>
    <col min="7933" max="7933" width="9" style="869" customWidth="1"/>
    <col min="7934" max="7934" width="14.19921875" style="869" customWidth="1"/>
    <col min="7935" max="7935" width="9" style="869" customWidth="1"/>
    <col min="7936" max="7936" width="14.19921875" style="869" customWidth="1"/>
    <col min="7937" max="7937" width="1.59765625" style="869" customWidth="1"/>
    <col min="7938" max="7938" width="4.8984375" style="869" customWidth="1"/>
    <col min="7939" max="7949" width="6" style="869" customWidth="1"/>
    <col min="7950" max="8186" width="5.8984375" style="869"/>
    <col min="8187" max="8187" width="8.69921875" style="869" customWidth="1"/>
    <col min="8188" max="8188" width="39.69921875" style="869" customWidth="1"/>
    <col min="8189" max="8189" width="9" style="869" customWidth="1"/>
    <col min="8190" max="8190" width="14.19921875" style="869" customWidth="1"/>
    <col min="8191" max="8191" width="9" style="869" customWidth="1"/>
    <col min="8192" max="8192" width="14.19921875" style="869" customWidth="1"/>
    <col min="8193" max="8193" width="1.59765625" style="869" customWidth="1"/>
    <col min="8194" max="8194" width="4.8984375" style="869" customWidth="1"/>
    <col min="8195" max="8205" width="6" style="869" customWidth="1"/>
    <col min="8206" max="8442" width="5.8984375" style="869"/>
    <col min="8443" max="8443" width="8.69921875" style="869" customWidth="1"/>
    <col min="8444" max="8444" width="39.69921875" style="869" customWidth="1"/>
    <col min="8445" max="8445" width="9" style="869" customWidth="1"/>
    <col min="8446" max="8446" width="14.19921875" style="869" customWidth="1"/>
    <col min="8447" max="8447" width="9" style="869" customWidth="1"/>
    <col min="8448" max="8448" width="14.19921875" style="869" customWidth="1"/>
    <col min="8449" max="8449" width="1.59765625" style="869" customWidth="1"/>
    <col min="8450" max="8450" width="4.8984375" style="869" customWidth="1"/>
    <col min="8451" max="8461" width="6" style="869" customWidth="1"/>
    <col min="8462" max="8698" width="5.8984375" style="869"/>
    <col min="8699" max="8699" width="8.69921875" style="869" customWidth="1"/>
    <col min="8700" max="8700" width="39.69921875" style="869" customWidth="1"/>
    <col min="8701" max="8701" width="9" style="869" customWidth="1"/>
    <col min="8702" max="8702" width="14.19921875" style="869" customWidth="1"/>
    <col min="8703" max="8703" width="9" style="869" customWidth="1"/>
    <col min="8704" max="8704" width="14.19921875" style="869" customWidth="1"/>
    <col min="8705" max="8705" width="1.59765625" style="869" customWidth="1"/>
    <col min="8706" max="8706" width="4.8984375" style="869" customWidth="1"/>
    <col min="8707" max="8717" width="6" style="869" customWidth="1"/>
    <col min="8718" max="8954" width="5.8984375" style="869"/>
    <col min="8955" max="8955" width="8.69921875" style="869" customWidth="1"/>
    <col min="8956" max="8956" width="39.69921875" style="869" customWidth="1"/>
    <col min="8957" max="8957" width="9" style="869" customWidth="1"/>
    <col min="8958" max="8958" width="14.19921875" style="869" customWidth="1"/>
    <col min="8959" max="8959" width="9" style="869" customWidth="1"/>
    <col min="8960" max="8960" width="14.19921875" style="869" customWidth="1"/>
    <col min="8961" max="8961" width="1.59765625" style="869" customWidth="1"/>
    <col min="8962" max="8962" width="4.8984375" style="869" customWidth="1"/>
    <col min="8963" max="8973" width="6" style="869" customWidth="1"/>
    <col min="8974" max="9210" width="5.8984375" style="869"/>
    <col min="9211" max="9211" width="8.69921875" style="869" customWidth="1"/>
    <col min="9212" max="9212" width="39.69921875" style="869" customWidth="1"/>
    <col min="9213" max="9213" width="9" style="869" customWidth="1"/>
    <col min="9214" max="9214" width="14.19921875" style="869" customWidth="1"/>
    <col min="9215" max="9215" width="9" style="869" customWidth="1"/>
    <col min="9216" max="9216" width="14.19921875" style="869" customWidth="1"/>
    <col min="9217" max="9217" width="1.59765625" style="869" customWidth="1"/>
    <col min="9218" max="9218" width="4.8984375" style="869" customWidth="1"/>
    <col min="9219" max="9229" width="6" style="869" customWidth="1"/>
    <col min="9230" max="9466" width="5.8984375" style="869"/>
    <col min="9467" max="9467" width="8.69921875" style="869" customWidth="1"/>
    <col min="9468" max="9468" width="39.69921875" style="869" customWidth="1"/>
    <col min="9469" max="9469" width="9" style="869" customWidth="1"/>
    <col min="9470" max="9470" width="14.19921875" style="869" customWidth="1"/>
    <col min="9471" max="9471" width="9" style="869" customWidth="1"/>
    <col min="9472" max="9472" width="14.19921875" style="869" customWidth="1"/>
    <col min="9473" max="9473" width="1.59765625" style="869" customWidth="1"/>
    <col min="9474" max="9474" width="4.8984375" style="869" customWidth="1"/>
    <col min="9475" max="9485" width="6" style="869" customWidth="1"/>
    <col min="9486" max="9722" width="5.8984375" style="869"/>
    <col min="9723" max="9723" width="8.69921875" style="869" customWidth="1"/>
    <col min="9724" max="9724" width="39.69921875" style="869" customWidth="1"/>
    <col min="9725" max="9725" width="9" style="869" customWidth="1"/>
    <col min="9726" max="9726" width="14.19921875" style="869" customWidth="1"/>
    <col min="9727" max="9727" width="9" style="869" customWidth="1"/>
    <col min="9728" max="9728" width="14.19921875" style="869" customWidth="1"/>
    <col min="9729" max="9729" width="1.59765625" style="869" customWidth="1"/>
    <col min="9730" max="9730" width="4.8984375" style="869" customWidth="1"/>
    <col min="9731" max="9741" width="6" style="869" customWidth="1"/>
    <col min="9742" max="9978" width="5.8984375" style="869"/>
    <col min="9979" max="9979" width="8.69921875" style="869" customWidth="1"/>
    <col min="9980" max="9980" width="39.69921875" style="869" customWidth="1"/>
    <col min="9981" max="9981" width="9" style="869" customWidth="1"/>
    <col min="9982" max="9982" width="14.19921875" style="869" customWidth="1"/>
    <col min="9983" max="9983" width="9" style="869" customWidth="1"/>
    <col min="9984" max="9984" width="14.19921875" style="869" customWidth="1"/>
    <col min="9985" max="9985" width="1.59765625" style="869" customWidth="1"/>
    <col min="9986" max="9986" width="4.8984375" style="869" customWidth="1"/>
    <col min="9987" max="9997" width="6" style="869" customWidth="1"/>
    <col min="9998" max="10234" width="5.8984375" style="869"/>
    <col min="10235" max="10235" width="8.69921875" style="869" customWidth="1"/>
    <col min="10236" max="10236" width="39.69921875" style="869" customWidth="1"/>
    <col min="10237" max="10237" width="9" style="869" customWidth="1"/>
    <col min="10238" max="10238" width="14.19921875" style="869" customWidth="1"/>
    <col min="10239" max="10239" width="9" style="869" customWidth="1"/>
    <col min="10240" max="10240" width="14.19921875" style="869" customWidth="1"/>
    <col min="10241" max="10241" width="1.59765625" style="869" customWidth="1"/>
    <col min="10242" max="10242" width="4.8984375" style="869" customWidth="1"/>
    <col min="10243" max="10253" width="6" style="869" customWidth="1"/>
    <col min="10254" max="10490" width="5.8984375" style="869"/>
    <col min="10491" max="10491" width="8.69921875" style="869" customWidth="1"/>
    <col min="10492" max="10492" width="39.69921875" style="869" customWidth="1"/>
    <col min="10493" max="10493" width="9" style="869" customWidth="1"/>
    <col min="10494" max="10494" width="14.19921875" style="869" customWidth="1"/>
    <col min="10495" max="10495" width="9" style="869" customWidth="1"/>
    <col min="10496" max="10496" width="14.19921875" style="869" customWidth="1"/>
    <col min="10497" max="10497" width="1.59765625" style="869" customWidth="1"/>
    <col min="10498" max="10498" width="4.8984375" style="869" customWidth="1"/>
    <col min="10499" max="10509" width="6" style="869" customWidth="1"/>
    <col min="10510" max="10746" width="5.8984375" style="869"/>
    <col min="10747" max="10747" width="8.69921875" style="869" customWidth="1"/>
    <col min="10748" max="10748" width="39.69921875" style="869" customWidth="1"/>
    <col min="10749" max="10749" width="9" style="869" customWidth="1"/>
    <col min="10750" max="10750" width="14.19921875" style="869" customWidth="1"/>
    <col min="10751" max="10751" width="9" style="869" customWidth="1"/>
    <col min="10752" max="10752" width="14.19921875" style="869" customWidth="1"/>
    <col min="10753" max="10753" width="1.59765625" style="869" customWidth="1"/>
    <col min="10754" max="10754" width="4.8984375" style="869" customWidth="1"/>
    <col min="10755" max="10765" width="6" style="869" customWidth="1"/>
    <col min="10766" max="11002" width="5.8984375" style="869"/>
    <col min="11003" max="11003" width="8.69921875" style="869" customWidth="1"/>
    <col min="11004" max="11004" width="39.69921875" style="869" customWidth="1"/>
    <col min="11005" max="11005" width="9" style="869" customWidth="1"/>
    <col min="11006" max="11006" width="14.19921875" style="869" customWidth="1"/>
    <col min="11007" max="11007" width="9" style="869" customWidth="1"/>
    <col min="11008" max="11008" width="14.19921875" style="869" customWidth="1"/>
    <col min="11009" max="11009" width="1.59765625" style="869" customWidth="1"/>
    <col min="11010" max="11010" width="4.8984375" style="869" customWidth="1"/>
    <col min="11011" max="11021" width="6" style="869" customWidth="1"/>
    <col min="11022" max="11258" width="5.8984375" style="869"/>
    <col min="11259" max="11259" width="8.69921875" style="869" customWidth="1"/>
    <col min="11260" max="11260" width="39.69921875" style="869" customWidth="1"/>
    <col min="11261" max="11261" width="9" style="869" customWidth="1"/>
    <col min="11262" max="11262" width="14.19921875" style="869" customWidth="1"/>
    <col min="11263" max="11263" width="9" style="869" customWidth="1"/>
    <col min="11264" max="11264" width="14.19921875" style="869" customWidth="1"/>
    <col min="11265" max="11265" width="1.59765625" style="869" customWidth="1"/>
    <col min="11266" max="11266" width="4.8984375" style="869" customWidth="1"/>
    <col min="11267" max="11277" width="6" style="869" customWidth="1"/>
    <col min="11278" max="11514" width="5.8984375" style="869"/>
    <col min="11515" max="11515" width="8.69921875" style="869" customWidth="1"/>
    <col min="11516" max="11516" width="39.69921875" style="869" customWidth="1"/>
    <col min="11517" max="11517" width="9" style="869" customWidth="1"/>
    <col min="11518" max="11518" width="14.19921875" style="869" customWidth="1"/>
    <col min="11519" max="11519" width="9" style="869" customWidth="1"/>
    <col min="11520" max="11520" width="14.19921875" style="869" customWidth="1"/>
    <col min="11521" max="11521" width="1.59765625" style="869" customWidth="1"/>
    <col min="11522" max="11522" width="4.8984375" style="869" customWidth="1"/>
    <col min="11523" max="11533" width="6" style="869" customWidth="1"/>
    <col min="11534" max="11770" width="5.8984375" style="869"/>
    <col min="11771" max="11771" width="8.69921875" style="869" customWidth="1"/>
    <col min="11772" max="11772" width="39.69921875" style="869" customWidth="1"/>
    <col min="11773" max="11773" width="9" style="869" customWidth="1"/>
    <col min="11774" max="11774" width="14.19921875" style="869" customWidth="1"/>
    <col min="11775" max="11775" width="9" style="869" customWidth="1"/>
    <col min="11776" max="11776" width="14.19921875" style="869" customWidth="1"/>
    <col min="11777" max="11777" width="1.59765625" style="869" customWidth="1"/>
    <col min="11778" max="11778" width="4.8984375" style="869" customWidth="1"/>
    <col min="11779" max="11789" width="6" style="869" customWidth="1"/>
    <col min="11790" max="12026" width="5.8984375" style="869"/>
    <col min="12027" max="12027" width="8.69921875" style="869" customWidth="1"/>
    <col min="12028" max="12028" width="39.69921875" style="869" customWidth="1"/>
    <col min="12029" max="12029" width="9" style="869" customWidth="1"/>
    <col min="12030" max="12030" width="14.19921875" style="869" customWidth="1"/>
    <col min="12031" max="12031" width="9" style="869" customWidth="1"/>
    <col min="12032" max="12032" width="14.19921875" style="869" customWidth="1"/>
    <col min="12033" max="12033" width="1.59765625" style="869" customWidth="1"/>
    <col min="12034" max="12034" width="4.8984375" style="869" customWidth="1"/>
    <col min="12035" max="12045" width="6" style="869" customWidth="1"/>
    <col min="12046" max="12282" width="5.8984375" style="869"/>
    <col min="12283" max="12283" width="8.69921875" style="869" customWidth="1"/>
    <col min="12284" max="12284" width="39.69921875" style="869" customWidth="1"/>
    <col min="12285" max="12285" width="9" style="869" customWidth="1"/>
    <col min="12286" max="12286" width="14.19921875" style="869" customWidth="1"/>
    <col min="12287" max="12287" width="9" style="869" customWidth="1"/>
    <col min="12288" max="12288" width="14.19921875" style="869" customWidth="1"/>
    <col min="12289" max="12289" width="1.59765625" style="869" customWidth="1"/>
    <col min="12290" max="12290" width="4.8984375" style="869" customWidth="1"/>
    <col min="12291" max="12301" width="6" style="869" customWidth="1"/>
    <col min="12302" max="12538" width="5.8984375" style="869"/>
    <col min="12539" max="12539" width="8.69921875" style="869" customWidth="1"/>
    <col min="12540" max="12540" width="39.69921875" style="869" customWidth="1"/>
    <col min="12541" max="12541" width="9" style="869" customWidth="1"/>
    <col min="12542" max="12542" width="14.19921875" style="869" customWidth="1"/>
    <col min="12543" max="12543" width="9" style="869" customWidth="1"/>
    <col min="12544" max="12544" width="14.19921875" style="869" customWidth="1"/>
    <col min="12545" max="12545" width="1.59765625" style="869" customWidth="1"/>
    <col min="12546" max="12546" width="4.8984375" style="869" customWidth="1"/>
    <col min="12547" max="12557" width="6" style="869" customWidth="1"/>
    <col min="12558" max="12794" width="5.8984375" style="869"/>
    <col min="12795" max="12795" width="8.69921875" style="869" customWidth="1"/>
    <col min="12796" max="12796" width="39.69921875" style="869" customWidth="1"/>
    <col min="12797" max="12797" width="9" style="869" customWidth="1"/>
    <col min="12798" max="12798" width="14.19921875" style="869" customWidth="1"/>
    <col min="12799" max="12799" width="9" style="869" customWidth="1"/>
    <col min="12800" max="12800" width="14.19921875" style="869" customWidth="1"/>
    <col min="12801" max="12801" width="1.59765625" style="869" customWidth="1"/>
    <col min="12802" max="12802" width="4.8984375" style="869" customWidth="1"/>
    <col min="12803" max="12813" width="6" style="869" customWidth="1"/>
    <col min="12814" max="13050" width="5.8984375" style="869"/>
    <col min="13051" max="13051" width="8.69921875" style="869" customWidth="1"/>
    <col min="13052" max="13052" width="39.69921875" style="869" customWidth="1"/>
    <col min="13053" max="13053" width="9" style="869" customWidth="1"/>
    <col min="13054" max="13054" width="14.19921875" style="869" customWidth="1"/>
    <col min="13055" max="13055" width="9" style="869" customWidth="1"/>
    <col min="13056" max="13056" width="14.19921875" style="869" customWidth="1"/>
    <col min="13057" max="13057" width="1.59765625" style="869" customWidth="1"/>
    <col min="13058" max="13058" width="4.8984375" style="869" customWidth="1"/>
    <col min="13059" max="13069" width="6" style="869" customWidth="1"/>
    <col min="13070" max="13306" width="5.8984375" style="869"/>
    <col min="13307" max="13307" width="8.69921875" style="869" customWidth="1"/>
    <col min="13308" max="13308" width="39.69921875" style="869" customWidth="1"/>
    <col min="13309" max="13309" width="9" style="869" customWidth="1"/>
    <col min="13310" max="13310" width="14.19921875" style="869" customWidth="1"/>
    <col min="13311" max="13311" width="9" style="869" customWidth="1"/>
    <col min="13312" max="13312" width="14.19921875" style="869" customWidth="1"/>
    <col min="13313" max="13313" width="1.59765625" style="869" customWidth="1"/>
    <col min="13314" max="13314" width="4.8984375" style="869" customWidth="1"/>
    <col min="13315" max="13325" width="6" style="869" customWidth="1"/>
    <col min="13326" max="13562" width="5.8984375" style="869"/>
    <col min="13563" max="13563" width="8.69921875" style="869" customWidth="1"/>
    <col min="13564" max="13564" width="39.69921875" style="869" customWidth="1"/>
    <col min="13565" max="13565" width="9" style="869" customWidth="1"/>
    <col min="13566" max="13566" width="14.19921875" style="869" customWidth="1"/>
    <col min="13567" max="13567" width="9" style="869" customWidth="1"/>
    <col min="13568" max="13568" width="14.19921875" style="869" customWidth="1"/>
    <col min="13569" max="13569" width="1.59765625" style="869" customWidth="1"/>
    <col min="13570" max="13570" width="4.8984375" style="869" customWidth="1"/>
    <col min="13571" max="13581" width="6" style="869" customWidth="1"/>
    <col min="13582" max="13818" width="5.8984375" style="869"/>
    <col min="13819" max="13819" width="8.69921875" style="869" customWidth="1"/>
    <col min="13820" max="13820" width="39.69921875" style="869" customWidth="1"/>
    <col min="13821" max="13821" width="9" style="869" customWidth="1"/>
    <col min="13822" max="13822" width="14.19921875" style="869" customWidth="1"/>
    <col min="13823" max="13823" width="9" style="869" customWidth="1"/>
    <col min="13824" max="13824" width="14.19921875" style="869" customWidth="1"/>
    <col min="13825" max="13825" width="1.59765625" style="869" customWidth="1"/>
    <col min="13826" max="13826" width="4.8984375" style="869" customWidth="1"/>
    <col min="13827" max="13837" width="6" style="869" customWidth="1"/>
    <col min="13838" max="14074" width="5.8984375" style="869"/>
    <col min="14075" max="14075" width="8.69921875" style="869" customWidth="1"/>
    <col min="14076" max="14076" width="39.69921875" style="869" customWidth="1"/>
    <col min="14077" max="14077" width="9" style="869" customWidth="1"/>
    <col min="14078" max="14078" width="14.19921875" style="869" customWidth="1"/>
    <col min="14079" max="14079" width="9" style="869" customWidth="1"/>
    <col min="14080" max="14080" width="14.19921875" style="869" customWidth="1"/>
    <col min="14081" max="14081" width="1.59765625" style="869" customWidth="1"/>
    <col min="14082" max="14082" width="4.8984375" style="869" customWidth="1"/>
    <col min="14083" max="14093" width="6" style="869" customWidth="1"/>
    <col min="14094" max="14330" width="5.8984375" style="869"/>
    <col min="14331" max="14331" width="8.69921875" style="869" customWidth="1"/>
    <col min="14332" max="14332" width="39.69921875" style="869" customWidth="1"/>
    <col min="14333" max="14333" width="9" style="869" customWidth="1"/>
    <col min="14334" max="14334" width="14.19921875" style="869" customWidth="1"/>
    <col min="14335" max="14335" width="9" style="869" customWidth="1"/>
    <col min="14336" max="14336" width="14.19921875" style="869" customWidth="1"/>
    <col min="14337" max="14337" width="1.59765625" style="869" customWidth="1"/>
    <col min="14338" max="14338" width="4.8984375" style="869" customWidth="1"/>
    <col min="14339" max="14349" width="6" style="869" customWidth="1"/>
    <col min="14350" max="14586" width="5.8984375" style="869"/>
    <col min="14587" max="14587" width="8.69921875" style="869" customWidth="1"/>
    <col min="14588" max="14588" width="39.69921875" style="869" customWidth="1"/>
    <col min="14589" max="14589" width="9" style="869" customWidth="1"/>
    <col min="14590" max="14590" width="14.19921875" style="869" customWidth="1"/>
    <col min="14591" max="14591" width="9" style="869" customWidth="1"/>
    <col min="14592" max="14592" width="14.19921875" style="869" customWidth="1"/>
    <col min="14593" max="14593" width="1.59765625" style="869" customWidth="1"/>
    <col min="14594" max="14594" width="4.8984375" style="869" customWidth="1"/>
    <col min="14595" max="14605" width="6" style="869" customWidth="1"/>
    <col min="14606" max="14842" width="5.8984375" style="869"/>
    <col min="14843" max="14843" width="8.69921875" style="869" customWidth="1"/>
    <col min="14844" max="14844" width="39.69921875" style="869" customWidth="1"/>
    <col min="14845" max="14845" width="9" style="869" customWidth="1"/>
    <col min="14846" max="14846" width="14.19921875" style="869" customWidth="1"/>
    <col min="14847" max="14847" width="9" style="869" customWidth="1"/>
    <col min="14848" max="14848" width="14.19921875" style="869" customWidth="1"/>
    <col min="14849" max="14849" width="1.59765625" style="869" customWidth="1"/>
    <col min="14850" max="14850" width="4.8984375" style="869" customWidth="1"/>
    <col min="14851" max="14861" width="6" style="869" customWidth="1"/>
    <col min="14862" max="15098" width="5.8984375" style="869"/>
    <col min="15099" max="15099" width="8.69921875" style="869" customWidth="1"/>
    <col min="15100" max="15100" width="39.69921875" style="869" customWidth="1"/>
    <col min="15101" max="15101" width="9" style="869" customWidth="1"/>
    <col min="15102" max="15102" width="14.19921875" style="869" customWidth="1"/>
    <col min="15103" max="15103" width="9" style="869" customWidth="1"/>
    <col min="15104" max="15104" width="14.19921875" style="869" customWidth="1"/>
    <col min="15105" max="15105" width="1.59765625" style="869" customWidth="1"/>
    <col min="15106" max="15106" width="4.8984375" style="869" customWidth="1"/>
    <col min="15107" max="15117" width="6" style="869" customWidth="1"/>
    <col min="15118" max="15354" width="5.8984375" style="869"/>
    <col min="15355" max="15355" width="8.69921875" style="869" customWidth="1"/>
    <col min="15356" max="15356" width="39.69921875" style="869" customWidth="1"/>
    <col min="15357" max="15357" width="9" style="869" customWidth="1"/>
    <col min="15358" max="15358" width="14.19921875" style="869" customWidth="1"/>
    <col min="15359" max="15359" width="9" style="869" customWidth="1"/>
    <col min="15360" max="15360" width="14.19921875" style="869" customWidth="1"/>
    <col min="15361" max="15361" width="1.59765625" style="869" customWidth="1"/>
    <col min="15362" max="15362" width="4.8984375" style="869" customWidth="1"/>
    <col min="15363" max="15373" width="6" style="869" customWidth="1"/>
    <col min="15374" max="15610" width="5.8984375" style="869"/>
    <col min="15611" max="15611" width="8.69921875" style="869" customWidth="1"/>
    <col min="15612" max="15612" width="39.69921875" style="869" customWidth="1"/>
    <col min="15613" max="15613" width="9" style="869" customWidth="1"/>
    <col min="15614" max="15614" width="14.19921875" style="869" customWidth="1"/>
    <col min="15615" max="15615" width="9" style="869" customWidth="1"/>
    <col min="15616" max="15616" width="14.19921875" style="869" customWidth="1"/>
    <col min="15617" max="15617" width="1.59765625" style="869" customWidth="1"/>
    <col min="15618" max="15618" width="4.8984375" style="869" customWidth="1"/>
    <col min="15619" max="15629" width="6" style="869" customWidth="1"/>
    <col min="15630" max="15866" width="5.8984375" style="869"/>
    <col min="15867" max="15867" width="8.69921875" style="869" customWidth="1"/>
    <col min="15868" max="15868" width="39.69921875" style="869" customWidth="1"/>
    <col min="15869" max="15869" width="9" style="869" customWidth="1"/>
    <col min="15870" max="15870" width="14.19921875" style="869" customWidth="1"/>
    <col min="15871" max="15871" width="9" style="869" customWidth="1"/>
    <col min="15872" max="15872" width="14.19921875" style="869" customWidth="1"/>
    <col min="15873" max="15873" width="1.59765625" style="869" customWidth="1"/>
    <col min="15874" max="15874" width="4.8984375" style="869" customWidth="1"/>
    <col min="15875" max="15885" width="6" style="869" customWidth="1"/>
    <col min="15886" max="16122" width="5.8984375" style="869"/>
    <col min="16123" max="16123" width="8.69921875" style="869" customWidth="1"/>
    <col min="16124" max="16124" width="39.69921875" style="869" customWidth="1"/>
    <col min="16125" max="16125" width="9" style="869" customWidth="1"/>
    <col min="16126" max="16126" width="14.19921875" style="869" customWidth="1"/>
    <col min="16127" max="16127" width="9" style="869" customWidth="1"/>
    <col min="16128" max="16128" width="14.19921875" style="869" customWidth="1"/>
    <col min="16129" max="16129" width="1.59765625" style="869" customWidth="1"/>
    <col min="16130" max="16130" width="4.8984375" style="869" customWidth="1"/>
    <col min="16131" max="16141" width="6" style="869" customWidth="1"/>
    <col min="16142" max="16384" width="5.8984375" style="869"/>
  </cols>
  <sheetData>
    <row r="1" spans="1:29" s="43" customFormat="1"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868"/>
    </row>
    <row r="2" spans="1:29" ht="16.8" x14ac:dyDescent="0.3">
      <c r="A2" s="870" t="s">
        <v>1872</v>
      </c>
      <c r="B2" s="871"/>
      <c r="C2" s="871"/>
      <c r="D2" s="871"/>
      <c r="E2" s="871"/>
      <c r="F2" s="871"/>
      <c r="G2" s="871"/>
      <c r="H2" s="871"/>
    </row>
    <row r="3" spans="1:29" x14ac:dyDescent="0.25">
      <c r="A3" s="872"/>
      <c r="B3" s="872"/>
      <c r="C3" s="872"/>
      <c r="D3" s="872"/>
      <c r="E3" s="872"/>
      <c r="F3" s="872"/>
      <c r="G3" s="872"/>
      <c r="H3" s="872"/>
    </row>
    <row r="4" spans="1:29" ht="23.25" customHeight="1" x14ac:dyDescent="0.3">
      <c r="A4" s="873" t="s">
        <v>1873</v>
      </c>
      <c r="B4" s="874"/>
      <c r="C4" s="6176">
        <v>2020</v>
      </c>
      <c r="D4" s="6177"/>
      <c r="E4" s="6176">
        <v>2021</v>
      </c>
      <c r="F4" s="6177"/>
      <c r="G4" s="6176">
        <v>2022</v>
      </c>
      <c r="H4" s="6177"/>
      <c r="I4" s="6176">
        <v>2023</v>
      </c>
      <c r="J4" s="6177"/>
      <c r="K4" s="6176">
        <v>2024</v>
      </c>
      <c r="L4" s="6177"/>
    </row>
    <row r="5" spans="1:29" ht="21" customHeight="1" x14ac:dyDescent="0.3">
      <c r="A5" s="875" t="s">
        <v>1874</v>
      </c>
      <c r="B5" s="876" t="s">
        <v>1832</v>
      </c>
      <c r="C5" s="6174" t="s">
        <v>398</v>
      </c>
      <c r="D5" s="6175"/>
      <c r="E5" s="6174" t="s">
        <v>398</v>
      </c>
      <c r="F5" s="6175"/>
      <c r="G5" s="6174" t="s">
        <v>398</v>
      </c>
      <c r="H5" s="6175"/>
      <c r="I5" s="6174" t="s">
        <v>398</v>
      </c>
      <c r="J5" s="6175"/>
      <c r="K5" s="6174" t="s">
        <v>398</v>
      </c>
      <c r="L5" s="6175"/>
    </row>
    <row r="6" spans="1:29" ht="5.25" customHeight="1" x14ac:dyDescent="0.3">
      <c r="A6" s="877"/>
      <c r="B6" s="878"/>
      <c r="C6" s="879"/>
      <c r="D6" s="880"/>
      <c r="E6" s="879"/>
      <c r="F6" s="880"/>
      <c r="G6" s="879"/>
      <c r="H6" s="880"/>
      <c r="I6" s="879"/>
      <c r="J6" s="880"/>
      <c r="K6" s="879"/>
      <c r="L6" s="880"/>
    </row>
    <row r="7" spans="1:29" s="886" customFormat="1" ht="80.099999999999994" customHeight="1" x14ac:dyDescent="0.3">
      <c r="A7" s="881"/>
      <c r="B7" s="882" t="s">
        <v>1875</v>
      </c>
      <c r="C7" s="883" t="s">
        <v>1876</v>
      </c>
      <c r="D7" s="884">
        <v>10.199999999999999</v>
      </c>
      <c r="E7" s="883" t="s">
        <v>1876</v>
      </c>
      <c r="F7" s="885">
        <v>19.100000000000001</v>
      </c>
      <c r="G7" s="883" t="s">
        <v>1876</v>
      </c>
      <c r="H7" s="885">
        <v>34.4</v>
      </c>
      <c r="I7" s="883" t="s">
        <v>911</v>
      </c>
      <c r="J7" s="885">
        <v>5.0999999999999996</v>
      </c>
      <c r="K7" s="883" t="s">
        <v>911</v>
      </c>
      <c r="L7" s="885">
        <v>1.6</v>
      </c>
    </row>
    <row r="8" spans="1:29" s="886" customFormat="1" ht="80.099999999999994" customHeight="1" x14ac:dyDescent="0.3">
      <c r="A8" s="887">
        <v>0</v>
      </c>
      <c r="B8" s="888" t="s">
        <v>1877</v>
      </c>
      <c r="C8" s="889" t="s">
        <v>1876</v>
      </c>
      <c r="D8" s="890">
        <v>9.3000000000000007</v>
      </c>
      <c r="E8" s="889" t="s">
        <v>1876</v>
      </c>
      <c r="F8" s="890">
        <v>16.3</v>
      </c>
      <c r="G8" s="889" t="s">
        <v>1876</v>
      </c>
      <c r="H8" s="890">
        <v>15.9</v>
      </c>
      <c r="I8" s="891" t="s">
        <v>1876</v>
      </c>
      <c r="J8" s="890">
        <v>6.9</v>
      </c>
      <c r="K8" s="891" t="s">
        <v>911</v>
      </c>
      <c r="L8" s="890">
        <v>2</v>
      </c>
    </row>
    <row r="9" spans="1:29" s="886" customFormat="1" ht="80.099999999999994" customHeight="1" x14ac:dyDescent="0.3">
      <c r="A9" s="887">
        <v>1</v>
      </c>
      <c r="B9" s="888" t="s">
        <v>1878</v>
      </c>
      <c r="C9" s="889" t="s">
        <v>1876</v>
      </c>
      <c r="D9" s="890">
        <v>4.2</v>
      </c>
      <c r="E9" s="892" t="s">
        <v>1876</v>
      </c>
      <c r="F9" s="890">
        <v>12.6</v>
      </c>
      <c r="G9" s="892" t="s">
        <v>1876</v>
      </c>
      <c r="H9" s="890">
        <v>6</v>
      </c>
      <c r="I9" s="892" t="s">
        <v>1876</v>
      </c>
      <c r="J9" s="890">
        <v>7.8</v>
      </c>
      <c r="K9" s="892" t="s">
        <v>911</v>
      </c>
      <c r="L9" s="890">
        <v>0.1</v>
      </c>
    </row>
    <row r="10" spans="1:29" s="886" customFormat="1" ht="80.099999999999994" customHeight="1" x14ac:dyDescent="0.3">
      <c r="A10" s="887">
        <v>2</v>
      </c>
      <c r="B10" s="888" t="s">
        <v>1879</v>
      </c>
      <c r="C10" s="889" t="s">
        <v>1876</v>
      </c>
      <c r="D10" s="893">
        <v>8.4</v>
      </c>
      <c r="E10" s="892" t="s">
        <v>1876</v>
      </c>
      <c r="F10" s="890">
        <v>20</v>
      </c>
      <c r="G10" s="892" t="s">
        <v>1876</v>
      </c>
      <c r="H10" s="890">
        <v>24.8</v>
      </c>
      <c r="I10" s="894" t="s">
        <v>911</v>
      </c>
      <c r="J10" s="890">
        <v>1.6</v>
      </c>
      <c r="K10" s="894" t="s">
        <v>1876</v>
      </c>
      <c r="L10" s="890">
        <v>1.6</v>
      </c>
    </row>
    <row r="11" spans="1:29" s="886" customFormat="1" ht="80.099999999999994" customHeight="1" x14ac:dyDescent="0.3">
      <c r="A11" s="887">
        <v>3</v>
      </c>
      <c r="B11" s="888" t="s">
        <v>1880</v>
      </c>
      <c r="C11" s="889" t="s">
        <v>1876</v>
      </c>
      <c r="D11" s="893">
        <v>10.8</v>
      </c>
      <c r="E11" s="889" t="s">
        <v>1876</v>
      </c>
      <c r="F11" s="893">
        <v>26.1</v>
      </c>
      <c r="G11" s="889" t="s">
        <v>1876</v>
      </c>
      <c r="H11" s="893">
        <v>70.599999999999994</v>
      </c>
      <c r="I11" s="891" t="s">
        <v>911</v>
      </c>
      <c r="J11" s="893">
        <v>13.7</v>
      </c>
      <c r="K11" s="891" t="s">
        <v>911</v>
      </c>
      <c r="L11" s="893">
        <v>5.0999999999999996</v>
      </c>
    </row>
    <row r="12" spans="1:29" s="886" customFormat="1" ht="80.099999999999994" customHeight="1" x14ac:dyDescent="0.3">
      <c r="A12" s="887">
        <v>4</v>
      </c>
      <c r="B12" s="888" t="s">
        <v>1881</v>
      </c>
      <c r="C12" s="889" t="s">
        <v>1876</v>
      </c>
      <c r="D12" s="893">
        <v>10.9</v>
      </c>
      <c r="E12" s="889" t="s">
        <v>1876</v>
      </c>
      <c r="F12" s="893">
        <v>67.8</v>
      </c>
      <c r="G12" s="889" t="s">
        <v>1876</v>
      </c>
      <c r="H12" s="890">
        <v>49</v>
      </c>
      <c r="I12" s="891" t="s">
        <v>911</v>
      </c>
      <c r="J12" s="890">
        <v>23.9</v>
      </c>
      <c r="K12" s="891" t="s">
        <v>911</v>
      </c>
      <c r="L12" s="890">
        <v>13.8</v>
      </c>
    </row>
    <row r="13" spans="1:29" s="886" customFormat="1" ht="80.099999999999994" customHeight="1" x14ac:dyDescent="0.3">
      <c r="A13" s="887">
        <v>5</v>
      </c>
      <c r="B13" s="888" t="s">
        <v>1882</v>
      </c>
      <c r="C13" s="889" t="s">
        <v>1876</v>
      </c>
      <c r="D13" s="893">
        <v>11.2</v>
      </c>
      <c r="E13" s="892" t="s">
        <v>1876</v>
      </c>
      <c r="F13" s="893">
        <v>11.9</v>
      </c>
      <c r="G13" s="892" t="s">
        <v>1876</v>
      </c>
      <c r="H13" s="893">
        <v>3.7</v>
      </c>
      <c r="I13" s="892" t="s">
        <v>1876</v>
      </c>
      <c r="J13" s="893">
        <v>8.1999999999999993</v>
      </c>
      <c r="K13" s="892" t="s">
        <v>1876</v>
      </c>
      <c r="L13" s="893">
        <v>6.1</v>
      </c>
    </row>
    <row r="14" spans="1:29" s="886" customFormat="1" ht="80.099999999999994" customHeight="1" x14ac:dyDescent="0.3">
      <c r="A14" s="887">
        <v>6</v>
      </c>
      <c r="B14" s="888" t="s">
        <v>1883</v>
      </c>
      <c r="C14" s="889" t="s">
        <v>1876</v>
      </c>
      <c r="D14" s="893">
        <v>10.4</v>
      </c>
      <c r="E14" s="892" t="s">
        <v>1876</v>
      </c>
      <c r="F14" s="890">
        <v>26</v>
      </c>
      <c r="G14" s="892" t="s">
        <v>1876</v>
      </c>
      <c r="H14" s="890">
        <v>16.8</v>
      </c>
      <c r="I14" s="894" t="s">
        <v>911</v>
      </c>
      <c r="J14" s="890">
        <v>10.5</v>
      </c>
      <c r="K14" s="894" t="s">
        <v>1876</v>
      </c>
      <c r="L14" s="890">
        <v>2</v>
      </c>
    </row>
    <row r="15" spans="1:29" s="886" customFormat="1" ht="80.099999999999994" customHeight="1" x14ac:dyDescent="0.3">
      <c r="A15" s="887">
        <v>7</v>
      </c>
      <c r="B15" s="888" t="s">
        <v>1884</v>
      </c>
      <c r="C15" s="889" t="s">
        <v>1876</v>
      </c>
      <c r="D15" s="890">
        <v>10.3</v>
      </c>
      <c r="E15" s="892" t="s">
        <v>1876</v>
      </c>
      <c r="F15" s="890">
        <v>6.3</v>
      </c>
      <c r="G15" s="892" t="s">
        <v>1876</v>
      </c>
      <c r="H15" s="890">
        <v>5.7</v>
      </c>
      <c r="I15" s="892" t="s">
        <v>1876</v>
      </c>
      <c r="J15" s="890">
        <v>5.6</v>
      </c>
      <c r="K15" s="892" t="s">
        <v>1876</v>
      </c>
      <c r="L15" s="890">
        <v>3.7</v>
      </c>
    </row>
    <row r="16" spans="1:29" s="886" customFormat="1" ht="80.099999999999994" customHeight="1" x14ac:dyDescent="0.3">
      <c r="A16" s="895">
        <v>8</v>
      </c>
      <c r="B16" s="896" t="s">
        <v>1885</v>
      </c>
      <c r="C16" s="897" t="s">
        <v>1876</v>
      </c>
      <c r="D16" s="898">
        <v>10.7</v>
      </c>
      <c r="E16" s="897" t="s">
        <v>1876</v>
      </c>
      <c r="F16" s="898">
        <v>14.4</v>
      </c>
      <c r="G16" s="897" t="s">
        <v>911</v>
      </c>
      <c r="H16" s="898">
        <v>2.4</v>
      </c>
      <c r="I16" s="897" t="s">
        <v>1876</v>
      </c>
      <c r="J16" s="898">
        <v>9.1999999999999993</v>
      </c>
      <c r="K16" s="897" t="s">
        <v>1876</v>
      </c>
      <c r="L16" s="898">
        <v>7.7</v>
      </c>
    </row>
  </sheetData>
  <mergeCells count="11">
    <mergeCell ref="A1:AB1"/>
    <mergeCell ref="C4:D4"/>
    <mergeCell ref="E4:F4"/>
    <mergeCell ref="G4:H4"/>
    <mergeCell ref="I4:J4"/>
    <mergeCell ref="K4:L4"/>
    <mergeCell ref="C5:D5"/>
    <mergeCell ref="E5:F5"/>
    <mergeCell ref="G5:H5"/>
    <mergeCell ref="I5:J5"/>
    <mergeCell ref="K5:L5"/>
  </mergeCells>
  <hyperlinks>
    <hyperlink ref="A1:AB1" location="CONTENT!B123" display="Back to table of contents" xr:uid="{7C17E9C7-CB75-49BB-BFD1-F09549DA1D26}"/>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8096-1063-41AF-AAC3-A9C447FA3FE9}">
  <dimension ref="A1:AH29"/>
  <sheetViews>
    <sheetView workbookViewId="0">
      <selection sqref="A1:AE1"/>
    </sheetView>
  </sheetViews>
  <sheetFormatPr defaultColWidth="6.8984375" defaultRowHeight="15.6" x14ac:dyDescent="0.3"/>
  <cols>
    <col min="1" max="1" width="6.3984375" style="1217" customWidth="1"/>
    <col min="2" max="2" width="1.3984375" style="1217" customWidth="1"/>
    <col min="3" max="3" width="31.5" style="1216" customWidth="1"/>
    <col min="4" max="9" width="13.19921875" style="1216" customWidth="1"/>
    <col min="10" max="12" width="13.5" style="1216" customWidth="1"/>
    <col min="13" max="16" width="10.59765625" style="1216" customWidth="1"/>
    <col min="17" max="249" width="6.8984375" style="1216"/>
    <col min="250" max="250" width="5.8984375" style="1216" customWidth="1"/>
    <col min="251" max="251" width="1.3984375" style="1216" customWidth="1"/>
    <col min="252" max="252" width="23.8984375" style="1216" customWidth="1"/>
    <col min="253" max="253" width="7" style="1216" customWidth="1"/>
    <col min="254" max="254" width="7.09765625" style="1216" customWidth="1"/>
    <col min="255" max="261" width="7.69921875" style="1216" customWidth="1"/>
    <col min="262" max="262" width="5.19921875" style="1216" customWidth="1"/>
    <col min="263" max="505" width="6.8984375" style="1216"/>
    <col min="506" max="506" width="5.8984375" style="1216" customWidth="1"/>
    <col min="507" max="507" width="1.3984375" style="1216" customWidth="1"/>
    <col min="508" max="508" width="23.8984375" style="1216" customWidth="1"/>
    <col min="509" max="509" width="7" style="1216" customWidth="1"/>
    <col min="510" max="510" width="7.09765625" style="1216" customWidth="1"/>
    <col min="511" max="517" width="7.69921875" style="1216" customWidth="1"/>
    <col min="518" max="518" width="5.19921875" style="1216" customWidth="1"/>
    <col min="519" max="761" width="6.8984375" style="1216"/>
    <col min="762" max="762" width="5.8984375" style="1216" customWidth="1"/>
    <col min="763" max="763" width="1.3984375" style="1216" customWidth="1"/>
    <col min="764" max="764" width="23.8984375" style="1216" customWidth="1"/>
    <col min="765" max="765" width="7" style="1216" customWidth="1"/>
    <col min="766" max="766" width="7.09765625" style="1216" customWidth="1"/>
    <col min="767" max="773" width="7.69921875" style="1216" customWidth="1"/>
    <col min="774" max="774" width="5.19921875" style="1216" customWidth="1"/>
    <col min="775" max="1017" width="6.8984375" style="1216"/>
    <col min="1018" max="1018" width="5.8984375" style="1216" customWidth="1"/>
    <col min="1019" max="1019" width="1.3984375" style="1216" customWidth="1"/>
    <col min="1020" max="1020" width="23.8984375" style="1216" customWidth="1"/>
    <col min="1021" max="1021" width="7" style="1216" customWidth="1"/>
    <col min="1022" max="1022" width="7.09765625" style="1216" customWidth="1"/>
    <col min="1023" max="1029" width="7.69921875" style="1216" customWidth="1"/>
    <col min="1030" max="1030" width="5.19921875" style="1216" customWidth="1"/>
    <col min="1031" max="1273" width="6.8984375" style="1216"/>
    <col min="1274" max="1274" width="5.8984375" style="1216" customWidth="1"/>
    <col min="1275" max="1275" width="1.3984375" style="1216" customWidth="1"/>
    <col min="1276" max="1276" width="23.8984375" style="1216" customWidth="1"/>
    <col min="1277" max="1277" width="7" style="1216" customWidth="1"/>
    <col min="1278" max="1278" width="7.09765625" style="1216" customWidth="1"/>
    <col min="1279" max="1285" width="7.69921875" style="1216" customWidth="1"/>
    <col min="1286" max="1286" width="5.19921875" style="1216" customWidth="1"/>
    <col min="1287" max="1529" width="6.8984375" style="1216"/>
    <col min="1530" max="1530" width="5.8984375" style="1216" customWidth="1"/>
    <col min="1531" max="1531" width="1.3984375" style="1216" customWidth="1"/>
    <col min="1532" max="1532" width="23.8984375" style="1216" customWidth="1"/>
    <col min="1533" max="1533" width="7" style="1216" customWidth="1"/>
    <col min="1534" max="1534" width="7.09765625" style="1216" customWidth="1"/>
    <col min="1535" max="1541" width="7.69921875" style="1216" customWidth="1"/>
    <col min="1542" max="1542" width="5.19921875" style="1216" customWidth="1"/>
    <col min="1543" max="1785" width="6.8984375" style="1216"/>
    <col min="1786" max="1786" width="5.8984375" style="1216" customWidth="1"/>
    <col min="1787" max="1787" width="1.3984375" style="1216" customWidth="1"/>
    <col min="1788" max="1788" width="23.8984375" style="1216" customWidth="1"/>
    <col min="1789" max="1789" width="7" style="1216" customWidth="1"/>
    <col min="1790" max="1790" width="7.09765625" style="1216" customWidth="1"/>
    <col min="1791" max="1797" width="7.69921875" style="1216" customWidth="1"/>
    <col min="1798" max="1798" width="5.19921875" style="1216" customWidth="1"/>
    <col min="1799" max="2041" width="6.8984375" style="1216"/>
    <col min="2042" max="2042" width="5.8984375" style="1216" customWidth="1"/>
    <col min="2043" max="2043" width="1.3984375" style="1216" customWidth="1"/>
    <col min="2044" max="2044" width="23.8984375" style="1216" customWidth="1"/>
    <col min="2045" max="2045" width="7" style="1216" customWidth="1"/>
    <col min="2046" max="2046" width="7.09765625" style="1216" customWidth="1"/>
    <col min="2047" max="2053" width="7.69921875" style="1216" customWidth="1"/>
    <col min="2054" max="2054" width="5.19921875" style="1216" customWidth="1"/>
    <col min="2055" max="2297" width="6.8984375" style="1216"/>
    <col min="2298" max="2298" width="5.8984375" style="1216" customWidth="1"/>
    <col min="2299" max="2299" width="1.3984375" style="1216" customWidth="1"/>
    <col min="2300" max="2300" width="23.8984375" style="1216" customWidth="1"/>
    <col min="2301" max="2301" width="7" style="1216" customWidth="1"/>
    <col min="2302" max="2302" width="7.09765625" style="1216" customWidth="1"/>
    <col min="2303" max="2309" width="7.69921875" style="1216" customWidth="1"/>
    <col min="2310" max="2310" width="5.19921875" style="1216" customWidth="1"/>
    <col min="2311" max="2553" width="6.8984375" style="1216"/>
    <col min="2554" max="2554" width="5.8984375" style="1216" customWidth="1"/>
    <col min="2555" max="2555" width="1.3984375" style="1216" customWidth="1"/>
    <col min="2556" max="2556" width="23.8984375" style="1216" customWidth="1"/>
    <col min="2557" max="2557" width="7" style="1216" customWidth="1"/>
    <col min="2558" max="2558" width="7.09765625" style="1216" customWidth="1"/>
    <col min="2559" max="2565" width="7.69921875" style="1216" customWidth="1"/>
    <col min="2566" max="2566" width="5.19921875" style="1216" customWidth="1"/>
    <col min="2567" max="2809" width="6.8984375" style="1216"/>
    <col min="2810" max="2810" width="5.8984375" style="1216" customWidth="1"/>
    <col min="2811" max="2811" width="1.3984375" style="1216" customWidth="1"/>
    <col min="2812" max="2812" width="23.8984375" style="1216" customWidth="1"/>
    <col min="2813" max="2813" width="7" style="1216" customWidth="1"/>
    <col min="2814" max="2814" width="7.09765625" style="1216" customWidth="1"/>
    <col min="2815" max="2821" width="7.69921875" style="1216" customWidth="1"/>
    <col min="2822" max="2822" width="5.19921875" style="1216" customWidth="1"/>
    <col min="2823" max="3065" width="6.8984375" style="1216"/>
    <col min="3066" max="3066" width="5.8984375" style="1216" customWidth="1"/>
    <col min="3067" max="3067" width="1.3984375" style="1216" customWidth="1"/>
    <col min="3068" max="3068" width="23.8984375" style="1216" customWidth="1"/>
    <col min="3069" max="3069" width="7" style="1216" customWidth="1"/>
    <col min="3070" max="3070" width="7.09765625" style="1216" customWidth="1"/>
    <col min="3071" max="3077" width="7.69921875" style="1216" customWidth="1"/>
    <col min="3078" max="3078" width="5.19921875" style="1216" customWidth="1"/>
    <col min="3079" max="3321" width="6.8984375" style="1216"/>
    <col min="3322" max="3322" width="5.8984375" style="1216" customWidth="1"/>
    <col min="3323" max="3323" width="1.3984375" style="1216" customWidth="1"/>
    <col min="3324" max="3324" width="23.8984375" style="1216" customWidth="1"/>
    <col min="3325" max="3325" width="7" style="1216" customWidth="1"/>
    <col min="3326" max="3326" width="7.09765625" style="1216" customWidth="1"/>
    <col min="3327" max="3333" width="7.69921875" style="1216" customWidth="1"/>
    <col min="3334" max="3334" width="5.19921875" style="1216" customWidth="1"/>
    <col min="3335" max="3577" width="6.8984375" style="1216"/>
    <col min="3578" max="3578" width="5.8984375" style="1216" customWidth="1"/>
    <col min="3579" max="3579" width="1.3984375" style="1216" customWidth="1"/>
    <col min="3580" max="3580" width="23.8984375" style="1216" customWidth="1"/>
    <col min="3581" max="3581" width="7" style="1216" customWidth="1"/>
    <col min="3582" max="3582" width="7.09765625" style="1216" customWidth="1"/>
    <col min="3583" max="3589" width="7.69921875" style="1216" customWidth="1"/>
    <col min="3590" max="3590" width="5.19921875" style="1216" customWidth="1"/>
    <col min="3591" max="3833" width="6.8984375" style="1216"/>
    <col min="3834" max="3834" width="5.8984375" style="1216" customWidth="1"/>
    <col min="3835" max="3835" width="1.3984375" style="1216" customWidth="1"/>
    <col min="3836" max="3836" width="23.8984375" style="1216" customWidth="1"/>
    <col min="3837" max="3837" width="7" style="1216" customWidth="1"/>
    <col min="3838" max="3838" width="7.09765625" style="1216" customWidth="1"/>
    <col min="3839" max="3845" width="7.69921875" style="1216" customWidth="1"/>
    <col min="3846" max="3846" width="5.19921875" style="1216" customWidth="1"/>
    <col min="3847" max="4089" width="6.8984375" style="1216"/>
    <col min="4090" max="4090" width="5.8984375" style="1216" customWidth="1"/>
    <col min="4091" max="4091" width="1.3984375" style="1216" customWidth="1"/>
    <col min="4092" max="4092" width="23.8984375" style="1216" customWidth="1"/>
    <col min="4093" max="4093" width="7" style="1216" customWidth="1"/>
    <col min="4094" max="4094" width="7.09765625" style="1216" customWidth="1"/>
    <col min="4095" max="4101" width="7.69921875" style="1216" customWidth="1"/>
    <col min="4102" max="4102" width="5.19921875" style="1216" customWidth="1"/>
    <col min="4103" max="4345" width="6.8984375" style="1216"/>
    <col min="4346" max="4346" width="5.8984375" style="1216" customWidth="1"/>
    <col min="4347" max="4347" width="1.3984375" style="1216" customWidth="1"/>
    <col min="4348" max="4348" width="23.8984375" style="1216" customWidth="1"/>
    <col min="4349" max="4349" width="7" style="1216" customWidth="1"/>
    <col min="4350" max="4350" width="7.09765625" style="1216" customWidth="1"/>
    <col min="4351" max="4357" width="7.69921875" style="1216" customWidth="1"/>
    <col min="4358" max="4358" width="5.19921875" style="1216" customWidth="1"/>
    <col min="4359" max="4601" width="6.8984375" style="1216"/>
    <col min="4602" max="4602" width="5.8984375" style="1216" customWidth="1"/>
    <col min="4603" max="4603" width="1.3984375" style="1216" customWidth="1"/>
    <col min="4604" max="4604" width="23.8984375" style="1216" customWidth="1"/>
    <col min="4605" max="4605" width="7" style="1216" customWidth="1"/>
    <col min="4606" max="4606" width="7.09765625" style="1216" customWidth="1"/>
    <col min="4607" max="4613" width="7.69921875" style="1216" customWidth="1"/>
    <col min="4614" max="4614" width="5.19921875" style="1216" customWidth="1"/>
    <col min="4615" max="4857" width="6.8984375" style="1216"/>
    <col min="4858" max="4858" width="5.8984375" style="1216" customWidth="1"/>
    <col min="4859" max="4859" width="1.3984375" style="1216" customWidth="1"/>
    <col min="4860" max="4860" width="23.8984375" style="1216" customWidth="1"/>
    <col min="4861" max="4861" width="7" style="1216" customWidth="1"/>
    <col min="4862" max="4862" width="7.09765625" style="1216" customWidth="1"/>
    <col min="4863" max="4869" width="7.69921875" style="1216" customWidth="1"/>
    <col min="4870" max="4870" width="5.19921875" style="1216" customWidth="1"/>
    <col min="4871" max="5113" width="6.8984375" style="1216"/>
    <col min="5114" max="5114" width="5.8984375" style="1216" customWidth="1"/>
    <col min="5115" max="5115" width="1.3984375" style="1216" customWidth="1"/>
    <col min="5116" max="5116" width="23.8984375" style="1216" customWidth="1"/>
    <col min="5117" max="5117" width="7" style="1216" customWidth="1"/>
    <col min="5118" max="5118" width="7.09765625" style="1216" customWidth="1"/>
    <col min="5119" max="5125" width="7.69921875" style="1216" customWidth="1"/>
    <col min="5126" max="5126" width="5.19921875" style="1216" customWidth="1"/>
    <col min="5127" max="5369" width="6.8984375" style="1216"/>
    <col min="5370" max="5370" width="5.8984375" style="1216" customWidth="1"/>
    <col min="5371" max="5371" width="1.3984375" style="1216" customWidth="1"/>
    <col min="5372" max="5372" width="23.8984375" style="1216" customWidth="1"/>
    <col min="5373" max="5373" width="7" style="1216" customWidth="1"/>
    <col min="5374" max="5374" width="7.09765625" style="1216" customWidth="1"/>
    <col min="5375" max="5381" width="7.69921875" style="1216" customWidth="1"/>
    <col min="5382" max="5382" width="5.19921875" style="1216" customWidth="1"/>
    <col min="5383" max="5625" width="6.8984375" style="1216"/>
    <col min="5626" max="5626" width="5.8984375" style="1216" customWidth="1"/>
    <col min="5627" max="5627" width="1.3984375" style="1216" customWidth="1"/>
    <col min="5628" max="5628" width="23.8984375" style="1216" customWidth="1"/>
    <col min="5629" max="5629" width="7" style="1216" customWidth="1"/>
    <col min="5630" max="5630" width="7.09765625" style="1216" customWidth="1"/>
    <col min="5631" max="5637" width="7.69921875" style="1216" customWidth="1"/>
    <col min="5638" max="5638" width="5.19921875" style="1216" customWidth="1"/>
    <col min="5639" max="5881" width="6.8984375" style="1216"/>
    <col min="5882" max="5882" width="5.8984375" style="1216" customWidth="1"/>
    <col min="5883" max="5883" width="1.3984375" style="1216" customWidth="1"/>
    <col min="5884" max="5884" width="23.8984375" style="1216" customWidth="1"/>
    <col min="5885" max="5885" width="7" style="1216" customWidth="1"/>
    <col min="5886" max="5886" width="7.09765625" style="1216" customWidth="1"/>
    <col min="5887" max="5893" width="7.69921875" style="1216" customWidth="1"/>
    <col min="5894" max="5894" width="5.19921875" style="1216" customWidth="1"/>
    <col min="5895" max="6137" width="6.8984375" style="1216"/>
    <col min="6138" max="6138" width="5.8984375" style="1216" customWidth="1"/>
    <col min="6139" max="6139" width="1.3984375" style="1216" customWidth="1"/>
    <col min="6140" max="6140" width="23.8984375" style="1216" customWidth="1"/>
    <col min="6141" max="6141" width="7" style="1216" customWidth="1"/>
    <col min="6142" max="6142" width="7.09765625" style="1216" customWidth="1"/>
    <col min="6143" max="6149" width="7.69921875" style="1216" customWidth="1"/>
    <col min="6150" max="6150" width="5.19921875" style="1216" customWidth="1"/>
    <col min="6151" max="6393" width="6.8984375" style="1216"/>
    <col min="6394" max="6394" width="5.8984375" style="1216" customWidth="1"/>
    <col min="6395" max="6395" width="1.3984375" style="1216" customWidth="1"/>
    <col min="6396" max="6396" width="23.8984375" style="1216" customWidth="1"/>
    <col min="6397" max="6397" width="7" style="1216" customWidth="1"/>
    <col min="6398" max="6398" width="7.09765625" style="1216" customWidth="1"/>
    <col min="6399" max="6405" width="7.69921875" style="1216" customWidth="1"/>
    <col min="6406" max="6406" width="5.19921875" style="1216" customWidth="1"/>
    <col min="6407" max="6649" width="6.8984375" style="1216"/>
    <col min="6650" max="6650" width="5.8984375" style="1216" customWidth="1"/>
    <col min="6651" max="6651" width="1.3984375" style="1216" customWidth="1"/>
    <col min="6652" max="6652" width="23.8984375" style="1216" customWidth="1"/>
    <col min="6653" max="6653" width="7" style="1216" customWidth="1"/>
    <col min="6654" max="6654" width="7.09765625" style="1216" customWidth="1"/>
    <col min="6655" max="6661" width="7.69921875" style="1216" customWidth="1"/>
    <col min="6662" max="6662" width="5.19921875" style="1216" customWidth="1"/>
    <col min="6663" max="6905" width="6.8984375" style="1216"/>
    <col min="6906" max="6906" width="5.8984375" style="1216" customWidth="1"/>
    <col min="6907" max="6907" width="1.3984375" style="1216" customWidth="1"/>
    <col min="6908" max="6908" width="23.8984375" style="1216" customWidth="1"/>
    <col min="6909" max="6909" width="7" style="1216" customWidth="1"/>
    <col min="6910" max="6910" width="7.09765625" style="1216" customWidth="1"/>
    <col min="6911" max="6917" width="7.69921875" style="1216" customWidth="1"/>
    <col min="6918" max="6918" width="5.19921875" style="1216" customWidth="1"/>
    <col min="6919" max="7161" width="6.8984375" style="1216"/>
    <col min="7162" max="7162" width="5.8984375" style="1216" customWidth="1"/>
    <col min="7163" max="7163" width="1.3984375" style="1216" customWidth="1"/>
    <col min="7164" max="7164" width="23.8984375" style="1216" customWidth="1"/>
    <col min="7165" max="7165" width="7" style="1216" customWidth="1"/>
    <col min="7166" max="7166" width="7.09765625" style="1216" customWidth="1"/>
    <col min="7167" max="7173" width="7.69921875" style="1216" customWidth="1"/>
    <col min="7174" max="7174" width="5.19921875" style="1216" customWidth="1"/>
    <col min="7175" max="7417" width="6.8984375" style="1216"/>
    <col min="7418" max="7418" width="5.8984375" style="1216" customWidth="1"/>
    <col min="7419" max="7419" width="1.3984375" style="1216" customWidth="1"/>
    <col min="7420" max="7420" width="23.8984375" style="1216" customWidth="1"/>
    <col min="7421" max="7421" width="7" style="1216" customWidth="1"/>
    <col min="7422" max="7422" width="7.09765625" style="1216" customWidth="1"/>
    <col min="7423" max="7429" width="7.69921875" style="1216" customWidth="1"/>
    <col min="7430" max="7430" width="5.19921875" style="1216" customWidth="1"/>
    <col min="7431" max="7673" width="6.8984375" style="1216"/>
    <col min="7674" max="7674" width="5.8984375" style="1216" customWidth="1"/>
    <col min="7675" max="7675" width="1.3984375" style="1216" customWidth="1"/>
    <col min="7676" max="7676" width="23.8984375" style="1216" customWidth="1"/>
    <col min="7677" max="7677" width="7" style="1216" customWidth="1"/>
    <col min="7678" max="7678" width="7.09765625" style="1216" customWidth="1"/>
    <col min="7679" max="7685" width="7.69921875" style="1216" customWidth="1"/>
    <col min="7686" max="7686" width="5.19921875" style="1216" customWidth="1"/>
    <col min="7687" max="7929" width="6.8984375" style="1216"/>
    <col min="7930" max="7930" width="5.8984375" style="1216" customWidth="1"/>
    <col min="7931" max="7931" width="1.3984375" style="1216" customWidth="1"/>
    <col min="7932" max="7932" width="23.8984375" style="1216" customWidth="1"/>
    <col min="7933" max="7933" width="7" style="1216" customWidth="1"/>
    <col min="7934" max="7934" width="7.09765625" style="1216" customWidth="1"/>
    <col min="7935" max="7941" width="7.69921875" style="1216" customWidth="1"/>
    <col min="7942" max="7942" width="5.19921875" style="1216" customWidth="1"/>
    <col min="7943" max="8185" width="6.8984375" style="1216"/>
    <col min="8186" max="8186" width="5.8984375" style="1216" customWidth="1"/>
    <col min="8187" max="8187" width="1.3984375" style="1216" customWidth="1"/>
    <col min="8188" max="8188" width="23.8984375" style="1216" customWidth="1"/>
    <col min="8189" max="8189" width="7" style="1216" customWidth="1"/>
    <col min="8190" max="8190" width="7.09765625" style="1216" customWidth="1"/>
    <col min="8191" max="8197" width="7.69921875" style="1216" customWidth="1"/>
    <col min="8198" max="8198" width="5.19921875" style="1216" customWidth="1"/>
    <col min="8199" max="8441" width="6.8984375" style="1216"/>
    <col min="8442" max="8442" width="5.8984375" style="1216" customWidth="1"/>
    <col min="8443" max="8443" width="1.3984375" style="1216" customWidth="1"/>
    <col min="8444" max="8444" width="23.8984375" style="1216" customWidth="1"/>
    <col min="8445" max="8445" width="7" style="1216" customWidth="1"/>
    <col min="8446" max="8446" width="7.09765625" style="1216" customWidth="1"/>
    <col min="8447" max="8453" width="7.69921875" style="1216" customWidth="1"/>
    <col min="8454" max="8454" width="5.19921875" style="1216" customWidth="1"/>
    <col min="8455" max="8697" width="6.8984375" style="1216"/>
    <col min="8698" max="8698" width="5.8984375" style="1216" customWidth="1"/>
    <col min="8699" max="8699" width="1.3984375" style="1216" customWidth="1"/>
    <col min="8700" max="8700" width="23.8984375" style="1216" customWidth="1"/>
    <col min="8701" max="8701" width="7" style="1216" customWidth="1"/>
    <col min="8702" max="8702" width="7.09765625" style="1216" customWidth="1"/>
    <col min="8703" max="8709" width="7.69921875" style="1216" customWidth="1"/>
    <col min="8710" max="8710" width="5.19921875" style="1216" customWidth="1"/>
    <col min="8711" max="8953" width="6.8984375" style="1216"/>
    <col min="8954" max="8954" width="5.8984375" style="1216" customWidth="1"/>
    <col min="8955" max="8955" width="1.3984375" style="1216" customWidth="1"/>
    <col min="8956" max="8956" width="23.8984375" style="1216" customWidth="1"/>
    <col min="8957" max="8957" width="7" style="1216" customWidth="1"/>
    <col min="8958" max="8958" width="7.09765625" style="1216" customWidth="1"/>
    <col min="8959" max="8965" width="7.69921875" style="1216" customWidth="1"/>
    <col min="8966" max="8966" width="5.19921875" style="1216" customWidth="1"/>
    <col min="8967" max="9209" width="6.8984375" style="1216"/>
    <col min="9210" max="9210" width="5.8984375" style="1216" customWidth="1"/>
    <col min="9211" max="9211" width="1.3984375" style="1216" customWidth="1"/>
    <col min="9212" max="9212" width="23.8984375" style="1216" customWidth="1"/>
    <col min="9213" max="9213" width="7" style="1216" customWidth="1"/>
    <col min="9214" max="9214" width="7.09765625" style="1216" customWidth="1"/>
    <col min="9215" max="9221" width="7.69921875" style="1216" customWidth="1"/>
    <col min="9222" max="9222" width="5.19921875" style="1216" customWidth="1"/>
    <col min="9223" max="9465" width="6.8984375" style="1216"/>
    <col min="9466" max="9466" width="5.8984375" style="1216" customWidth="1"/>
    <col min="9467" max="9467" width="1.3984375" style="1216" customWidth="1"/>
    <col min="9468" max="9468" width="23.8984375" style="1216" customWidth="1"/>
    <col min="9469" max="9469" width="7" style="1216" customWidth="1"/>
    <col min="9470" max="9470" width="7.09765625" style="1216" customWidth="1"/>
    <col min="9471" max="9477" width="7.69921875" style="1216" customWidth="1"/>
    <col min="9478" max="9478" width="5.19921875" style="1216" customWidth="1"/>
    <col min="9479" max="9721" width="6.8984375" style="1216"/>
    <col min="9722" max="9722" width="5.8984375" style="1216" customWidth="1"/>
    <col min="9723" max="9723" width="1.3984375" style="1216" customWidth="1"/>
    <col min="9724" max="9724" width="23.8984375" style="1216" customWidth="1"/>
    <col min="9725" max="9725" width="7" style="1216" customWidth="1"/>
    <col min="9726" max="9726" width="7.09765625" style="1216" customWidth="1"/>
    <col min="9727" max="9733" width="7.69921875" style="1216" customWidth="1"/>
    <col min="9734" max="9734" width="5.19921875" style="1216" customWidth="1"/>
    <col min="9735" max="9977" width="6.8984375" style="1216"/>
    <col min="9978" max="9978" width="5.8984375" style="1216" customWidth="1"/>
    <col min="9979" max="9979" width="1.3984375" style="1216" customWidth="1"/>
    <col min="9980" max="9980" width="23.8984375" style="1216" customWidth="1"/>
    <col min="9981" max="9981" width="7" style="1216" customWidth="1"/>
    <col min="9982" max="9982" width="7.09765625" style="1216" customWidth="1"/>
    <col min="9983" max="9989" width="7.69921875" style="1216" customWidth="1"/>
    <col min="9990" max="9990" width="5.19921875" style="1216" customWidth="1"/>
    <col min="9991" max="10233" width="6.8984375" style="1216"/>
    <col min="10234" max="10234" width="5.8984375" style="1216" customWidth="1"/>
    <col min="10235" max="10235" width="1.3984375" style="1216" customWidth="1"/>
    <col min="10236" max="10236" width="23.8984375" style="1216" customWidth="1"/>
    <col min="10237" max="10237" width="7" style="1216" customWidth="1"/>
    <col min="10238" max="10238" width="7.09765625" style="1216" customWidth="1"/>
    <col min="10239" max="10245" width="7.69921875" style="1216" customWidth="1"/>
    <col min="10246" max="10246" width="5.19921875" style="1216" customWidth="1"/>
    <col min="10247" max="10489" width="6.8984375" style="1216"/>
    <col min="10490" max="10490" width="5.8984375" style="1216" customWidth="1"/>
    <col min="10491" max="10491" width="1.3984375" style="1216" customWidth="1"/>
    <col min="10492" max="10492" width="23.8984375" style="1216" customWidth="1"/>
    <col min="10493" max="10493" width="7" style="1216" customWidth="1"/>
    <col min="10494" max="10494" width="7.09765625" style="1216" customWidth="1"/>
    <col min="10495" max="10501" width="7.69921875" style="1216" customWidth="1"/>
    <col min="10502" max="10502" width="5.19921875" style="1216" customWidth="1"/>
    <col min="10503" max="10745" width="6.8984375" style="1216"/>
    <col min="10746" max="10746" width="5.8984375" style="1216" customWidth="1"/>
    <col min="10747" max="10747" width="1.3984375" style="1216" customWidth="1"/>
    <col min="10748" max="10748" width="23.8984375" style="1216" customWidth="1"/>
    <col min="10749" max="10749" width="7" style="1216" customWidth="1"/>
    <col min="10750" max="10750" width="7.09765625" style="1216" customWidth="1"/>
    <col min="10751" max="10757" width="7.69921875" style="1216" customWidth="1"/>
    <col min="10758" max="10758" width="5.19921875" style="1216" customWidth="1"/>
    <col min="10759" max="11001" width="6.8984375" style="1216"/>
    <col min="11002" max="11002" width="5.8984375" style="1216" customWidth="1"/>
    <col min="11003" max="11003" width="1.3984375" style="1216" customWidth="1"/>
    <col min="11004" max="11004" width="23.8984375" style="1216" customWidth="1"/>
    <col min="11005" max="11005" width="7" style="1216" customWidth="1"/>
    <col min="11006" max="11006" width="7.09765625" style="1216" customWidth="1"/>
    <col min="11007" max="11013" width="7.69921875" style="1216" customWidth="1"/>
    <col min="11014" max="11014" width="5.19921875" style="1216" customWidth="1"/>
    <col min="11015" max="11257" width="6.8984375" style="1216"/>
    <col min="11258" max="11258" width="5.8984375" style="1216" customWidth="1"/>
    <col min="11259" max="11259" width="1.3984375" style="1216" customWidth="1"/>
    <col min="11260" max="11260" width="23.8984375" style="1216" customWidth="1"/>
    <col min="11261" max="11261" width="7" style="1216" customWidth="1"/>
    <col min="11262" max="11262" width="7.09765625" style="1216" customWidth="1"/>
    <col min="11263" max="11269" width="7.69921875" style="1216" customWidth="1"/>
    <col min="11270" max="11270" width="5.19921875" style="1216" customWidth="1"/>
    <col min="11271" max="11513" width="6.8984375" style="1216"/>
    <col min="11514" max="11514" width="5.8984375" style="1216" customWidth="1"/>
    <col min="11515" max="11515" width="1.3984375" style="1216" customWidth="1"/>
    <col min="11516" max="11516" width="23.8984375" style="1216" customWidth="1"/>
    <col min="11517" max="11517" width="7" style="1216" customWidth="1"/>
    <col min="11518" max="11518" width="7.09765625" style="1216" customWidth="1"/>
    <col min="11519" max="11525" width="7.69921875" style="1216" customWidth="1"/>
    <col min="11526" max="11526" width="5.19921875" style="1216" customWidth="1"/>
    <col min="11527" max="11769" width="6.8984375" style="1216"/>
    <col min="11770" max="11770" width="5.8984375" style="1216" customWidth="1"/>
    <col min="11771" max="11771" width="1.3984375" style="1216" customWidth="1"/>
    <col min="11772" max="11772" width="23.8984375" style="1216" customWidth="1"/>
    <col min="11773" max="11773" width="7" style="1216" customWidth="1"/>
    <col min="11774" max="11774" width="7.09765625" style="1216" customWidth="1"/>
    <col min="11775" max="11781" width="7.69921875" style="1216" customWidth="1"/>
    <col min="11782" max="11782" width="5.19921875" style="1216" customWidth="1"/>
    <col min="11783" max="12025" width="6.8984375" style="1216"/>
    <col min="12026" max="12026" width="5.8984375" style="1216" customWidth="1"/>
    <col min="12027" max="12027" width="1.3984375" style="1216" customWidth="1"/>
    <col min="12028" max="12028" width="23.8984375" style="1216" customWidth="1"/>
    <col min="12029" max="12029" width="7" style="1216" customWidth="1"/>
    <col min="12030" max="12030" width="7.09765625" style="1216" customWidth="1"/>
    <col min="12031" max="12037" width="7.69921875" style="1216" customWidth="1"/>
    <col min="12038" max="12038" width="5.19921875" style="1216" customWidth="1"/>
    <col min="12039" max="12281" width="6.8984375" style="1216"/>
    <col min="12282" max="12282" width="5.8984375" style="1216" customWidth="1"/>
    <col min="12283" max="12283" width="1.3984375" style="1216" customWidth="1"/>
    <col min="12284" max="12284" width="23.8984375" style="1216" customWidth="1"/>
    <col min="12285" max="12285" width="7" style="1216" customWidth="1"/>
    <col min="12286" max="12286" width="7.09765625" style="1216" customWidth="1"/>
    <col min="12287" max="12293" width="7.69921875" style="1216" customWidth="1"/>
    <col min="12294" max="12294" width="5.19921875" style="1216" customWidth="1"/>
    <col min="12295" max="12537" width="6.8984375" style="1216"/>
    <col min="12538" max="12538" width="5.8984375" style="1216" customWidth="1"/>
    <col min="12539" max="12539" width="1.3984375" style="1216" customWidth="1"/>
    <col min="12540" max="12540" width="23.8984375" style="1216" customWidth="1"/>
    <col min="12541" max="12541" width="7" style="1216" customWidth="1"/>
    <col min="12542" max="12542" width="7.09765625" style="1216" customWidth="1"/>
    <col min="12543" max="12549" width="7.69921875" style="1216" customWidth="1"/>
    <col min="12550" max="12550" width="5.19921875" style="1216" customWidth="1"/>
    <col min="12551" max="12793" width="6.8984375" style="1216"/>
    <col min="12794" max="12794" width="5.8984375" style="1216" customWidth="1"/>
    <col min="12795" max="12795" width="1.3984375" style="1216" customWidth="1"/>
    <col min="12796" max="12796" width="23.8984375" style="1216" customWidth="1"/>
    <col min="12797" max="12797" width="7" style="1216" customWidth="1"/>
    <col min="12798" max="12798" width="7.09765625" style="1216" customWidth="1"/>
    <col min="12799" max="12805" width="7.69921875" style="1216" customWidth="1"/>
    <col min="12806" max="12806" width="5.19921875" style="1216" customWidth="1"/>
    <col min="12807" max="13049" width="6.8984375" style="1216"/>
    <col min="13050" max="13050" width="5.8984375" style="1216" customWidth="1"/>
    <col min="13051" max="13051" width="1.3984375" style="1216" customWidth="1"/>
    <col min="13052" max="13052" width="23.8984375" style="1216" customWidth="1"/>
    <col min="13053" max="13053" width="7" style="1216" customWidth="1"/>
    <col min="13054" max="13054" width="7.09765625" style="1216" customWidth="1"/>
    <col min="13055" max="13061" width="7.69921875" style="1216" customWidth="1"/>
    <col min="13062" max="13062" width="5.19921875" style="1216" customWidth="1"/>
    <col min="13063" max="13305" width="6.8984375" style="1216"/>
    <col min="13306" max="13306" width="5.8984375" style="1216" customWidth="1"/>
    <col min="13307" max="13307" width="1.3984375" style="1216" customWidth="1"/>
    <col min="13308" max="13308" width="23.8984375" style="1216" customWidth="1"/>
    <col min="13309" max="13309" width="7" style="1216" customWidth="1"/>
    <col min="13310" max="13310" width="7.09765625" style="1216" customWidth="1"/>
    <col min="13311" max="13317" width="7.69921875" style="1216" customWidth="1"/>
    <col min="13318" max="13318" width="5.19921875" style="1216" customWidth="1"/>
    <col min="13319" max="13561" width="6.8984375" style="1216"/>
    <col min="13562" max="13562" width="5.8984375" style="1216" customWidth="1"/>
    <col min="13563" max="13563" width="1.3984375" style="1216" customWidth="1"/>
    <col min="13564" max="13564" width="23.8984375" style="1216" customWidth="1"/>
    <col min="13565" max="13565" width="7" style="1216" customWidth="1"/>
    <col min="13566" max="13566" width="7.09765625" style="1216" customWidth="1"/>
    <col min="13567" max="13573" width="7.69921875" style="1216" customWidth="1"/>
    <col min="13574" max="13574" width="5.19921875" style="1216" customWidth="1"/>
    <col min="13575" max="13817" width="6.8984375" style="1216"/>
    <col min="13818" max="13818" width="5.8984375" style="1216" customWidth="1"/>
    <col min="13819" max="13819" width="1.3984375" style="1216" customWidth="1"/>
    <col min="13820" max="13820" width="23.8984375" style="1216" customWidth="1"/>
    <col min="13821" max="13821" width="7" style="1216" customWidth="1"/>
    <col min="13822" max="13822" width="7.09765625" style="1216" customWidth="1"/>
    <col min="13823" max="13829" width="7.69921875" style="1216" customWidth="1"/>
    <col min="13830" max="13830" width="5.19921875" style="1216" customWidth="1"/>
    <col min="13831" max="14073" width="6.8984375" style="1216"/>
    <col min="14074" max="14074" width="5.8984375" style="1216" customWidth="1"/>
    <col min="14075" max="14075" width="1.3984375" style="1216" customWidth="1"/>
    <col min="14076" max="14076" width="23.8984375" style="1216" customWidth="1"/>
    <col min="14077" max="14077" width="7" style="1216" customWidth="1"/>
    <col min="14078" max="14078" width="7.09765625" style="1216" customWidth="1"/>
    <col min="14079" max="14085" width="7.69921875" style="1216" customWidth="1"/>
    <col min="14086" max="14086" width="5.19921875" style="1216" customWidth="1"/>
    <col min="14087" max="14329" width="6.8984375" style="1216"/>
    <col min="14330" max="14330" width="5.8984375" style="1216" customWidth="1"/>
    <col min="14331" max="14331" width="1.3984375" style="1216" customWidth="1"/>
    <col min="14332" max="14332" width="23.8984375" style="1216" customWidth="1"/>
    <col min="14333" max="14333" width="7" style="1216" customWidth="1"/>
    <col min="14334" max="14334" width="7.09765625" style="1216" customWidth="1"/>
    <col min="14335" max="14341" width="7.69921875" style="1216" customWidth="1"/>
    <col min="14342" max="14342" width="5.19921875" style="1216" customWidth="1"/>
    <col min="14343" max="14585" width="6.8984375" style="1216"/>
    <col min="14586" max="14586" width="5.8984375" style="1216" customWidth="1"/>
    <col min="14587" max="14587" width="1.3984375" style="1216" customWidth="1"/>
    <col min="14588" max="14588" width="23.8984375" style="1216" customWidth="1"/>
    <col min="14589" max="14589" width="7" style="1216" customWidth="1"/>
    <col min="14590" max="14590" width="7.09765625" style="1216" customWidth="1"/>
    <col min="14591" max="14597" width="7.69921875" style="1216" customWidth="1"/>
    <col min="14598" max="14598" width="5.19921875" style="1216" customWidth="1"/>
    <col min="14599" max="14841" width="6.8984375" style="1216"/>
    <col min="14842" max="14842" width="5.8984375" style="1216" customWidth="1"/>
    <col min="14843" max="14843" width="1.3984375" style="1216" customWidth="1"/>
    <col min="14844" max="14844" width="23.8984375" style="1216" customWidth="1"/>
    <col min="14845" max="14845" width="7" style="1216" customWidth="1"/>
    <col min="14846" max="14846" width="7.09765625" style="1216" customWidth="1"/>
    <col min="14847" max="14853" width="7.69921875" style="1216" customWidth="1"/>
    <col min="14854" max="14854" width="5.19921875" style="1216" customWidth="1"/>
    <col min="14855" max="15097" width="6.8984375" style="1216"/>
    <col min="15098" max="15098" width="5.8984375" style="1216" customWidth="1"/>
    <col min="15099" max="15099" width="1.3984375" style="1216" customWidth="1"/>
    <col min="15100" max="15100" width="23.8984375" style="1216" customWidth="1"/>
    <col min="15101" max="15101" width="7" style="1216" customWidth="1"/>
    <col min="15102" max="15102" width="7.09765625" style="1216" customWidth="1"/>
    <col min="15103" max="15109" width="7.69921875" style="1216" customWidth="1"/>
    <col min="15110" max="15110" width="5.19921875" style="1216" customWidth="1"/>
    <col min="15111" max="15353" width="6.8984375" style="1216"/>
    <col min="15354" max="15354" width="5.8984375" style="1216" customWidth="1"/>
    <col min="15355" max="15355" width="1.3984375" style="1216" customWidth="1"/>
    <col min="15356" max="15356" width="23.8984375" style="1216" customWidth="1"/>
    <col min="15357" max="15357" width="7" style="1216" customWidth="1"/>
    <col min="15358" max="15358" width="7.09765625" style="1216" customWidth="1"/>
    <col min="15359" max="15365" width="7.69921875" style="1216" customWidth="1"/>
    <col min="15366" max="15366" width="5.19921875" style="1216" customWidth="1"/>
    <col min="15367" max="15609" width="6.8984375" style="1216"/>
    <col min="15610" max="15610" width="5.8984375" style="1216" customWidth="1"/>
    <col min="15611" max="15611" width="1.3984375" style="1216" customWidth="1"/>
    <col min="15612" max="15612" width="23.8984375" style="1216" customWidth="1"/>
    <col min="15613" max="15613" width="7" style="1216" customWidth="1"/>
    <col min="15614" max="15614" width="7.09765625" style="1216" customWidth="1"/>
    <col min="15615" max="15621" width="7.69921875" style="1216" customWidth="1"/>
    <col min="15622" max="15622" width="5.19921875" style="1216" customWidth="1"/>
    <col min="15623" max="15865" width="6.8984375" style="1216"/>
    <col min="15866" max="15866" width="5.8984375" style="1216" customWidth="1"/>
    <col min="15867" max="15867" width="1.3984375" style="1216" customWidth="1"/>
    <col min="15868" max="15868" width="23.8984375" style="1216" customWidth="1"/>
    <col min="15869" max="15869" width="7" style="1216" customWidth="1"/>
    <col min="15870" max="15870" width="7.09765625" style="1216" customWidth="1"/>
    <col min="15871" max="15877" width="7.69921875" style="1216" customWidth="1"/>
    <col min="15878" max="15878" width="5.19921875" style="1216" customWidth="1"/>
    <col min="15879" max="16121" width="6.8984375" style="1216"/>
    <col min="16122" max="16122" width="5.8984375" style="1216" customWidth="1"/>
    <col min="16123" max="16123" width="1.3984375" style="1216" customWidth="1"/>
    <col min="16124" max="16124" width="23.8984375" style="1216" customWidth="1"/>
    <col min="16125" max="16125" width="7" style="1216" customWidth="1"/>
    <col min="16126" max="16126" width="7.09765625" style="1216" customWidth="1"/>
    <col min="16127" max="16133" width="7.69921875" style="1216" customWidth="1"/>
    <col min="16134" max="16134" width="5.19921875" style="1216" customWidth="1"/>
    <col min="16135" max="16384" width="6.8984375" style="1216"/>
  </cols>
  <sheetData>
    <row r="1" spans="1:34" s="43" customFormat="1"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6080"/>
      <c r="AD1" s="6080"/>
      <c r="AE1" s="6080"/>
      <c r="AF1" s="868"/>
    </row>
    <row r="2" spans="1:34" ht="18" x14ac:dyDescent="0.3">
      <c r="A2" s="1214" t="s">
        <v>2043</v>
      </c>
      <c r="B2" s="1215"/>
    </row>
    <row r="3" spans="1:34" ht="20.100000000000001" customHeight="1" x14ac:dyDescent="0.3"/>
    <row r="4" spans="1:34" ht="6" customHeight="1" x14ac:dyDescent="0.3">
      <c r="A4" s="1218"/>
      <c r="B4" s="6185" t="s">
        <v>1832</v>
      </c>
      <c r="C4" s="6186"/>
      <c r="D4" s="6157">
        <v>2016</v>
      </c>
      <c r="E4" s="6157">
        <v>2017</v>
      </c>
      <c r="F4" s="6157">
        <v>2018</v>
      </c>
      <c r="G4" s="6157">
        <v>2019</v>
      </c>
      <c r="H4" s="6157">
        <v>2020</v>
      </c>
      <c r="I4" s="1219"/>
      <c r="J4" s="6157">
        <v>2022</v>
      </c>
      <c r="K4" s="6157" t="s">
        <v>2044</v>
      </c>
      <c r="L4" s="6157">
        <v>2024</v>
      </c>
      <c r="M4" s="6178">
        <v>2024</v>
      </c>
      <c r="N4" s="6179"/>
      <c r="O4" s="6179"/>
      <c r="P4" s="6179"/>
    </row>
    <row r="5" spans="1:34" ht="15.75" customHeight="1" x14ac:dyDescent="0.3">
      <c r="A5" s="1220" t="s">
        <v>2045</v>
      </c>
      <c r="B5" s="6187"/>
      <c r="C5" s="6188"/>
      <c r="D5" s="6182"/>
      <c r="E5" s="6182"/>
      <c r="F5" s="6182"/>
      <c r="G5" s="6182"/>
      <c r="H5" s="6191"/>
      <c r="I5" s="6182">
        <v>2021</v>
      </c>
      <c r="J5" s="6182"/>
      <c r="K5" s="6182"/>
      <c r="L5" s="6182"/>
      <c r="M5" s="6180"/>
      <c r="N5" s="6181"/>
      <c r="O5" s="6181"/>
      <c r="P5" s="6181"/>
    </row>
    <row r="6" spans="1:34" ht="19.2" thickBot="1" x14ac:dyDescent="0.35">
      <c r="A6" s="1221" t="s">
        <v>1874</v>
      </c>
      <c r="B6" s="6189"/>
      <c r="C6" s="6190"/>
      <c r="D6" s="6183"/>
      <c r="E6" s="6183"/>
      <c r="F6" s="6183"/>
      <c r="G6" s="6183"/>
      <c r="H6" s="6192"/>
      <c r="I6" s="6183"/>
      <c r="J6" s="6183"/>
      <c r="K6" s="6183"/>
      <c r="L6" s="6183"/>
      <c r="M6" s="1222" t="s">
        <v>2046</v>
      </c>
      <c r="N6" s="1223" t="s">
        <v>2047</v>
      </c>
      <c r="O6" s="1223" t="s">
        <v>2048</v>
      </c>
      <c r="P6" s="1223" t="s">
        <v>2049</v>
      </c>
    </row>
    <row r="7" spans="1:34" s="1229" customFormat="1" ht="16.8" x14ac:dyDescent="0.3">
      <c r="A7" s="1220"/>
      <c r="B7" s="1224"/>
      <c r="C7" s="1225" t="s">
        <v>2050</v>
      </c>
      <c r="D7" s="1226">
        <v>78106</v>
      </c>
      <c r="E7" s="1226">
        <v>71662</v>
      </c>
      <c r="F7" s="1226">
        <v>67266</v>
      </c>
      <c r="G7" s="1226">
        <v>66351</v>
      </c>
      <c r="H7" s="1227">
        <v>60427</v>
      </c>
      <c r="I7" s="1227">
        <v>69880</v>
      </c>
      <c r="J7" s="1226">
        <v>83110</v>
      </c>
      <c r="K7" s="1226">
        <v>83753</v>
      </c>
      <c r="L7" s="1226">
        <v>80615</v>
      </c>
      <c r="M7" s="1228">
        <v>17787</v>
      </c>
      <c r="N7" s="1228">
        <v>20797</v>
      </c>
      <c r="O7" s="1228">
        <v>21643</v>
      </c>
      <c r="P7" s="1228">
        <v>20388</v>
      </c>
      <c r="Q7" s="1216"/>
      <c r="R7" s="1216"/>
      <c r="S7" s="1216"/>
      <c r="T7" s="1216"/>
      <c r="U7" s="1216"/>
      <c r="V7" s="1216"/>
      <c r="W7" s="1216"/>
      <c r="X7" s="1216"/>
      <c r="Y7" s="1216"/>
      <c r="Z7" s="1216"/>
      <c r="AA7" s="1216"/>
      <c r="AB7" s="1216"/>
      <c r="AC7" s="1216"/>
      <c r="AD7" s="1216"/>
      <c r="AE7" s="1216"/>
      <c r="AF7" s="1216"/>
      <c r="AG7" s="1216"/>
      <c r="AH7" s="1216"/>
    </row>
    <row r="8" spans="1:34" ht="39.9" customHeight="1" x14ac:dyDescent="0.3">
      <c r="A8" s="1230">
        <v>0</v>
      </c>
      <c r="B8" s="1231"/>
      <c r="C8" s="1232" t="s">
        <v>1877</v>
      </c>
      <c r="D8" s="1233">
        <v>27567</v>
      </c>
      <c r="E8" s="1233">
        <v>26996</v>
      </c>
      <c r="F8" s="1233">
        <v>23707</v>
      </c>
      <c r="G8" s="1233">
        <v>23448</v>
      </c>
      <c r="H8" s="1233">
        <v>23175</v>
      </c>
      <c r="I8" s="1233">
        <v>23584</v>
      </c>
      <c r="J8" s="1234">
        <v>29004</v>
      </c>
      <c r="K8" s="1234">
        <v>33931</v>
      </c>
      <c r="L8" s="1234">
        <v>35174</v>
      </c>
      <c r="M8" s="1235">
        <v>7968</v>
      </c>
      <c r="N8" s="1235">
        <v>8496</v>
      </c>
      <c r="O8" s="1235">
        <v>9256</v>
      </c>
      <c r="P8" s="1235">
        <v>9454</v>
      </c>
    </row>
    <row r="9" spans="1:34" ht="39.9" customHeight="1" x14ac:dyDescent="0.3">
      <c r="A9" s="1230">
        <v>1</v>
      </c>
      <c r="B9" s="1231"/>
      <c r="C9" s="1232" t="s">
        <v>2051</v>
      </c>
      <c r="D9" s="1233">
        <v>670</v>
      </c>
      <c r="E9" s="1233">
        <v>633</v>
      </c>
      <c r="F9" s="1233">
        <v>520</v>
      </c>
      <c r="G9" s="1233">
        <v>475</v>
      </c>
      <c r="H9" s="1233">
        <v>522</v>
      </c>
      <c r="I9" s="1233">
        <v>708</v>
      </c>
      <c r="J9" s="1234">
        <v>887</v>
      </c>
      <c r="K9" s="1234">
        <v>957</v>
      </c>
      <c r="L9" s="1234">
        <v>1029</v>
      </c>
      <c r="M9" s="1236">
        <v>186</v>
      </c>
      <c r="N9" s="1236">
        <v>285</v>
      </c>
      <c r="O9" s="1236">
        <v>254</v>
      </c>
      <c r="P9" s="1236">
        <v>304</v>
      </c>
    </row>
    <row r="10" spans="1:34" ht="39.9" customHeight="1" x14ac:dyDescent="0.3">
      <c r="A10" s="1230">
        <v>2</v>
      </c>
      <c r="B10" s="1231"/>
      <c r="C10" s="1232" t="s">
        <v>2052</v>
      </c>
      <c r="D10" s="1233"/>
      <c r="E10" s="1233"/>
      <c r="F10" s="1233"/>
      <c r="G10" s="1233"/>
      <c r="H10" s="1233"/>
      <c r="I10" s="1233"/>
      <c r="J10" s="1234"/>
      <c r="K10" s="1234"/>
      <c r="L10" s="1234"/>
      <c r="M10" s="1236"/>
      <c r="N10" s="1236"/>
      <c r="O10" s="1236"/>
      <c r="P10" s="1236"/>
    </row>
    <row r="11" spans="1:34" ht="39.9" customHeight="1" x14ac:dyDescent="0.3">
      <c r="A11" s="1230"/>
      <c r="B11" s="1231"/>
      <c r="C11" s="1237" t="s">
        <v>2053</v>
      </c>
      <c r="D11" s="1234">
        <v>1183</v>
      </c>
      <c r="E11" s="1234">
        <v>918</v>
      </c>
      <c r="F11" s="1234">
        <v>747</v>
      </c>
      <c r="G11" s="1234">
        <v>1032</v>
      </c>
      <c r="H11" s="1233">
        <v>1402</v>
      </c>
      <c r="I11" s="1233">
        <v>2344</v>
      </c>
      <c r="J11" s="1234">
        <v>2918</v>
      </c>
      <c r="K11" s="1234">
        <v>2445</v>
      </c>
      <c r="L11" s="1234">
        <v>2243</v>
      </c>
      <c r="M11" s="1236">
        <v>464</v>
      </c>
      <c r="N11" s="1236">
        <v>550</v>
      </c>
      <c r="O11" s="1236">
        <v>685</v>
      </c>
      <c r="P11" s="1236">
        <v>544</v>
      </c>
    </row>
    <row r="12" spans="1:34" ht="39.9" customHeight="1" x14ac:dyDescent="0.3">
      <c r="A12" s="1230">
        <v>3</v>
      </c>
      <c r="B12" s="1231"/>
      <c r="C12" s="1237" t="s">
        <v>2054</v>
      </c>
      <c r="D12" s="1238"/>
      <c r="E12" s="1238"/>
      <c r="F12" s="1238"/>
      <c r="G12" s="1238"/>
      <c r="H12" s="1239"/>
      <c r="I12" s="1239"/>
      <c r="J12" s="1238"/>
      <c r="K12" s="1238"/>
      <c r="L12" s="1238"/>
      <c r="M12" s="1236"/>
      <c r="N12" s="1236"/>
      <c r="O12" s="1236"/>
      <c r="P12" s="1236"/>
    </row>
    <row r="13" spans="1:34" ht="39.9" customHeight="1" x14ac:dyDescent="0.3">
      <c r="A13" s="1230"/>
      <c r="B13" s="1231"/>
      <c r="C13" s="1232" t="s">
        <v>2055</v>
      </c>
      <c r="D13" s="1234">
        <v>1187</v>
      </c>
      <c r="E13" s="1234">
        <v>1125</v>
      </c>
      <c r="F13" s="1234">
        <v>739</v>
      </c>
      <c r="G13" s="1240">
        <v>592</v>
      </c>
      <c r="H13" s="1233">
        <v>178</v>
      </c>
      <c r="I13" s="1233">
        <v>18</v>
      </c>
      <c r="J13" s="1234">
        <v>23</v>
      </c>
      <c r="K13" s="1234">
        <v>11</v>
      </c>
      <c r="L13" s="1234">
        <v>8</v>
      </c>
      <c r="M13" s="1236">
        <v>1</v>
      </c>
      <c r="N13" s="1236">
        <v>3</v>
      </c>
      <c r="O13" s="1236">
        <v>3</v>
      </c>
      <c r="P13" s="1236">
        <v>1</v>
      </c>
    </row>
    <row r="14" spans="1:34" ht="39.9" customHeight="1" x14ac:dyDescent="0.3">
      <c r="A14" s="1230">
        <v>4</v>
      </c>
      <c r="B14" s="1231"/>
      <c r="C14" s="1232" t="s">
        <v>1881</v>
      </c>
      <c r="D14" s="1233">
        <v>178</v>
      </c>
      <c r="E14" s="1233">
        <v>171</v>
      </c>
      <c r="F14" s="1233">
        <v>173</v>
      </c>
      <c r="G14" s="1233">
        <v>246</v>
      </c>
      <c r="H14" s="1233">
        <v>257</v>
      </c>
      <c r="I14" s="1233">
        <v>263</v>
      </c>
      <c r="J14" s="1234">
        <v>377</v>
      </c>
      <c r="K14" s="1234">
        <v>307</v>
      </c>
      <c r="L14" s="1234">
        <v>367</v>
      </c>
      <c r="M14" s="1236">
        <v>98</v>
      </c>
      <c r="N14" s="1236">
        <v>88</v>
      </c>
      <c r="O14" s="1236">
        <v>116</v>
      </c>
      <c r="P14" s="1236">
        <v>65</v>
      </c>
    </row>
    <row r="15" spans="1:34" ht="39.9" customHeight="1" x14ac:dyDescent="0.3">
      <c r="A15" s="1230">
        <v>5</v>
      </c>
      <c r="B15" s="1231"/>
      <c r="C15" s="1232" t="s">
        <v>1882</v>
      </c>
      <c r="D15" s="1233">
        <v>3323</v>
      </c>
      <c r="E15" s="1233">
        <v>3230</v>
      </c>
      <c r="F15" s="1233">
        <v>3242</v>
      </c>
      <c r="G15" s="1233">
        <v>3068</v>
      </c>
      <c r="H15" s="1233">
        <v>3118</v>
      </c>
      <c r="I15" s="1233">
        <v>3494</v>
      </c>
      <c r="J15" s="1234">
        <v>4700</v>
      </c>
      <c r="K15" s="1234">
        <v>4115</v>
      </c>
      <c r="L15" s="1234">
        <v>4449</v>
      </c>
      <c r="M15" s="1236">
        <v>1060</v>
      </c>
      <c r="N15" s="1236">
        <v>1089</v>
      </c>
      <c r="O15" s="1236">
        <v>1203</v>
      </c>
      <c r="P15" s="1236">
        <v>1097</v>
      </c>
    </row>
    <row r="16" spans="1:34" ht="39.9" customHeight="1" x14ac:dyDescent="0.3">
      <c r="A16" s="1230">
        <v>6</v>
      </c>
      <c r="B16" s="1231"/>
      <c r="C16" s="1232" t="s">
        <v>2056</v>
      </c>
      <c r="D16" s="1233"/>
      <c r="E16" s="1233"/>
      <c r="F16" s="1233"/>
      <c r="G16" s="1233"/>
      <c r="H16" s="1233"/>
      <c r="I16" s="1233"/>
      <c r="J16" s="1234"/>
      <c r="K16" s="1234"/>
      <c r="L16" s="1234"/>
      <c r="M16" s="1236"/>
      <c r="N16" s="1236"/>
      <c r="O16" s="1236"/>
      <c r="P16" s="1236"/>
    </row>
    <row r="17" spans="1:16" ht="39.9" customHeight="1" x14ac:dyDescent="0.3">
      <c r="A17" s="1230"/>
      <c r="B17" s="1231"/>
      <c r="C17" s="1232" t="s">
        <v>2057</v>
      </c>
      <c r="D17" s="1233">
        <v>7077</v>
      </c>
      <c r="E17" s="1233">
        <v>7632</v>
      </c>
      <c r="F17" s="1233">
        <v>7999</v>
      </c>
      <c r="G17" s="1233">
        <v>9567</v>
      </c>
      <c r="H17" s="1233">
        <v>8603</v>
      </c>
      <c r="I17" s="1233">
        <v>10970</v>
      </c>
      <c r="J17" s="1234">
        <v>12964</v>
      </c>
      <c r="K17" s="1234">
        <v>11267</v>
      </c>
      <c r="L17" s="1234">
        <v>9699</v>
      </c>
      <c r="M17" s="1235">
        <v>1997</v>
      </c>
      <c r="N17" s="1235">
        <v>2818</v>
      </c>
      <c r="O17" s="1235">
        <v>2723</v>
      </c>
      <c r="P17" s="1235">
        <v>2161</v>
      </c>
    </row>
    <row r="18" spans="1:16" ht="39.9" customHeight="1" x14ac:dyDescent="0.3">
      <c r="A18" s="1230">
        <v>7</v>
      </c>
      <c r="B18" s="1231"/>
      <c r="C18" s="1232" t="s">
        <v>1884</v>
      </c>
      <c r="D18" s="1233">
        <v>6146</v>
      </c>
      <c r="E18" s="1233">
        <v>3555</v>
      </c>
      <c r="F18" s="1233">
        <v>2761</v>
      </c>
      <c r="G18" s="1233">
        <v>2534</v>
      </c>
      <c r="H18" s="1233">
        <v>2446</v>
      </c>
      <c r="I18" s="1233">
        <v>3017</v>
      </c>
      <c r="J18" s="1234">
        <v>3225</v>
      </c>
      <c r="K18" s="1234">
        <v>3951</v>
      </c>
      <c r="L18" s="1234">
        <v>2869</v>
      </c>
      <c r="M18" s="1241">
        <v>496</v>
      </c>
      <c r="N18" s="1241">
        <v>890</v>
      </c>
      <c r="O18" s="1241">
        <v>757</v>
      </c>
      <c r="P18" s="1241">
        <v>726</v>
      </c>
    </row>
    <row r="19" spans="1:16" ht="39.9" customHeight="1" x14ac:dyDescent="0.3">
      <c r="A19" s="1230">
        <v>8</v>
      </c>
      <c r="B19" s="1231"/>
      <c r="C19" s="1232" t="s">
        <v>1885</v>
      </c>
      <c r="D19" s="1233">
        <v>30367</v>
      </c>
      <c r="E19" s="1233">
        <v>26582</v>
      </c>
      <c r="F19" s="1233">
        <v>27097</v>
      </c>
      <c r="G19" s="1233">
        <v>25330</v>
      </c>
      <c r="H19" s="1233">
        <v>20589</v>
      </c>
      <c r="I19" s="1233">
        <v>25433</v>
      </c>
      <c r="J19" s="1234">
        <v>28606</v>
      </c>
      <c r="K19" s="1234">
        <v>25842</v>
      </c>
      <c r="L19" s="1234">
        <v>23712</v>
      </c>
      <c r="M19" s="1241">
        <v>5326</v>
      </c>
      <c r="N19" s="1241">
        <v>6278</v>
      </c>
      <c r="O19" s="1241">
        <v>6370</v>
      </c>
      <c r="P19" s="1241">
        <v>5738</v>
      </c>
    </row>
    <row r="20" spans="1:16" ht="39.9" customHeight="1" x14ac:dyDescent="0.3">
      <c r="A20" s="1230">
        <v>9</v>
      </c>
      <c r="B20" s="1231"/>
      <c r="C20" s="1232" t="s">
        <v>2058</v>
      </c>
      <c r="D20" s="1233">
        <v>408</v>
      </c>
      <c r="E20" s="1233">
        <v>820</v>
      </c>
      <c r="F20" s="1233">
        <v>281</v>
      </c>
      <c r="G20" s="1233">
        <v>59</v>
      </c>
      <c r="H20" s="1233">
        <v>137</v>
      </c>
      <c r="I20" s="1233">
        <v>49</v>
      </c>
      <c r="J20" s="1234">
        <v>406</v>
      </c>
      <c r="K20" s="1234">
        <v>927</v>
      </c>
      <c r="L20" s="1234">
        <v>1065</v>
      </c>
      <c r="M20" s="1242">
        <v>191</v>
      </c>
      <c r="N20" s="1235">
        <v>300</v>
      </c>
      <c r="O20" s="1235">
        <v>276</v>
      </c>
      <c r="P20" s="1235">
        <v>298</v>
      </c>
    </row>
    <row r="21" spans="1:16" ht="8.25" customHeight="1" x14ac:dyDescent="0.3">
      <c r="A21" s="1243"/>
      <c r="B21" s="1244"/>
      <c r="C21" s="1245"/>
      <c r="D21" s="1244"/>
      <c r="E21" s="1244"/>
      <c r="F21" s="1246"/>
      <c r="G21" s="1246"/>
      <c r="H21" s="1247"/>
      <c r="I21" s="1247"/>
      <c r="J21" s="1246"/>
      <c r="K21" s="1246"/>
      <c r="L21" s="1246"/>
      <c r="M21" s="1248"/>
      <c r="N21" s="1249"/>
      <c r="O21" s="1249"/>
      <c r="P21" s="1249"/>
    </row>
    <row r="22" spans="1:16" s="1251" customFormat="1" ht="16.8" x14ac:dyDescent="0.3">
      <c r="A22" s="6184" t="s">
        <v>2059</v>
      </c>
      <c r="B22" s="6184"/>
      <c r="C22" s="6184"/>
      <c r="D22" s="1250"/>
      <c r="E22" s="1250"/>
      <c r="F22" s="1250"/>
      <c r="G22" s="1250"/>
      <c r="H22" s="1250"/>
      <c r="I22" s="1250"/>
      <c r="J22" s="1250"/>
    </row>
    <row r="23" spans="1:16" s="1251" customFormat="1" ht="16.8" x14ac:dyDescent="0.3">
      <c r="A23" s="1252" t="s">
        <v>2060</v>
      </c>
      <c r="B23" s="1252"/>
      <c r="C23" s="1252"/>
      <c r="D23" s="1250"/>
      <c r="E23" s="1250"/>
      <c r="F23" s="1250"/>
      <c r="G23" s="1250"/>
      <c r="H23" s="1250"/>
      <c r="I23" s="1250"/>
      <c r="J23" s="1250"/>
    </row>
    <row r="24" spans="1:16" s="1251" customFormat="1" ht="13.8" x14ac:dyDescent="0.3">
      <c r="A24" s="1253" t="s">
        <v>2061</v>
      </c>
      <c r="B24" s="1254"/>
      <c r="C24" s="1255"/>
    </row>
    <row r="29" spans="1:16" x14ac:dyDescent="0.3">
      <c r="D29" s="1216" t="s">
        <v>88</v>
      </c>
    </row>
  </sheetData>
  <mergeCells count="13">
    <mergeCell ref="M4:P5"/>
    <mergeCell ref="I5:I6"/>
    <mergeCell ref="A22:C22"/>
    <mergeCell ref="A1:AE1"/>
    <mergeCell ref="B4:C6"/>
    <mergeCell ref="D4:D6"/>
    <mergeCell ref="E4:E6"/>
    <mergeCell ref="F4:F6"/>
    <mergeCell ref="G4:G6"/>
    <mergeCell ref="H4:H6"/>
    <mergeCell ref="J4:J6"/>
    <mergeCell ref="K4:K6"/>
    <mergeCell ref="L4:L6"/>
  </mergeCells>
  <hyperlinks>
    <hyperlink ref="A1:AE1" location="CONTENT!B123" display="Back to table of contents" xr:uid="{3A20C2EF-E9F1-4D5B-84E8-0BCDE81C8DAB}"/>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AD1C-69FF-46A4-ABA2-9CC534DC339A}">
  <dimension ref="A1:AF28"/>
  <sheetViews>
    <sheetView workbookViewId="0">
      <selection sqref="A1:AE1"/>
    </sheetView>
  </sheetViews>
  <sheetFormatPr defaultColWidth="8" defaultRowHeight="13.2" x14ac:dyDescent="0.25"/>
  <cols>
    <col min="1" max="1" width="31.69921875" style="43" customWidth="1"/>
    <col min="2" max="10" width="10.5" style="43" customWidth="1"/>
    <col min="11" max="14" width="9.19921875" style="43" customWidth="1"/>
    <col min="15" max="16384" width="8" style="43"/>
  </cols>
  <sheetData>
    <row r="1" spans="1:32"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6080"/>
      <c r="AD1" s="6080"/>
      <c r="AE1" s="6080"/>
      <c r="AF1" s="868"/>
    </row>
    <row r="2" spans="1:32" s="869" customFormat="1" ht="18.75" customHeight="1" x14ac:dyDescent="0.3">
      <c r="A2" s="1256" t="s">
        <v>2062</v>
      </c>
    </row>
    <row r="3" spans="1:32" s="869" customFormat="1" x14ac:dyDescent="0.25">
      <c r="A3" s="6198" t="s">
        <v>1946</v>
      </c>
      <c r="B3" s="6198"/>
      <c r="C3" s="6198"/>
      <c r="D3" s="6198"/>
      <c r="E3" s="6198"/>
      <c r="F3" s="6198"/>
      <c r="G3" s="6198"/>
      <c r="H3" s="6198"/>
      <c r="I3" s="6198"/>
      <c r="J3" s="6198"/>
      <c r="K3" s="6198"/>
      <c r="L3" s="6198"/>
      <c r="M3" s="6198"/>
      <c r="N3" s="6198"/>
    </row>
    <row r="4" spans="1:32" s="869" customFormat="1" x14ac:dyDescent="0.25">
      <c r="A4" s="6199" t="s">
        <v>2063</v>
      </c>
      <c r="B4" s="6193">
        <v>2016</v>
      </c>
      <c r="C4" s="6193">
        <v>2017</v>
      </c>
      <c r="D4" s="6193">
        <v>2018</v>
      </c>
      <c r="E4" s="6201">
        <v>2019</v>
      </c>
      <c r="F4" s="6193">
        <v>2020</v>
      </c>
      <c r="G4" s="6193">
        <v>2021</v>
      </c>
      <c r="H4" s="6193">
        <v>2022</v>
      </c>
      <c r="I4" s="6193" t="s">
        <v>2064</v>
      </c>
      <c r="J4" s="6193">
        <v>2024</v>
      </c>
      <c r="K4" s="6195">
        <v>2024</v>
      </c>
      <c r="L4" s="6196"/>
      <c r="M4" s="6196"/>
      <c r="N4" s="6197"/>
    </row>
    <row r="5" spans="1:32" s="869" customFormat="1" x14ac:dyDescent="0.25">
      <c r="A5" s="6200"/>
      <c r="B5" s="6194"/>
      <c r="C5" s="6194"/>
      <c r="D5" s="6194"/>
      <c r="E5" s="6202"/>
      <c r="F5" s="6194"/>
      <c r="G5" s="6194"/>
      <c r="H5" s="6194"/>
      <c r="I5" s="6194"/>
      <c r="J5" s="6194"/>
      <c r="K5" s="1257" t="s">
        <v>980</v>
      </c>
      <c r="L5" s="1258" t="s">
        <v>17</v>
      </c>
      <c r="M5" s="1259" t="s">
        <v>18</v>
      </c>
      <c r="N5" s="1259" t="s">
        <v>19</v>
      </c>
    </row>
    <row r="6" spans="1:32" s="869" customFormat="1" x14ac:dyDescent="0.25">
      <c r="A6" s="1260" t="s">
        <v>2065</v>
      </c>
      <c r="B6" s="1261">
        <v>56087</v>
      </c>
      <c r="C6" s="1261">
        <v>53142</v>
      </c>
      <c r="D6" s="1262">
        <v>50631</v>
      </c>
      <c r="E6" s="1262">
        <v>52020</v>
      </c>
      <c r="F6" s="1261">
        <v>47824</v>
      </c>
      <c r="G6" s="1261">
        <v>52152</v>
      </c>
      <c r="H6" s="1261">
        <v>61002</v>
      </c>
      <c r="I6" s="1261">
        <v>60535</v>
      </c>
      <c r="J6" s="1261">
        <v>60172</v>
      </c>
      <c r="K6" s="1263">
        <v>13554</v>
      </c>
      <c r="L6" s="1264">
        <v>15538</v>
      </c>
      <c r="M6" s="1265">
        <v>15790</v>
      </c>
      <c r="N6" s="1265">
        <v>15290</v>
      </c>
    </row>
    <row r="7" spans="1:32" s="869" customFormat="1" x14ac:dyDescent="0.25">
      <c r="A7" s="1266" t="s">
        <v>1955</v>
      </c>
      <c r="B7" s="1267">
        <v>20909</v>
      </c>
      <c r="C7" s="1267">
        <v>21141</v>
      </c>
      <c r="D7" s="1267">
        <v>17781</v>
      </c>
      <c r="E7" s="1267">
        <v>18842</v>
      </c>
      <c r="F7" s="1267">
        <v>19104</v>
      </c>
      <c r="G7" s="1267">
        <v>20618</v>
      </c>
      <c r="H7" s="1267">
        <v>25390</v>
      </c>
      <c r="I7" s="1267">
        <v>29314</v>
      </c>
      <c r="J7" s="1267">
        <v>30093</v>
      </c>
      <c r="K7" s="1268">
        <v>6916</v>
      </c>
      <c r="L7" s="1269">
        <v>7579</v>
      </c>
      <c r="M7" s="1270">
        <v>7464</v>
      </c>
      <c r="N7" s="1270">
        <v>8134</v>
      </c>
    </row>
    <row r="8" spans="1:32" s="869" customFormat="1" x14ac:dyDescent="0.25">
      <c r="A8" s="1266" t="s">
        <v>2066</v>
      </c>
      <c r="B8" s="1271"/>
      <c r="C8" s="1271"/>
      <c r="D8" s="1271"/>
      <c r="E8" s="1271"/>
      <c r="F8" s="1271"/>
      <c r="G8" s="1271"/>
      <c r="H8" s="1271"/>
      <c r="I8" s="1271"/>
      <c r="J8" s="1271"/>
      <c r="K8" s="1272"/>
      <c r="L8" s="1273"/>
      <c r="M8" s="1274"/>
      <c r="N8" s="1274"/>
    </row>
    <row r="9" spans="1:32" s="869" customFormat="1" x14ac:dyDescent="0.25">
      <c r="A9" s="1275" t="s">
        <v>2067</v>
      </c>
      <c r="B9" s="1271"/>
      <c r="C9" s="1271"/>
      <c r="D9" s="1271"/>
      <c r="E9" s="1271"/>
      <c r="F9" s="1271"/>
      <c r="G9" s="1271"/>
      <c r="H9" s="1271"/>
      <c r="I9" s="1271"/>
      <c r="J9" s="1271"/>
      <c r="K9" s="1272"/>
      <c r="L9" s="1273"/>
      <c r="M9" s="1274"/>
      <c r="N9" s="1274"/>
    </row>
    <row r="10" spans="1:32" s="869" customFormat="1" x14ac:dyDescent="0.25">
      <c r="A10" s="1275" t="s">
        <v>2068</v>
      </c>
      <c r="B10" s="1276">
        <v>428</v>
      </c>
      <c r="C10" s="1276">
        <v>422</v>
      </c>
      <c r="D10" s="1276">
        <v>278</v>
      </c>
      <c r="E10" s="1276">
        <v>405</v>
      </c>
      <c r="F10" s="1276">
        <v>368</v>
      </c>
      <c r="G10" s="1276">
        <v>318</v>
      </c>
      <c r="H10" s="1276">
        <v>335</v>
      </c>
      <c r="I10" s="1276">
        <v>297</v>
      </c>
      <c r="J10" s="1276">
        <v>285</v>
      </c>
      <c r="K10" s="1277">
        <v>73</v>
      </c>
      <c r="L10" s="1278">
        <v>72</v>
      </c>
      <c r="M10" s="1279">
        <v>54</v>
      </c>
      <c r="N10" s="1279">
        <v>86</v>
      </c>
    </row>
    <row r="11" spans="1:32" s="869" customFormat="1" x14ac:dyDescent="0.25">
      <c r="A11" s="1275" t="s">
        <v>2069</v>
      </c>
      <c r="B11" s="1276">
        <v>8253</v>
      </c>
      <c r="C11" s="1276">
        <v>8093</v>
      </c>
      <c r="D11" s="1276">
        <v>4941</v>
      </c>
      <c r="E11" s="1276">
        <v>6807</v>
      </c>
      <c r="F11" s="1276">
        <v>7268</v>
      </c>
      <c r="G11" s="1276">
        <v>7023</v>
      </c>
      <c r="H11" s="1276">
        <v>8801</v>
      </c>
      <c r="I11" s="1276">
        <v>10434</v>
      </c>
      <c r="J11" s="1276">
        <v>10171</v>
      </c>
      <c r="K11" s="1277">
        <v>2765</v>
      </c>
      <c r="L11" s="1278">
        <v>2735</v>
      </c>
      <c r="M11" s="1279">
        <v>1862</v>
      </c>
      <c r="N11" s="1279">
        <v>2809</v>
      </c>
    </row>
    <row r="12" spans="1:32" s="869" customFormat="1" x14ac:dyDescent="0.25">
      <c r="A12" s="1266" t="s">
        <v>2070</v>
      </c>
      <c r="B12" s="1267">
        <v>144</v>
      </c>
      <c r="C12" s="1267">
        <v>120</v>
      </c>
      <c r="D12" s="1267">
        <v>125</v>
      </c>
      <c r="E12" s="1267">
        <v>121</v>
      </c>
      <c r="F12" s="1267">
        <v>187</v>
      </c>
      <c r="G12" s="1267">
        <v>264</v>
      </c>
      <c r="H12" s="1267">
        <v>377</v>
      </c>
      <c r="I12" s="1267">
        <v>284</v>
      </c>
      <c r="J12" s="1267">
        <v>244</v>
      </c>
      <c r="K12" s="1268">
        <v>57</v>
      </c>
      <c r="L12" s="1269">
        <v>74</v>
      </c>
      <c r="M12" s="1270">
        <v>45</v>
      </c>
      <c r="N12" s="1270">
        <v>68</v>
      </c>
    </row>
    <row r="13" spans="1:32" s="869" customFormat="1" x14ac:dyDescent="0.25">
      <c r="A13" s="1266" t="s">
        <v>2071</v>
      </c>
      <c r="B13" s="1267">
        <v>378</v>
      </c>
      <c r="C13" s="1267">
        <v>229</v>
      </c>
      <c r="D13" s="1267">
        <v>195</v>
      </c>
      <c r="E13" s="1267">
        <v>328</v>
      </c>
      <c r="F13" s="1267">
        <v>744</v>
      </c>
      <c r="G13" s="1267">
        <v>1437</v>
      </c>
      <c r="H13" s="1267">
        <v>1788</v>
      </c>
      <c r="I13" s="1267">
        <v>1707</v>
      </c>
      <c r="J13" s="1267">
        <v>1440</v>
      </c>
      <c r="K13" s="1268">
        <v>331</v>
      </c>
      <c r="L13" s="1269">
        <v>326</v>
      </c>
      <c r="M13" s="1270">
        <v>450</v>
      </c>
      <c r="N13" s="1270">
        <v>333</v>
      </c>
    </row>
    <row r="14" spans="1:32" s="869" customFormat="1" x14ac:dyDescent="0.25">
      <c r="A14" s="1266" t="s">
        <v>2072</v>
      </c>
      <c r="B14" s="1271"/>
      <c r="C14" s="1271"/>
      <c r="D14" s="1271"/>
      <c r="E14" s="1271"/>
      <c r="F14" s="1271"/>
      <c r="G14" s="1271"/>
      <c r="H14" s="1271"/>
      <c r="I14" s="1271"/>
      <c r="J14" s="1271"/>
      <c r="K14" s="1272"/>
      <c r="L14" s="1273"/>
      <c r="M14" s="1274"/>
      <c r="N14" s="1274"/>
    </row>
    <row r="15" spans="1:32" s="869" customFormat="1" x14ac:dyDescent="0.25">
      <c r="A15" s="1275" t="s">
        <v>2073</v>
      </c>
      <c r="B15" s="1271"/>
      <c r="C15" s="1271"/>
      <c r="D15" s="1271"/>
      <c r="E15" s="1271"/>
      <c r="F15" s="1271"/>
      <c r="G15" s="1271"/>
      <c r="H15" s="1271"/>
      <c r="I15" s="1271"/>
      <c r="J15" s="1271"/>
      <c r="K15" s="1272"/>
      <c r="L15" s="1273"/>
      <c r="M15" s="1274"/>
      <c r="N15" s="1274"/>
    </row>
    <row r="16" spans="1:32" s="869" customFormat="1" x14ac:dyDescent="0.25">
      <c r="A16" s="1275" t="s">
        <v>2074</v>
      </c>
      <c r="B16" s="1276">
        <v>110</v>
      </c>
      <c r="C16" s="1276">
        <v>98</v>
      </c>
      <c r="D16" s="1276">
        <v>84</v>
      </c>
      <c r="E16" s="1276">
        <v>67</v>
      </c>
      <c r="F16" s="1276">
        <v>25</v>
      </c>
      <c r="G16" s="1276">
        <v>25</v>
      </c>
      <c r="H16" s="1276">
        <v>20</v>
      </c>
      <c r="I16" s="1276">
        <v>73</v>
      </c>
      <c r="J16" s="1276">
        <v>19</v>
      </c>
      <c r="K16" s="1277">
        <v>5</v>
      </c>
      <c r="L16" s="1278">
        <v>4</v>
      </c>
      <c r="M16" s="1279">
        <v>4</v>
      </c>
      <c r="N16" s="1279">
        <v>6</v>
      </c>
    </row>
    <row r="17" spans="1:14" s="869" customFormat="1" x14ac:dyDescent="0.25">
      <c r="A17" s="1275" t="s">
        <v>2069</v>
      </c>
      <c r="B17" s="1276">
        <v>50</v>
      </c>
      <c r="C17" s="1276">
        <v>44</v>
      </c>
      <c r="D17" s="1276">
        <v>36</v>
      </c>
      <c r="E17" s="1276">
        <v>30</v>
      </c>
      <c r="F17" s="1276">
        <v>11</v>
      </c>
      <c r="G17" s="1276">
        <v>10</v>
      </c>
      <c r="H17" s="1276">
        <v>12</v>
      </c>
      <c r="I17" s="1276">
        <v>95</v>
      </c>
      <c r="J17" s="1276">
        <v>16</v>
      </c>
      <c r="K17" s="1277">
        <v>4</v>
      </c>
      <c r="L17" s="1278">
        <v>3</v>
      </c>
      <c r="M17" s="1279">
        <v>4</v>
      </c>
      <c r="N17" s="1279">
        <v>5</v>
      </c>
    </row>
    <row r="18" spans="1:14" s="869" customFormat="1" ht="26.4" x14ac:dyDescent="0.25">
      <c r="A18" s="1280" t="s">
        <v>2075</v>
      </c>
      <c r="B18" s="1281">
        <v>0</v>
      </c>
      <c r="C18" s="1281">
        <v>0</v>
      </c>
      <c r="D18" s="1281">
        <v>0</v>
      </c>
      <c r="E18" s="1267">
        <v>1</v>
      </c>
      <c r="F18" s="1281">
        <v>0</v>
      </c>
      <c r="G18" s="1281">
        <v>0</v>
      </c>
      <c r="H18" s="1281">
        <v>0</v>
      </c>
      <c r="I18" s="1276">
        <v>1</v>
      </c>
      <c r="J18" s="1282">
        <v>0</v>
      </c>
      <c r="K18" s="1283">
        <v>0</v>
      </c>
      <c r="L18" s="1284">
        <v>0</v>
      </c>
      <c r="M18" s="1285">
        <v>0</v>
      </c>
      <c r="N18" s="1285">
        <v>0</v>
      </c>
    </row>
    <row r="19" spans="1:14" s="886" customFormat="1" x14ac:dyDescent="0.3">
      <c r="A19" s="1280" t="s">
        <v>2076</v>
      </c>
      <c r="B19" s="1267">
        <v>111</v>
      </c>
      <c r="C19" s="1267">
        <v>166</v>
      </c>
      <c r="D19" s="1267">
        <v>172</v>
      </c>
      <c r="E19" s="1267">
        <v>194</v>
      </c>
      <c r="F19" s="1267">
        <v>222</v>
      </c>
      <c r="G19" s="1267">
        <v>211</v>
      </c>
      <c r="H19" s="1267">
        <v>236</v>
      </c>
      <c r="I19" s="1267">
        <v>258</v>
      </c>
      <c r="J19" s="1267">
        <v>259</v>
      </c>
      <c r="K19" s="1268">
        <v>56</v>
      </c>
      <c r="L19" s="1269">
        <v>87</v>
      </c>
      <c r="M19" s="1270">
        <v>53</v>
      </c>
      <c r="N19" s="1270">
        <v>63</v>
      </c>
    </row>
    <row r="20" spans="1:14" s="869" customFormat="1" x14ac:dyDescent="0.25">
      <c r="A20" s="1266" t="s">
        <v>2077</v>
      </c>
      <c r="B20" s="1267">
        <v>867</v>
      </c>
      <c r="C20" s="1267">
        <v>1014</v>
      </c>
      <c r="D20" s="1267">
        <v>1063</v>
      </c>
      <c r="E20" s="1267">
        <v>1141</v>
      </c>
      <c r="F20" s="1267">
        <v>1094</v>
      </c>
      <c r="G20" s="1267">
        <v>1077</v>
      </c>
      <c r="H20" s="1267">
        <v>1611</v>
      </c>
      <c r="I20" s="1267">
        <v>1210</v>
      </c>
      <c r="J20" s="1267">
        <v>1338</v>
      </c>
      <c r="K20" s="1268">
        <v>298</v>
      </c>
      <c r="L20" s="1269">
        <v>300</v>
      </c>
      <c r="M20" s="1270">
        <v>397</v>
      </c>
      <c r="N20" s="1270">
        <v>343</v>
      </c>
    </row>
    <row r="21" spans="1:14" s="869" customFormat="1" ht="26.4" x14ac:dyDescent="0.25">
      <c r="A21" s="1280" t="s">
        <v>2078</v>
      </c>
      <c r="B21" s="1267">
        <v>5979</v>
      </c>
      <c r="C21" s="1267">
        <v>6425</v>
      </c>
      <c r="D21" s="1267">
        <v>7035</v>
      </c>
      <c r="E21" s="1267">
        <v>8491</v>
      </c>
      <c r="F21" s="1267">
        <v>7328</v>
      </c>
      <c r="G21" s="1267">
        <v>6989</v>
      </c>
      <c r="H21" s="1267">
        <v>7983</v>
      </c>
      <c r="I21" s="1267">
        <v>6912</v>
      </c>
      <c r="J21" s="1267">
        <v>8035</v>
      </c>
      <c r="K21" s="1268">
        <v>1738</v>
      </c>
      <c r="L21" s="1269">
        <v>2240</v>
      </c>
      <c r="M21" s="1270">
        <v>2296</v>
      </c>
      <c r="N21" s="1270">
        <v>1761</v>
      </c>
    </row>
    <row r="22" spans="1:14" s="869" customFormat="1" x14ac:dyDescent="0.25">
      <c r="A22" s="1266" t="s">
        <v>2079</v>
      </c>
      <c r="B22" s="1267">
        <v>202</v>
      </c>
      <c r="C22" s="1267">
        <v>119</v>
      </c>
      <c r="D22" s="1267">
        <v>124</v>
      </c>
      <c r="E22" s="1267">
        <v>171</v>
      </c>
      <c r="F22" s="1267">
        <v>368</v>
      </c>
      <c r="G22" s="1267">
        <v>182</v>
      </c>
      <c r="H22" s="1267">
        <v>324</v>
      </c>
      <c r="I22" s="1267">
        <v>421</v>
      </c>
      <c r="J22" s="1267">
        <v>294</v>
      </c>
      <c r="K22" s="1268">
        <v>50</v>
      </c>
      <c r="L22" s="1269">
        <v>90</v>
      </c>
      <c r="M22" s="1270">
        <v>67</v>
      </c>
      <c r="N22" s="1270">
        <v>87</v>
      </c>
    </row>
    <row r="23" spans="1:14" s="869" customFormat="1" x14ac:dyDescent="0.25">
      <c r="A23" s="1266" t="s">
        <v>2080</v>
      </c>
      <c r="B23" s="1267">
        <v>27492</v>
      </c>
      <c r="C23" s="1267">
        <v>23927</v>
      </c>
      <c r="D23" s="1267">
        <v>24132</v>
      </c>
      <c r="E23" s="1267">
        <v>22731</v>
      </c>
      <c r="F23" s="1267">
        <v>18777</v>
      </c>
      <c r="G23" s="1267">
        <v>21371</v>
      </c>
      <c r="H23" s="1267">
        <v>23286</v>
      </c>
      <c r="I23" s="1267">
        <v>20396</v>
      </c>
      <c r="J23" s="1267">
        <v>18415</v>
      </c>
      <c r="K23" s="1268">
        <v>4097</v>
      </c>
      <c r="L23" s="1269">
        <v>4816</v>
      </c>
      <c r="M23" s="1270">
        <v>5005</v>
      </c>
      <c r="N23" s="1270">
        <v>4497</v>
      </c>
    </row>
    <row r="24" spans="1:14" s="869" customFormat="1" x14ac:dyDescent="0.25">
      <c r="A24" s="1286" t="s">
        <v>2072</v>
      </c>
      <c r="B24" s="1271"/>
      <c r="C24" s="1271"/>
      <c r="D24" s="1271"/>
      <c r="E24" s="1271"/>
      <c r="F24" s="1271"/>
      <c r="G24" s="1271"/>
      <c r="H24" s="1271"/>
      <c r="I24" s="1271"/>
      <c r="J24" s="1271"/>
      <c r="K24" s="1272"/>
      <c r="L24" s="1273"/>
      <c r="M24" s="1274"/>
      <c r="N24" s="1274"/>
    </row>
    <row r="25" spans="1:14" s="869" customFormat="1" x14ac:dyDescent="0.25">
      <c r="A25" s="1287" t="s">
        <v>2081</v>
      </c>
      <c r="B25" s="1276">
        <v>22976</v>
      </c>
      <c r="C25" s="1276">
        <v>20376</v>
      </c>
      <c r="D25" s="1276">
        <v>20441</v>
      </c>
      <c r="E25" s="1276">
        <v>18740</v>
      </c>
      <c r="F25" s="1276">
        <v>15024</v>
      </c>
      <c r="G25" s="1276">
        <v>16103</v>
      </c>
      <c r="H25" s="1276">
        <v>17535</v>
      </c>
      <c r="I25" s="1276">
        <v>14210</v>
      </c>
      <c r="J25" s="1276">
        <v>12352</v>
      </c>
      <c r="K25" s="1277">
        <v>2870</v>
      </c>
      <c r="L25" s="1278">
        <v>3152</v>
      </c>
      <c r="M25" s="1279">
        <v>3264</v>
      </c>
      <c r="N25" s="1279">
        <v>3066</v>
      </c>
    </row>
    <row r="26" spans="1:14" s="869" customFormat="1" ht="26.4" x14ac:dyDescent="0.25">
      <c r="A26" s="1288" t="s">
        <v>2082</v>
      </c>
      <c r="B26" s="1289">
        <v>5</v>
      </c>
      <c r="C26" s="1289">
        <v>1</v>
      </c>
      <c r="D26" s="1289">
        <v>4</v>
      </c>
      <c r="E26" s="1290">
        <v>0</v>
      </c>
      <c r="F26" s="1290">
        <v>0</v>
      </c>
      <c r="G26" s="1291">
        <v>3</v>
      </c>
      <c r="H26" s="1291">
        <v>7</v>
      </c>
      <c r="I26" s="1291">
        <v>32</v>
      </c>
      <c r="J26" s="1291">
        <v>53</v>
      </c>
      <c r="K26" s="1292">
        <v>12</v>
      </c>
      <c r="L26" s="1293">
        <v>26</v>
      </c>
      <c r="M26" s="1294">
        <v>13</v>
      </c>
      <c r="N26" s="1295">
        <v>2</v>
      </c>
    </row>
    <row r="27" spans="1:14" s="869" customFormat="1" x14ac:dyDescent="0.25">
      <c r="B27" s="1296"/>
      <c r="C27" s="1296"/>
      <c r="D27" s="1296"/>
      <c r="E27" s="1296"/>
      <c r="F27" s="1296"/>
      <c r="G27" s="1296"/>
      <c r="H27" s="1296"/>
      <c r="I27" s="1296"/>
      <c r="J27" s="1296"/>
    </row>
    <row r="28" spans="1:14" ht="15.6" x14ac:dyDescent="0.25">
      <c r="A28" s="43" t="s">
        <v>2083</v>
      </c>
    </row>
  </sheetData>
  <mergeCells count="13">
    <mergeCell ref="I4:I5"/>
    <mergeCell ref="J4:J5"/>
    <mergeCell ref="K4:N4"/>
    <mergeCell ref="A1:AE1"/>
    <mergeCell ref="A3:N3"/>
    <mergeCell ref="A4:A5"/>
    <mergeCell ref="B4:B5"/>
    <mergeCell ref="C4:C5"/>
    <mergeCell ref="D4:D5"/>
    <mergeCell ref="E4:E5"/>
    <mergeCell ref="F4:F5"/>
    <mergeCell ref="G4:G5"/>
    <mergeCell ref="H4:H5"/>
  </mergeCells>
  <hyperlinks>
    <hyperlink ref="A1:AE1" location="CONTENT!B123" display="Back to table of contents" xr:uid="{2BE4771D-A36B-410F-854D-265048E9C82F}"/>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5417-101E-43A3-A7B1-CF4A1C292EAC}">
  <dimension ref="A1:AF55"/>
  <sheetViews>
    <sheetView zoomScale="110" zoomScaleNormal="110" workbookViewId="0">
      <selection sqref="A1:AE1"/>
    </sheetView>
  </sheetViews>
  <sheetFormatPr defaultColWidth="6.8984375" defaultRowHeight="15.6" x14ac:dyDescent="0.3"/>
  <cols>
    <col min="1" max="1" width="1" style="1300" customWidth="1"/>
    <col min="2" max="2" width="3.09765625" style="1300" customWidth="1"/>
    <col min="3" max="3" width="5.69921875" style="1300" customWidth="1"/>
    <col min="4" max="4" width="20.69921875" style="1300" customWidth="1"/>
    <col min="5" max="17" width="9.09765625" style="1114" customWidth="1"/>
    <col min="18" max="16384" width="6.8984375" style="1114"/>
  </cols>
  <sheetData>
    <row r="1" spans="1:32" s="43" customFormat="1" ht="20.399999999999999" customHeight="1"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6080"/>
      <c r="AD1" s="6080"/>
      <c r="AE1" s="6080"/>
      <c r="AF1" s="868"/>
    </row>
    <row r="2" spans="1:32" s="1299" customFormat="1" ht="14.25" customHeight="1" x14ac:dyDescent="0.3">
      <c r="A2" s="1297" t="s">
        <v>2084</v>
      </c>
      <c r="B2" s="1298"/>
      <c r="C2" s="1298"/>
      <c r="D2" s="1298"/>
      <c r="O2" s="6209" t="s">
        <v>1946</v>
      </c>
      <c r="P2" s="6209"/>
      <c r="Q2" s="6209"/>
    </row>
    <row r="3" spans="1:32" ht="6.75" customHeight="1" x14ac:dyDescent="0.3"/>
    <row r="4" spans="1:32" ht="14.25" customHeight="1" x14ac:dyDescent="0.25">
      <c r="A4" s="6210" t="s">
        <v>1982</v>
      </c>
      <c r="B4" s="6211"/>
      <c r="C4" s="6211"/>
      <c r="D4" s="6212"/>
      <c r="E4" s="6203">
        <v>2016</v>
      </c>
      <c r="F4" s="6203">
        <v>2017</v>
      </c>
      <c r="G4" s="6203">
        <v>2018</v>
      </c>
      <c r="H4" s="6203">
        <v>2019</v>
      </c>
      <c r="I4" s="6203">
        <v>2020</v>
      </c>
      <c r="J4" s="6203">
        <v>2021</v>
      </c>
      <c r="K4" s="6203">
        <v>2022</v>
      </c>
      <c r="L4" s="6203" t="s">
        <v>2085</v>
      </c>
      <c r="M4" s="6203">
        <v>2024</v>
      </c>
      <c r="N4" s="6205">
        <v>2024</v>
      </c>
      <c r="O4" s="6206" t="s">
        <v>1951</v>
      </c>
      <c r="P4" s="6206" t="s">
        <v>1952</v>
      </c>
      <c r="Q4" s="6207" t="s">
        <v>1953</v>
      </c>
    </row>
    <row r="5" spans="1:32" ht="10.5" customHeight="1" thickBot="1" x14ac:dyDescent="0.3">
      <c r="A5" s="6213"/>
      <c r="B5" s="6214"/>
      <c r="C5" s="6214"/>
      <c r="D5" s="6215"/>
      <c r="E5" s="6204"/>
      <c r="F5" s="6204"/>
      <c r="G5" s="6204"/>
      <c r="H5" s="6204"/>
      <c r="I5" s="6204"/>
      <c r="J5" s="6204"/>
      <c r="K5" s="6204"/>
      <c r="L5" s="6204"/>
      <c r="M5" s="6204"/>
      <c r="N5" s="1301" t="s">
        <v>1950</v>
      </c>
      <c r="O5" s="1302" t="s">
        <v>1951</v>
      </c>
      <c r="P5" s="1302" t="s">
        <v>1952</v>
      </c>
      <c r="Q5" s="1303" t="s">
        <v>1953</v>
      </c>
    </row>
    <row r="6" spans="1:32" s="1313" customFormat="1" ht="11.1" customHeight="1" x14ac:dyDescent="0.25">
      <c r="A6" s="1304"/>
      <c r="B6" s="1305"/>
      <c r="C6" s="1306" t="s">
        <v>43</v>
      </c>
      <c r="D6" s="1307"/>
      <c r="E6" s="1308">
        <v>78105</v>
      </c>
      <c r="F6" s="1308">
        <v>71662</v>
      </c>
      <c r="G6" s="1309">
        <v>67266</v>
      </c>
      <c r="H6" s="1309">
        <v>66351</v>
      </c>
      <c r="I6" s="1309">
        <v>60427</v>
      </c>
      <c r="J6" s="1309">
        <v>69880</v>
      </c>
      <c r="K6" s="1309">
        <v>83110</v>
      </c>
      <c r="L6" s="1309">
        <v>83753</v>
      </c>
      <c r="M6" s="1309">
        <v>80615</v>
      </c>
      <c r="N6" s="1310">
        <v>17787</v>
      </c>
      <c r="O6" s="1311">
        <v>20797</v>
      </c>
      <c r="P6" s="1311">
        <v>21643</v>
      </c>
      <c r="Q6" s="1312">
        <v>20388</v>
      </c>
    </row>
    <row r="7" spans="1:32" s="1322" customFormat="1" ht="11.1" customHeight="1" x14ac:dyDescent="0.2">
      <c r="A7" s="1314"/>
      <c r="B7" s="1315"/>
      <c r="C7" s="1306" t="s">
        <v>1989</v>
      </c>
      <c r="D7" s="1316"/>
      <c r="E7" s="1317">
        <v>37292</v>
      </c>
      <c r="F7" s="1317">
        <v>35310</v>
      </c>
      <c r="G7" s="1318">
        <v>30048</v>
      </c>
      <c r="H7" s="1318">
        <v>29698</v>
      </c>
      <c r="I7" s="1318">
        <v>27457</v>
      </c>
      <c r="J7" s="1318">
        <v>28348</v>
      </c>
      <c r="K7" s="1318">
        <v>34020</v>
      </c>
      <c r="L7" s="1318">
        <v>36283</v>
      </c>
      <c r="M7" s="1318">
        <v>34184</v>
      </c>
      <c r="N7" s="1319">
        <v>7887</v>
      </c>
      <c r="O7" s="1320">
        <v>8483</v>
      </c>
      <c r="P7" s="1320">
        <v>8482</v>
      </c>
      <c r="Q7" s="1321">
        <v>9332</v>
      </c>
    </row>
    <row r="8" spans="1:32" s="1333" customFormat="1" ht="11.25" customHeight="1" x14ac:dyDescent="0.25">
      <c r="A8" s="1323"/>
      <c r="B8" s="1324"/>
      <c r="C8" s="1325"/>
      <c r="D8" s="1326" t="s">
        <v>1990</v>
      </c>
      <c r="E8" s="1327">
        <v>57</v>
      </c>
      <c r="F8" s="1327">
        <v>74</v>
      </c>
      <c r="G8" s="1328">
        <v>67</v>
      </c>
      <c r="H8" s="1328">
        <v>75</v>
      </c>
      <c r="I8" s="1328">
        <v>132</v>
      </c>
      <c r="J8" s="1328">
        <v>97</v>
      </c>
      <c r="K8" s="1328">
        <v>117</v>
      </c>
      <c r="L8" s="1328">
        <v>98</v>
      </c>
      <c r="M8" s="1328">
        <v>51</v>
      </c>
      <c r="N8" s="1329">
        <v>28</v>
      </c>
      <c r="O8" s="1330">
        <v>21</v>
      </c>
      <c r="P8" s="1331">
        <v>0</v>
      </c>
      <c r="Q8" s="1332">
        <v>2</v>
      </c>
    </row>
    <row r="9" spans="1:32" ht="11.1" customHeight="1" x14ac:dyDescent="0.25">
      <c r="A9" s="1323"/>
      <c r="B9" s="1324"/>
      <c r="C9" s="1334"/>
      <c r="D9" s="1326" t="s">
        <v>68</v>
      </c>
      <c r="E9" s="1327">
        <v>1140</v>
      </c>
      <c r="F9" s="1327">
        <v>846</v>
      </c>
      <c r="G9" s="1328">
        <v>1020</v>
      </c>
      <c r="H9" s="1328">
        <v>997</v>
      </c>
      <c r="I9" s="1328">
        <v>1207</v>
      </c>
      <c r="J9" s="1328">
        <v>1349</v>
      </c>
      <c r="K9" s="1328">
        <v>1897</v>
      </c>
      <c r="L9" s="1328">
        <v>1491</v>
      </c>
      <c r="M9" s="1328">
        <v>1333</v>
      </c>
      <c r="N9" s="1329">
        <v>308</v>
      </c>
      <c r="O9" s="1330">
        <v>368</v>
      </c>
      <c r="P9" s="1330">
        <v>349</v>
      </c>
      <c r="Q9" s="1332">
        <v>308</v>
      </c>
    </row>
    <row r="10" spans="1:32" ht="11.1" customHeight="1" x14ac:dyDescent="0.25">
      <c r="A10" s="1323"/>
      <c r="B10" s="1324"/>
      <c r="C10" s="1334"/>
      <c r="D10" s="1326" t="s">
        <v>2086</v>
      </c>
      <c r="E10" s="1327">
        <v>239</v>
      </c>
      <c r="F10" s="1327">
        <v>246</v>
      </c>
      <c r="G10" s="1328">
        <v>231</v>
      </c>
      <c r="H10" s="1328">
        <v>262</v>
      </c>
      <c r="I10" s="1328">
        <v>223</v>
      </c>
      <c r="J10" s="1328">
        <v>133</v>
      </c>
      <c r="K10" s="1328">
        <v>64</v>
      </c>
      <c r="L10" s="1328">
        <v>90</v>
      </c>
      <c r="M10" s="1328">
        <v>132</v>
      </c>
      <c r="N10" s="1329">
        <v>19</v>
      </c>
      <c r="O10" s="1330">
        <v>59</v>
      </c>
      <c r="P10" s="1330">
        <v>28</v>
      </c>
      <c r="Q10" s="1332">
        <v>26</v>
      </c>
    </row>
    <row r="11" spans="1:32" ht="11.1" customHeight="1" x14ac:dyDescent="0.25">
      <c r="A11" s="1323"/>
      <c r="B11" s="1324"/>
      <c r="C11" s="1334"/>
      <c r="D11" s="1326" t="s">
        <v>26</v>
      </c>
      <c r="E11" s="1327">
        <v>8943</v>
      </c>
      <c r="F11" s="1327">
        <v>8421</v>
      </c>
      <c r="G11" s="1328">
        <v>6964</v>
      </c>
      <c r="H11" s="1328">
        <v>6271</v>
      </c>
      <c r="I11" s="1328">
        <v>4848</v>
      </c>
      <c r="J11" s="1328">
        <v>5921</v>
      </c>
      <c r="K11" s="1328">
        <v>7205</v>
      </c>
      <c r="L11" s="1328">
        <v>7937</v>
      </c>
      <c r="M11" s="1328">
        <v>7440</v>
      </c>
      <c r="N11" s="1329">
        <v>1757</v>
      </c>
      <c r="O11" s="1330">
        <v>1873</v>
      </c>
      <c r="P11" s="1330">
        <v>1862</v>
      </c>
      <c r="Q11" s="1332">
        <v>1948</v>
      </c>
    </row>
    <row r="12" spans="1:32" ht="11.1" customHeight="1" x14ac:dyDescent="0.25">
      <c r="A12" s="1323"/>
      <c r="B12" s="1324"/>
      <c r="C12" s="1334"/>
      <c r="D12" s="1326" t="s">
        <v>27</v>
      </c>
      <c r="E12" s="1327">
        <v>1291</v>
      </c>
      <c r="F12" s="1327">
        <v>1419</v>
      </c>
      <c r="G12" s="1328">
        <v>1537</v>
      </c>
      <c r="H12" s="1328">
        <v>1380</v>
      </c>
      <c r="I12" s="1328">
        <v>1148</v>
      </c>
      <c r="J12" s="1328">
        <v>1208</v>
      </c>
      <c r="K12" s="1328">
        <v>1345</v>
      </c>
      <c r="L12" s="1328">
        <v>1677</v>
      </c>
      <c r="M12" s="1328">
        <v>1478</v>
      </c>
      <c r="N12" s="1329">
        <v>370</v>
      </c>
      <c r="O12" s="1330">
        <v>522</v>
      </c>
      <c r="P12" s="1330">
        <v>336</v>
      </c>
      <c r="Q12" s="1332">
        <v>250</v>
      </c>
    </row>
    <row r="13" spans="1:32" ht="11.1" customHeight="1" x14ac:dyDescent="0.25">
      <c r="A13" s="1323"/>
      <c r="B13" s="1324"/>
      <c r="C13" s="1334"/>
      <c r="D13" s="1326" t="s">
        <v>30</v>
      </c>
      <c r="E13" s="1327">
        <v>5576</v>
      </c>
      <c r="F13" s="1327">
        <v>4880</v>
      </c>
      <c r="G13" s="1335">
        <v>3097</v>
      </c>
      <c r="H13" s="1328">
        <v>3644</v>
      </c>
      <c r="I13" s="1328">
        <v>3960</v>
      </c>
      <c r="J13" s="1328">
        <v>3311</v>
      </c>
      <c r="K13" s="1328">
        <v>2817</v>
      </c>
      <c r="L13" s="1328">
        <v>3895</v>
      </c>
      <c r="M13" s="1328">
        <v>2524</v>
      </c>
      <c r="N13" s="1329">
        <v>645</v>
      </c>
      <c r="O13" s="1330">
        <v>641</v>
      </c>
      <c r="P13" s="1330">
        <v>570</v>
      </c>
      <c r="Q13" s="1332">
        <v>668</v>
      </c>
    </row>
    <row r="14" spans="1:32" ht="11.1" customHeight="1" x14ac:dyDescent="0.25">
      <c r="A14" s="1323"/>
      <c r="B14" s="1324"/>
      <c r="C14" s="1334"/>
      <c r="D14" s="1326" t="s">
        <v>1991</v>
      </c>
      <c r="E14" s="1327">
        <v>2522</v>
      </c>
      <c r="F14" s="1327">
        <v>2416</v>
      </c>
      <c r="G14" s="1328">
        <v>2830</v>
      </c>
      <c r="H14" s="1328">
        <v>2601</v>
      </c>
      <c r="I14" s="1328">
        <v>2685</v>
      </c>
      <c r="J14" s="1328">
        <v>2882</v>
      </c>
      <c r="K14" s="1328">
        <v>3218</v>
      </c>
      <c r="L14" s="1328">
        <v>3091</v>
      </c>
      <c r="M14" s="1328">
        <v>3744</v>
      </c>
      <c r="N14" s="1329">
        <v>858</v>
      </c>
      <c r="O14" s="1330">
        <v>808</v>
      </c>
      <c r="P14" s="1330">
        <v>1009</v>
      </c>
      <c r="Q14" s="1332">
        <v>1069</v>
      </c>
    </row>
    <row r="15" spans="1:32" ht="11.1" customHeight="1" x14ac:dyDescent="0.25">
      <c r="A15" s="1323"/>
      <c r="B15" s="1324"/>
      <c r="C15" s="1334"/>
      <c r="D15" s="1326" t="s">
        <v>1992</v>
      </c>
      <c r="E15" s="1327">
        <v>785</v>
      </c>
      <c r="F15" s="1327">
        <v>1044</v>
      </c>
      <c r="G15" s="1328">
        <v>375</v>
      </c>
      <c r="H15" s="1328">
        <v>606</v>
      </c>
      <c r="I15" s="1328">
        <v>306</v>
      </c>
      <c r="J15" s="1328">
        <v>427</v>
      </c>
      <c r="K15" s="1328">
        <v>693</v>
      </c>
      <c r="L15" s="1328">
        <v>403</v>
      </c>
      <c r="M15" s="1328">
        <v>423</v>
      </c>
      <c r="N15" s="1329">
        <v>117</v>
      </c>
      <c r="O15" s="1330">
        <v>16</v>
      </c>
      <c r="P15" s="1330">
        <v>161</v>
      </c>
      <c r="Q15" s="1332">
        <v>129</v>
      </c>
    </row>
    <row r="16" spans="1:32" ht="11.1" customHeight="1" x14ac:dyDescent="0.25">
      <c r="A16" s="1323"/>
      <c r="B16" s="1324"/>
      <c r="C16" s="1334"/>
      <c r="D16" s="1326" t="s">
        <v>1993</v>
      </c>
      <c r="E16" s="1327">
        <v>3500</v>
      </c>
      <c r="F16" s="1327">
        <v>3874</v>
      </c>
      <c r="G16" s="1328">
        <v>3500</v>
      </c>
      <c r="H16" s="1328">
        <v>2937</v>
      </c>
      <c r="I16" s="1328">
        <v>3415</v>
      </c>
      <c r="J16" s="1328">
        <v>3599</v>
      </c>
      <c r="K16" s="1328">
        <v>5501</v>
      </c>
      <c r="L16" s="1328">
        <v>5686</v>
      </c>
      <c r="M16" s="1328">
        <v>5661</v>
      </c>
      <c r="N16" s="1329">
        <v>1301</v>
      </c>
      <c r="O16" s="1330">
        <v>1254</v>
      </c>
      <c r="P16" s="1330">
        <v>1295</v>
      </c>
      <c r="Q16" s="1332">
        <v>1811</v>
      </c>
    </row>
    <row r="17" spans="1:17" ht="11.1" customHeight="1" x14ac:dyDescent="0.25">
      <c r="A17" s="1323"/>
      <c r="B17" s="1324"/>
      <c r="C17" s="1334"/>
      <c r="D17" s="1326" t="s">
        <v>70</v>
      </c>
      <c r="E17" s="1327">
        <v>1478</v>
      </c>
      <c r="F17" s="1327">
        <v>942</v>
      </c>
      <c r="G17" s="1328">
        <v>994</v>
      </c>
      <c r="H17" s="1328">
        <v>878</v>
      </c>
      <c r="I17" s="1328">
        <v>832</v>
      </c>
      <c r="J17" s="1328">
        <v>1052</v>
      </c>
      <c r="K17" s="1328">
        <v>1250</v>
      </c>
      <c r="L17" s="1328">
        <v>1193</v>
      </c>
      <c r="M17" s="1328">
        <v>1101</v>
      </c>
      <c r="N17" s="1329">
        <v>255</v>
      </c>
      <c r="O17" s="1330">
        <v>308</v>
      </c>
      <c r="P17" s="1330">
        <v>281</v>
      </c>
      <c r="Q17" s="1332">
        <v>257</v>
      </c>
    </row>
    <row r="18" spans="1:17" ht="11.1" customHeight="1" x14ac:dyDescent="0.25">
      <c r="A18" s="1323"/>
      <c r="B18" s="1324"/>
      <c r="C18" s="1334"/>
      <c r="D18" s="1326" t="s">
        <v>41</v>
      </c>
      <c r="E18" s="1327">
        <v>9382</v>
      </c>
      <c r="F18" s="1327">
        <v>8469</v>
      </c>
      <c r="G18" s="1328">
        <v>7546</v>
      </c>
      <c r="H18" s="1328">
        <v>7328</v>
      </c>
      <c r="I18" s="1328">
        <v>6085</v>
      </c>
      <c r="J18" s="1328">
        <v>6376</v>
      </c>
      <c r="K18" s="1328">
        <v>7123</v>
      </c>
      <c r="L18" s="1328">
        <v>7736</v>
      </c>
      <c r="M18" s="1328">
        <v>7341</v>
      </c>
      <c r="N18" s="1329">
        <v>1590</v>
      </c>
      <c r="O18" s="1330">
        <v>1859</v>
      </c>
      <c r="P18" s="1330">
        <v>1887</v>
      </c>
      <c r="Q18" s="1332">
        <v>2005</v>
      </c>
    </row>
    <row r="19" spans="1:17" ht="11.1" customHeight="1" x14ac:dyDescent="0.25">
      <c r="A19" s="1323"/>
      <c r="B19" s="1324"/>
      <c r="C19" s="1334"/>
      <c r="D19" s="1326" t="s">
        <v>42</v>
      </c>
      <c r="E19" s="1327">
        <v>2379</v>
      </c>
      <c r="F19" s="1327">
        <v>2679</v>
      </c>
      <c r="G19" s="1336">
        <v>1887</v>
      </c>
      <c r="H19" s="1336">
        <v>2719</v>
      </c>
      <c r="I19" s="1336">
        <v>2616</v>
      </c>
      <c r="J19" s="1336">
        <v>1993</v>
      </c>
      <c r="K19" s="1336">
        <v>2790</v>
      </c>
      <c r="L19" s="1336">
        <v>2986</v>
      </c>
      <c r="M19" s="1336">
        <v>2956</v>
      </c>
      <c r="N19" s="1337">
        <v>639</v>
      </c>
      <c r="O19" s="1338">
        <v>754</v>
      </c>
      <c r="P19" s="1338">
        <v>704</v>
      </c>
      <c r="Q19" s="1339">
        <v>859</v>
      </c>
    </row>
    <row r="20" spans="1:17" s="1313" customFormat="1" ht="11.1" customHeight="1" x14ac:dyDescent="0.25">
      <c r="A20" s="1304"/>
      <c r="B20" s="1315"/>
      <c r="C20" s="1306" t="s">
        <v>1994</v>
      </c>
      <c r="D20" s="1307"/>
      <c r="E20" s="1340">
        <v>13001</v>
      </c>
      <c r="F20" s="1340">
        <v>9185</v>
      </c>
      <c r="G20" s="1318">
        <v>10005</v>
      </c>
      <c r="H20" s="1318">
        <v>10593</v>
      </c>
      <c r="I20" s="1318">
        <v>9073</v>
      </c>
      <c r="J20" s="1318">
        <v>11634</v>
      </c>
      <c r="K20" s="1318">
        <v>13621</v>
      </c>
      <c r="L20" s="1318">
        <v>14278</v>
      </c>
      <c r="M20" s="1318">
        <v>11268</v>
      </c>
      <c r="N20" s="1319">
        <v>2548</v>
      </c>
      <c r="O20" s="1320">
        <v>3232</v>
      </c>
      <c r="P20" s="1320">
        <v>3113</v>
      </c>
      <c r="Q20" s="1321">
        <v>2375</v>
      </c>
    </row>
    <row r="21" spans="1:17" s="1313" customFormat="1" ht="11.1" customHeight="1" x14ac:dyDescent="0.25">
      <c r="A21" s="1304"/>
      <c r="B21" s="1315"/>
      <c r="C21" s="1306"/>
      <c r="D21" s="1326" t="s">
        <v>1995</v>
      </c>
      <c r="E21" s="1327">
        <v>1615</v>
      </c>
      <c r="F21" s="1327">
        <v>946</v>
      </c>
      <c r="G21" s="1328">
        <v>1165</v>
      </c>
      <c r="H21" s="1328">
        <v>1137</v>
      </c>
      <c r="I21" s="1328">
        <v>934</v>
      </c>
      <c r="J21" s="1328">
        <v>1072</v>
      </c>
      <c r="K21" s="1328">
        <v>684</v>
      </c>
      <c r="L21" s="1328">
        <v>1191</v>
      </c>
      <c r="M21" s="1328">
        <v>848</v>
      </c>
      <c r="N21" s="1329">
        <v>180</v>
      </c>
      <c r="O21" s="1330">
        <v>205</v>
      </c>
      <c r="P21" s="1330">
        <v>222</v>
      </c>
      <c r="Q21" s="1332">
        <v>241</v>
      </c>
    </row>
    <row r="22" spans="1:17" ht="12.75" customHeight="1" x14ac:dyDescent="0.25">
      <c r="A22" s="1323"/>
      <c r="B22" s="1324"/>
      <c r="C22" s="1334"/>
      <c r="D22" s="1341" t="s">
        <v>2087</v>
      </c>
      <c r="E22" s="1327">
        <v>487</v>
      </c>
      <c r="F22" s="1327">
        <v>260</v>
      </c>
      <c r="G22" s="1328">
        <v>241</v>
      </c>
      <c r="H22" s="1328">
        <v>187</v>
      </c>
      <c r="I22" s="1328">
        <v>128</v>
      </c>
      <c r="J22" s="1328">
        <v>279</v>
      </c>
      <c r="K22" s="1328">
        <v>194</v>
      </c>
      <c r="L22" s="1328">
        <v>203</v>
      </c>
      <c r="M22" s="1328">
        <v>121</v>
      </c>
      <c r="N22" s="1329">
        <v>18</v>
      </c>
      <c r="O22" s="1330">
        <v>40</v>
      </c>
      <c r="P22" s="1330">
        <v>31</v>
      </c>
      <c r="Q22" s="1332">
        <v>32</v>
      </c>
    </row>
    <row r="23" spans="1:17" ht="11.1" customHeight="1" x14ac:dyDescent="0.25">
      <c r="A23" s="1323"/>
      <c r="B23" s="1324"/>
      <c r="C23" s="1334"/>
      <c r="D23" s="1326" t="s">
        <v>29</v>
      </c>
      <c r="E23" s="1327">
        <v>566</v>
      </c>
      <c r="F23" s="1327">
        <v>512</v>
      </c>
      <c r="G23" s="1328">
        <v>894</v>
      </c>
      <c r="H23" s="1328">
        <v>848</v>
      </c>
      <c r="I23" s="1328">
        <v>1269</v>
      </c>
      <c r="J23" s="1328">
        <v>1858</v>
      </c>
      <c r="K23" s="1328">
        <v>2584</v>
      </c>
      <c r="L23" s="1328">
        <v>2477</v>
      </c>
      <c r="M23" s="1328">
        <v>2108</v>
      </c>
      <c r="N23" s="1329">
        <v>356</v>
      </c>
      <c r="O23" s="1330">
        <v>685</v>
      </c>
      <c r="P23" s="1330">
        <v>621</v>
      </c>
      <c r="Q23" s="1332">
        <v>446</v>
      </c>
    </row>
    <row r="24" spans="1:17" ht="11.1" customHeight="1" x14ac:dyDescent="0.25">
      <c r="A24" s="1323"/>
      <c r="B24" s="1324"/>
      <c r="C24" s="1334"/>
      <c r="D24" s="1326" t="s">
        <v>69</v>
      </c>
      <c r="E24" s="1342">
        <v>1025</v>
      </c>
      <c r="F24" s="1342">
        <v>869</v>
      </c>
      <c r="G24" s="1328">
        <v>757</v>
      </c>
      <c r="H24" s="1328">
        <v>1203</v>
      </c>
      <c r="I24" s="1328">
        <v>795</v>
      </c>
      <c r="J24" s="1328">
        <v>593</v>
      </c>
      <c r="K24" s="1328">
        <v>613</v>
      </c>
      <c r="L24" s="1328">
        <v>906</v>
      </c>
      <c r="M24" s="1328">
        <v>915</v>
      </c>
      <c r="N24" s="1329">
        <v>246</v>
      </c>
      <c r="O24" s="1330">
        <v>232</v>
      </c>
      <c r="P24" s="1330">
        <v>296</v>
      </c>
      <c r="Q24" s="1332">
        <v>141</v>
      </c>
    </row>
    <row r="25" spans="1:17" ht="11.1" customHeight="1" x14ac:dyDescent="0.25">
      <c r="A25" s="1323"/>
      <c r="B25" s="1324"/>
      <c r="C25" s="1334"/>
      <c r="D25" s="1326" t="s">
        <v>33</v>
      </c>
      <c r="E25" s="1342">
        <v>167</v>
      </c>
      <c r="F25" s="1342">
        <v>77</v>
      </c>
      <c r="G25" s="1328">
        <v>73</v>
      </c>
      <c r="H25" s="1328">
        <v>95</v>
      </c>
      <c r="I25" s="1328">
        <v>92</v>
      </c>
      <c r="J25" s="1328">
        <v>66</v>
      </c>
      <c r="K25" s="1328">
        <v>113</v>
      </c>
      <c r="L25" s="1328">
        <v>129</v>
      </c>
      <c r="M25" s="1328">
        <v>125</v>
      </c>
      <c r="N25" s="1329">
        <v>23</v>
      </c>
      <c r="O25" s="1330">
        <v>30</v>
      </c>
      <c r="P25" s="1330">
        <v>37</v>
      </c>
      <c r="Q25" s="1332">
        <v>35</v>
      </c>
    </row>
    <row r="26" spans="1:17" ht="11.1" customHeight="1" x14ac:dyDescent="0.25">
      <c r="A26" s="1323"/>
      <c r="B26" s="1324"/>
      <c r="C26" s="1334"/>
      <c r="D26" s="1326" t="s">
        <v>2088</v>
      </c>
      <c r="E26" s="1342">
        <v>29</v>
      </c>
      <c r="F26" s="1342">
        <v>37</v>
      </c>
      <c r="G26" s="1328">
        <v>33</v>
      </c>
      <c r="H26" s="1328">
        <v>9</v>
      </c>
      <c r="I26" s="1328">
        <v>4</v>
      </c>
      <c r="J26" s="1328">
        <v>4</v>
      </c>
      <c r="K26" s="1328">
        <v>8</v>
      </c>
      <c r="L26" s="1328">
        <v>17</v>
      </c>
      <c r="M26" s="1328">
        <v>1</v>
      </c>
      <c r="N26" s="1329">
        <v>1</v>
      </c>
      <c r="O26" s="1331">
        <v>0</v>
      </c>
      <c r="P26" s="1331">
        <v>0</v>
      </c>
      <c r="Q26" s="1343">
        <v>0</v>
      </c>
    </row>
    <row r="27" spans="1:17" ht="11.1" customHeight="1" x14ac:dyDescent="0.25">
      <c r="A27" s="1323"/>
      <c r="B27" s="1324"/>
      <c r="C27" s="1334"/>
      <c r="D27" s="1326" t="s">
        <v>38</v>
      </c>
      <c r="E27" s="1327">
        <v>1149</v>
      </c>
      <c r="F27" s="1327">
        <v>1015</v>
      </c>
      <c r="G27" s="1328">
        <v>904</v>
      </c>
      <c r="H27" s="1328">
        <v>1206</v>
      </c>
      <c r="I27" s="1328">
        <v>866</v>
      </c>
      <c r="J27" s="1328">
        <v>556</v>
      </c>
      <c r="K27" s="1328">
        <v>633</v>
      </c>
      <c r="L27" s="1328">
        <v>785</v>
      </c>
      <c r="M27" s="1328">
        <v>712</v>
      </c>
      <c r="N27" s="1329">
        <v>244</v>
      </c>
      <c r="O27" s="1330">
        <v>219</v>
      </c>
      <c r="P27" s="1330">
        <v>180</v>
      </c>
      <c r="Q27" s="1332">
        <v>69</v>
      </c>
    </row>
    <row r="28" spans="1:17" ht="11.1" customHeight="1" x14ac:dyDescent="0.25">
      <c r="A28" s="1323"/>
      <c r="B28" s="1324"/>
      <c r="C28" s="1334"/>
      <c r="D28" s="1326" t="s">
        <v>2089</v>
      </c>
      <c r="E28" s="1327">
        <v>636</v>
      </c>
      <c r="F28" s="1327">
        <v>530</v>
      </c>
      <c r="G28" s="1328">
        <v>735</v>
      </c>
      <c r="H28" s="1328">
        <v>652</v>
      </c>
      <c r="I28" s="1328">
        <v>697</v>
      </c>
      <c r="J28" s="1328">
        <v>552</v>
      </c>
      <c r="K28" s="1328">
        <v>734</v>
      </c>
      <c r="L28" s="1328">
        <v>857</v>
      </c>
      <c r="M28" s="1328">
        <v>852</v>
      </c>
      <c r="N28" s="1329">
        <v>222</v>
      </c>
      <c r="O28" s="1330">
        <v>174</v>
      </c>
      <c r="P28" s="1330">
        <v>285</v>
      </c>
      <c r="Q28" s="1332">
        <v>171</v>
      </c>
    </row>
    <row r="29" spans="1:17" ht="11.1" customHeight="1" x14ac:dyDescent="0.25">
      <c r="A29" s="1323"/>
      <c r="B29" s="1324"/>
      <c r="C29" s="1334"/>
      <c r="D29" s="1326" t="s">
        <v>40</v>
      </c>
      <c r="E29" s="1327">
        <v>2250</v>
      </c>
      <c r="F29" s="1327">
        <v>1071</v>
      </c>
      <c r="G29" s="1328">
        <v>519</v>
      </c>
      <c r="H29" s="1328">
        <v>200</v>
      </c>
      <c r="I29" s="1328">
        <v>230</v>
      </c>
      <c r="J29" s="1328">
        <v>1016</v>
      </c>
      <c r="K29" s="1328">
        <v>1114</v>
      </c>
      <c r="L29" s="1328">
        <v>1179</v>
      </c>
      <c r="M29" s="1328">
        <v>1667</v>
      </c>
      <c r="N29" s="1329">
        <v>351</v>
      </c>
      <c r="O29" s="1330">
        <v>481</v>
      </c>
      <c r="P29" s="1330">
        <v>471</v>
      </c>
      <c r="Q29" s="1332">
        <v>364</v>
      </c>
    </row>
    <row r="30" spans="1:17" ht="11.1" customHeight="1" x14ac:dyDescent="0.25">
      <c r="A30" s="1323"/>
      <c r="B30" s="1324"/>
      <c r="C30" s="1334"/>
      <c r="D30" s="1326" t="s">
        <v>42</v>
      </c>
      <c r="E30" s="1327">
        <v>5077</v>
      </c>
      <c r="F30" s="1327">
        <v>3868</v>
      </c>
      <c r="G30" s="1336">
        <v>4684</v>
      </c>
      <c r="H30" s="1336">
        <v>5056</v>
      </c>
      <c r="I30" s="1336">
        <v>4058</v>
      </c>
      <c r="J30" s="1336">
        <v>5638</v>
      </c>
      <c r="K30" s="1336">
        <v>6944</v>
      </c>
      <c r="L30" s="1336">
        <v>6534</v>
      </c>
      <c r="M30" s="1336">
        <v>3919</v>
      </c>
      <c r="N30" s="1337">
        <v>907</v>
      </c>
      <c r="O30" s="1338">
        <v>1166</v>
      </c>
      <c r="P30" s="1338">
        <v>970</v>
      </c>
      <c r="Q30" s="1339">
        <v>876</v>
      </c>
    </row>
    <row r="31" spans="1:17" s="1344" customFormat="1" ht="10.5" customHeight="1" x14ac:dyDescent="0.25">
      <c r="A31" s="1314"/>
      <c r="B31" s="1315"/>
      <c r="C31" s="1306" t="s">
        <v>1999</v>
      </c>
      <c r="D31" s="1316"/>
      <c r="E31" s="1340">
        <v>17715</v>
      </c>
      <c r="F31" s="1340">
        <v>18126</v>
      </c>
      <c r="G31" s="1318">
        <v>18256</v>
      </c>
      <c r="H31" s="1318">
        <v>17908</v>
      </c>
      <c r="I31" s="1318">
        <v>17204</v>
      </c>
      <c r="J31" s="1318">
        <v>22881</v>
      </c>
      <c r="K31" s="1318">
        <v>27610</v>
      </c>
      <c r="L31" s="1318">
        <v>24340</v>
      </c>
      <c r="M31" s="1318">
        <v>26289</v>
      </c>
      <c r="N31" s="1319">
        <v>5529</v>
      </c>
      <c r="O31" s="1320">
        <v>6921</v>
      </c>
      <c r="P31" s="1320">
        <v>7091</v>
      </c>
      <c r="Q31" s="1321">
        <v>6748</v>
      </c>
    </row>
    <row r="32" spans="1:17" ht="11.1" customHeight="1" x14ac:dyDescent="0.25">
      <c r="A32" s="1323"/>
      <c r="B32" s="1324"/>
      <c r="C32" s="1325"/>
      <c r="D32" s="1326" t="s">
        <v>2090</v>
      </c>
      <c r="E32" s="1327">
        <v>145</v>
      </c>
      <c r="F32" s="1327">
        <v>133</v>
      </c>
      <c r="G32" s="1328">
        <v>151</v>
      </c>
      <c r="H32" s="1328">
        <v>179</v>
      </c>
      <c r="I32" s="1328">
        <v>193</v>
      </c>
      <c r="J32" s="1328">
        <v>278</v>
      </c>
      <c r="K32" s="1328">
        <v>250</v>
      </c>
      <c r="L32" s="1328">
        <v>292</v>
      </c>
      <c r="M32" s="1328">
        <v>262</v>
      </c>
      <c r="N32" s="1329">
        <v>55</v>
      </c>
      <c r="O32" s="1330">
        <v>74</v>
      </c>
      <c r="P32" s="1330">
        <v>71</v>
      </c>
      <c r="Q32" s="1332">
        <v>62</v>
      </c>
    </row>
    <row r="33" spans="1:17" ht="11.1" customHeight="1" x14ac:dyDescent="0.25">
      <c r="A33" s="1323"/>
      <c r="B33" s="1324"/>
      <c r="C33" s="1325"/>
      <c r="D33" s="1326" t="s">
        <v>2091</v>
      </c>
      <c r="E33" s="1327">
        <v>34</v>
      </c>
      <c r="F33" s="1327">
        <v>30</v>
      </c>
      <c r="G33" s="1328">
        <v>30</v>
      </c>
      <c r="H33" s="1328">
        <v>20</v>
      </c>
      <c r="I33" s="1328">
        <v>16</v>
      </c>
      <c r="J33" s="1328">
        <v>29</v>
      </c>
      <c r="K33" s="1328">
        <v>27</v>
      </c>
      <c r="L33" s="1328">
        <v>20</v>
      </c>
      <c r="M33" s="1328">
        <v>66</v>
      </c>
      <c r="N33" s="1329">
        <v>10</v>
      </c>
      <c r="O33" s="1330">
        <v>13</v>
      </c>
      <c r="P33" s="1330">
        <v>3</v>
      </c>
      <c r="Q33" s="1332">
        <v>40</v>
      </c>
    </row>
    <row r="34" spans="1:17" ht="11.1" customHeight="1" x14ac:dyDescent="0.25">
      <c r="A34" s="1323"/>
      <c r="B34" s="1324"/>
      <c r="C34" s="1325"/>
      <c r="D34" s="1326" t="s">
        <v>31</v>
      </c>
      <c r="E34" s="1327">
        <v>1161</v>
      </c>
      <c r="F34" s="1327">
        <v>1817</v>
      </c>
      <c r="G34" s="1328">
        <v>1944</v>
      </c>
      <c r="H34" s="1328">
        <v>1961</v>
      </c>
      <c r="I34" s="1328">
        <v>1914</v>
      </c>
      <c r="J34" s="1328">
        <v>2114</v>
      </c>
      <c r="K34" s="1328">
        <v>2537</v>
      </c>
      <c r="L34" s="1328">
        <v>1961</v>
      </c>
      <c r="M34" s="1328">
        <v>2476</v>
      </c>
      <c r="N34" s="1329">
        <v>460</v>
      </c>
      <c r="O34" s="1330">
        <v>620</v>
      </c>
      <c r="P34" s="1330">
        <v>555</v>
      </c>
      <c r="Q34" s="1332">
        <v>841</v>
      </c>
    </row>
    <row r="35" spans="1:17" ht="11.1" customHeight="1" x14ac:dyDescent="0.25">
      <c r="A35" s="1323"/>
      <c r="B35" s="1324"/>
      <c r="C35" s="1334"/>
      <c r="D35" s="1326" t="s">
        <v>2000</v>
      </c>
      <c r="E35" s="1327">
        <v>5700</v>
      </c>
      <c r="F35" s="1327">
        <v>4738</v>
      </c>
      <c r="G35" s="1328">
        <v>4143</v>
      </c>
      <c r="H35" s="1328">
        <v>4684</v>
      </c>
      <c r="I35" s="1328">
        <v>4148</v>
      </c>
      <c r="J35" s="1328">
        <v>5393</v>
      </c>
      <c r="K35" s="1328">
        <v>7451</v>
      </c>
      <c r="L35" s="1328">
        <v>6149</v>
      </c>
      <c r="M35" s="1328">
        <v>8306</v>
      </c>
      <c r="N35" s="1329">
        <v>2004</v>
      </c>
      <c r="O35" s="1330">
        <v>2158</v>
      </c>
      <c r="P35" s="1330">
        <v>2181</v>
      </c>
      <c r="Q35" s="1332">
        <v>1963</v>
      </c>
    </row>
    <row r="36" spans="1:17" ht="11.1" customHeight="1" x14ac:dyDescent="0.25">
      <c r="A36" s="1323"/>
      <c r="B36" s="1324"/>
      <c r="C36" s="1334"/>
      <c r="D36" s="1326" t="s">
        <v>2092</v>
      </c>
      <c r="E36" s="1327">
        <v>14</v>
      </c>
      <c r="F36" s="1327">
        <v>823</v>
      </c>
      <c r="G36" s="1328">
        <v>319</v>
      </c>
      <c r="H36" s="1328">
        <v>366</v>
      </c>
      <c r="I36" s="1328">
        <v>302</v>
      </c>
      <c r="J36" s="1328">
        <v>413</v>
      </c>
      <c r="K36" s="1328">
        <v>477</v>
      </c>
      <c r="L36" s="1328">
        <v>1357</v>
      </c>
      <c r="M36" s="1328">
        <v>442</v>
      </c>
      <c r="N36" s="1329">
        <v>93</v>
      </c>
      <c r="O36" s="1330">
        <v>125</v>
      </c>
      <c r="P36" s="1330">
        <v>121</v>
      </c>
      <c r="Q36" s="1332">
        <v>103</v>
      </c>
    </row>
    <row r="37" spans="1:17" ht="11.1" customHeight="1" x14ac:dyDescent="0.25">
      <c r="A37" s="1323"/>
      <c r="B37" s="1324"/>
      <c r="C37" s="1334"/>
      <c r="D37" s="1326" t="s">
        <v>2093</v>
      </c>
      <c r="E37" s="1327">
        <v>79</v>
      </c>
      <c r="F37" s="1327">
        <v>118</v>
      </c>
      <c r="G37" s="1328">
        <v>120</v>
      </c>
      <c r="H37" s="1328">
        <v>144</v>
      </c>
      <c r="I37" s="1328">
        <v>119</v>
      </c>
      <c r="J37" s="1328">
        <v>164</v>
      </c>
      <c r="K37" s="1328">
        <v>237</v>
      </c>
      <c r="L37" s="1328">
        <v>404</v>
      </c>
      <c r="M37" s="1328">
        <v>457</v>
      </c>
      <c r="N37" s="1329">
        <v>77</v>
      </c>
      <c r="O37" s="1330">
        <v>173</v>
      </c>
      <c r="P37" s="1330">
        <v>86</v>
      </c>
      <c r="Q37" s="1332">
        <v>121</v>
      </c>
    </row>
    <row r="38" spans="1:17" ht="11.1" customHeight="1" x14ac:dyDescent="0.25">
      <c r="A38" s="1323"/>
      <c r="B38" s="1324"/>
      <c r="C38" s="1334"/>
      <c r="D38" s="1326" t="s">
        <v>2001</v>
      </c>
      <c r="E38" s="1327">
        <v>1817</v>
      </c>
      <c r="F38" s="1327">
        <v>2151</v>
      </c>
      <c r="G38" s="1328">
        <v>2104</v>
      </c>
      <c r="H38" s="1328">
        <v>1715</v>
      </c>
      <c r="I38" s="1328">
        <v>1679</v>
      </c>
      <c r="J38" s="1328">
        <v>3028</v>
      </c>
      <c r="K38" s="1328">
        <v>3025</v>
      </c>
      <c r="L38" s="1328">
        <v>3007</v>
      </c>
      <c r="M38" s="1328">
        <v>3113</v>
      </c>
      <c r="N38" s="1329">
        <v>667</v>
      </c>
      <c r="O38" s="1330">
        <v>908</v>
      </c>
      <c r="P38" s="1330">
        <v>735</v>
      </c>
      <c r="Q38" s="1332">
        <v>803</v>
      </c>
    </row>
    <row r="39" spans="1:17" ht="11.1" customHeight="1" x14ac:dyDescent="0.25">
      <c r="A39" s="1323"/>
      <c r="B39" s="1324"/>
      <c r="C39" s="1334"/>
      <c r="D39" s="1326" t="s">
        <v>37</v>
      </c>
      <c r="E39" s="1327">
        <v>987</v>
      </c>
      <c r="F39" s="1327">
        <v>999</v>
      </c>
      <c r="G39" s="1328">
        <v>985</v>
      </c>
      <c r="H39" s="1328">
        <v>982</v>
      </c>
      <c r="I39" s="1328">
        <v>927</v>
      </c>
      <c r="J39" s="1328">
        <v>984</v>
      </c>
      <c r="K39" s="1328">
        <v>1216</v>
      </c>
      <c r="L39" s="1328">
        <v>1111</v>
      </c>
      <c r="M39" s="1328">
        <v>1015</v>
      </c>
      <c r="N39" s="1329">
        <v>218</v>
      </c>
      <c r="O39" s="1330">
        <v>241</v>
      </c>
      <c r="P39" s="1330">
        <v>255</v>
      </c>
      <c r="Q39" s="1332">
        <v>301</v>
      </c>
    </row>
    <row r="40" spans="1:17" ht="11.1" customHeight="1" x14ac:dyDescent="0.25">
      <c r="A40" s="1323"/>
      <c r="B40" s="1324"/>
      <c r="C40" s="1334"/>
      <c r="D40" s="1326" t="s">
        <v>2094</v>
      </c>
      <c r="E40" s="1327">
        <v>6353</v>
      </c>
      <c r="F40" s="1327">
        <v>6453</v>
      </c>
      <c r="G40" s="1328">
        <v>7386</v>
      </c>
      <c r="H40" s="1328">
        <v>6948</v>
      </c>
      <c r="I40" s="1328">
        <v>7188</v>
      </c>
      <c r="J40" s="1328">
        <v>9677</v>
      </c>
      <c r="K40" s="1328">
        <v>11090</v>
      </c>
      <c r="L40" s="1328">
        <v>9016</v>
      </c>
      <c r="M40" s="1328">
        <v>9332</v>
      </c>
      <c r="N40" s="1329">
        <v>1791</v>
      </c>
      <c r="O40" s="1330">
        <v>2367</v>
      </c>
      <c r="P40" s="1330">
        <v>2802</v>
      </c>
      <c r="Q40" s="1332">
        <v>2372</v>
      </c>
    </row>
    <row r="41" spans="1:17" ht="11.1" customHeight="1" x14ac:dyDescent="0.25">
      <c r="A41" s="1323"/>
      <c r="B41" s="1324"/>
      <c r="C41" s="1334"/>
      <c r="D41" s="1326" t="s">
        <v>72</v>
      </c>
      <c r="E41" s="1327">
        <v>29</v>
      </c>
      <c r="F41" s="1327">
        <v>58</v>
      </c>
      <c r="G41" s="1328">
        <v>53</v>
      </c>
      <c r="H41" s="1328">
        <v>26</v>
      </c>
      <c r="I41" s="1336">
        <v>13</v>
      </c>
      <c r="J41" s="1328">
        <v>1</v>
      </c>
      <c r="K41" s="1328">
        <v>18</v>
      </c>
      <c r="L41" s="1328">
        <v>20</v>
      </c>
      <c r="M41" s="1328">
        <v>9</v>
      </c>
      <c r="N41" s="1329">
        <v>3</v>
      </c>
      <c r="O41" s="1330">
        <v>1</v>
      </c>
      <c r="P41" s="1330">
        <v>5</v>
      </c>
      <c r="Q41" s="1331">
        <v>0</v>
      </c>
    </row>
    <row r="42" spans="1:17" ht="11.1" customHeight="1" x14ac:dyDescent="0.25">
      <c r="A42" s="1345"/>
      <c r="B42" s="1346"/>
      <c r="C42" s="1334"/>
      <c r="D42" s="1326" t="s">
        <v>42</v>
      </c>
      <c r="E42" s="1327">
        <v>1396</v>
      </c>
      <c r="F42" s="1327">
        <v>806</v>
      </c>
      <c r="G42" s="1336">
        <v>1021</v>
      </c>
      <c r="H42" s="1336">
        <v>883</v>
      </c>
      <c r="I42" s="1336">
        <v>705</v>
      </c>
      <c r="J42" s="1336">
        <v>800</v>
      </c>
      <c r="K42" s="1336">
        <v>1282</v>
      </c>
      <c r="L42" s="1336">
        <v>1003</v>
      </c>
      <c r="M42" s="1336">
        <v>811</v>
      </c>
      <c r="N42" s="1337">
        <v>151</v>
      </c>
      <c r="O42" s="1338">
        <v>241</v>
      </c>
      <c r="P42" s="1338">
        <v>277</v>
      </c>
      <c r="Q42" s="1339">
        <v>142</v>
      </c>
    </row>
    <row r="43" spans="1:17" s="1344" customFormat="1" ht="10.5" customHeight="1" x14ac:dyDescent="0.25">
      <c r="A43" s="1314"/>
      <c r="B43" s="1347"/>
      <c r="C43" s="1306" t="s">
        <v>2003</v>
      </c>
      <c r="D43" s="1316"/>
      <c r="E43" s="1340">
        <v>9466</v>
      </c>
      <c r="F43" s="1340">
        <v>8536</v>
      </c>
      <c r="G43" s="1318">
        <v>8511</v>
      </c>
      <c r="H43" s="1318">
        <v>7542</v>
      </c>
      <c r="I43" s="1318">
        <v>6272</v>
      </c>
      <c r="J43" s="1318">
        <v>6482</v>
      </c>
      <c r="K43" s="1318">
        <v>7283</v>
      </c>
      <c r="L43" s="1318">
        <v>8357</v>
      </c>
      <c r="M43" s="1318">
        <v>8466</v>
      </c>
      <c r="N43" s="1319">
        <v>1757</v>
      </c>
      <c r="O43" s="1320">
        <v>2067</v>
      </c>
      <c r="P43" s="1320">
        <v>2800</v>
      </c>
      <c r="Q43" s="1321">
        <v>1842</v>
      </c>
    </row>
    <row r="44" spans="1:17" ht="11.1" customHeight="1" x14ac:dyDescent="0.25">
      <c r="A44" s="1323"/>
      <c r="B44" s="1324"/>
      <c r="C44" s="1334"/>
      <c r="D44" s="1326" t="s">
        <v>519</v>
      </c>
      <c r="E44" s="1327">
        <v>325</v>
      </c>
      <c r="F44" s="1327">
        <v>293</v>
      </c>
      <c r="G44" s="1328">
        <v>280</v>
      </c>
      <c r="H44" s="1328">
        <v>266</v>
      </c>
      <c r="I44" s="1328">
        <v>210</v>
      </c>
      <c r="J44" s="1328">
        <v>189</v>
      </c>
      <c r="K44" s="1328">
        <v>294</v>
      </c>
      <c r="L44" s="1328">
        <v>174</v>
      </c>
      <c r="M44" s="1328">
        <v>105</v>
      </c>
      <c r="N44" s="1329">
        <v>28</v>
      </c>
      <c r="O44" s="1330">
        <v>34</v>
      </c>
      <c r="P44" s="1330">
        <v>17</v>
      </c>
      <c r="Q44" s="1332">
        <v>26</v>
      </c>
    </row>
    <row r="45" spans="1:17" ht="11.1" customHeight="1" x14ac:dyDescent="0.25">
      <c r="A45" s="1323"/>
      <c r="B45" s="1324"/>
      <c r="C45" s="1334"/>
      <c r="D45" s="1326" t="s">
        <v>2005</v>
      </c>
      <c r="E45" s="1327">
        <v>8739</v>
      </c>
      <c r="F45" s="1327">
        <v>8035</v>
      </c>
      <c r="G45" s="1328">
        <v>8015</v>
      </c>
      <c r="H45" s="1328">
        <v>7106</v>
      </c>
      <c r="I45" s="1328">
        <v>5827</v>
      </c>
      <c r="J45" s="1328">
        <v>5868</v>
      </c>
      <c r="K45" s="1328">
        <v>6686</v>
      </c>
      <c r="L45" s="1328">
        <v>7925</v>
      </c>
      <c r="M45" s="1328">
        <v>8184</v>
      </c>
      <c r="N45" s="1329">
        <v>1703</v>
      </c>
      <c r="O45" s="1330">
        <v>1967</v>
      </c>
      <c r="P45" s="1330">
        <v>2731</v>
      </c>
      <c r="Q45" s="1332">
        <v>1783</v>
      </c>
    </row>
    <row r="46" spans="1:17" ht="11.1" customHeight="1" x14ac:dyDescent="0.25">
      <c r="A46" s="1323"/>
      <c r="B46" s="1324"/>
      <c r="C46" s="1334"/>
      <c r="D46" s="1326" t="s">
        <v>2004</v>
      </c>
      <c r="E46" s="1327">
        <v>1</v>
      </c>
      <c r="F46" s="1327">
        <v>66</v>
      </c>
      <c r="G46" s="1328">
        <v>80</v>
      </c>
      <c r="H46" s="1328">
        <v>67</v>
      </c>
      <c r="I46" s="1328">
        <v>62</v>
      </c>
      <c r="J46" s="1328">
        <v>20</v>
      </c>
      <c r="K46" s="1328">
        <v>41</v>
      </c>
      <c r="L46" s="1328">
        <v>64</v>
      </c>
      <c r="M46" s="1328">
        <v>22</v>
      </c>
      <c r="N46" s="1329">
        <v>7</v>
      </c>
      <c r="O46" s="1330">
        <v>1</v>
      </c>
      <c r="P46" s="1330">
        <v>13</v>
      </c>
      <c r="Q46" s="1332">
        <v>1</v>
      </c>
    </row>
    <row r="47" spans="1:17" ht="11.1" customHeight="1" x14ac:dyDescent="0.25">
      <c r="A47" s="1323"/>
      <c r="B47" s="1324"/>
      <c r="C47" s="1334"/>
      <c r="D47" s="1326" t="s">
        <v>42</v>
      </c>
      <c r="E47" s="1327">
        <v>401</v>
      </c>
      <c r="F47" s="1327">
        <v>142</v>
      </c>
      <c r="G47" s="1336">
        <v>136</v>
      </c>
      <c r="H47" s="1336">
        <v>103</v>
      </c>
      <c r="I47" s="1328">
        <v>173</v>
      </c>
      <c r="J47" s="1336">
        <v>405</v>
      </c>
      <c r="K47" s="1336">
        <v>262</v>
      </c>
      <c r="L47" s="1336">
        <v>194</v>
      </c>
      <c r="M47" s="1336">
        <v>155</v>
      </c>
      <c r="N47" s="1337">
        <v>19</v>
      </c>
      <c r="O47" s="1338">
        <v>65</v>
      </c>
      <c r="P47" s="1338">
        <v>39</v>
      </c>
      <c r="Q47" s="1339">
        <v>32</v>
      </c>
    </row>
    <row r="48" spans="1:17" s="1344" customFormat="1" ht="11.1" customHeight="1" x14ac:dyDescent="0.25">
      <c r="A48" s="1314"/>
      <c r="B48" s="1315"/>
      <c r="C48" s="1306" t="s">
        <v>2006</v>
      </c>
      <c r="D48" s="1316"/>
      <c r="E48" s="1348">
        <v>631</v>
      </c>
      <c r="F48" s="1348">
        <v>505</v>
      </c>
      <c r="G48" s="1318">
        <v>446</v>
      </c>
      <c r="H48" s="1318">
        <v>610</v>
      </c>
      <c r="I48" s="1349">
        <v>420</v>
      </c>
      <c r="J48" s="1318">
        <v>535</v>
      </c>
      <c r="K48" s="1318">
        <v>577</v>
      </c>
      <c r="L48" s="1318">
        <v>495</v>
      </c>
      <c r="M48" s="1318">
        <v>408</v>
      </c>
      <c r="N48" s="1319">
        <v>66</v>
      </c>
      <c r="O48" s="1320">
        <v>94</v>
      </c>
      <c r="P48" s="1320">
        <v>157</v>
      </c>
      <c r="Q48" s="1321">
        <v>91</v>
      </c>
    </row>
    <row r="49" spans="1:17" ht="11.1" customHeight="1" x14ac:dyDescent="0.25">
      <c r="A49" s="1323"/>
      <c r="B49" s="1324"/>
      <c r="C49" s="1334"/>
      <c r="D49" s="1326" t="s">
        <v>25</v>
      </c>
      <c r="E49" s="1327">
        <v>585</v>
      </c>
      <c r="F49" s="1327">
        <v>400</v>
      </c>
      <c r="G49" s="1328">
        <v>338</v>
      </c>
      <c r="H49" s="1328">
        <v>501</v>
      </c>
      <c r="I49" s="1350">
        <v>328</v>
      </c>
      <c r="J49" s="1328">
        <v>449</v>
      </c>
      <c r="K49" s="1328">
        <v>524</v>
      </c>
      <c r="L49" s="1328">
        <v>448</v>
      </c>
      <c r="M49" s="1328">
        <v>360</v>
      </c>
      <c r="N49" s="1329">
        <v>58</v>
      </c>
      <c r="O49" s="1330">
        <v>86</v>
      </c>
      <c r="P49" s="1330">
        <v>149</v>
      </c>
      <c r="Q49" s="1332">
        <v>67</v>
      </c>
    </row>
    <row r="50" spans="1:17" ht="11.1" customHeight="1" x14ac:dyDescent="0.25">
      <c r="A50" s="1323"/>
      <c r="B50" s="1324"/>
      <c r="C50" s="1334"/>
      <c r="D50" s="1326" t="s">
        <v>529</v>
      </c>
      <c r="E50" s="1327">
        <v>2</v>
      </c>
      <c r="F50" s="1327">
        <v>100</v>
      </c>
      <c r="G50" s="1328">
        <v>103</v>
      </c>
      <c r="H50" s="1328">
        <v>105</v>
      </c>
      <c r="I50" s="1350">
        <v>88</v>
      </c>
      <c r="J50" s="1328">
        <v>46</v>
      </c>
      <c r="K50" s="1328">
        <v>51</v>
      </c>
      <c r="L50" s="1328">
        <v>45</v>
      </c>
      <c r="M50" s="1328">
        <v>47</v>
      </c>
      <c r="N50" s="1329">
        <v>7</v>
      </c>
      <c r="O50" s="1330">
        <v>8</v>
      </c>
      <c r="P50" s="1330">
        <v>8</v>
      </c>
      <c r="Q50" s="1332">
        <v>24</v>
      </c>
    </row>
    <row r="51" spans="1:17" ht="11.25" customHeight="1" x14ac:dyDescent="0.25">
      <c r="A51" s="1351"/>
      <c r="B51" s="1352"/>
      <c r="C51" s="1353"/>
      <c r="D51" s="1354" t="s">
        <v>42</v>
      </c>
      <c r="E51" s="1355">
        <v>44</v>
      </c>
      <c r="F51" s="1355">
        <v>5</v>
      </c>
      <c r="G51" s="1356">
        <v>5</v>
      </c>
      <c r="H51" s="1356">
        <v>4</v>
      </c>
      <c r="I51" s="1356">
        <v>4</v>
      </c>
      <c r="J51" s="1356">
        <v>40</v>
      </c>
      <c r="K51" s="1356">
        <v>2</v>
      </c>
      <c r="L51" s="1356">
        <v>2</v>
      </c>
      <c r="M51" s="1356">
        <v>1</v>
      </c>
      <c r="N51" s="1357">
        <v>1</v>
      </c>
      <c r="O51" s="1358">
        <v>0</v>
      </c>
      <c r="P51" s="1358">
        <v>0</v>
      </c>
      <c r="Q51" s="1358">
        <v>0</v>
      </c>
    </row>
    <row r="52" spans="1:17" ht="3" customHeight="1" x14ac:dyDescent="0.25">
      <c r="A52" s="1114"/>
      <c r="B52" s="1114"/>
      <c r="C52" s="1114"/>
      <c r="D52" s="1114"/>
      <c r="E52" s="1359"/>
      <c r="F52" s="1359"/>
      <c r="G52" s="1359"/>
      <c r="H52" s="1359"/>
      <c r="I52" s="1359"/>
      <c r="J52" s="1359"/>
      <c r="K52" s="1359"/>
      <c r="L52" s="1359"/>
      <c r="M52" s="1359"/>
      <c r="N52" s="1359"/>
      <c r="O52" s="1359"/>
      <c r="P52" s="1359"/>
      <c r="Q52" s="1359"/>
    </row>
    <row r="53" spans="1:17" ht="13.5" customHeight="1" x14ac:dyDescent="0.25">
      <c r="A53" s="1334" t="s">
        <v>2095</v>
      </c>
      <c r="B53" s="1334"/>
      <c r="C53" s="1334"/>
      <c r="D53" s="1334"/>
      <c r="E53" s="1334"/>
      <c r="F53" s="1334"/>
      <c r="G53" s="1334"/>
      <c r="H53" s="1334"/>
      <c r="I53" s="1334"/>
      <c r="J53" s="1334"/>
      <c r="K53" s="1334"/>
      <c r="L53" s="1334"/>
      <c r="M53" s="1334"/>
      <c r="N53" s="6208" t="s">
        <v>2061</v>
      </c>
      <c r="O53" s="6208"/>
      <c r="P53" s="6208"/>
      <c r="Q53" s="6208"/>
    </row>
    <row r="54" spans="1:17" ht="14.25" customHeight="1" x14ac:dyDescent="0.3">
      <c r="B54" s="1334"/>
      <c r="C54" s="1360"/>
      <c r="D54" s="1334"/>
      <c r="E54" s="1334"/>
      <c r="F54" s="1334"/>
      <c r="G54" s="1334"/>
      <c r="H54" s="1334"/>
      <c r="I54" s="1334"/>
      <c r="J54" s="1334"/>
      <c r="K54" s="1334"/>
      <c r="L54" s="1334"/>
      <c r="M54" s="1334"/>
      <c r="N54" s="1334"/>
      <c r="O54" s="1334"/>
      <c r="P54" s="1334"/>
      <c r="Q54" s="1334"/>
    </row>
    <row r="55" spans="1:17" ht="14.25" customHeight="1" x14ac:dyDescent="0.25">
      <c r="A55" s="1334"/>
      <c r="B55" s="1334"/>
      <c r="C55" s="1334"/>
      <c r="D55" s="1334"/>
      <c r="E55" s="1334"/>
      <c r="F55" s="1334"/>
      <c r="G55" s="1334"/>
      <c r="H55" s="1334"/>
      <c r="I55" s="1334"/>
      <c r="J55" s="1334"/>
      <c r="K55" s="1334"/>
      <c r="L55" s="1334"/>
      <c r="M55" s="1334"/>
      <c r="N55" s="1334"/>
      <c r="O55" s="1334"/>
      <c r="P55" s="1334"/>
      <c r="Q55" s="1334"/>
    </row>
  </sheetData>
  <mergeCells count="14">
    <mergeCell ref="L4:L5"/>
    <mergeCell ref="M4:M5"/>
    <mergeCell ref="N4:Q4"/>
    <mergeCell ref="N53:Q53"/>
    <mergeCell ref="A1:AE1"/>
    <mergeCell ref="O2:Q2"/>
    <mergeCell ref="A4:D5"/>
    <mergeCell ref="E4:E5"/>
    <mergeCell ref="F4:F5"/>
    <mergeCell ref="G4:G5"/>
    <mergeCell ref="H4:H5"/>
    <mergeCell ref="I4:I5"/>
    <mergeCell ref="J4:J5"/>
    <mergeCell ref="K4:K5"/>
  </mergeCells>
  <hyperlinks>
    <hyperlink ref="A1:AE1" location="CONTENT!B123" display="Back to table of contents" xr:uid="{67C50EC6-0B94-45C3-9C6D-184EC03DB0F6}"/>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6344-9E9D-49C9-A1FE-093B8EBE281A}">
  <dimension ref="A1:AC37"/>
  <sheetViews>
    <sheetView workbookViewId="0">
      <selection sqref="A1:AB1"/>
    </sheetView>
  </sheetViews>
  <sheetFormatPr defaultColWidth="6.8984375" defaultRowHeight="13.8" x14ac:dyDescent="0.25"/>
  <cols>
    <col min="1" max="1" width="1.8984375" style="1003" customWidth="1"/>
    <col min="2" max="2" width="34.19921875" style="1003" customWidth="1"/>
    <col min="3" max="11" width="11.8984375" style="1002" customWidth="1"/>
    <col min="12" max="14" width="11.8984375" style="1003" customWidth="1"/>
    <col min="15" max="251" width="6.8984375" style="1003"/>
    <col min="252" max="252" width="1.8984375" style="1003" customWidth="1"/>
    <col min="253" max="253" width="34.19921875" style="1003" customWidth="1"/>
    <col min="254" max="262" width="7" style="1003" customWidth="1"/>
    <col min="263" max="263" width="3.5" style="1003" customWidth="1"/>
    <col min="264" max="264" width="7.3984375" style="1003" bestFit="1" customWidth="1"/>
    <col min="265" max="507" width="6.8984375" style="1003"/>
    <col min="508" max="508" width="1.8984375" style="1003" customWidth="1"/>
    <col min="509" max="509" width="34.19921875" style="1003" customWidth="1"/>
    <col min="510" max="518" width="7" style="1003" customWidth="1"/>
    <col min="519" max="519" width="3.5" style="1003" customWidth="1"/>
    <col min="520" max="520" width="7.3984375" style="1003" bestFit="1" customWidth="1"/>
    <col min="521" max="763" width="6.8984375" style="1003"/>
    <col min="764" max="764" width="1.8984375" style="1003" customWidth="1"/>
    <col min="765" max="765" width="34.19921875" style="1003" customWidth="1"/>
    <col min="766" max="774" width="7" style="1003" customWidth="1"/>
    <col min="775" max="775" width="3.5" style="1003" customWidth="1"/>
    <col min="776" max="776" width="7.3984375" style="1003" bestFit="1" customWidth="1"/>
    <col min="777" max="1019" width="6.8984375" style="1003"/>
    <col min="1020" max="1020" width="1.8984375" style="1003" customWidth="1"/>
    <col min="1021" max="1021" width="34.19921875" style="1003" customWidth="1"/>
    <col min="1022" max="1030" width="7" style="1003" customWidth="1"/>
    <col min="1031" max="1031" width="3.5" style="1003" customWidth="1"/>
    <col min="1032" max="1032" width="7.3984375" style="1003" bestFit="1" customWidth="1"/>
    <col min="1033" max="1275" width="6.8984375" style="1003"/>
    <col min="1276" max="1276" width="1.8984375" style="1003" customWidth="1"/>
    <col min="1277" max="1277" width="34.19921875" style="1003" customWidth="1"/>
    <col min="1278" max="1286" width="7" style="1003" customWidth="1"/>
    <col min="1287" max="1287" width="3.5" style="1003" customWidth="1"/>
    <col min="1288" max="1288" width="7.3984375" style="1003" bestFit="1" customWidth="1"/>
    <col min="1289" max="1531" width="6.8984375" style="1003"/>
    <col min="1532" max="1532" width="1.8984375" style="1003" customWidth="1"/>
    <col min="1533" max="1533" width="34.19921875" style="1003" customWidth="1"/>
    <col min="1534" max="1542" width="7" style="1003" customWidth="1"/>
    <col min="1543" max="1543" width="3.5" style="1003" customWidth="1"/>
    <col min="1544" max="1544" width="7.3984375" style="1003" bestFit="1" customWidth="1"/>
    <col min="1545" max="1787" width="6.8984375" style="1003"/>
    <col min="1788" max="1788" width="1.8984375" style="1003" customWidth="1"/>
    <col min="1789" max="1789" width="34.19921875" style="1003" customWidth="1"/>
    <col min="1790" max="1798" width="7" style="1003" customWidth="1"/>
    <col min="1799" max="1799" width="3.5" style="1003" customWidth="1"/>
    <col min="1800" max="1800" width="7.3984375" style="1003" bestFit="1" customWidth="1"/>
    <col min="1801" max="2043" width="6.8984375" style="1003"/>
    <col min="2044" max="2044" width="1.8984375" style="1003" customWidth="1"/>
    <col min="2045" max="2045" width="34.19921875" style="1003" customWidth="1"/>
    <col min="2046" max="2054" width="7" style="1003" customWidth="1"/>
    <col min="2055" max="2055" width="3.5" style="1003" customWidth="1"/>
    <col min="2056" max="2056" width="7.3984375" style="1003" bestFit="1" customWidth="1"/>
    <col min="2057" max="2299" width="6.8984375" style="1003"/>
    <col min="2300" max="2300" width="1.8984375" style="1003" customWidth="1"/>
    <col min="2301" max="2301" width="34.19921875" style="1003" customWidth="1"/>
    <col min="2302" max="2310" width="7" style="1003" customWidth="1"/>
    <col min="2311" max="2311" width="3.5" style="1003" customWidth="1"/>
    <col min="2312" max="2312" width="7.3984375" style="1003" bestFit="1" customWidth="1"/>
    <col min="2313" max="2555" width="6.8984375" style="1003"/>
    <col min="2556" max="2556" width="1.8984375" style="1003" customWidth="1"/>
    <col min="2557" max="2557" width="34.19921875" style="1003" customWidth="1"/>
    <col min="2558" max="2566" width="7" style="1003" customWidth="1"/>
    <col min="2567" max="2567" width="3.5" style="1003" customWidth="1"/>
    <col min="2568" max="2568" width="7.3984375" style="1003" bestFit="1" customWidth="1"/>
    <col min="2569" max="2811" width="6.8984375" style="1003"/>
    <col min="2812" max="2812" width="1.8984375" style="1003" customWidth="1"/>
    <col min="2813" max="2813" width="34.19921875" style="1003" customWidth="1"/>
    <col min="2814" max="2822" width="7" style="1003" customWidth="1"/>
    <col min="2823" max="2823" width="3.5" style="1003" customWidth="1"/>
    <col min="2824" max="2824" width="7.3984375" style="1003" bestFit="1" customWidth="1"/>
    <col min="2825" max="3067" width="6.8984375" style="1003"/>
    <col min="3068" max="3068" width="1.8984375" style="1003" customWidth="1"/>
    <col min="3069" max="3069" width="34.19921875" style="1003" customWidth="1"/>
    <col min="3070" max="3078" width="7" style="1003" customWidth="1"/>
    <col min="3079" max="3079" width="3.5" style="1003" customWidth="1"/>
    <col min="3080" max="3080" width="7.3984375" style="1003" bestFit="1" customWidth="1"/>
    <col min="3081" max="3323" width="6.8984375" style="1003"/>
    <col min="3324" max="3324" width="1.8984375" style="1003" customWidth="1"/>
    <col min="3325" max="3325" width="34.19921875" style="1003" customWidth="1"/>
    <col min="3326" max="3334" width="7" style="1003" customWidth="1"/>
    <col min="3335" max="3335" width="3.5" style="1003" customWidth="1"/>
    <col min="3336" max="3336" width="7.3984375" style="1003" bestFit="1" customWidth="1"/>
    <col min="3337" max="3579" width="6.8984375" style="1003"/>
    <col min="3580" max="3580" width="1.8984375" style="1003" customWidth="1"/>
    <col min="3581" max="3581" width="34.19921875" style="1003" customWidth="1"/>
    <col min="3582" max="3590" width="7" style="1003" customWidth="1"/>
    <col min="3591" max="3591" width="3.5" style="1003" customWidth="1"/>
    <col min="3592" max="3592" width="7.3984375" style="1003" bestFit="1" customWidth="1"/>
    <col min="3593" max="3835" width="6.8984375" style="1003"/>
    <col min="3836" max="3836" width="1.8984375" style="1003" customWidth="1"/>
    <col min="3837" max="3837" width="34.19921875" style="1003" customWidth="1"/>
    <col min="3838" max="3846" width="7" style="1003" customWidth="1"/>
    <col min="3847" max="3847" width="3.5" style="1003" customWidth="1"/>
    <col min="3848" max="3848" width="7.3984375" style="1003" bestFit="1" customWidth="1"/>
    <col min="3849" max="4091" width="6.8984375" style="1003"/>
    <col min="4092" max="4092" width="1.8984375" style="1003" customWidth="1"/>
    <col min="4093" max="4093" width="34.19921875" style="1003" customWidth="1"/>
    <col min="4094" max="4102" width="7" style="1003" customWidth="1"/>
    <col min="4103" max="4103" width="3.5" style="1003" customWidth="1"/>
    <col min="4104" max="4104" width="7.3984375" style="1003" bestFit="1" customWidth="1"/>
    <col min="4105" max="4347" width="6.8984375" style="1003"/>
    <col min="4348" max="4348" width="1.8984375" style="1003" customWidth="1"/>
    <col min="4349" max="4349" width="34.19921875" style="1003" customWidth="1"/>
    <col min="4350" max="4358" width="7" style="1003" customWidth="1"/>
    <col min="4359" max="4359" width="3.5" style="1003" customWidth="1"/>
    <col min="4360" max="4360" width="7.3984375" style="1003" bestFit="1" customWidth="1"/>
    <col min="4361" max="4603" width="6.8984375" style="1003"/>
    <col min="4604" max="4604" width="1.8984375" style="1003" customWidth="1"/>
    <col min="4605" max="4605" width="34.19921875" style="1003" customWidth="1"/>
    <col min="4606" max="4614" width="7" style="1003" customWidth="1"/>
    <col min="4615" max="4615" width="3.5" style="1003" customWidth="1"/>
    <col min="4616" max="4616" width="7.3984375" style="1003" bestFit="1" customWidth="1"/>
    <col min="4617" max="4859" width="6.8984375" style="1003"/>
    <col min="4860" max="4860" width="1.8984375" style="1003" customWidth="1"/>
    <col min="4861" max="4861" width="34.19921875" style="1003" customWidth="1"/>
    <col min="4862" max="4870" width="7" style="1003" customWidth="1"/>
    <col min="4871" max="4871" width="3.5" style="1003" customWidth="1"/>
    <col min="4872" max="4872" width="7.3984375" style="1003" bestFit="1" customWidth="1"/>
    <col min="4873" max="5115" width="6.8984375" style="1003"/>
    <col min="5116" max="5116" width="1.8984375" style="1003" customWidth="1"/>
    <col min="5117" max="5117" width="34.19921875" style="1003" customWidth="1"/>
    <col min="5118" max="5126" width="7" style="1003" customWidth="1"/>
    <col min="5127" max="5127" width="3.5" style="1003" customWidth="1"/>
    <col min="5128" max="5128" width="7.3984375" style="1003" bestFit="1" customWidth="1"/>
    <col min="5129" max="5371" width="6.8984375" style="1003"/>
    <col min="5372" max="5372" width="1.8984375" style="1003" customWidth="1"/>
    <col min="5373" max="5373" width="34.19921875" style="1003" customWidth="1"/>
    <col min="5374" max="5382" width="7" style="1003" customWidth="1"/>
    <col min="5383" max="5383" width="3.5" style="1003" customWidth="1"/>
    <col min="5384" max="5384" width="7.3984375" style="1003" bestFit="1" customWidth="1"/>
    <col min="5385" max="5627" width="6.8984375" style="1003"/>
    <col min="5628" max="5628" width="1.8984375" style="1003" customWidth="1"/>
    <col min="5629" max="5629" width="34.19921875" style="1003" customWidth="1"/>
    <col min="5630" max="5638" width="7" style="1003" customWidth="1"/>
    <col min="5639" max="5639" width="3.5" style="1003" customWidth="1"/>
    <col min="5640" max="5640" width="7.3984375" style="1003" bestFit="1" customWidth="1"/>
    <col min="5641" max="5883" width="6.8984375" style="1003"/>
    <col min="5884" max="5884" width="1.8984375" style="1003" customWidth="1"/>
    <col min="5885" max="5885" width="34.19921875" style="1003" customWidth="1"/>
    <col min="5886" max="5894" width="7" style="1003" customWidth="1"/>
    <col min="5895" max="5895" width="3.5" style="1003" customWidth="1"/>
    <col min="5896" max="5896" width="7.3984375" style="1003" bestFit="1" customWidth="1"/>
    <col min="5897" max="6139" width="6.8984375" style="1003"/>
    <col min="6140" max="6140" width="1.8984375" style="1003" customWidth="1"/>
    <col min="6141" max="6141" width="34.19921875" style="1003" customWidth="1"/>
    <col min="6142" max="6150" width="7" style="1003" customWidth="1"/>
    <col min="6151" max="6151" width="3.5" style="1003" customWidth="1"/>
    <col min="6152" max="6152" width="7.3984375" style="1003" bestFit="1" customWidth="1"/>
    <col min="6153" max="6395" width="6.8984375" style="1003"/>
    <col min="6396" max="6396" width="1.8984375" style="1003" customWidth="1"/>
    <col min="6397" max="6397" width="34.19921875" style="1003" customWidth="1"/>
    <col min="6398" max="6406" width="7" style="1003" customWidth="1"/>
    <col min="6407" max="6407" width="3.5" style="1003" customWidth="1"/>
    <col min="6408" max="6408" width="7.3984375" style="1003" bestFit="1" customWidth="1"/>
    <col min="6409" max="6651" width="6.8984375" style="1003"/>
    <col min="6652" max="6652" width="1.8984375" style="1003" customWidth="1"/>
    <col min="6653" max="6653" width="34.19921875" style="1003" customWidth="1"/>
    <col min="6654" max="6662" width="7" style="1003" customWidth="1"/>
    <col min="6663" max="6663" width="3.5" style="1003" customWidth="1"/>
    <col min="6664" max="6664" width="7.3984375" style="1003" bestFit="1" customWidth="1"/>
    <col min="6665" max="6907" width="6.8984375" style="1003"/>
    <col min="6908" max="6908" width="1.8984375" style="1003" customWidth="1"/>
    <col min="6909" max="6909" width="34.19921875" style="1003" customWidth="1"/>
    <col min="6910" max="6918" width="7" style="1003" customWidth="1"/>
    <col min="6919" max="6919" width="3.5" style="1003" customWidth="1"/>
    <col min="6920" max="6920" width="7.3984375" style="1003" bestFit="1" customWidth="1"/>
    <col min="6921" max="7163" width="6.8984375" style="1003"/>
    <col min="7164" max="7164" width="1.8984375" style="1003" customWidth="1"/>
    <col min="7165" max="7165" width="34.19921875" style="1003" customWidth="1"/>
    <col min="7166" max="7174" width="7" style="1003" customWidth="1"/>
    <col min="7175" max="7175" width="3.5" style="1003" customWidth="1"/>
    <col min="7176" max="7176" width="7.3984375" style="1003" bestFit="1" customWidth="1"/>
    <col min="7177" max="7419" width="6.8984375" style="1003"/>
    <col min="7420" max="7420" width="1.8984375" style="1003" customWidth="1"/>
    <col min="7421" max="7421" width="34.19921875" style="1003" customWidth="1"/>
    <col min="7422" max="7430" width="7" style="1003" customWidth="1"/>
    <col min="7431" max="7431" width="3.5" style="1003" customWidth="1"/>
    <col min="7432" max="7432" width="7.3984375" style="1003" bestFit="1" customWidth="1"/>
    <col min="7433" max="7675" width="6.8984375" style="1003"/>
    <col min="7676" max="7676" width="1.8984375" style="1003" customWidth="1"/>
    <col min="7677" max="7677" width="34.19921875" style="1003" customWidth="1"/>
    <col min="7678" max="7686" width="7" style="1003" customWidth="1"/>
    <col min="7687" max="7687" width="3.5" style="1003" customWidth="1"/>
    <col min="7688" max="7688" width="7.3984375" style="1003" bestFit="1" customWidth="1"/>
    <col min="7689" max="7931" width="6.8984375" style="1003"/>
    <col min="7932" max="7932" width="1.8984375" style="1003" customWidth="1"/>
    <col min="7933" max="7933" width="34.19921875" style="1003" customWidth="1"/>
    <col min="7934" max="7942" width="7" style="1003" customWidth="1"/>
    <col min="7943" max="7943" width="3.5" style="1003" customWidth="1"/>
    <col min="7944" max="7944" width="7.3984375" style="1003" bestFit="1" customWidth="1"/>
    <col min="7945" max="8187" width="6.8984375" style="1003"/>
    <col min="8188" max="8188" width="1.8984375" style="1003" customWidth="1"/>
    <col min="8189" max="8189" width="34.19921875" style="1003" customWidth="1"/>
    <col min="8190" max="8198" width="7" style="1003" customWidth="1"/>
    <col min="8199" max="8199" width="3.5" style="1003" customWidth="1"/>
    <col min="8200" max="8200" width="7.3984375" style="1003" bestFit="1" customWidth="1"/>
    <col min="8201" max="8443" width="6.8984375" style="1003"/>
    <col min="8444" max="8444" width="1.8984375" style="1003" customWidth="1"/>
    <col min="8445" max="8445" width="34.19921875" style="1003" customWidth="1"/>
    <col min="8446" max="8454" width="7" style="1003" customWidth="1"/>
    <col min="8455" max="8455" width="3.5" style="1003" customWidth="1"/>
    <col min="8456" max="8456" width="7.3984375" style="1003" bestFit="1" customWidth="1"/>
    <col min="8457" max="8699" width="6.8984375" style="1003"/>
    <col min="8700" max="8700" width="1.8984375" style="1003" customWidth="1"/>
    <col min="8701" max="8701" width="34.19921875" style="1003" customWidth="1"/>
    <col min="8702" max="8710" width="7" style="1003" customWidth="1"/>
    <col min="8711" max="8711" width="3.5" style="1003" customWidth="1"/>
    <col min="8712" max="8712" width="7.3984375" style="1003" bestFit="1" customWidth="1"/>
    <col min="8713" max="8955" width="6.8984375" style="1003"/>
    <col min="8956" max="8956" width="1.8984375" style="1003" customWidth="1"/>
    <col min="8957" max="8957" width="34.19921875" style="1003" customWidth="1"/>
    <col min="8958" max="8966" width="7" style="1003" customWidth="1"/>
    <col min="8967" max="8967" width="3.5" style="1003" customWidth="1"/>
    <col min="8968" max="8968" width="7.3984375" style="1003" bestFit="1" customWidth="1"/>
    <col min="8969" max="9211" width="6.8984375" style="1003"/>
    <col min="9212" max="9212" width="1.8984375" style="1003" customWidth="1"/>
    <col min="9213" max="9213" width="34.19921875" style="1003" customWidth="1"/>
    <col min="9214" max="9222" width="7" style="1003" customWidth="1"/>
    <col min="9223" max="9223" width="3.5" style="1003" customWidth="1"/>
    <col min="9224" max="9224" width="7.3984375" style="1003" bestFit="1" customWidth="1"/>
    <col min="9225" max="9467" width="6.8984375" style="1003"/>
    <col min="9468" max="9468" width="1.8984375" style="1003" customWidth="1"/>
    <col min="9469" max="9469" width="34.19921875" style="1003" customWidth="1"/>
    <col min="9470" max="9478" width="7" style="1003" customWidth="1"/>
    <col min="9479" max="9479" width="3.5" style="1003" customWidth="1"/>
    <col min="9480" max="9480" width="7.3984375" style="1003" bestFit="1" customWidth="1"/>
    <col min="9481" max="9723" width="6.8984375" style="1003"/>
    <col min="9724" max="9724" width="1.8984375" style="1003" customWidth="1"/>
    <col min="9725" max="9725" width="34.19921875" style="1003" customWidth="1"/>
    <col min="9726" max="9734" width="7" style="1003" customWidth="1"/>
    <col min="9735" max="9735" width="3.5" style="1003" customWidth="1"/>
    <col min="9736" max="9736" width="7.3984375" style="1003" bestFit="1" customWidth="1"/>
    <col min="9737" max="9979" width="6.8984375" style="1003"/>
    <col min="9980" max="9980" width="1.8984375" style="1003" customWidth="1"/>
    <col min="9981" max="9981" width="34.19921875" style="1003" customWidth="1"/>
    <col min="9982" max="9990" width="7" style="1003" customWidth="1"/>
    <col min="9991" max="9991" width="3.5" style="1003" customWidth="1"/>
    <col min="9992" max="9992" width="7.3984375" style="1003" bestFit="1" customWidth="1"/>
    <col min="9993" max="10235" width="6.8984375" style="1003"/>
    <col min="10236" max="10236" width="1.8984375" style="1003" customWidth="1"/>
    <col min="10237" max="10237" width="34.19921875" style="1003" customWidth="1"/>
    <col min="10238" max="10246" width="7" style="1003" customWidth="1"/>
    <col min="10247" max="10247" width="3.5" style="1003" customWidth="1"/>
    <col min="10248" max="10248" width="7.3984375" style="1003" bestFit="1" customWidth="1"/>
    <col min="10249" max="10491" width="6.8984375" style="1003"/>
    <col min="10492" max="10492" width="1.8984375" style="1003" customWidth="1"/>
    <col min="10493" max="10493" width="34.19921875" style="1003" customWidth="1"/>
    <col min="10494" max="10502" width="7" style="1003" customWidth="1"/>
    <col min="10503" max="10503" width="3.5" style="1003" customWidth="1"/>
    <col min="10504" max="10504" width="7.3984375" style="1003" bestFit="1" customWidth="1"/>
    <col min="10505" max="10747" width="6.8984375" style="1003"/>
    <col min="10748" max="10748" width="1.8984375" style="1003" customWidth="1"/>
    <col min="10749" max="10749" width="34.19921875" style="1003" customWidth="1"/>
    <col min="10750" max="10758" width="7" style="1003" customWidth="1"/>
    <col min="10759" max="10759" width="3.5" style="1003" customWidth="1"/>
    <col min="10760" max="10760" width="7.3984375" style="1003" bestFit="1" customWidth="1"/>
    <col min="10761" max="11003" width="6.8984375" style="1003"/>
    <col min="11004" max="11004" width="1.8984375" style="1003" customWidth="1"/>
    <col min="11005" max="11005" width="34.19921875" style="1003" customWidth="1"/>
    <col min="11006" max="11014" width="7" style="1003" customWidth="1"/>
    <col min="11015" max="11015" width="3.5" style="1003" customWidth="1"/>
    <col min="11016" max="11016" width="7.3984375" style="1003" bestFit="1" customWidth="1"/>
    <col min="11017" max="11259" width="6.8984375" style="1003"/>
    <col min="11260" max="11260" width="1.8984375" style="1003" customWidth="1"/>
    <col min="11261" max="11261" width="34.19921875" style="1003" customWidth="1"/>
    <col min="11262" max="11270" width="7" style="1003" customWidth="1"/>
    <col min="11271" max="11271" width="3.5" style="1003" customWidth="1"/>
    <col min="11272" max="11272" width="7.3984375" style="1003" bestFit="1" customWidth="1"/>
    <col min="11273" max="11515" width="6.8984375" style="1003"/>
    <col min="11516" max="11516" width="1.8984375" style="1003" customWidth="1"/>
    <col min="11517" max="11517" width="34.19921875" style="1003" customWidth="1"/>
    <col min="11518" max="11526" width="7" style="1003" customWidth="1"/>
    <col min="11527" max="11527" width="3.5" style="1003" customWidth="1"/>
    <col min="11528" max="11528" width="7.3984375" style="1003" bestFit="1" customWidth="1"/>
    <col min="11529" max="11771" width="6.8984375" style="1003"/>
    <col min="11772" max="11772" width="1.8984375" style="1003" customWidth="1"/>
    <col min="11773" max="11773" width="34.19921875" style="1003" customWidth="1"/>
    <col min="11774" max="11782" width="7" style="1003" customWidth="1"/>
    <col min="11783" max="11783" width="3.5" style="1003" customWidth="1"/>
    <col min="11784" max="11784" width="7.3984375" style="1003" bestFit="1" customWidth="1"/>
    <col min="11785" max="12027" width="6.8984375" style="1003"/>
    <col min="12028" max="12028" width="1.8984375" style="1003" customWidth="1"/>
    <col min="12029" max="12029" width="34.19921875" style="1003" customWidth="1"/>
    <col min="12030" max="12038" width="7" style="1003" customWidth="1"/>
    <col min="12039" max="12039" width="3.5" style="1003" customWidth="1"/>
    <col min="12040" max="12040" width="7.3984375" style="1003" bestFit="1" customWidth="1"/>
    <col min="12041" max="12283" width="6.8984375" style="1003"/>
    <col min="12284" max="12284" width="1.8984375" style="1003" customWidth="1"/>
    <col min="12285" max="12285" width="34.19921875" style="1003" customWidth="1"/>
    <col min="12286" max="12294" width="7" style="1003" customWidth="1"/>
    <col min="12295" max="12295" width="3.5" style="1003" customWidth="1"/>
    <col min="12296" max="12296" width="7.3984375" style="1003" bestFit="1" customWidth="1"/>
    <col min="12297" max="12539" width="6.8984375" style="1003"/>
    <col min="12540" max="12540" width="1.8984375" style="1003" customWidth="1"/>
    <col min="12541" max="12541" width="34.19921875" style="1003" customWidth="1"/>
    <col min="12542" max="12550" width="7" style="1003" customWidth="1"/>
    <col min="12551" max="12551" width="3.5" style="1003" customWidth="1"/>
    <col min="12552" max="12552" width="7.3984375" style="1003" bestFit="1" customWidth="1"/>
    <col min="12553" max="12795" width="6.8984375" style="1003"/>
    <col min="12796" max="12796" width="1.8984375" style="1003" customWidth="1"/>
    <col min="12797" max="12797" width="34.19921875" style="1003" customWidth="1"/>
    <col min="12798" max="12806" width="7" style="1003" customWidth="1"/>
    <col min="12807" max="12807" width="3.5" style="1003" customWidth="1"/>
    <col min="12808" max="12808" width="7.3984375" style="1003" bestFit="1" customWidth="1"/>
    <col min="12809" max="13051" width="6.8984375" style="1003"/>
    <col min="13052" max="13052" width="1.8984375" style="1003" customWidth="1"/>
    <col min="13053" max="13053" width="34.19921875" style="1003" customWidth="1"/>
    <col min="13054" max="13062" width="7" style="1003" customWidth="1"/>
    <col min="13063" max="13063" width="3.5" style="1003" customWidth="1"/>
    <col min="13064" max="13064" width="7.3984375" style="1003" bestFit="1" customWidth="1"/>
    <col min="13065" max="13307" width="6.8984375" style="1003"/>
    <col min="13308" max="13308" width="1.8984375" style="1003" customWidth="1"/>
    <col min="13309" max="13309" width="34.19921875" style="1003" customWidth="1"/>
    <col min="13310" max="13318" width="7" style="1003" customWidth="1"/>
    <col min="13319" max="13319" width="3.5" style="1003" customWidth="1"/>
    <col min="13320" max="13320" width="7.3984375" style="1003" bestFit="1" customWidth="1"/>
    <col min="13321" max="13563" width="6.8984375" style="1003"/>
    <col min="13564" max="13564" width="1.8984375" style="1003" customWidth="1"/>
    <col min="13565" max="13565" width="34.19921875" style="1003" customWidth="1"/>
    <col min="13566" max="13574" width="7" style="1003" customWidth="1"/>
    <col min="13575" max="13575" width="3.5" style="1003" customWidth="1"/>
    <col min="13576" max="13576" width="7.3984375" style="1003" bestFit="1" customWidth="1"/>
    <col min="13577" max="13819" width="6.8984375" style="1003"/>
    <col min="13820" max="13820" width="1.8984375" style="1003" customWidth="1"/>
    <col min="13821" max="13821" width="34.19921875" style="1003" customWidth="1"/>
    <col min="13822" max="13830" width="7" style="1003" customWidth="1"/>
    <col min="13831" max="13831" width="3.5" style="1003" customWidth="1"/>
    <col min="13832" max="13832" width="7.3984375" style="1003" bestFit="1" customWidth="1"/>
    <col min="13833" max="14075" width="6.8984375" style="1003"/>
    <col min="14076" max="14076" width="1.8984375" style="1003" customWidth="1"/>
    <col min="14077" max="14077" width="34.19921875" style="1003" customWidth="1"/>
    <col min="14078" max="14086" width="7" style="1003" customWidth="1"/>
    <col min="14087" max="14087" width="3.5" style="1003" customWidth="1"/>
    <col min="14088" max="14088" width="7.3984375" style="1003" bestFit="1" customWidth="1"/>
    <col min="14089" max="14331" width="6.8984375" style="1003"/>
    <col min="14332" max="14332" width="1.8984375" style="1003" customWidth="1"/>
    <col min="14333" max="14333" width="34.19921875" style="1003" customWidth="1"/>
    <col min="14334" max="14342" width="7" style="1003" customWidth="1"/>
    <col min="14343" max="14343" width="3.5" style="1003" customWidth="1"/>
    <col min="14344" max="14344" width="7.3984375" style="1003" bestFit="1" customWidth="1"/>
    <col min="14345" max="14587" width="6.8984375" style="1003"/>
    <col min="14588" max="14588" width="1.8984375" style="1003" customWidth="1"/>
    <col min="14589" max="14589" width="34.19921875" style="1003" customWidth="1"/>
    <col min="14590" max="14598" width="7" style="1003" customWidth="1"/>
    <col min="14599" max="14599" width="3.5" style="1003" customWidth="1"/>
    <col min="14600" max="14600" width="7.3984375" style="1003" bestFit="1" customWidth="1"/>
    <col min="14601" max="14843" width="6.8984375" style="1003"/>
    <col min="14844" max="14844" width="1.8984375" style="1003" customWidth="1"/>
    <col min="14845" max="14845" width="34.19921875" style="1003" customWidth="1"/>
    <col min="14846" max="14854" width="7" style="1003" customWidth="1"/>
    <col min="14855" max="14855" width="3.5" style="1003" customWidth="1"/>
    <col min="14856" max="14856" width="7.3984375" style="1003" bestFit="1" customWidth="1"/>
    <col min="14857" max="15099" width="6.8984375" style="1003"/>
    <col min="15100" max="15100" width="1.8984375" style="1003" customWidth="1"/>
    <col min="15101" max="15101" width="34.19921875" style="1003" customWidth="1"/>
    <col min="15102" max="15110" width="7" style="1003" customWidth="1"/>
    <col min="15111" max="15111" width="3.5" style="1003" customWidth="1"/>
    <col min="15112" max="15112" width="7.3984375" style="1003" bestFit="1" customWidth="1"/>
    <col min="15113" max="15355" width="6.8984375" style="1003"/>
    <col min="15356" max="15356" width="1.8984375" style="1003" customWidth="1"/>
    <col min="15357" max="15357" width="34.19921875" style="1003" customWidth="1"/>
    <col min="15358" max="15366" width="7" style="1003" customWidth="1"/>
    <col min="15367" max="15367" width="3.5" style="1003" customWidth="1"/>
    <col min="15368" max="15368" width="7.3984375" style="1003" bestFit="1" customWidth="1"/>
    <col min="15369" max="15611" width="6.8984375" style="1003"/>
    <col min="15612" max="15612" width="1.8984375" style="1003" customWidth="1"/>
    <col min="15613" max="15613" width="34.19921875" style="1003" customWidth="1"/>
    <col min="15614" max="15622" width="7" style="1003" customWidth="1"/>
    <col min="15623" max="15623" width="3.5" style="1003" customWidth="1"/>
    <col min="15624" max="15624" width="7.3984375" style="1003" bestFit="1" customWidth="1"/>
    <col min="15625" max="15867" width="6.8984375" style="1003"/>
    <col min="15868" max="15868" width="1.8984375" style="1003" customWidth="1"/>
    <col min="15869" max="15869" width="34.19921875" style="1003" customWidth="1"/>
    <col min="15870" max="15878" width="7" style="1003" customWidth="1"/>
    <col min="15879" max="15879" width="3.5" style="1003" customWidth="1"/>
    <col min="15880" max="15880" width="7.3984375" style="1003" bestFit="1" customWidth="1"/>
    <col min="15881" max="16123" width="6.8984375" style="1003"/>
    <col min="16124" max="16124" width="1.8984375" style="1003" customWidth="1"/>
    <col min="16125" max="16125" width="34.19921875" style="1003" customWidth="1"/>
    <col min="16126" max="16134" width="7" style="1003" customWidth="1"/>
    <col min="16135" max="16135" width="3.5" style="1003" customWidth="1"/>
    <col min="16136" max="16136" width="7.3984375" style="1003" bestFit="1" customWidth="1"/>
    <col min="16137" max="16384" width="6.8984375" style="1003"/>
  </cols>
  <sheetData>
    <row r="1" spans="1:29" s="43" customFormat="1"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868"/>
    </row>
    <row r="2" spans="1:29" ht="15" customHeight="1" x14ac:dyDescent="0.3">
      <c r="A2" s="1000" t="s">
        <v>1945</v>
      </c>
      <c r="B2" s="1001"/>
    </row>
    <row r="3" spans="1:29" x14ac:dyDescent="0.25">
      <c r="A3" s="1004"/>
      <c r="B3" s="1004"/>
      <c r="H3" s="1005"/>
      <c r="I3" s="1003"/>
      <c r="N3" s="1006" t="s">
        <v>1946</v>
      </c>
    </row>
    <row r="4" spans="1:29" ht="18" thickBot="1" x14ac:dyDescent="0.35">
      <c r="A4" s="1007"/>
      <c r="B4" s="1001"/>
      <c r="C4" s="1008"/>
      <c r="D4" s="1008"/>
      <c r="E4" s="1008"/>
      <c r="F4" s="1008"/>
      <c r="G4" s="1008"/>
      <c r="H4" s="1008"/>
      <c r="I4" s="1008"/>
      <c r="J4" s="1008"/>
      <c r="K4" s="1008"/>
    </row>
    <row r="5" spans="1:29" ht="16.8" x14ac:dyDescent="0.25">
      <c r="A5" s="6221" t="s">
        <v>1947</v>
      </c>
      <c r="B5" s="6222"/>
      <c r="C5" s="6225">
        <v>2017</v>
      </c>
      <c r="D5" s="6225">
        <v>2018</v>
      </c>
      <c r="E5" s="6225">
        <v>2019</v>
      </c>
      <c r="F5" s="6225">
        <v>2020</v>
      </c>
      <c r="G5" s="6225">
        <v>2021</v>
      </c>
      <c r="H5" s="6225">
        <v>2022</v>
      </c>
      <c r="I5" s="6225">
        <v>2023</v>
      </c>
      <c r="J5" s="6225" t="s">
        <v>1948</v>
      </c>
      <c r="K5" s="6216" t="s">
        <v>1949</v>
      </c>
      <c r="L5" s="6217"/>
      <c r="M5" s="6217"/>
      <c r="N5" s="6218"/>
    </row>
    <row r="6" spans="1:29" ht="14.4" thickBot="1" x14ac:dyDescent="0.3">
      <c r="A6" s="6223"/>
      <c r="B6" s="6224"/>
      <c r="C6" s="6226"/>
      <c r="D6" s="6226"/>
      <c r="E6" s="6226"/>
      <c r="F6" s="6226"/>
      <c r="G6" s="6226"/>
      <c r="H6" s="6226"/>
      <c r="I6" s="6226"/>
      <c r="J6" s="6226"/>
      <c r="K6" s="1009" t="s">
        <v>1950</v>
      </c>
      <c r="L6" s="1010" t="s">
        <v>1951</v>
      </c>
      <c r="M6" s="1010" t="s">
        <v>1952</v>
      </c>
      <c r="N6" s="1011" t="s">
        <v>1953</v>
      </c>
    </row>
    <row r="7" spans="1:29" s="1021" customFormat="1" x14ac:dyDescent="0.25">
      <c r="A7" s="1012"/>
      <c r="B7" s="1013" t="s">
        <v>1954</v>
      </c>
      <c r="C7" s="1014">
        <v>43027</v>
      </c>
      <c r="D7" s="1015">
        <v>43311</v>
      </c>
      <c r="E7" s="1016">
        <v>42319</v>
      </c>
      <c r="F7" s="1016">
        <v>37289</v>
      </c>
      <c r="G7" s="1016">
        <v>42657</v>
      </c>
      <c r="H7" s="1016">
        <v>49918</v>
      </c>
      <c r="I7" s="1016">
        <v>47247</v>
      </c>
      <c r="J7" s="1016">
        <v>43865</v>
      </c>
      <c r="K7" s="1017">
        <v>9446</v>
      </c>
      <c r="L7" s="1017">
        <v>11415</v>
      </c>
      <c r="M7" s="1017">
        <v>11931</v>
      </c>
      <c r="N7" s="1018">
        <v>11073</v>
      </c>
      <c r="O7" s="1019"/>
      <c r="P7" s="1020"/>
      <c r="Q7" s="1020"/>
      <c r="R7" s="1020"/>
      <c r="S7" s="1020"/>
      <c r="T7" s="1020"/>
      <c r="U7" s="1020"/>
      <c r="V7" s="1020"/>
      <c r="W7" s="1020"/>
      <c r="X7" s="1020"/>
      <c r="Y7" s="1020"/>
      <c r="Z7" s="1020"/>
    </row>
    <row r="8" spans="1:29" x14ac:dyDescent="0.25">
      <c r="A8" s="1012" t="s">
        <v>1955</v>
      </c>
      <c r="B8" s="1022"/>
      <c r="C8" s="1023">
        <v>12349</v>
      </c>
      <c r="D8" s="1024">
        <v>12213</v>
      </c>
      <c r="E8" s="1025">
        <v>11251</v>
      </c>
      <c r="F8" s="1025">
        <v>11156</v>
      </c>
      <c r="G8" s="1025">
        <v>12454</v>
      </c>
      <c r="H8" s="1025">
        <v>14823</v>
      </c>
      <c r="I8" s="1026">
        <v>16994</v>
      </c>
      <c r="J8" s="1027">
        <v>17510</v>
      </c>
      <c r="K8" s="1028">
        <v>3704</v>
      </c>
      <c r="L8" s="1029">
        <v>4226</v>
      </c>
      <c r="M8" s="1029">
        <v>4819</v>
      </c>
      <c r="N8" s="1030">
        <v>4762</v>
      </c>
      <c r="O8" s="1019"/>
      <c r="P8" s="1019"/>
      <c r="Q8" s="1019"/>
      <c r="R8" s="1019"/>
      <c r="S8" s="1019"/>
      <c r="T8" s="1019"/>
      <c r="U8" s="1020"/>
      <c r="V8" s="1020"/>
      <c r="W8" s="1020"/>
      <c r="X8" s="1020"/>
      <c r="Y8" s="1020"/>
      <c r="Z8" s="1020"/>
    </row>
    <row r="9" spans="1:29" x14ac:dyDescent="0.25">
      <c r="A9" s="1031" t="s">
        <v>1956</v>
      </c>
      <c r="B9" s="1022"/>
      <c r="C9" s="1032"/>
      <c r="D9" s="1033"/>
      <c r="E9" s="1034"/>
      <c r="F9" s="1034"/>
      <c r="G9" s="1034"/>
      <c r="H9" s="1034"/>
      <c r="I9" s="1025"/>
      <c r="J9" s="1025"/>
      <c r="K9" s="1035"/>
      <c r="L9" s="1035"/>
      <c r="M9" s="1035"/>
      <c r="N9" s="1036"/>
      <c r="O9" s="1020"/>
      <c r="P9" s="1020"/>
      <c r="Q9" s="1020"/>
      <c r="R9" s="1020"/>
      <c r="S9" s="1020"/>
      <c r="T9" s="1020"/>
      <c r="U9" s="1020"/>
      <c r="V9" s="1020"/>
      <c r="W9" s="1020"/>
      <c r="X9" s="1020"/>
      <c r="Y9" s="1020"/>
      <c r="Z9" s="1020"/>
    </row>
    <row r="10" spans="1:29" x14ac:dyDescent="0.25">
      <c r="A10" s="1031"/>
      <c r="B10" s="1037" t="s">
        <v>1957</v>
      </c>
      <c r="C10" s="1038">
        <v>685</v>
      </c>
      <c r="D10" s="1039">
        <v>631</v>
      </c>
      <c r="E10" s="1040">
        <v>733</v>
      </c>
      <c r="F10" s="1040">
        <v>1248</v>
      </c>
      <c r="G10" s="1040">
        <v>1916</v>
      </c>
      <c r="H10" s="1040">
        <v>2081</v>
      </c>
      <c r="I10" s="1041">
        <v>3756</v>
      </c>
      <c r="J10" s="1035">
        <v>4559</v>
      </c>
      <c r="K10" s="1035">
        <v>830</v>
      </c>
      <c r="L10" s="1041">
        <v>944</v>
      </c>
      <c r="M10" s="1041">
        <v>1196</v>
      </c>
      <c r="N10" s="1042">
        <v>1589</v>
      </c>
      <c r="O10" s="1020"/>
      <c r="P10" s="1020"/>
      <c r="Q10" s="1020"/>
      <c r="R10" s="1020"/>
      <c r="S10" s="1020"/>
      <c r="T10" s="1020"/>
      <c r="U10" s="1020"/>
      <c r="V10" s="1020"/>
      <c r="W10" s="1020"/>
      <c r="X10" s="1020"/>
      <c r="Y10" s="1020"/>
      <c r="Z10" s="1020"/>
    </row>
    <row r="11" spans="1:29" x14ac:dyDescent="0.25">
      <c r="A11" s="1031" t="s">
        <v>88</v>
      </c>
      <c r="B11" s="1037" t="s">
        <v>1958</v>
      </c>
      <c r="C11" s="1038">
        <v>10918</v>
      </c>
      <c r="D11" s="1039">
        <v>10658</v>
      </c>
      <c r="E11" s="1040">
        <v>9839</v>
      </c>
      <c r="F11" s="1040">
        <v>9330</v>
      </c>
      <c r="G11" s="1040">
        <v>9955</v>
      </c>
      <c r="H11" s="1040">
        <v>12049</v>
      </c>
      <c r="I11" s="1041">
        <v>12431</v>
      </c>
      <c r="J11" s="1035">
        <v>12220</v>
      </c>
      <c r="K11" s="1035">
        <v>2762</v>
      </c>
      <c r="L11" s="1041">
        <v>2999</v>
      </c>
      <c r="M11" s="1041">
        <v>3415</v>
      </c>
      <c r="N11" s="1042">
        <v>3044</v>
      </c>
      <c r="O11" s="1020"/>
      <c r="P11" s="1020"/>
      <c r="Q11" s="1020"/>
      <c r="R11" s="1020"/>
      <c r="S11" s="1020"/>
      <c r="T11" s="1020"/>
      <c r="U11" s="1020"/>
      <c r="V11" s="1020"/>
      <c r="W11" s="1020"/>
      <c r="X11" s="1020"/>
      <c r="Y11" s="1020"/>
      <c r="Z11" s="1020"/>
    </row>
    <row r="12" spans="1:29" x14ac:dyDescent="0.25">
      <c r="A12" s="1031"/>
      <c r="B12" s="1037" t="s">
        <v>1959</v>
      </c>
      <c r="C12" s="1038">
        <v>249</v>
      </c>
      <c r="D12" s="1039">
        <v>422.121869</v>
      </c>
      <c r="E12" s="1040">
        <v>130</v>
      </c>
      <c r="F12" s="1040">
        <v>55</v>
      </c>
      <c r="G12" s="1040">
        <v>59</v>
      </c>
      <c r="H12" s="1040">
        <v>62</v>
      </c>
      <c r="I12" s="1043">
        <v>154</v>
      </c>
      <c r="J12" s="1044">
        <v>166</v>
      </c>
      <c r="K12" s="1044">
        <v>5</v>
      </c>
      <c r="L12" s="1043">
        <v>63</v>
      </c>
      <c r="M12" s="1043">
        <v>90</v>
      </c>
      <c r="N12" s="1045">
        <v>8</v>
      </c>
      <c r="O12" s="1020"/>
      <c r="P12" s="1020"/>
      <c r="Q12" s="1020"/>
      <c r="R12" s="1020"/>
      <c r="S12" s="1020"/>
      <c r="T12" s="1020"/>
      <c r="U12" s="1020"/>
      <c r="V12" s="1020"/>
      <c r="W12" s="1020"/>
      <c r="X12" s="1020"/>
      <c r="Y12" s="1020"/>
      <c r="Z12" s="1020"/>
    </row>
    <row r="13" spans="1:29" x14ac:dyDescent="0.25">
      <c r="A13" s="1046" t="s">
        <v>1960</v>
      </c>
      <c r="B13" s="1022"/>
      <c r="C13" s="1032">
        <v>142</v>
      </c>
      <c r="D13" s="1033">
        <v>130</v>
      </c>
      <c r="E13" s="1034">
        <v>128</v>
      </c>
      <c r="F13" s="1034">
        <v>131</v>
      </c>
      <c r="G13" s="1034">
        <v>200</v>
      </c>
      <c r="H13" s="1034">
        <v>120</v>
      </c>
      <c r="I13" s="1047">
        <v>180</v>
      </c>
      <c r="J13" s="1048">
        <v>121</v>
      </c>
      <c r="K13" s="1048">
        <v>28</v>
      </c>
      <c r="L13" s="1047">
        <v>31</v>
      </c>
      <c r="M13" s="1047">
        <v>33</v>
      </c>
      <c r="N13" s="1049">
        <v>30</v>
      </c>
      <c r="O13" s="1020"/>
      <c r="P13" s="1020"/>
      <c r="Q13" s="1020"/>
      <c r="R13" s="1020"/>
      <c r="S13" s="1020"/>
      <c r="T13" s="1020"/>
      <c r="U13" s="1020"/>
      <c r="V13" s="1020"/>
      <c r="W13" s="1020"/>
      <c r="X13" s="1020"/>
      <c r="Y13" s="1020"/>
      <c r="Z13" s="1020"/>
    </row>
    <row r="14" spans="1:29" s="1050" customFormat="1" x14ac:dyDescent="0.25">
      <c r="A14" s="1012" t="s">
        <v>1961</v>
      </c>
      <c r="B14" s="1022"/>
      <c r="C14" s="1032">
        <v>349</v>
      </c>
      <c r="D14" s="1033">
        <v>360</v>
      </c>
      <c r="E14" s="1034">
        <v>445</v>
      </c>
      <c r="F14" s="1034">
        <v>463</v>
      </c>
      <c r="G14" s="1034">
        <v>499</v>
      </c>
      <c r="H14" s="1034">
        <v>956</v>
      </c>
      <c r="I14" s="1047">
        <v>383</v>
      </c>
      <c r="J14" s="1048">
        <v>468</v>
      </c>
      <c r="K14" s="1048">
        <v>94</v>
      </c>
      <c r="L14" s="1047">
        <v>103</v>
      </c>
      <c r="M14" s="1047">
        <v>135</v>
      </c>
      <c r="N14" s="1049">
        <v>136</v>
      </c>
      <c r="O14" s="1020"/>
      <c r="P14" s="1020"/>
      <c r="Q14" s="1020"/>
      <c r="R14" s="1020"/>
      <c r="S14" s="1020"/>
      <c r="T14" s="1020"/>
      <c r="U14" s="1020"/>
      <c r="V14" s="1020"/>
      <c r="W14" s="1020"/>
      <c r="X14" s="1020"/>
      <c r="Y14" s="1020"/>
      <c r="Z14" s="1020"/>
    </row>
    <row r="15" spans="1:29" s="1050" customFormat="1" x14ac:dyDescent="0.25">
      <c r="A15" s="1012"/>
      <c r="B15" s="1051" t="s">
        <v>1962</v>
      </c>
      <c r="C15" s="1038">
        <v>165</v>
      </c>
      <c r="D15" s="1039">
        <v>156.755439</v>
      </c>
      <c r="E15" s="1040">
        <v>154</v>
      </c>
      <c r="F15" s="1040">
        <v>156</v>
      </c>
      <c r="G15" s="1040">
        <v>155</v>
      </c>
      <c r="H15" s="1040">
        <v>133</v>
      </c>
      <c r="I15" s="1043">
        <v>4</v>
      </c>
      <c r="J15" s="1044">
        <v>0</v>
      </c>
      <c r="K15" s="1044">
        <v>0</v>
      </c>
      <c r="L15" s="1043">
        <v>0</v>
      </c>
      <c r="M15" s="1043">
        <v>0</v>
      </c>
      <c r="N15" s="1052">
        <v>0</v>
      </c>
      <c r="O15" s="1020"/>
      <c r="P15" s="1020"/>
      <c r="Q15" s="1020"/>
      <c r="R15" s="1020"/>
      <c r="S15" s="1020"/>
      <c r="T15" s="1020"/>
      <c r="U15" s="1020"/>
      <c r="V15" s="1020"/>
      <c r="W15" s="1020"/>
      <c r="X15" s="1020"/>
      <c r="Y15" s="1020"/>
      <c r="Z15" s="1020"/>
    </row>
    <row r="16" spans="1:29" x14ac:dyDescent="0.25">
      <c r="A16" s="6219" t="s">
        <v>1963</v>
      </c>
      <c r="B16" s="6220"/>
      <c r="C16" s="1032">
        <v>5722</v>
      </c>
      <c r="D16" s="1033">
        <v>6390</v>
      </c>
      <c r="E16" s="1034">
        <v>7711</v>
      </c>
      <c r="F16" s="1034">
        <v>6562</v>
      </c>
      <c r="G16" s="1034">
        <v>8549</v>
      </c>
      <c r="H16" s="1034">
        <v>10150</v>
      </c>
      <c r="I16" s="1053">
        <v>8534</v>
      </c>
      <c r="J16" s="1054">
        <v>7037</v>
      </c>
      <c r="K16" s="1048">
        <v>1434</v>
      </c>
      <c r="L16" s="1047">
        <v>2069</v>
      </c>
      <c r="M16" s="1047">
        <v>1994</v>
      </c>
      <c r="N16" s="1055">
        <v>1541</v>
      </c>
      <c r="O16" s="1020"/>
      <c r="P16" s="1020"/>
      <c r="Q16" s="1020"/>
      <c r="R16" s="1020"/>
      <c r="S16" s="1020"/>
      <c r="T16" s="1020"/>
      <c r="U16" s="1020"/>
      <c r="V16" s="1020"/>
      <c r="W16" s="1020"/>
      <c r="X16" s="1020"/>
      <c r="Y16" s="1020"/>
      <c r="Z16" s="1020"/>
    </row>
    <row r="17" spans="1:26" x14ac:dyDescent="0.25">
      <c r="A17" s="1031" t="s">
        <v>1956</v>
      </c>
      <c r="B17" s="1022"/>
      <c r="C17" s="1038"/>
      <c r="D17" s="1033"/>
      <c r="E17" s="1034"/>
      <c r="F17" s="1034"/>
      <c r="G17" s="1034"/>
      <c r="H17" s="1034"/>
      <c r="I17" s="1043"/>
      <c r="J17" s="1044"/>
      <c r="K17" s="1034"/>
      <c r="L17" s="1043"/>
      <c r="M17" s="1044"/>
      <c r="N17" s="1056"/>
      <c r="O17" s="1020"/>
      <c r="P17" s="1020"/>
      <c r="Q17" s="1020"/>
      <c r="R17" s="1020"/>
      <c r="S17" s="1020"/>
      <c r="T17" s="1020"/>
      <c r="U17" s="1020"/>
      <c r="V17" s="1020"/>
      <c r="W17" s="1020"/>
      <c r="X17" s="1020"/>
      <c r="Y17" s="1020"/>
      <c r="Z17" s="1020"/>
    </row>
    <row r="18" spans="1:26" x14ac:dyDescent="0.25">
      <c r="A18" s="1031"/>
      <c r="B18" s="1037" t="s">
        <v>1964</v>
      </c>
      <c r="C18" s="1038">
        <v>56</v>
      </c>
      <c r="D18" s="1039">
        <v>44.807203000000001</v>
      </c>
      <c r="E18" s="1040">
        <v>57</v>
      </c>
      <c r="F18" s="1040">
        <v>55</v>
      </c>
      <c r="G18" s="1040">
        <v>65</v>
      </c>
      <c r="H18" s="1040">
        <v>85</v>
      </c>
      <c r="I18" s="1057">
        <v>70</v>
      </c>
      <c r="J18" s="1058">
        <v>44</v>
      </c>
      <c r="K18" s="1044">
        <v>10</v>
      </c>
      <c r="L18" s="1043">
        <v>18</v>
      </c>
      <c r="M18" s="1043">
        <v>10</v>
      </c>
      <c r="N18" s="1056">
        <v>7</v>
      </c>
      <c r="O18" s="1020"/>
      <c r="P18" s="1020"/>
      <c r="Q18" s="1020"/>
      <c r="R18" s="1020"/>
      <c r="S18" s="1020"/>
      <c r="T18" s="1020"/>
      <c r="U18" s="1020"/>
      <c r="V18" s="1020"/>
      <c r="W18" s="1020"/>
      <c r="X18" s="1020"/>
      <c r="Y18" s="1020"/>
      <c r="Z18" s="1020"/>
    </row>
    <row r="19" spans="1:26" x14ac:dyDescent="0.25">
      <c r="A19" s="1059" t="s">
        <v>88</v>
      </c>
      <c r="B19" s="1037" t="s">
        <v>1965</v>
      </c>
      <c r="C19" s="1038">
        <v>3210</v>
      </c>
      <c r="D19" s="1039">
        <v>3216</v>
      </c>
      <c r="E19" s="1040">
        <v>3999</v>
      </c>
      <c r="F19" s="1040">
        <v>4119</v>
      </c>
      <c r="G19" s="1040">
        <v>5122</v>
      </c>
      <c r="H19" s="1040">
        <v>5172</v>
      </c>
      <c r="I19" s="1057">
        <v>4379</v>
      </c>
      <c r="J19" s="1058">
        <v>5730</v>
      </c>
      <c r="K19" s="1044">
        <v>1261</v>
      </c>
      <c r="L19" s="1043">
        <v>1550</v>
      </c>
      <c r="M19" s="1043">
        <v>1683</v>
      </c>
      <c r="N19" s="1056">
        <v>1236</v>
      </c>
      <c r="O19" s="1020"/>
      <c r="P19" s="1020"/>
      <c r="Q19" s="1020"/>
      <c r="R19" s="1020"/>
      <c r="S19" s="1020"/>
      <c r="T19" s="1020"/>
      <c r="U19" s="1020"/>
      <c r="V19" s="1020"/>
      <c r="W19" s="1020"/>
      <c r="X19" s="1020"/>
      <c r="Y19" s="1020"/>
      <c r="Z19" s="1020"/>
    </row>
    <row r="20" spans="1:26" x14ac:dyDescent="0.25">
      <c r="A20" s="1059"/>
      <c r="B20" s="1060" t="s">
        <v>1966</v>
      </c>
      <c r="C20" s="1061">
        <v>0</v>
      </c>
      <c r="D20" s="1062">
        <v>0</v>
      </c>
      <c r="E20" s="1063">
        <v>1.0345E-2</v>
      </c>
      <c r="F20" s="1039">
        <v>3</v>
      </c>
      <c r="G20" s="1040">
        <v>6</v>
      </c>
      <c r="H20" s="1040">
        <v>4</v>
      </c>
      <c r="I20" s="1057">
        <v>0</v>
      </c>
      <c r="J20" s="1058">
        <v>1</v>
      </c>
      <c r="K20" s="1044">
        <v>0</v>
      </c>
      <c r="L20" s="1043">
        <v>1</v>
      </c>
      <c r="M20" s="1043">
        <v>0</v>
      </c>
      <c r="N20" s="1056">
        <v>0</v>
      </c>
      <c r="O20" s="1020"/>
      <c r="P20" s="1020"/>
      <c r="Q20" s="1020"/>
      <c r="R20" s="1020"/>
      <c r="S20" s="1020"/>
      <c r="T20" s="1020"/>
      <c r="U20" s="1020"/>
      <c r="V20" s="1020"/>
      <c r="W20" s="1020"/>
      <c r="X20" s="1020"/>
      <c r="Y20" s="1020"/>
      <c r="Z20" s="1020"/>
    </row>
    <row r="21" spans="1:26" x14ac:dyDescent="0.25">
      <c r="A21" s="1031"/>
      <c r="B21" s="1037" t="s">
        <v>1967</v>
      </c>
      <c r="C21" s="1038">
        <v>2257</v>
      </c>
      <c r="D21" s="1039">
        <v>2915.415219</v>
      </c>
      <c r="E21" s="1040">
        <v>3473.0639099999999</v>
      </c>
      <c r="F21" s="1040">
        <v>2179</v>
      </c>
      <c r="G21" s="1040">
        <v>3138</v>
      </c>
      <c r="H21" s="1040">
        <v>4656</v>
      </c>
      <c r="I21" s="1057">
        <v>3827</v>
      </c>
      <c r="J21" s="1058">
        <v>955</v>
      </c>
      <c r="K21" s="1044">
        <v>108</v>
      </c>
      <c r="L21" s="1043">
        <v>403</v>
      </c>
      <c r="M21" s="1043">
        <v>229</v>
      </c>
      <c r="N21" s="1056">
        <v>215</v>
      </c>
      <c r="O21" s="1020"/>
      <c r="P21" s="1020"/>
      <c r="Q21" s="1020"/>
      <c r="R21" s="1020"/>
      <c r="S21" s="1020"/>
      <c r="T21" s="1020"/>
      <c r="U21" s="1020"/>
      <c r="V21" s="1020"/>
      <c r="W21" s="1020"/>
      <c r="X21" s="1020"/>
      <c r="Y21" s="1020"/>
      <c r="Z21" s="1020"/>
    </row>
    <row r="22" spans="1:26" ht="15.6" x14ac:dyDescent="0.25">
      <c r="A22" s="1064"/>
      <c r="B22" s="1060" t="s">
        <v>1968</v>
      </c>
      <c r="C22" s="1065">
        <v>0</v>
      </c>
      <c r="D22" s="1039">
        <v>6.8732739999999994</v>
      </c>
      <c r="E22" s="1039">
        <v>3.0757560000000002</v>
      </c>
      <c r="F22" s="1039">
        <v>1</v>
      </c>
      <c r="G22" s="1039">
        <v>5</v>
      </c>
      <c r="H22" s="1039">
        <v>9</v>
      </c>
      <c r="I22" s="1057">
        <v>4</v>
      </c>
      <c r="J22" s="1058">
        <v>1</v>
      </c>
      <c r="K22" s="1040">
        <v>0</v>
      </c>
      <c r="L22" s="1043">
        <v>0</v>
      </c>
      <c r="M22" s="1043">
        <v>0</v>
      </c>
      <c r="N22" s="1056">
        <v>0</v>
      </c>
      <c r="O22" s="1020"/>
      <c r="P22" s="1020"/>
      <c r="Q22" s="1020"/>
      <c r="R22" s="1020"/>
      <c r="S22" s="1020"/>
      <c r="T22" s="1020"/>
      <c r="U22" s="1020"/>
      <c r="V22" s="1020"/>
      <c r="W22" s="1020"/>
      <c r="X22" s="1020"/>
      <c r="Y22" s="1020"/>
      <c r="Z22" s="1020"/>
    </row>
    <row r="23" spans="1:26" x14ac:dyDescent="0.25">
      <c r="A23" s="1012" t="s">
        <v>1969</v>
      </c>
      <c r="B23" s="1022"/>
      <c r="C23" s="1032">
        <v>222</v>
      </c>
      <c r="D23" s="1033">
        <v>202</v>
      </c>
      <c r="E23" s="1034">
        <v>242</v>
      </c>
      <c r="F23" s="1034">
        <v>371</v>
      </c>
      <c r="G23" s="1034">
        <v>320</v>
      </c>
      <c r="H23" s="1034">
        <v>737</v>
      </c>
      <c r="I23" s="1053">
        <v>234</v>
      </c>
      <c r="J23" s="1054">
        <v>193</v>
      </c>
      <c r="K23" s="1048">
        <v>41</v>
      </c>
      <c r="L23" s="1047">
        <v>63</v>
      </c>
      <c r="M23" s="1047">
        <v>43</v>
      </c>
      <c r="N23" s="1055">
        <v>47</v>
      </c>
      <c r="O23" s="1020"/>
      <c r="P23" s="1020"/>
      <c r="Q23" s="1020"/>
      <c r="R23" s="1020"/>
      <c r="S23" s="1020"/>
      <c r="T23" s="1020"/>
      <c r="U23" s="1020"/>
      <c r="V23" s="1020"/>
      <c r="W23" s="1020"/>
      <c r="X23" s="1020"/>
      <c r="Y23" s="1020"/>
      <c r="Z23" s="1020"/>
    </row>
    <row r="24" spans="1:26" x14ac:dyDescent="0.25">
      <c r="A24" s="1012" t="s">
        <v>1970</v>
      </c>
      <c r="B24" s="1004"/>
      <c r="C24" s="1032">
        <v>23502</v>
      </c>
      <c r="D24" s="1033">
        <v>23720</v>
      </c>
      <c r="E24" s="1034">
        <v>22476</v>
      </c>
      <c r="F24" s="1034">
        <v>18389</v>
      </c>
      <c r="G24" s="1034">
        <v>20464</v>
      </c>
      <c r="H24" s="1034">
        <v>22616</v>
      </c>
      <c r="I24" s="1053">
        <v>20261</v>
      </c>
      <c r="J24" s="1054">
        <v>18435</v>
      </c>
      <c r="K24" s="1048">
        <v>4107</v>
      </c>
      <c r="L24" s="1047">
        <v>4861</v>
      </c>
      <c r="M24" s="1047">
        <v>4865</v>
      </c>
      <c r="N24" s="1055">
        <v>4513</v>
      </c>
      <c r="O24" s="1020"/>
      <c r="P24" s="1020"/>
      <c r="Q24" s="1020"/>
      <c r="R24" s="1020"/>
      <c r="S24" s="1020"/>
      <c r="T24" s="1020"/>
      <c r="U24" s="1020"/>
      <c r="V24" s="1020"/>
      <c r="W24" s="1020"/>
      <c r="X24" s="1020"/>
      <c r="Y24" s="1020"/>
      <c r="Z24" s="1020"/>
    </row>
    <row r="25" spans="1:26" x14ac:dyDescent="0.25">
      <c r="A25" s="1031" t="s">
        <v>1956</v>
      </c>
      <c r="B25" s="1004"/>
      <c r="C25" s="1038"/>
      <c r="D25" s="1033"/>
      <c r="E25" s="1034"/>
      <c r="F25" s="1034"/>
      <c r="G25" s="1034"/>
      <c r="H25" s="1034"/>
      <c r="I25" s="1043"/>
      <c r="J25" s="1044"/>
      <c r="K25" s="1044"/>
      <c r="L25" s="1043"/>
      <c r="M25" s="1043"/>
      <c r="N25" s="1056"/>
      <c r="O25" s="1020"/>
      <c r="P25" s="1020"/>
      <c r="Q25" s="1020"/>
      <c r="R25" s="1020"/>
      <c r="S25" s="1020"/>
      <c r="T25" s="1020"/>
      <c r="U25" s="1020"/>
      <c r="V25" s="1020"/>
      <c r="W25" s="1020"/>
      <c r="X25" s="1020"/>
      <c r="Y25" s="1020"/>
      <c r="Z25" s="1020"/>
    </row>
    <row r="26" spans="1:26" x14ac:dyDescent="0.25">
      <c r="A26" s="1031"/>
      <c r="B26" s="1060" t="s">
        <v>1971</v>
      </c>
      <c r="C26" s="1038">
        <v>272</v>
      </c>
      <c r="D26" s="1039">
        <v>305.56150300000002</v>
      </c>
      <c r="E26" s="1040">
        <v>308</v>
      </c>
      <c r="F26" s="1040">
        <v>278</v>
      </c>
      <c r="G26" s="1040">
        <v>308</v>
      </c>
      <c r="H26" s="1040">
        <v>413</v>
      </c>
      <c r="I26" s="1057">
        <v>481</v>
      </c>
      <c r="J26" s="1058">
        <v>424</v>
      </c>
      <c r="K26" s="1044">
        <v>77</v>
      </c>
      <c r="L26" s="1043">
        <v>130</v>
      </c>
      <c r="M26" s="1043">
        <v>91</v>
      </c>
      <c r="N26" s="1056">
        <v>126</v>
      </c>
      <c r="O26" s="1020"/>
      <c r="P26" s="1020"/>
      <c r="Q26" s="1020"/>
      <c r="R26" s="1020"/>
      <c r="S26" s="1020"/>
      <c r="T26" s="1020"/>
      <c r="U26" s="1020"/>
      <c r="V26" s="1020"/>
      <c r="W26" s="1020"/>
      <c r="X26" s="1020"/>
      <c r="Y26" s="1020"/>
      <c r="Z26" s="1020"/>
    </row>
    <row r="27" spans="1:26" x14ac:dyDescent="0.25">
      <c r="A27" s="1059" t="s">
        <v>88</v>
      </c>
      <c r="B27" s="1037" t="s">
        <v>1972</v>
      </c>
      <c r="C27" s="1038">
        <v>19646</v>
      </c>
      <c r="D27" s="1039">
        <v>19583</v>
      </c>
      <c r="E27" s="1040">
        <v>18166</v>
      </c>
      <c r="F27" s="1040">
        <v>14503</v>
      </c>
      <c r="G27" s="1040">
        <v>15045</v>
      </c>
      <c r="H27" s="1040">
        <v>16493</v>
      </c>
      <c r="I27" s="1057">
        <v>13594</v>
      </c>
      <c r="J27" s="1058">
        <v>11875</v>
      </c>
      <c r="K27" s="1044">
        <v>2787</v>
      </c>
      <c r="L27" s="1043">
        <v>3052</v>
      </c>
      <c r="M27" s="1043">
        <v>3082</v>
      </c>
      <c r="N27" s="1056">
        <v>2955</v>
      </c>
      <c r="O27" s="1020"/>
      <c r="P27" s="1020"/>
      <c r="Q27" s="1020"/>
      <c r="R27" s="1020"/>
      <c r="S27" s="1020"/>
      <c r="T27" s="1020"/>
      <c r="U27" s="1020"/>
      <c r="V27" s="1020"/>
      <c r="W27" s="1020"/>
      <c r="X27" s="1020"/>
      <c r="Y27" s="1020"/>
      <c r="Z27" s="1020"/>
    </row>
    <row r="28" spans="1:26" x14ac:dyDescent="0.25">
      <c r="A28" s="1031"/>
      <c r="B28" s="1037" t="s">
        <v>1973</v>
      </c>
      <c r="C28" s="1038">
        <v>260</v>
      </c>
      <c r="D28" s="1039">
        <v>266.83173799999997</v>
      </c>
      <c r="E28" s="1040">
        <v>308.304213</v>
      </c>
      <c r="F28" s="1040">
        <v>188</v>
      </c>
      <c r="G28" s="1040">
        <v>336</v>
      </c>
      <c r="H28" s="1040">
        <v>272</v>
      </c>
      <c r="I28" s="1057">
        <v>338</v>
      </c>
      <c r="J28" s="1058">
        <v>325</v>
      </c>
      <c r="K28" s="1044">
        <v>65</v>
      </c>
      <c r="L28" s="1043">
        <v>66</v>
      </c>
      <c r="M28" s="1043">
        <v>92</v>
      </c>
      <c r="N28" s="1056">
        <v>102</v>
      </c>
      <c r="O28" s="1020"/>
      <c r="P28" s="1020"/>
      <c r="Q28" s="1020"/>
      <c r="R28" s="1020"/>
      <c r="S28" s="1020"/>
      <c r="T28" s="1020"/>
      <c r="U28" s="1020"/>
      <c r="V28" s="1020"/>
      <c r="W28" s="1020"/>
      <c r="X28" s="1020"/>
      <c r="Y28" s="1020"/>
      <c r="Z28" s="1020"/>
    </row>
    <row r="29" spans="1:26" x14ac:dyDescent="0.25">
      <c r="A29" s="1031"/>
      <c r="B29" s="1037" t="s">
        <v>1974</v>
      </c>
      <c r="C29" s="1038">
        <v>776</v>
      </c>
      <c r="D29" s="1039">
        <v>834.052774</v>
      </c>
      <c r="E29" s="1040">
        <v>798.104018</v>
      </c>
      <c r="F29" s="1040">
        <v>756</v>
      </c>
      <c r="G29" s="1040">
        <v>1289</v>
      </c>
      <c r="H29" s="1040">
        <v>1450</v>
      </c>
      <c r="I29" s="1057">
        <v>1429</v>
      </c>
      <c r="J29" s="1058">
        <v>1255</v>
      </c>
      <c r="K29" s="1044">
        <v>311</v>
      </c>
      <c r="L29" s="1043">
        <v>324</v>
      </c>
      <c r="M29" s="1043">
        <v>379</v>
      </c>
      <c r="N29" s="1056">
        <v>241</v>
      </c>
      <c r="O29" s="1020"/>
      <c r="P29" s="1020"/>
      <c r="Q29" s="1020"/>
      <c r="R29" s="1020"/>
      <c r="S29" s="1020"/>
      <c r="T29" s="1020"/>
      <c r="U29" s="1020"/>
      <c r="V29" s="1020"/>
      <c r="W29" s="1020"/>
      <c r="X29" s="1020"/>
      <c r="Y29" s="1020"/>
      <c r="Z29" s="1020"/>
    </row>
    <row r="30" spans="1:26" x14ac:dyDescent="0.25">
      <c r="A30" s="1031"/>
      <c r="B30" s="1060" t="s">
        <v>1975</v>
      </c>
      <c r="C30" s="1038">
        <v>115</v>
      </c>
      <c r="D30" s="1039">
        <v>134.700354</v>
      </c>
      <c r="E30" s="1040">
        <v>129</v>
      </c>
      <c r="F30" s="1040">
        <v>95</v>
      </c>
      <c r="G30" s="1040">
        <v>104</v>
      </c>
      <c r="H30" s="1040">
        <v>112</v>
      </c>
      <c r="I30" s="1057">
        <v>85</v>
      </c>
      <c r="J30" s="1058">
        <v>93</v>
      </c>
      <c r="K30" s="1044">
        <v>20</v>
      </c>
      <c r="L30" s="1043">
        <v>29</v>
      </c>
      <c r="M30" s="1043">
        <v>27</v>
      </c>
      <c r="N30" s="1056">
        <v>18</v>
      </c>
      <c r="O30" s="1020"/>
      <c r="P30" s="1020"/>
      <c r="Q30" s="1020"/>
      <c r="R30" s="1020"/>
      <c r="S30" s="1020"/>
      <c r="T30" s="1020"/>
      <c r="U30" s="1020"/>
      <c r="V30" s="1020"/>
      <c r="W30" s="1020"/>
      <c r="X30" s="1020"/>
      <c r="Y30" s="1020"/>
      <c r="Z30" s="1020"/>
    </row>
    <row r="31" spans="1:26" x14ac:dyDescent="0.25">
      <c r="A31" s="1031"/>
      <c r="B31" s="1060" t="s">
        <v>1976</v>
      </c>
      <c r="C31" s="1038">
        <v>598</v>
      </c>
      <c r="D31" s="1039">
        <v>665.10026900000003</v>
      </c>
      <c r="E31" s="1040">
        <v>677</v>
      </c>
      <c r="F31" s="1040">
        <v>437</v>
      </c>
      <c r="G31" s="1040">
        <v>537</v>
      </c>
      <c r="H31" s="1040">
        <v>690</v>
      </c>
      <c r="I31" s="1057">
        <v>916</v>
      </c>
      <c r="J31" s="1058">
        <v>898</v>
      </c>
      <c r="K31" s="1044">
        <v>186</v>
      </c>
      <c r="L31" s="1043">
        <v>245</v>
      </c>
      <c r="M31" s="1043">
        <v>222</v>
      </c>
      <c r="N31" s="1056">
        <v>245</v>
      </c>
      <c r="O31" s="1020"/>
      <c r="P31" s="1020"/>
      <c r="Q31" s="1020"/>
      <c r="R31" s="1020"/>
      <c r="S31" s="1020"/>
      <c r="T31" s="1020"/>
      <c r="U31" s="1020"/>
      <c r="V31" s="1020"/>
      <c r="W31" s="1020"/>
      <c r="X31" s="1020"/>
      <c r="Y31" s="1020"/>
      <c r="Z31" s="1020"/>
    </row>
    <row r="32" spans="1:26" x14ac:dyDescent="0.25">
      <c r="A32" s="1031"/>
      <c r="B32" s="1037" t="s">
        <v>1977</v>
      </c>
      <c r="C32" s="1038">
        <v>190</v>
      </c>
      <c r="D32" s="1039">
        <v>168.50853899999998</v>
      </c>
      <c r="E32" s="1040">
        <v>142</v>
      </c>
      <c r="F32" s="1040">
        <v>159</v>
      </c>
      <c r="G32" s="1039">
        <v>222</v>
      </c>
      <c r="H32" s="1040">
        <v>166</v>
      </c>
      <c r="I32" s="1057">
        <v>152</v>
      </c>
      <c r="J32" s="1058">
        <v>139</v>
      </c>
      <c r="K32" s="1044">
        <v>23</v>
      </c>
      <c r="L32" s="1043">
        <v>43</v>
      </c>
      <c r="M32" s="1043">
        <v>35</v>
      </c>
      <c r="N32" s="1056">
        <v>38</v>
      </c>
      <c r="O32" s="1020"/>
      <c r="P32" s="1020"/>
      <c r="Q32" s="1020"/>
      <c r="R32" s="1020"/>
      <c r="S32" s="1020"/>
      <c r="T32" s="1020"/>
      <c r="U32" s="1020"/>
      <c r="V32" s="1020"/>
      <c r="W32" s="1020"/>
      <c r="X32" s="1020"/>
      <c r="Y32" s="1020"/>
      <c r="Z32" s="1020"/>
    </row>
    <row r="33" spans="1:26" x14ac:dyDescent="0.25">
      <c r="A33" s="1031"/>
      <c r="B33" s="1037" t="s">
        <v>1978</v>
      </c>
      <c r="C33" s="1038">
        <v>598</v>
      </c>
      <c r="D33" s="1039">
        <v>564.88035000000002</v>
      </c>
      <c r="E33" s="1040">
        <v>505</v>
      </c>
      <c r="F33" s="1040">
        <v>422</v>
      </c>
      <c r="G33" s="1039">
        <v>650</v>
      </c>
      <c r="H33" s="1040">
        <v>809</v>
      </c>
      <c r="I33" s="1058">
        <v>817</v>
      </c>
      <c r="J33" s="1058">
        <v>706</v>
      </c>
      <c r="K33" s="1044">
        <v>143</v>
      </c>
      <c r="L33" s="1043">
        <v>183</v>
      </c>
      <c r="M33" s="1043">
        <v>208</v>
      </c>
      <c r="N33" s="1056">
        <v>172</v>
      </c>
      <c r="O33" s="1020"/>
      <c r="P33" s="1020"/>
      <c r="Q33" s="1020"/>
      <c r="R33" s="1020"/>
      <c r="S33" s="1020"/>
      <c r="T33" s="1020"/>
      <c r="U33" s="1020"/>
      <c r="V33" s="1020"/>
      <c r="W33" s="1020"/>
      <c r="X33" s="1020"/>
      <c r="Y33" s="1020"/>
      <c r="Z33" s="1020"/>
    </row>
    <row r="34" spans="1:26" s="1021" customFormat="1" ht="14.4" thickBot="1" x14ac:dyDescent="0.3">
      <c r="A34" s="1066"/>
      <c r="B34" s="1067" t="s">
        <v>1979</v>
      </c>
      <c r="C34" s="1068">
        <v>741</v>
      </c>
      <c r="D34" s="1069">
        <v>296</v>
      </c>
      <c r="E34" s="1070">
        <v>66</v>
      </c>
      <c r="F34" s="1070">
        <v>217</v>
      </c>
      <c r="G34" s="1071">
        <v>171</v>
      </c>
      <c r="H34" s="1072">
        <v>516</v>
      </c>
      <c r="I34" s="1073">
        <v>661</v>
      </c>
      <c r="J34" s="1074">
        <v>191</v>
      </c>
      <c r="K34" s="1075">
        <v>38</v>
      </c>
      <c r="L34" s="1076">
        <v>62</v>
      </c>
      <c r="M34" s="1076">
        <v>42</v>
      </c>
      <c r="N34" s="1077">
        <v>44</v>
      </c>
      <c r="O34" s="1020"/>
      <c r="P34" s="1020"/>
      <c r="Q34" s="1020"/>
      <c r="R34" s="1020"/>
      <c r="S34" s="1020"/>
      <c r="T34" s="1020"/>
      <c r="U34" s="1020"/>
      <c r="V34" s="1020"/>
      <c r="W34" s="1020"/>
      <c r="X34" s="1020"/>
      <c r="Y34" s="1020"/>
      <c r="Z34" s="1020"/>
    </row>
    <row r="35" spans="1:26" s="1081" customFormat="1" ht="15.6" x14ac:dyDescent="0.25">
      <c r="A35" s="869" t="s">
        <v>1980</v>
      </c>
      <c r="B35" s="1078"/>
      <c r="C35" s="1079"/>
      <c r="D35" s="1079"/>
      <c r="E35" s="1079"/>
      <c r="F35" s="1079"/>
      <c r="G35" s="1079"/>
      <c r="H35" s="1080"/>
      <c r="I35" s="1080"/>
      <c r="J35" s="1080"/>
      <c r="K35" s="1080"/>
    </row>
    <row r="36" spans="1:26" s="1081" customFormat="1" x14ac:dyDescent="0.25">
      <c r="A36" s="1080"/>
      <c r="B36" s="1080"/>
      <c r="C36" s="1080"/>
      <c r="D36" s="1080"/>
      <c r="E36" s="1080"/>
      <c r="F36" s="1080"/>
      <c r="G36" s="1080"/>
      <c r="H36" s="1080"/>
      <c r="I36" s="1080"/>
      <c r="J36" s="1080"/>
      <c r="K36" s="1080"/>
    </row>
    <row r="37" spans="1:26" s="1081" customFormat="1" x14ac:dyDescent="0.25">
      <c r="C37" s="1080"/>
      <c r="D37" s="1080"/>
      <c r="E37" s="1080"/>
      <c r="F37" s="1080"/>
      <c r="G37" s="1080"/>
      <c r="H37" s="1080"/>
      <c r="I37" s="1080"/>
      <c r="J37" s="1080"/>
      <c r="K37" s="1080"/>
    </row>
  </sheetData>
  <mergeCells count="12">
    <mergeCell ref="K5:N5"/>
    <mergeCell ref="A16:B16"/>
    <mergeCell ref="A1:AB1"/>
    <mergeCell ref="A5:B6"/>
    <mergeCell ref="C5:C6"/>
    <mergeCell ref="D5:D6"/>
    <mergeCell ref="E5:E6"/>
    <mergeCell ref="F5:F6"/>
    <mergeCell ref="G5:G6"/>
    <mergeCell ref="H5:H6"/>
    <mergeCell ref="I5:I6"/>
    <mergeCell ref="J5:J6"/>
  </mergeCells>
  <hyperlinks>
    <hyperlink ref="A1:AB1" location="CONTENT!B123" display="Back to table of contents" xr:uid="{CD335B7C-2D0B-43B1-A25C-3FC3658EC77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8812-B0B2-45FF-A625-2AFC88CAAD22}">
  <dimension ref="A1:I44"/>
  <sheetViews>
    <sheetView zoomScaleNormal="100" workbookViewId="0">
      <selection sqref="A1:G1"/>
    </sheetView>
  </sheetViews>
  <sheetFormatPr defaultColWidth="8.3984375" defaultRowHeight="15.6" x14ac:dyDescent="0.3"/>
  <cols>
    <col min="1" max="1" width="21.59765625" style="273" customWidth="1"/>
    <col min="2" max="2" width="14.19921875" style="273" customWidth="1"/>
    <col min="3" max="3" width="11.3984375" style="273" customWidth="1"/>
    <col min="4" max="4" width="11.5" style="273" customWidth="1"/>
    <col min="5" max="5" width="14.09765625" style="273" customWidth="1"/>
    <col min="6" max="6" width="12" style="273" customWidth="1"/>
    <col min="7" max="7" width="12.09765625" style="273" customWidth="1"/>
    <col min="8" max="8" width="12.59765625" style="273" customWidth="1"/>
    <col min="9" max="9" width="14.5" style="273" customWidth="1"/>
    <col min="10" max="10" width="7.5" style="273" customWidth="1"/>
    <col min="11" max="11" width="13.59765625" style="273" customWidth="1"/>
    <col min="12" max="16384" width="8.3984375" style="273"/>
  </cols>
  <sheetData>
    <row r="1" spans="1:9" x14ac:dyDescent="0.3">
      <c r="A1" s="5863" t="s">
        <v>0</v>
      </c>
      <c r="B1" s="5863"/>
      <c r="C1" s="5863"/>
      <c r="D1" s="5863"/>
      <c r="E1" s="5863"/>
      <c r="F1" s="5863"/>
      <c r="G1" s="5863"/>
    </row>
    <row r="2" spans="1:9" ht="24" customHeight="1" x14ac:dyDescent="0.3">
      <c r="A2" s="270" t="s">
        <v>348</v>
      </c>
    </row>
    <row r="3" spans="1:9" ht="14.25" customHeight="1" thickBot="1" x14ac:dyDescent="0.35">
      <c r="A3" s="270"/>
    </row>
    <row r="4" spans="1:9" ht="27" customHeight="1" thickBot="1" x14ac:dyDescent="0.35">
      <c r="A4" s="4895"/>
      <c r="B4" s="4091" t="s">
        <v>312</v>
      </c>
      <c r="C4" s="4154"/>
      <c r="D4" s="4155"/>
      <c r="E4" s="4091" t="s">
        <v>313</v>
      </c>
      <c r="F4" s="4154"/>
      <c r="G4" s="4155"/>
      <c r="H4" s="4093" t="s">
        <v>314</v>
      </c>
      <c r="I4" s="4094"/>
    </row>
    <row r="5" spans="1:9" ht="24.75" customHeight="1" x14ac:dyDescent="0.3">
      <c r="A5" s="4896"/>
      <c r="B5" s="4156" t="s">
        <v>223</v>
      </c>
      <c r="C5" s="4069" t="s">
        <v>63</v>
      </c>
      <c r="D5" s="4157" t="s">
        <v>224</v>
      </c>
      <c r="E5" s="4156" t="s">
        <v>223</v>
      </c>
      <c r="F5" s="4069" t="s">
        <v>63</v>
      </c>
      <c r="G5" s="4157" t="s">
        <v>224</v>
      </c>
      <c r="H5" s="282" t="s">
        <v>316</v>
      </c>
      <c r="I5" s="4122" t="s">
        <v>349</v>
      </c>
    </row>
    <row r="6" spans="1:9" ht="15" customHeight="1" thickBot="1" x14ac:dyDescent="0.35">
      <c r="A6" s="4523"/>
      <c r="B6" s="4158"/>
      <c r="C6" s="4159"/>
      <c r="D6" s="4160"/>
      <c r="E6" s="4158"/>
      <c r="F6" s="4159"/>
      <c r="G6" s="4160"/>
      <c r="H6" s="4161"/>
      <c r="I6" s="4162" t="s">
        <v>350</v>
      </c>
    </row>
    <row r="7" spans="1:9" s="4085" customFormat="1" ht="23.1" customHeight="1" x14ac:dyDescent="0.3">
      <c r="A7" s="4897" t="s">
        <v>248</v>
      </c>
      <c r="B7" s="4163">
        <v>1196383</v>
      </c>
      <c r="C7" s="4164">
        <v>590944</v>
      </c>
      <c r="D7" s="4165">
        <v>605439</v>
      </c>
      <c r="E7" s="4163">
        <v>1189493</v>
      </c>
      <c r="F7" s="4164">
        <v>586450</v>
      </c>
      <c r="G7" s="4165">
        <v>603043</v>
      </c>
      <c r="H7" s="4166">
        <v>-6890</v>
      </c>
      <c r="I7" s="4167">
        <v>-5.2492331226683397E-2</v>
      </c>
    </row>
    <row r="8" spans="1:9" ht="23.1" customHeight="1" x14ac:dyDescent="0.3">
      <c r="A8" s="4898" t="s">
        <v>351</v>
      </c>
      <c r="B8" s="4168">
        <v>499349</v>
      </c>
      <c r="C8" s="4169">
        <v>244688</v>
      </c>
      <c r="D8" s="4170">
        <v>254661</v>
      </c>
      <c r="E8" s="4168">
        <v>481069</v>
      </c>
      <c r="F8" s="4169">
        <v>234632</v>
      </c>
      <c r="G8" s="4170">
        <v>246437</v>
      </c>
      <c r="H8" s="4171">
        <v>-18280</v>
      </c>
      <c r="I8" s="4172">
        <v>-0.33846716884615713</v>
      </c>
    </row>
    <row r="9" spans="1:9" s="4887" customFormat="1" ht="23.1" customHeight="1" x14ac:dyDescent="0.3">
      <c r="A9" s="4899" t="s">
        <v>352</v>
      </c>
      <c r="B9" s="4168">
        <v>137608</v>
      </c>
      <c r="C9" s="4173">
        <v>68370</v>
      </c>
      <c r="D9" s="4174">
        <v>69238</v>
      </c>
      <c r="E9" s="4168">
        <v>140403</v>
      </c>
      <c r="F9" s="4173">
        <v>69400</v>
      </c>
      <c r="G9" s="4174">
        <v>71003</v>
      </c>
      <c r="H9" s="4175">
        <v>2795</v>
      </c>
      <c r="I9" s="4172">
        <v>0.18296531893178258</v>
      </c>
    </row>
    <row r="10" spans="1:9" s="4887" customFormat="1" ht="23.1" customHeight="1" x14ac:dyDescent="0.3">
      <c r="A10" s="4899" t="s">
        <v>353</v>
      </c>
      <c r="B10" s="4168">
        <v>103098</v>
      </c>
      <c r="C10" s="4173">
        <v>51114</v>
      </c>
      <c r="D10" s="4174">
        <v>51984</v>
      </c>
      <c r="E10" s="4168">
        <v>92149</v>
      </c>
      <c r="F10" s="4173">
        <v>45176</v>
      </c>
      <c r="G10" s="4174">
        <v>46973</v>
      </c>
      <c r="H10" s="4175">
        <v>-10949</v>
      </c>
      <c r="I10" s="4172">
        <v>-1.0154739811326752</v>
      </c>
    </row>
    <row r="11" spans="1:9" s="4887" customFormat="1" ht="23.1" customHeight="1" x14ac:dyDescent="0.3">
      <c r="A11" s="4899" t="s">
        <v>354</v>
      </c>
      <c r="B11" s="4168">
        <v>75613</v>
      </c>
      <c r="C11" s="4173">
        <v>36870</v>
      </c>
      <c r="D11" s="4174">
        <v>38743</v>
      </c>
      <c r="E11" s="4168">
        <v>71076</v>
      </c>
      <c r="F11" s="4173">
        <v>34232</v>
      </c>
      <c r="G11" s="4174">
        <v>36844</v>
      </c>
      <c r="H11" s="4175">
        <v>-4537</v>
      </c>
      <c r="I11" s="4172">
        <v>-0.56095256147792316</v>
      </c>
    </row>
    <row r="12" spans="1:9" s="4887" customFormat="1" ht="23.1" customHeight="1" x14ac:dyDescent="0.3">
      <c r="A12" s="4899" t="s">
        <v>355</v>
      </c>
      <c r="B12" s="4168">
        <v>105559</v>
      </c>
      <c r="C12" s="4173">
        <v>50963</v>
      </c>
      <c r="D12" s="4174">
        <v>54596</v>
      </c>
      <c r="E12" s="4168">
        <v>107433</v>
      </c>
      <c r="F12" s="4173">
        <v>51795</v>
      </c>
      <c r="G12" s="4174">
        <v>55638</v>
      </c>
      <c r="H12" s="4175">
        <v>1874</v>
      </c>
      <c r="I12" s="4172">
        <v>0.16010402207371488</v>
      </c>
    </row>
    <row r="13" spans="1:9" s="4887" customFormat="1" ht="23.1" customHeight="1" x14ac:dyDescent="0.3">
      <c r="A13" s="4899" t="s">
        <v>356</v>
      </c>
      <c r="B13" s="4168">
        <v>77471</v>
      </c>
      <c r="C13" s="4173">
        <v>37371</v>
      </c>
      <c r="D13" s="4174">
        <v>40100</v>
      </c>
      <c r="E13" s="4168">
        <v>70008</v>
      </c>
      <c r="F13" s="4173">
        <v>34029</v>
      </c>
      <c r="G13" s="4174">
        <v>35979</v>
      </c>
      <c r="H13" s="4175">
        <v>-7463</v>
      </c>
      <c r="I13" s="4172">
        <v>-0.91662902950495617</v>
      </c>
    </row>
    <row r="14" spans="1:9" ht="23.1" customHeight="1" thickBot="1" x14ac:dyDescent="0.35">
      <c r="A14" s="4898" t="s">
        <v>357</v>
      </c>
      <c r="B14" s="4168">
        <v>697034</v>
      </c>
      <c r="C14" s="4169">
        <v>346256</v>
      </c>
      <c r="D14" s="4176">
        <v>350778</v>
      </c>
      <c r="E14" s="4168">
        <v>708424</v>
      </c>
      <c r="F14" s="4169">
        <v>351818</v>
      </c>
      <c r="G14" s="4176">
        <v>356606</v>
      </c>
      <c r="H14" s="4177">
        <v>11390</v>
      </c>
      <c r="I14" s="4178">
        <v>0.14745947326932907</v>
      </c>
    </row>
    <row r="15" spans="1:9" s="4085" customFormat="1" ht="23.25" customHeight="1" x14ac:dyDescent="0.3">
      <c r="A15" s="4897" t="s">
        <v>358</v>
      </c>
      <c r="B15" s="4163">
        <v>40434</v>
      </c>
      <c r="C15" s="4164">
        <v>19904</v>
      </c>
      <c r="D15" s="4164">
        <v>20530</v>
      </c>
      <c r="E15" s="4163">
        <v>43604</v>
      </c>
      <c r="F15" s="4164">
        <v>21311</v>
      </c>
      <c r="G15" s="4164">
        <v>22293</v>
      </c>
      <c r="H15" s="4179">
        <v>3170</v>
      </c>
      <c r="I15" s="4167">
        <v>0.68852197996007725</v>
      </c>
    </row>
    <row r="16" spans="1:9" ht="23.25" customHeight="1" x14ac:dyDescent="0.3">
      <c r="A16" s="4898" t="s">
        <v>351</v>
      </c>
      <c r="B16" s="4900" t="s">
        <v>359</v>
      </c>
      <c r="C16" s="4180" t="s">
        <v>359</v>
      </c>
      <c r="D16" s="4181" t="s">
        <v>359</v>
      </c>
      <c r="E16" s="4180" t="s">
        <v>359</v>
      </c>
      <c r="F16" s="4180" t="s">
        <v>359</v>
      </c>
      <c r="G16" s="4181" t="s">
        <v>359</v>
      </c>
      <c r="H16" s="4182" t="s">
        <v>359</v>
      </c>
      <c r="I16" s="4183" t="s">
        <v>359</v>
      </c>
    </row>
    <row r="17" spans="1:9" ht="23.25" customHeight="1" thickBot="1" x14ac:dyDescent="0.35">
      <c r="A17" s="4898" t="s">
        <v>357</v>
      </c>
      <c r="B17" s="4168">
        <v>40434</v>
      </c>
      <c r="C17" s="4173">
        <v>19904</v>
      </c>
      <c r="D17" s="4184">
        <v>20530</v>
      </c>
      <c r="E17" s="4168">
        <v>43604</v>
      </c>
      <c r="F17" s="4173">
        <v>21311</v>
      </c>
      <c r="G17" s="4184">
        <v>22293</v>
      </c>
      <c r="H17" s="4179">
        <v>3170</v>
      </c>
      <c r="I17" s="4172">
        <v>0.68852197996007725</v>
      </c>
    </row>
    <row r="18" spans="1:9" s="4085" customFormat="1" ht="23.25" customHeight="1" thickTop="1" x14ac:dyDescent="0.3">
      <c r="A18" s="4901" t="s">
        <v>247</v>
      </c>
      <c r="B18" s="4185">
        <v>1236817</v>
      </c>
      <c r="C18" s="4186">
        <v>610848</v>
      </c>
      <c r="D18" s="4187">
        <v>625969</v>
      </c>
      <c r="E18" s="4185">
        <v>1233097</v>
      </c>
      <c r="F18" s="4186">
        <v>607761</v>
      </c>
      <c r="G18" s="4187">
        <v>625336</v>
      </c>
      <c r="H18" s="4185">
        <v>-3720</v>
      </c>
      <c r="I18" s="4188">
        <v>-2.7380368225993212E-2</v>
      </c>
    </row>
    <row r="19" spans="1:9" ht="23.25" customHeight="1" x14ac:dyDescent="0.3">
      <c r="A19" s="4898" t="s">
        <v>351</v>
      </c>
      <c r="B19" s="4179">
        <v>499349</v>
      </c>
      <c r="C19" s="4173">
        <v>244688</v>
      </c>
      <c r="D19" s="4184">
        <v>254661</v>
      </c>
      <c r="E19" s="4179">
        <v>481069</v>
      </c>
      <c r="F19" s="4173">
        <v>234632</v>
      </c>
      <c r="G19" s="4184">
        <v>246437</v>
      </c>
      <c r="H19" s="4179">
        <v>-18280</v>
      </c>
      <c r="I19" s="4172">
        <v>-0.33846716884615713</v>
      </c>
    </row>
    <row r="20" spans="1:9" ht="23.25" customHeight="1" thickBot="1" x14ac:dyDescent="0.35">
      <c r="A20" s="4902" t="s">
        <v>357</v>
      </c>
      <c r="B20" s="4189">
        <v>737468</v>
      </c>
      <c r="C20" s="4190">
        <v>366160</v>
      </c>
      <c r="D20" s="4191">
        <v>371308</v>
      </c>
      <c r="E20" s="4189">
        <v>752028</v>
      </c>
      <c r="F20" s="4190">
        <v>373129</v>
      </c>
      <c r="G20" s="4191">
        <v>378899</v>
      </c>
      <c r="H20" s="4189">
        <v>14560</v>
      </c>
      <c r="I20" s="4192">
        <v>0.1778931320390198</v>
      </c>
    </row>
    <row r="21" spans="1:9" ht="18" customHeight="1" x14ac:dyDescent="0.3">
      <c r="A21" s="281" t="s">
        <v>360</v>
      </c>
      <c r="B21" s="281"/>
      <c r="C21" s="4194"/>
      <c r="D21" s="4194"/>
      <c r="E21" s="4193"/>
      <c r="F21" s="4194"/>
      <c r="G21" s="4194"/>
      <c r="H21" s="281"/>
    </row>
    <row r="22" spans="1:9" ht="16.5" customHeight="1" x14ac:dyDescent="0.3">
      <c r="A22" s="281" t="s">
        <v>361</v>
      </c>
      <c r="B22" s="281"/>
      <c r="C22" s="281"/>
      <c r="D22" s="281"/>
      <c r="E22" s="281"/>
      <c r="F22" s="281"/>
      <c r="G22" s="281"/>
      <c r="H22" s="281"/>
    </row>
    <row r="23" spans="1:9" ht="15.75" customHeight="1" x14ac:dyDescent="0.3">
      <c r="A23" s="277" t="s">
        <v>362</v>
      </c>
      <c r="B23" s="281"/>
      <c r="C23" s="281"/>
      <c r="D23" s="281"/>
      <c r="E23" s="281"/>
      <c r="F23" s="281"/>
      <c r="G23" s="281"/>
      <c r="H23" s="281"/>
    </row>
    <row r="24" spans="1:9" ht="14.25" customHeight="1" x14ac:dyDescent="0.3">
      <c r="A24" s="281" t="s">
        <v>363</v>
      </c>
    </row>
    <row r="25" spans="1:9" ht="17.25" customHeight="1" x14ac:dyDescent="0.3">
      <c r="A25" s="281" t="s">
        <v>364</v>
      </c>
      <c r="B25" s="4227"/>
      <c r="C25" s="4903"/>
      <c r="D25" s="4195"/>
      <c r="E25" s="4195"/>
      <c r="F25" s="281"/>
      <c r="G25" s="281"/>
      <c r="H25" s="281"/>
    </row>
    <row r="26" spans="1:9" ht="16.5" customHeight="1" x14ac:dyDescent="0.3">
      <c r="A26" s="4476"/>
    </row>
    <row r="36" ht="6.75" customHeight="1" x14ac:dyDescent="0.3"/>
    <row r="37" ht="19.5" customHeight="1" x14ac:dyDescent="0.3"/>
    <row r="40" ht="7.5" customHeight="1" x14ac:dyDescent="0.3"/>
    <row r="41" ht="20.25" customHeight="1" x14ac:dyDescent="0.3"/>
    <row r="44" ht="7.5" customHeight="1" x14ac:dyDescent="0.3"/>
  </sheetData>
  <mergeCells count="1">
    <mergeCell ref="A1:G1"/>
  </mergeCells>
  <hyperlinks>
    <hyperlink ref="A1:G1" location="CONTENT!B4" display="Back to table of contents" xr:uid="{22BF2025-E8D5-4DCE-B024-1088C8D018E7}"/>
    <hyperlink ref="A1" location="CONTENT!A1" display="Back to table of contents" xr:uid="{21F3E4E9-867B-4AA4-A5A6-46AD09AEF835}"/>
  </hyperlinks>
  <pageMargins left="0.9055118110236221" right="0.23622047244094491" top="0.78740157480314965" bottom="0.43307086614173229" header="0.51181102362204722" footer="0.31496062992125984"/>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3F768-ED33-4CEB-A457-79C60748A0F6}">
  <dimension ref="A1:AD63"/>
  <sheetViews>
    <sheetView workbookViewId="0">
      <selection sqref="A1:AB1"/>
    </sheetView>
  </sheetViews>
  <sheetFormatPr defaultColWidth="6.8984375" defaultRowHeight="15.6" x14ac:dyDescent="0.3"/>
  <cols>
    <col min="1" max="1" width="1.3984375" style="1085" customWidth="1"/>
    <col min="2" max="2" width="2.3984375" style="1085" customWidth="1"/>
    <col min="3" max="3" width="3.5" style="1085" customWidth="1"/>
    <col min="4" max="4" width="10.8984375" style="1085" customWidth="1"/>
    <col min="5" max="13" width="11.8984375" style="1085" customWidth="1"/>
    <col min="14" max="16" width="13.5" style="1085" customWidth="1"/>
    <col min="17" max="255" width="6.8984375" style="1085"/>
    <col min="256" max="256" width="1.3984375" style="1085" customWidth="1"/>
    <col min="257" max="257" width="2.3984375" style="1085" customWidth="1"/>
    <col min="258" max="258" width="3.5" style="1085" customWidth="1"/>
    <col min="259" max="259" width="10.8984375" style="1085" customWidth="1"/>
    <col min="260" max="260" width="8.3984375" style="1085" customWidth="1"/>
    <col min="261" max="261" width="10" style="1085" customWidth="1"/>
    <col min="262" max="263" width="9.3984375" style="1085" customWidth="1"/>
    <col min="264" max="264" width="9.69921875" style="1085" customWidth="1"/>
    <col min="265" max="265" width="10" style="1085" customWidth="1"/>
    <col min="266" max="266" width="10.3984375" style="1085" customWidth="1"/>
    <col min="267" max="267" width="9.59765625" style="1085" customWidth="1"/>
    <col min="268" max="268" width="9.09765625" style="1085" customWidth="1"/>
    <col min="269" max="269" width="7.3984375" style="1085" customWidth="1"/>
    <col min="270" max="511" width="6.8984375" style="1085"/>
    <col min="512" max="512" width="1.3984375" style="1085" customWidth="1"/>
    <col min="513" max="513" width="2.3984375" style="1085" customWidth="1"/>
    <col min="514" max="514" width="3.5" style="1085" customWidth="1"/>
    <col min="515" max="515" width="10.8984375" style="1085" customWidth="1"/>
    <col min="516" max="516" width="8.3984375" style="1085" customWidth="1"/>
    <col min="517" max="517" width="10" style="1085" customWidth="1"/>
    <col min="518" max="519" width="9.3984375" style="1085" customWidth="1"/>
    <col min="520" max="520" width="9.69921875" style="1085" customWidth="1"/>
    <col min="521" max="521" width="10" style="1085" customWidth="1"/>
    <col min="522" max="522" width="10.3984375" style="1085" customWidth="1"/>
    <col min="523" max="523" width="9.59765625" style="1085" customWidth="1"/>
    <col min="524" max="524" width="9.09765625" style="1085" customWidth="1"/>
    <col min="525" max="525" width="7.3984375" style="1085" customWidth="1"/>
    <col min="526" max="767" width="6.8984375" style="1085"/>
    <col min="768" max="768" width="1.3984375" style="1085" customWidth="1"/>
    <col min="769" max="769" width="2.3984375" style="1085" customWidth="1"/>
    <col min="770" max="770" width="3.5" style="1085" customWidth="1"/>
    <col min="771" max="771" width="10.8984375" style="1085" customWidth="1"/>
    <col min="772" max="772" width="8.3984375" style="1085" customWidth="1"/>
    <col min="773" max="773" width="10" style="1085" customWidth="1"/>
    <col min="774" max="775" width="9.3984375" style="1085" customWidth="1"/>
    <col min="776" max="776" width="9.69921875" style="1085" customWidth="1"/>
    <col min="777" max="777" width="10" style="1085" customWidth="1"/>
    <col min="778" max="778" width="10.3984375" style="1085" customWidth="1"/>
    <col min="779" max="779" width="9.59765625" style="1085" customWidth="1"/>
    <col min="780" max="780" width="9.09765625" style="1085" customWidth="1"/>
    <col min="781" max="781" width="7.3984375" style="1085" customWidth="1"/>
    <col min="782" max="1023" width="6.8984375" style="1085"/>
    <col min="1024" max="1024" width="1.3984375" style="1085" customWidth="1"/>
    <col min="1025" max="1025" width="2.3984375" style="1085" customWidth="1"/>
    <col min="1026" max="1026" width="3.5" style="1085" customWidth="1"/>
    <col min="1027" max="1027" width="10.8984375" style="1085" customWidth="1"/>
    <col min="1028" max="1028" width="8.3984375" style="1085" customWidth="1"/>
    <col min="1029" max="1029" width="10" style="1085" customWidth="1"/>
    <col min="1030" max="1031" width="9.3984375" style="1085" customWidth="1"/>
    <col min="1032" max="1032" width="9.69921875" style="1085" customWidth="1"/>
    <col min="1033" max="1033" width="10" style="1085" customWidth="1"/>
    <col min="1034" max="1034" width="10.3984375" style="1085" customWidth="1"/>
    <col min="1035" max="1035" width="9.59765625" style="1085" customWidth="1"/>
    <col min="1036" max="1036" width="9.09765625" style="1085" customWidth="1"/>
    <col min="1037" max="1037" width="7.3984375" style="1085" customWidth="1"/>
    <col min="1038" max="1279" width="6.8984375" style="1085"/>
    <col min="1280" max="1280" width="1.3984375" style="1085" customWidth="1"/>
    <col min="1281" max="1281" width="2.3984375" style="1085" customWidth="1"/>
    <col min="1282" max="1282" width="3.5" style="1085" customWidth="1"/>
    <col min="1283" max="1283" width="10.8984375" style="1085" customWidth="1"/>
    <col min="1284" max="1284" width="8.3984375" style="1085" customWidth="1"/>
    <col min="1285" max="1285" width="10" style="1085" customWidth="1"/>
    <col min="1286" max="1287" width="9.3984375" style="1085" customWidth="1"/>
    <col min="1288" max="1288" width="9.69921875" style="1085" customWidth="1"/>
    <col min="1289" max="1289" width="10" style="1085" customWidth="1"/>
    <col min="1290" max="1290" width="10.3984375" style="1085" customWidth="1"/>
    <col min="1291" max="1291" width="9.59765625" style="1085" customWidth="1"/>
    <col min="1292" max="1292" width="9.09765625" style="1085" customWidth="1"/>
    <col min="1293" max="1293" width="7.3984375" style="1085" customWidth="1"/>
    <col min="1294" max="1535" width="6.8984375" style="1085"/>
    <col min="1536" max="1536" width="1.3984375" style="1085" customWidth="1"/>
    <col min="1537" max="1537" width="2.3984375" style="1085" customWidth="1"/>
    <col min="1538" max="1538" width="3.5" style="1085" customWidth="1"/>
    <col min="1539" max="1539" width="10.8984375" style="1085" customWidth="1"/>
    <col min="1540" max="1540" width="8.3984375" style="1085" customWidth="1"/>
    <col min="1541" max="1541" width="10" style="1085" customWidth="1"/>
    <col min="1542" max="1543" width="9.3984375" style="1085" customWidth="1"/>
    <col min="1544" max="1544" width="9.69921875" style="1085" customWidth="1"/>
    <col min="1545" max="1545" width="10" style="1085" customWidth="1"/>
    <col min="1546" max="1546" width="10.3984375" style="1085" customWidth="1"/>
    <col min="1547" max="1547" width="9.59765625" style="1085" customWidth="1"/>
    <col min="1548" max="1548" width="9.09765625" style="1085" customWidth="1"/>
    <col min="1549" max="1549" width="7.3984375" style="1085" customWidth="1"/>
    <col min="1550" max="1791" width="6.8984375" style="1085"/>
    <col min="1792" max="1792" width="1.3984375" style="1085" customWidth="1"/>
    <col min="1793" max="1793" width="2.3984375" style="1085" customWidth="1"/>
    <col min="1794" max="1794" width="3.5" style="1085" customWidth="1"/>
    <col min="1795" max="1795" width="10.8984375" style="1085" customWidth="1"/>
    <col min="1796" max="1796" width="8.3984375" style="1085" customWidth="1"/>
    <col min="1797" max="1797" width="10" style="1085" customWidth="1"/>
    <col min="1798" max="1799" width="9.3984375" style="1085" customWidth="1"/>
    <col min="1800" max="1800" width="9.69921875" style="1085" customWidth="1"/>
    <col min="1801" max="1801" width="10" style="1085" customWidth="1"/>
    <col min="1802" max="1802" width="10.3984375" style="1085" customWidth="1"/>
    <col min="1803" max="1803" width="9.59765625" style="1085" customWidth="1"/>
    <col min="1804" max="1804" width="9.09765625" style="1085" customWidth="1"/>
    <col min="1805" max="1805" width="7.3984375" style="1085" customWidth="1"/>
    <col min="1806" max="2047" width="6.8984375" style="1085"/>
    <col min="2048" max="2048" width="1.3984375" style="1085" customWidth="1"/>
    <col min="2049" max="2049" width="2.3984375" style="1085" customWidth="1"/>
    <col min="2050" max="2050" width="3.5" style="1085" customWidth="1"/>
    <col min="2051" max="2051" width="10.8984375" style="1085" customWidth="1"/>
    <col min="2052" max="2052" width="8.3984375" style="1085" customWidth="1"/>
    <col min="2053" max="2053" width="10" style="1085" customWidth="1"/>
    <col min="2054" max="2055" width="9.3984375" style="1085" customWidth="1"/>
    <col min="2056" max="2056" width="9.69921875" style="1085" customWidth="1"/>
    <col min="2057" max="2057" width="10" style="1085" customWidth="1"/>
    <col min="2058" max="2058" width="10.3984375" style="1085" customWidth="1"/>
    <col min="2059" max="2059" width="9.59765625" style="1085" customWidth="1"/>
    <col min="2060" max="2060" width="9.09765625" style="1085" customWidth="1"/>
    <col min="2061" max="2061" width="7.3984375" style="1085" customWidth="1"/>
    <col min="2062" max="2303" width="6.8984375" style="1085"/>
    <col min="2304" max="2304" width="1.3984375" style="1085" customWidth="1"/>
    <col min="2305" max="2305" width="2.3984375" style="1085" customWidth="1"/>
    <col min="2306" max="2306" width="3.5" style="1085" customWidth="1"/>
    <col min="2307" max="2307" width="10.8984375" style="1085" customWidth="1"/>
    <col min="2308" max="2308" width="8.3984375" style="1085" customWidth="1"/>
    <col min="2309" max="2309" width="10" style="1085" customWidth="1"/>
    <col min="2310" max="2311" width="9.3984375" style="1085" customWidth="1"/>
    <col min="2312" max="2312" width="9.69921875" style="1085" customWidth="1"/>
    <col min="2313" max="2313" width="10" style="1085" customWidth="1"/>
    <col min="2314" max="2314" width="10.3984375" style="1085" customWidth="1"/>
    <col min="2315" max="2315" width="9.59765625" style="1085" customWidth="1"/>
    <col min="2316" max="2316" width="9.09765625" style="1085" customWidth="1"/>
    <col min="2317" max="2317" width="7.3984375" style="1085" customWidth="1"/>
    <col min="2318" max="2559" width="6.8984375" style="1085"/>
    <col min="2560" max="2560" width="1.3984375" style="1085" customWidth="1"/>
    <col min="2561" max="2561" width="2.3984375" style="1085" customWidth="1"/>
    <col min="2562" max="2562" width="3.5" style="1085" customWidth="1"/>
    <col min="2563" max="2563" width="10.8984375" style="1085" customWidth="1"/>
    <col min="2564" max="2564" width="8.3984375" style="1085" customWidth="1"/>
    <col min="2565" max="2565" width="10" style="1085" customWidth="1"/>
    <col min="2566" max="2567" width="9.3984375" style="1085" customWidth="1"/>
    <col min="2568" max="2568" width="9.69921875" style="1085" customWidth="1"/>
    <col min="2569" max="2569" width="10" style="1085" customWidth="1"/>
    <col min="2570" max="2570" width="10.3984375" style="1085" customWidth="1"/>
    <col min="2571" max="2571" width="9.59765625" style="1085" customWidth="1"/>
    <col min="2572" max="2572" width="9.09765625" style="1085" customWidth="1"/>
    <col min="2573" max="2573" width="7.3984375" style="1085" customWidth="1"/>
    <col min="2574" max="2815" width="6.8984375" style="1085"/>
    <col min="2816" max="2816" width="1.3984375" style="1085" customWidth="1"/>
    <col min="2817" max="2817" width="2.3984375" style="1085" customWidth="1"/>
    <col min="2818" max="2818" width="3.5" style="1085" customWidth="1"/>
    <col min="2819" max="2819" width="10.8984375" style="1085" customWidth="1"/>
    <col min="2820" max="2820" width="8.3984375" style="1085" customWidth="1"/>
    <col min="2821" max="2821" width="10" style="1085" customWidth="1"/>
    <col min="2822" max="2823" width="9.3984375" style="1085" customWidth="1"/>
    <col min="2824" max="2824" width="9.69921875" style="1085" customWidth="1"/>
    <col min="2825" max="2825" width="10" style="1085" customWidth="1"/>
    <col min="2826" max="2826" width="10.3984375" style="1085" customWidth="1"/>
    <col min="2827" max="2827" width="9.59765625" style="1085" customWidth="1"/>
    <col min="2828" max="2828" width="9.09765625" style="1085" customWidth="1"/>
    <col min="2829" max="2829" width="7.3984375" style="1085" customWidth="1"/>
    <col min="2830" max="3071" width="6.8984375" style="1085"/>
    <col min="3072" max="3072" width="1.3984375" style="1085" customWidth="1"/>
    <col min="3073" max="3073" width="2.3984375" style="1085" customWidth="1"/>
    <col min="3074" max="3074" width="3.5" style="1085" customWidth="1"/>
    <col min="3075" max="3075" width="10.8984375" style="1085" customWidth="1"/>
    <col min="3076" max="3076" width="8.3984375" style="1085" customWidth="1"/>
    <col min="3077" max="3077" width="10" style="1085" customWidth="1"/>
    <col min="3078" max="3079" width="9.3984375" style="1085" customWidth="1"/>
    <col min="3080" max="3080" width="9.69921875" style="1085" customWidth="1"/>
    <col min="3081" max="3081" width="10" style="1085" customWidth="1"/>
    <col min="3082" max="3082" width="10.3984375" style="1085" customWidth="1"/>
    <col min="3083" max="3083" width="9.59765625" style="1085" customWidth="1"/>
    <col min="3084" max="3084" width="9.09765625" style="1085" customWidth="1"/>
    <col min="3085" max="3085" width="7.3984375" style="1085" customWidth="1"/>
    <col min="3086" max="3327" width="6.8984375" style="1085"/>
    <col min="3328" max="3328" width="1.3984375" style="1085" customWidth="1"/>
    <col min="3329" max="3329" width="2.3984375" style="1085" customWidth="1"/>
    <col min="3330" max="3330" width="3.5" style="1085" customWidth="1"/>
    <col min="3331" max="3331" width="10.8984375" style="1085" customWidth="1"/>
    <col min="3332" max="3332" width="8.3984375" style="1085" customWidth="1"/>
    <col min="3333" max="3333" width="10" style="1085" customWidth="1"/>
    <col min="3334" max="3335" width="9.3984375" style="1085" customWidth="1"/>
    <col min="3336" max="3336" width="9.69921875" style="1085" customWidth="1"/>
    <col min="3337" max="3337" width="10" style="1085" customWidth="1"/>
    <col min="3338" max="3338" width="10.3984375" style="1085" customWidth="1"/>
    <col min="3339" max="3339" width="9.59765625" style="1085" customWidth="1"/>
    <col min="3340" max="3340" width="9.09765625" style="1085" customWidth="1"/>
    <col min="3341" max="3341" width="7.3984375" style="1085" customWidth="1"/>
    <col min="3342" max="3583" width="6.8984375" style="1085"/>
    <col min="3584" max="3584" width="1.3984375" style="1085" customWidth="1"/>
    <col min="3585" max="3585" width="2.3984375" style="1085" customWidth="1"/>
    <col min="3586" max="3586" width="3.5" style="1085" customWidth="1"/>
    <col min="3587" max="3587" width="10.8984375" style="1085" customWidth="1"/>
    <col min="3588" max="3588" width="8.3984375" style="1085" customWidth="1"/>
    <col min="3589" max="3589" width="10" style="1085" customWidth="1"/>
    <col min="3590" max="3591" width="9.3984375" style="1085" customWidth="1"/>
    <col min="3592" max="3592" width="9.69921875" style="1085" customWidth="1"/>
    <col min="3593" max="3593" width="10" style="1085" customWidth="1"/>
    <col min="3594" max="3594" width="10.3984375" style="1085" customWidth="1"/>
    <col min="3595" max="3595" width="9.59765625" style="1085" customWidth="1"/>
    <col min="3596" max="3596" width="9.09765625" style="1085" customWidth="1"/>
    <col min="3597" max="3597" width="7.3984375" style="1085" customWidth="1"/>
    <col min="3598" max="3839" width="6.8984375" style="1085"/>
    <col min="3840" max="3840" width="1.3984375" style="1085" customWidth="1"/>
    <col min="3841" max="3841" width="2.3984375" style="1085" customWidth="1"/>
    <col min="3842" max="3842" width="3.5" style="1085" customWidth="1"/>
    <col min="3843" max="3843" width="10.8984375" style="1085" customWidth="1"/>
    <col min="3844" max="3844" width="8.3984375" style="1085" customWidth="1"/>
    <col min="3845" max="3845" width="10" style="1085" customWidth="1"/>
    <col min="3846" max="3847" width="9.3984375" style="1085" customWidth="1"/>
    <col min="3848" max="3848" width="9.69921875" style="1085" customWidth="1"/>
    <col min="3849" max="3849" width="10" style="1085" customWidth="1"/>
    <col min="3850" max="3850" width="10.3984375" style="1085" customWidth="1"/>
    <col min="3851" max="3851" width="9.59765625" style="1085" customWidth="1"/>
    <col min="3852" max="3852" width="9.09765625" style="1085" customWidth="1"/>
    <col min="3853" max="3853" width="7.3984375" style="1085" customWidth="1"/>
    <col min="3854" max="4095" width="6.8984375" style="1085"/>
    <col min="4096" max="4096" width="1.3984375" style="1085" customWidth="1"/>
    <col min="4097" max="4097" width="2.3984375" style="1085" customWidth="1"/>
    <col min="4098" max="4098" width="3.5" style="1085" customWidth="1"/>
    <col min="4099" max="4099" width="10.8984375" style="1085" customWidth="1"/>
    <col min="4100" max="4100" width="8.3984375" style="1085" customWidth="1"/>
    <col min="4101" max="4101" width="10" style="1085" customWidth="1"/>
    <col min="4102" max="4103" width="9.3984375" style="1085" customWidth="1"/>
    <col min="4104" max="4104" width="9.69921875" style="1085" customWidth="1"/>
    <col min="4105" max="4105" width="10" style="1085" customWidth="1"/>
    <col min="4106" max="4106" width="10.3984375" style="1085" customWidth="1"/>
    <col min="4107" max="4107" width="9.59765625" style="1085" customWidth="1"/>
    <col min="4108" max="4108" width="9.09765625" style="1085" customWidth="1"/>
    <col min="4109" max="4109" width="7.3984375" style="1085" customWidth="1"/>
    <col min="4110" max="4351" width="6.8984375" style="1085"/>
    <col min="4352" max="4352" width="1.3984375" style="1085" customWidth="1"/>
    <col min="4353" max="4353" width="2.3984375" style="1085" customWidth="1"/>
    <col min="4354" max="4354" width="3.5" style="1085" customWidth="1"/>
    <col min="4355" max="4355" width="10.8984375" style="1085" customWidth="1"/>
    <col min="4356" max="4356" width="8.3984375" style="1085" customWidth="1"/>
    <col min="4357" max="4357" width="10" style="1085" customWidth="1"/>
    <col min="4358" max="4359" width="9.3984375" style="1085" customWidth="1"/>
    <col min="4360" max="4360" width="9.69921875" style="1085" customWidth="1"/>
    <col min="4361" max="4361" width="10" style="1085" customWidth="1"/>
    <col min="4362" max="4362" width="10.3984375" style="1085" customWidth="1"/>
    <col min="4363" max="4363" width="9.59765625" style="1085" customWidth="1"/>
    <col min="4364" max="4364" width="9.09765625" style="1085" customWidth="1"/>
    <col min="4365" max="4365" width="7.3984375" style="1085" customWidth="1"/>
    <col min="4366" max="4607" width="6.8984375" style="1085"/>
    <col min="4608" max="4608" width="1.3984375" style="1085" customWidth="1"/>
    <col min="4609" max="4609" width="2.3984375" style="1085" customWidth="1"/>
    <col min="4610" max="4610" width="3.5" style="1085" customWidth="1"/>
    <col min="4611" max="4611" width="10.8984375" style="1085" customWidth="1"/>
    <col min="4612" max="4612" width="8.3984375" style="1085" customWidth="1"/>
    <col min="4613" max="4613" width="10" style="1085" customWidth="1"/>
    <col min="4614" max="4615" width="9.3984375" style="1085" customWidth="1"/>
    <col min="4616" max="4616" width="9.69921875" style="1085" customWidth="1"/>
    <col min="4617" max="4617" width="10" style="1085" customWidth="1"/>
    <col min="4618" max="4618" width="10.3984375" style="1085" customWidth="1"/>
    <col min="4619" max="4619" width="9.59765625" style="1085" customWidth="1"/>
    <col min="4620" max="4620" width="9.09765625" style="1085" customWidth="1"/>
    <col min="4621" max="4621" width="7.3984375" style="1085" customWidth="1"/>
    <col min="4622" max="4863" width="6.8984375" style="1085"/>
    <col min="4864" max="4864" width="1.3984375" style="1085" customWidth="1"/>
    <col min="4865" max="4865" width="2.3984375" style="1085" customWidth="1"/>
    <col min="4866" max="4866" width="3.5" style="1085" customWidth="1"/>
    <col min="4867" max="4867" width="10.8984375" style="1085" customWidth="1"/>
    <col min="4868" max="4868" width="8.3984375" style="1085" customWidth="1"/>
    <col min="4869" max="4869" width="10" style="1085" customWidth="1"/>
    <col min="4870" max="4871" width="9.3984375" style="1085" customWidth="1"/>
    <col min="4872" max="4872" width="9.69921875" style="1085" customWidth="1"/>
    <col min="4873" max="4873" width="10" style="1085" customWidth="1"/>
    <col min="4874" max="4874" width="10.3984375" style="1085" customWidth="1"/>
    <col min="4875" max="4875" width="9.59765625" style="1085" customWidth="1"/>
    <col min="4876" max="4876" width="9.09765625" style="1085" customWidth="1"/>
    <col min="4877" max="4877" width="7.3984375" style="1085" customWidth="1"/>
    <col min="4878" max="5119" width="6.8984375" style="1085"/>
    <col min="5120" max="5120" width="1.3984375" style="1085" customWidth="1"/>
    <col min="5121" max="5121" width="2.3984375" style="1085" customWidth="1"/>
    <col min="5122" max="5122" width="3.5" style="1085" customWidth="1"/>
    <col min="5123" max="5123" width="10.8984375" style="1085" customWidth="1"/>
    <col min="5124" max="5124" width="8.3984375" style="1085" customWidth="1"/>
    <col min="5125" max="5125" width="10" style="1085" customWidth="1"/>
    <col min="5126" max="5127" width="9.3984375" style="1085" customWidth="1"/>
    <col min="5128" max="5128" width="9.69921875" style="1085" customWidth="1"/>
    <col min="5129" max="5129" width="10" style="1085" customWidth="1"/>
    <col min="5130" max="5130" width="10.3984375" style="1085" customWidth="1"/>
    <col min="5131" max="5131" width="9.59765625" style="1085" customWidth="1"/>
    <col min="5132" max="5132" width="9.09765625" style="1085" customWidth="1"/>
    <col min="5133" max="5133" width="7.3984375" style="1085" customWidth="1"/>
    <col min="5134" max="5375" width="6.8984375" style="1085"/>
    <col min="5376" max="5376" width="1.3984375" style="1085" customWidth="1"/>
    <col min="5377" max="5377" width="2.3984375" style="1085" customWidth="1"/>
    <col min="5378" max="5378" width="3.5" style="1085" customWidth="1"/>
    <col min="5379" max="5379" width="10.8984375" style="1085" customWidth="1"/>
    <col min="5380" max="5380" width="8.3984375" style="1085" customWidth="1"/>
    <col min="5381" max="5381" width="10" style="1085" customWidth="1"/>
    <col min="5382" max="5383" width="9.3984375" style="1085" customWidth="1"/>
    <col min="5384" max="5384" width="9.69921875" style="1085" customWidth="1"/>
    <col min="5385" max="5385" width="10" style="1085" customWidth="1"/>
    <col min="5386" max="5386" width="10.3984375" style="1085" customWidth="1"/>
    <col min="5387" max="5387" width="9.59765625" style="1085" customWidth="1"/>
    <col min="5388" max="5388" width="9.09765625" style="1085" customWidth="1"/>
    <col min="5389" max="5389" width="7.3984375" style="1085" customWidth="1"/>
    <col min="5390" max="5631" width="6.8984375" style="1085"/>
    <col min="5632" max="5632" width="1.3984375" style="1085" customWidth="1"/>
    <col min="5633" max="5633" width="2.3984375" style="1085" customWidth="1"/>
    <col min="5634" max="5634" width="3.5" style="1085" customWidth="1"/>
    <col min="5635" max="5635" width="10.8984375" style="1085" customWidth="1"/>
    <col min="5636" max="5636" width="8.3984375" style="1085" customWidth="1"/>
    <col min="5637" max="5637" width="10" style="1085" customWidth="1"/>
    <col min="5638" max="5639" width="9.3984375" style="1085" customWidth="1"/>
    <col min="5640" max="5640" width="9.69921875" style="1085" customWidth="1"/>
    <col min="5641" max="5641" width="10" style="1085" customWidth="1"/>
    <col min="5642" max="5642" width="10.3984375" style="1085" customWidth="1"/>
    <col min="5643" max="5643" width="9.59765625" style="1085" customWidth="1"/>
    <col min="5644" max="5644" width="9.09765625" style="1085" customWidth="1"/>
    <col min="5645" max="5645" width="7.3984375" style="1085" customWidth="1"/>
    <col min="5646" max="5887" width="6.8984375" style="1085"/>
    <col min="5888" max="5888" width="1.3984375" style="1085" customWidth="1"/>
    <col min="5889" max="5889" width="2.3984375" style="1085" customWidth="1"/>
    <col min="5890" max="5890" width="3.5" style="1085" customWidth="1"/>
    <col min="5891" max="5891" width="10.8984375" style="1085" customWidth="1"/>
    <col min="5892" max="5892" width="8.3984375" style="1085" customWidth="1"/>
    <col min="5893" max="5893" width="10" style="1085" customWidth="1"/>
    <col min="5894" max="5895" width="9.3984375" style="1085" customWidth="1"/>
    <col min="5896" max="5896" width="9.69921875" style="1085" customWidth="1"/>
    <col min="5897" max="5897" width="10" style="1085" customWidth="1"/>
    <col min="5898" max="5898" width="10.3984375" style="1085" customWidth="1"/>
    <col min="5899" max="5899" width="9.59765625" style="1085" customWidth="1"/>
    <col min="5900" max="5900" width="9.09765625" style="1085" customWidth="1"/>
    <col min="5901" max="5901" width="7.3984375" style="1085" customWidth="1"/>
    <col min="5902" max="6143" width="6.8984375" style="1085"/>
    <col min="6144" max="6144" width="1.3984375" style="1085" customWidth="1"/>
    <col min="6145" max="6145" width="2.3984375" style="1085" customWidth="1"/>
    <col min="6146" max="6146" width="3.5" style="1085" customWidth="1"/>
    <col min="6147" max="6147" width="10.8984375" style="1085" customWidth="1"/>
    <col min="6148" max="6148" width="8.3984375" style="1085" customWidth="1"/>
    <col min="6149" max="6149" width="10" style="1085" customWidth="1"/>
    <col min="6150" max="6151" width="9.3984375" style="1085" customWidth="1"/>
    <col min="6152" max="6152" width="9.69921875" style="1085" customWidth="1"/>
    <col min="6153" max="6153" width="10" style="1085" customWidth="1"/>
    <col min="6154" max="6154" width="10.3984375" style="1085" customWidth="1"/>
    <col min="6155" max="6155" width="9.59765625" style="1085" customWidth="1"/>
    <col min="6156" max="6156" width="9.09765625" style="1085" customWidth="1"/>
    <col min="6157" max="6157" width="7.3984375" style="1085" customWidth="1"/>
    <col min="6158" max="6399" width="6.8984375" style="1085"/>
    <col min="6400" max="6400" width="1.3984375" style="1085" customWidth="1"/>
    <col min="6401" max="6401" width="2.3984375" style="1085" customWidth="1"/>
    <col min="6402" max="6402" width="3.5" style="1085" customWidth="1"/>
    <col min="6403" max="6403" width="10.8984375" style="1085" customWidth="1"/>
    <col min="6404" max="6404" width="8.3984375" style="1085" customWidth="1"/>
    <col min="6405" max="6405" width="10" style="1085" customWidth="1"/>
    <col min="6406" max="6407" width="9.3984375" style="1085" customWidth="1"/>
    <col min="6408" max="6408" width="9.69921875" style="1085" customWidth="1"/>
    <col min="6409" max="6409" width="10" style="1085" customWidth="1"/>
    <col min="6410" max="6410" width="10.3984375" style="1085" customWidth="1"/>
    <col min="6411" max="6411" width="9.59765625" style="1085" customWidth="1"/>
    <col min="6412" max="6412" width="9.09765625" style="1085" customWidth="1"/>
    <col min="6413" max="6413" width="7.3984375" style="1085" customWidth="1"/>
    <col min="6414" max="6655" width="6.8984375" style="1085"/>
    <col min="6656" max="6656" width="1.3984375" style="1085" customWidth="1"/>
    <col min="6657" max="6657" width="2.3984375" style="1085" customWidth="1"/>
    <col min="6658" max="6658" width="3.5" style="1085" customWidth="1"/>
    <col min="6659" max="6659" width="10.8984375" style="1085" customWidth="1"/>
    <col min="6660" max="6660" width="8.3984375" style="1085" customWidth="1"/>
    <col min="6661" max="6661" width="10" style="1085" customWidth="1"/>
    <col min="6662" max="6663" width="9.3984375" style="1085" customWidth="1"/>
    <col min="6664" max="6664" width="9.69921875" style="1085" customWidth="1"/>
    <col min="6665" max="6665" width="10" style="1085" customWidth="1"/>
    <col min="6666" max="6666" width="10.3984375" style="1085" customWidth="1"/>
    <col min="6667" max="6667" width="9.59765625" style="1085" customWidth="1"/>
    <col min="6668" max="6668" width="9.09765625" style="1085" customWidth="1"/>
    <col min="6669" max="6669" width="7.3984375" style="1085" customWidth="1"/>
    <col min="6670" max="6911" width="6.8984375" style="1085"/>
    <col min="6912" max="6912" width="1.3984375" style="1085" customWidth="1"/>
    <col min="6913" max="6913" width="2.3984375" style="1085" customWidth="1"/>
    <col min="6914" max="6914" width="3.5" style="1085" customWidth="1"/>
    <col min="6915" max="6915" width="10.8984375" style="1085" customWidth="1"/>
    <col min="6916" max="6916" width="8.3984375" style="1085" customWidth="1"/>
    <col min="6917" max="6917" width="10" style="1085" customWidth="1"/>
    <col min="6918" max="6919" width="9.3984375" style="1085" customWidth="1"/>
    <col min="6920" max="6920" width="9.69921875" style="1085" customWidth="1"/>
    <col min="6921" max="6921" width="10" style="1085" customWidth="1"/>
    <col min="6922" max="6922" width="10.3984375" style="1085" customWidth="1"/>
    <col min="6923" max="6923" width="9.59765625" style="1085" customWidth="1"/>
    <col min="6924" max="6924" width="9.09765625" style="1085" customWidth="1"/>
    <col min="6925" max="6925" width="7.3984375" style="1085" customWidth="1"/>
    <col min="6926" max="7167" width="6.8984375" style="1085"/>
    <col min="7168" max="7168" width="1.3984375" style="1085" customWidth="1"/>
    <col min="7169" max="7169" width="2.3984375" style="1085" customWidth="1"/>
    <col min="7170" max="7170" width="3.5" style="1085" customWidth="1"/>
    <col min="7171" max="7171" width="10.8984375" style="1085" customWidth="1"/>
    <col min="7172" max="7172" width="8.3984375" style="1085" customWidth="1"/>
    <col min="7173" max="7173" width="10" style="1085" customWidth="1"/>
    <col min="7174" max="7175" width="9.3984375" style="1085" customWidth="1"/>
    <col min="7176" max="7176" width="9.69921875" style="1085" customWidth="1"/>
    <col min="7177" max="7177" width="10" style="1085" customWidth="1"/>
    <col min="7178" max="7178" width="10.3984375" style="1085" customWidth="1"/>
    <col min="7179" max="7179" width="9.59765625" style="1085" customWidth="1"/>
    <col min="7180" max="7180" width="9.09765625" style="1085" customWidth="1"/>
    <col min="7181" max="7181" width="7.3984375" style="1085" customWidth="1"/>
    <col min="7182" max="7423" width="6.8984375" style="1085"/>
    <col min="7424" max="7424" width="1.3984375" style="1085" customWidth="1"/>
    <col min="7425" max="7425" width="2.3984375" style="1085" customWidth="1"/>
    <col min="7426" max="7426" width="3.5" style="1085" customWidth="1"/>
    <col min="7427" max="7427" width="10.8984375" style="1085" customWidth="1"/>
    <col min="7428" max="7428" width="8.3984375" style="1085" customWidth="1"/>
    <col min="7429" max="7429" width="10" style="1085" customWidth="1"/>
    <col min="7430" max="7431" width="9.3984375" style="1085" customWidth="1"/>
    <col min="7432" max="7432" width="9.69921875" style="1085" customWidth="1"/>
    <col min="7433" max="7433" width="10" style="1085" customWidth="1"/>
    <col min="7434" max="7434" width="10.3984375" style="1085" customWidth="1"/>
    <col min="7435" max="7435" width="9.59765625" style="1085" customWidth="1"/>
    <col min="7436" max="7436" width="9.09765625" style="1085" customWidth="1"/>
    <col min="7437" max="7437" width="7.3984375" style="1085" customWidth="1"/>
    <col min="7438" max="7679" width="6.8984375" style="1085"/>
    <col min="7680" max="7680" width="1.3984375" style="1085" customWidth="1"/>
    <col min="7681" max="7681" width="2.3984375" style="1085" customWidth="1"/>
    <col min="7682" max="7682" width="3.5" style="1085" customWidth="1"/>
    <col min="7683" max="7683" width="10.8984375" style="1085" customWidth="1"/>
    <col min="7684" max="7684" width="8.3984375" style="1085" customWidth="1"/>
    <col min="7685" max="7685" width="10" style="1085" customWidth="1"/>
    <col min="7686" max="7687" width="9.3984375" style="1085" customWidth="1"/>
    <col min="7688" max="7688" width="9.69921875" style="1085" customWidth="1"/>
    <col min="7689" max="7689" width="10" style="1085" customWidth="1"/>
    <col min="7690" max="7690" width="10.3984375" style="1085" customWidth="1"/>
    <col min="7691" max="7691" width="9.59765625" style="1085" customWidth="1"/>
    <col min="7692" max="7692" width="9.09765625" style="1085" customWidth="1"/>
    <col min="7693" max="7693" width="7.3984375" style="1085" customWidth="1"/>
    <col min="7694" max="7935" width="6.8984375" style="1085"/>
    <col min="7936" max="7936" width="1.3984375" style="1085" customWidth="1"/>
    <col min="7937" max="7937" width="2.3984375" style="1085" customWidth="1"/>
    <col min="7938" max="7938" width="3.5" style="1085" customWidth="1"/>
    <col min="7939" max="7939" width="10.8984375" style="1085" customWidth="1"/>
    <col min="7940" max="7940" width="8.3984375" style="1085" customWidth="1"/>
    <col min="7941" max="7941" width="10" style="1085" customWidth="1"/>
    <col min="7942" max="7943" width="9.3984375" style="1085" customWidth="1"/>
    <col min="7944" max="7944" width="9.69921875" style="1085" customWidth="1"/>
    <col min="7945" max="7945" width="10" style="1085" customWidth="1"/>
    <col min="7946" max="7946" width="10.3984375" style="1085" customWidth="1"/>
    <col min="7947" max="7947" width="9.59765625" style="1085" customWidth="1"/>
    <col min="7948" max="7948" width="9.09765625" style="1085" customWidth="1"/>
    <col min="7949" max="7949" width="7.3984375" style="1085" customWidth="1"/>
    <col min="7950" max="8191" width="6.8984375" style="1085"/>
    <col min="8192" max="8192" width="1.3984375" style="1085" customWidth="1"/>
    <col min="8193" max="8193" width="2.3984375" style="1085" customWidth="1"/>
    <col min="8194" max="8194" width="3.5" style="1085" customWidth="1"/>
    <col min="8195" max="8195" width="10.8984375" style="1085" customWidth="1"/>
    <col min="8196" max="8196" width="8.3984375" style="1085" customWidth="1"/>
    <col min="8197" max="8197" width="10" style="1085" customWidth="1"/>
    <col min="8198" max="8199" width="9.3984375" style="1085" customWidth="1"/>
    <col min="8200" max="8200" width="9.69921875" style="1085" customWidth="1"/>
    <col min="8201" max="8201" width="10" style="1085" customWidth="1"/>
    <col min="8202" max="8202" width="10.3984375" style="1085" customWidth="1"/>
    <col min="8203" max="8203" width="9.59765625" style="1085" customWidth="1"/>
    <col min="8204" max="8204" width="9.09765625" style="1085" customWidth="1"/>
    <col min="8205" max="8205" width="7.3984375" style="1085" customWidth="1"/>
    <col min="8206" max="8447" width="6.8984375" style="1085"/>
    <col min="8448" max="8448" width="1.3984375" style="1085" customWidth="1"/>
    <col min="8449" max="8449" width="2.3984375" style="1085" customWidth="1"/>
    <col min="8450" max="8450" width="3.5" style="1085" customWidth="1"/>
    <col min="8451" max="8451" width="10.8984375" style="1085" customWidth="1"/>
    <col min="8452" max="8452" width="8.3984375" style="1085" customWidth="1"/>
    <col min="8453" max="8453" width="10" style="1085" customWidth="1"/>
    <col min="8454" max="8455" width="9.3984375" style="1085" customWidth="1"/>
    <col min="8456" max="8456" width="9.69921875" style="1085" customWidth="1"/>
    <col min="8457" max="8457" width="10" style="1085" customWidth="1"/>
    <col min="8458" max="8458" width="10.3984375" style="1085" customWidth="1"/>
    <col min="8459" max="8459" width="9.59765625" style="1085" customWidth="1"/>
    <col min="8460" max="8460" width="9.09765625" style="1085" customWidth="1"/>
    <col min="8461" max="8461" width="7.3984375" style="1085" customWidth="1"/>
    <col min="8462" max="8703" width="6.8984375" style="1085"/>
    <col min="8704" max="8704" width="1.3984375" style="1085" customWidth="1"/>
    <col min="8705" max="8705" width="2.3984375" style="1085" customWidth="1"/>
    <col min="8706" max="8706" width="3.5" style="1085" customWidth="1"/>
    <col min="8707" max="8707" width="10.8984375" style="1085" customWidth="1"/>
    <col min="8708" max="8708" width="8.3984375" style="1085" customWidth="1"/>
    <col min="8709" max="8709" width="10" style="1085" customWidth="1"/>
    <col min="8710" max="8711" width="9.3984375" style="1085" customWidth="1"/>
    <col min="8712" max="8712" width="9.69921875" style="1085" customWidth="1"/>
    <col min="8713" max="8713" width="10" style="1085" customWidth="1"/>
    <col min="8714" max="8714" width="10.3984375" style="1085" customWidth="1"/>
    <col min="8715" max="8715" width="9.59765625" style="1085" customWidth="1"/>
    <col min="8716" max="8716" width="9.09765625" style="1085" customWidth="1"/>
    <col min="8717" max="8717" width="7.3984375" style="1085" customWidth="1"/>
    <col min="8718" max="8959" width="6.8984375" style="1085"/>
    <col min="8960" max="8960" width="1.3984375" style="1085" customWidth="1"/>
    <col min="8961" max="8961" width="2.3984375" style="1085" customWidth="1"/>
    <col min="8962" max="8962" width="3.5" style="1085" customWidth="1"/>
    <col min="8963" max="8963" width="10.8984375" style="1085" customWidth="1"/>
    <col min="8964" max="8964" width="8.3984375" style="1085" customWidth="1"/>
    <col min="8965" max="8965" width="10" style="1085" customWidth="1"/>
    <col min="8966" max="8967" width="9.3984375" style="1085" customWidth="1"/>
    <col min="8968" max="8968" width="9.69921875" style="1085" customWidth="1"/>
    <col min="8969" max="8969" width="10" style="1085" customWidth="1"/>
    <col min="8970" max="8970" width="10.3984375" style="1085" customWidth="1"/>
    <col min="8971" max="8971" width="9.59765625" style="1085" customWidth="1"/>
    <col min="8972" max="8972" width="9.09765625" style="1085" customWidth="1"/>
    <col min="8973" max="8973" width="7.3984375" style="1085" customWidth="1"/>
    <col min="8974" max="9215" width="6.8984375" style="1085"/>
    <col min="9216" max="9216" width="1.3984375" style="1085" customWidth="1"/>
    <col min="9217" max="9217" width="2.3984375" style="1085" customWidth="1"/>
    <col min="9218" max="9218" width="3.5" style="1085" customWidth="1"/>
    <col min="9219" max="9219" width="10.8984375" style="1085" customWidth="1"/>
    <col min="9220" max="9220" width="8.3984375" style="1085" customWidth="1"/>
    <col min="9221" max="9221" width="10" style="1085" customWidth="1"/>
    <col min="9222" max="9223" width="9.3984375" style="1085" customWidth="1"/>
    <col min="9224" max="9224" width="9.69921875" style="1085" customWidth="1"/>
    <col min="9225" max="9225" width="10" style="1085" customWidth="1"/>
    <col min="9226" max="9226" width="10.3984375" style="1085" customWidth="1"/>
    <col min="9227" max="9227" width="9.59765625" style="1085" customWidth="1"/>
    <col min="9228" max="9228" width="9.09765625" style="1085" customWidth="1"/>
    <col min="9229" max="9229" width="7.3984375" style="1085" customWidth="1"/>
    <col min="9230" max="9471" width="6.8984375" style="1085"/>
    <col min="9472" max="9472" width="1.3984375" style="1085" customWidth="1"/>
    <col min="9473" max="9473" width="2.3984375" style="1085" customWidth="1"/>
    <col min="9474" max="9474" width="3.5" style="1085" customWidth="1"/>
    <col min="9475" max="9475" width="10.8984375" style="1085" customWidth="1"/>
    <col min="9476" max="9476" width="8.3984375" style="1085" customWidth="1"/>
    <col min="9477" max="9477" width="10" style="1085" customWidth="1"/>
    <col min="9478" max="9479" width="9.3984375" style="1085" customWidth="1"/>
    <col min="9480" max="9480" width="9.69921875" style="1085" customWidth="1"/>
    <col min="9481" max="9481" width="10" style="1085" customWidth="1"/>
    <col min="9482" max="9482" width="10.3984375" style="1085" customWidth="1"/>
    <col min="9483" max="9483" width="9.59765625" style="1085" customWidth="1"/>
    <col min="9484" max="9484" width="9.09765625" style="1085" customWidth="1"/>
    <col min="9485" max="9485" width="7.3984375" style="1085" customWidth="1"/>
    <col min="9486" max="9727" width="6.8984375" style="1085"/>
    <col min="9728" max="9728" width="1.3984375" style="1085" customWidth="1"/>
    <col min="9729" max="9729" width="2.3984375" style="1085" customWidth="1"/>
    <col min="9730" max="9730" width="3.5" style="1085" customWidth="1"/>
    <col min="9731" max="9731" width="10.8984375" style="1085" customWidth="1"/>
    <col min="9732" max="9732" width="8.3984375" style="1085" customWidth="1"/>
    <col min="9733" max="9733" width="10" style="1085" customWidth="1"/>
    <col min="9734" max="9735" width="9.3984375" style="1085" customWidth="1"/>
    <col min="9736" max="9736" width="9.69921875" style="1085" customWidth="1"/>
    <col min="9737" max="9737" width="10" style="1085" customWidth="1"/>
    <col min="9738" max="9738" width="10.3984375" style="1085" customWidth="1"/>
    <col min="9739" max="9739" width="9.59765625" style="1085" customWidth="1"/>
    <col min="9740" max="9740" width="9.09765625" style="1085" customWidth="1"/>
    <col min="9741" max="9741" width="7.3984375" style="1085" customWidth="1"/>
    <col min="9742" max="9983" width="6.8984375" style="1085"/>
    <col min="9984" max="9984" width="1.3984375" style="1085" customWidth="1"/>
    <col min="9985" max="9985" width="2.3984375" style="1085" customWidth="1"/>
    <col min="9986" max="9986" width="3.5" style="1085" customWidth="1"/>
    <col min="9987" max="9987" width="10.8984375" style="1085" customWidth="1"/>
    <col min="9988" max="9988" width="8.3984375" style="1085" customWidth="1"/>
    <col min="9989" max="9989" width="10" style="1085" customWidth="1"/>
    <col min="9990" max="9991" width="9.3984375" style="1085" customWidth="1"/>
    <col min="9992" max="9992" width="9.69921875" style="1085" customWidth="1"/>
    <col min="9993" max="9993" width="10" style="1085" customWidth="1"/>
    <col min="9994" max="9994" width="10.3984375" style="1085" customWidth="1"/>
    <col min="9995" max="9995" width="9.59765625" style="1085" customWidth="1"/>
    <col min="9996" max="9996" width="9.09765625" style="1085" customWidth="1"/>
    <col min="9997" max="9997" width="7.3984375" style="1085" customWidth="1"/>
    <col min="9998" max="10239" width="6.8984375" style="1085"/>
    <col min="10240" max="10240" width="1.3984375" style="1085" customWidth="1"/>
    <col min="10241" max="10241" width="2.3984375" style="1085" customWidth="1"/>
    <col min="10242" max="10242" width="3.5" style="1085" customWidth="1"/>
    <col min="10243" max="10243" width="10.8984375" style="1085" customWidth="1"/>
    <col min="10244" max="10244" width="8.3984375" style="1085" customWidth="1"/>
    <col min="10245" max="10245" width="10" style="1085" customWidth="1"/>
    <col min="10246" max="10247" width="9.3984375" style="1085" customWidth="1"/>
    <col min="10248" max="10248" width="9.69921875" style="1085" customWidth="1"/>
    <col min="10249" max="10249" width="10" style="1085" customWidth="1"/>
    <col min="10250" max="10250" width="10.3984375" style="1085" customWidth="1"/>
    <col min="10251" max="10251" width="9.59765625" style="1085" customWidth="1"/>
    <col min="10252" max="10252" width="9.09765625" style="1085" customWidth="1"/>
    <col min="10253" max="10253" width="7.3984375" style="1085" customWidth="1"/>
    <col min="10254" max="10495" width="6.8984375" style="1085"/>
    <col min="10496" max="10496" width="1.3984375" style="1085" customWidth="1"/>
    <col min="10497" max="10497" width="2.3984375" style="1085" customWidth="1"/>
    <col min="10498" max="10498" width="3.5" style="1085" customWidth="1"/>
    <col min="10499" max="10499" width="10.8984375" style="1085" customWidth="1"/>
    <col min="10500" max="10500" width="8.3984375" style="1085" customWidth="1"/>
    <col min="10501" max="10501" width="10" style="1085" customWidth="1"/>
    <col min="10502" max="10503" width="9.3984375" style="1085" customWidth="1"/>
    <col min="10504" max="10504" width="9.69921875" style="1085" customWidth="1"/>
    <col min="10505" max="10505" width="10" style="1085" customWidth="1"/>
    <col min="10506" max="10506" width="10.3984375" style="1085" customWidth="1"/>
    <col min="10507" max="10507" width="9.59765625" style="1085" customWidth="1"/>
    <col min="10508" max="10508" width="9.09765625" style="1085" customWidth="1"/>
    <col min="10509" max="10509" width="7.3984375" style="1085" customWidth="1"/>
    <col min="10510" max="10751" width="6.8984375" style="1085"/>
    <col min="10752" max="10752" width="1.3984375" style="1085" customWidth="1"/>
    <col min="10753" max="10753" width="2.3984375" style="1085" customWidth="1"/>
    <col min="10754" max="10754" width="3.5" style="1085" customWidth="1"/>
    <col min="10755" max="10755" width="10.8984375" style="1085" customWidth="1"/>
    <col min="10756" max="10756" width="8.3984375" style="1085" customWidth="1"/>
    <col min="10757" max="10757" width="10" style="1085" customWidth="1"/>
    <col min="10758" max="10759" width="9.3984375" style="1085" customWidth="1"/>
    <col min="10760" max="10760" width="9.69921875" style="1085" customWidth="1"/>
    <col min="10761" max="10761" width="10" style="1085" customWidth="1"/>
    <col min="10762" max="10762" width="10.3984375" style="1085" customWidth="1"/>
    <col min="10763" max="10763" width="9.59765625" style="1085" customWidth="1"/>
    <col min="10764" max="10764" width="9.09765625" style="1085" customWidth="1"/>
    <col min="10765" max="10765" width="7.3984375" style="1085" customWidth="1"/>
    <col min="10766" max="11007" width="6.8984375" style="1085"/>
    <col min="11008" max="11008" width="1.3984375" style="1085" customWidth="1"/>
    <col min="11009" max="11009" width="2.3984375" style="1085" customWidth="1"/>
    <col min="11010" max="11010" width="3.5" style="1085" customWidth="1"/>
    <col min="11011" max="11011" width="10.8984375" style="1085" customWidth="1"/>
    <col min="11012" max="11012" width="8.3984375" style="1085" customWidth="1"/>
    <col min="11013" max="11013" width="10" style="1085" customWidth="1"/>
    <col min="11014" max="11015" width="9.3984375" style="1085" customWidth="1"/>
    <col min="11016" max="11016" width="9.69921875" style="1085" customWidth="1"/>
    <col min="11017" max="11017" width="10" style="1085" customWidth="1"/>
    <col min="11018" max="11018" width="10.3984375" style="1085" customWidth="1"/>
    <col min="11019" max="11019" width="9.59765625" style="1085" customWidth="1"/>
    <col min="11020" max="11020" width="9.09765625" style="1085" customWidth="1"/>
    <col min="11021" max="11021" width="7.3984375" style="1085" customWidth="1"/>
    <col min="11022" max="11263" width="6.8984375" style="1085"/>
    <col min="11264" max="11264" width="1.3984375" style="1085" customWidth="1"/>
    <col min="11265" max="11265" width="2.3984375" style="1085" customWidth="1"/>
    <col min="11266" max="11266" width="3.5" style="1085" customWidth="1"/>
    <col min="11267" max="11267" width="10.8984375" style="1085" customWidth="1"/>
    <col min="11268" max="11268" width="8.3984375" style="1085" customWidth="1"/>
    <col min="11269" max="11269" width="10" style="1085" customWidth="1"/>
    <col min="11270" max="11271" width="9.3984375" style="1085" customWidth="1"/>
    <col min="11272" max="11272" width="9.69921875" style="1085" customWidth="1"/>
    <col min="11273" max="11273" width="10" style="1085" customWidth="1"/>
    <col min="11274" max="11274" width="10.3984375" style="1085" customWidth="1"/>
    <col min="11275" max="11275" width="9.59765625" style="1085" customWidth="1"/>
    <col min="11276" max="11276" width="9.09765625" style="1085" customWidth="1"/>
    <col min="11277" max="11277" width="7.3984375" style="1085" customWidth="1"/>
    <col min="11278" max="11519" width="6.8984375" style="1085"/>
    <col min="11520" max="11520" width="1.3984375" style="1085" customWidth="1"/>
    <col min="11521" max="11521" width="2.3984375" style="1085" customWidth="1"/>
    <col min="11522" max="11522" width="3.5" style="1085" customWidth="1"/>
    <col min="11523" max="11523" width="10.8984375" style="1085" customWidth="1"/>
    <col min="11524" max="11524" width="8.3984375" style="1085" customWidth="1"/>
    <col min="11525" max="11525" width="10" style="1085" customWidth="1"/>
    <col min="11526" max="11527" width="9.3984375" style="1085" customWidth="1"/>
    <col min="11528" max="11528" width="9.69921875" style="1085" customWidth="1"/>
    <col min="11529" max="11529" width="10" style="1085" customWidth="1"/>
    <col min="11530" max="11530" width="10.3984375" style="1085" customWidth="1"/>
    <col min="11531" max="11531" width="9.59765625" style="1085" customWidth="1"/>
    <col min="11532" max="11532" width="9.09765625" style="1085" customWidth="1"/>
    <col min="11533" max="11533" width="7.3984375" style="1085" customWidth="1"/>
    <col min="11534" max="11775" width="6.8984375" style="1085"/>
    <col min="11776" max="11776" width="1.3984375" style="1085" customWidth="1"/>
    <col min="11777" max="11777" width="2.3984375" style="1085" customWidth="1"/>
    <col min="11778" max="11778" width="3.5" style="1085" customWidth="1"/>
    <col min="11779" max="11779" width="10.8984375" style="1085" customWidth="1"/>
    <col min="11780" max="11780" width="8.3984375" style="1085" customWidth="1"/>
    <col min="11781" max="11781" width="10" style="1085" customWidth="1"/>
    <col min="11782" max="11783" width="9.3984375" style="1085" customWidth="1"/>
    <col min="11784" max="11784" width="9.69921875" style="1085" customWidth="1"/>
    <col min="11785" max="11785" width="10" style="1085" customWidth="1"/>
    <col min="11786" max="11786" width="10.3984375" style="1085" customWidth="1"/>
    <col min="11787" max="11787" width="9.59765625" style="1085" customWidth="1"/>
    <col min="11788" max="11788" width="9.09765625" style="1085" customWidth="1"/>
    <col min="11789" max="11789" width="7.3984375" style="1085" customWidth="1"/>
    <col min="11790" max="12031" width="6.8984375" style="1085"/>
    <col min="12032" max="12032" width="1.3984375" style="1085" customWidth="1"/>
    <col min="12033" max="12033" width="2.3984375" style="1085" customWidth="1"/>
    <col min="12034" max="12034" width="3.5" style="1085" customWidth="1"/>
    <col min="12035" max="12035" width="10.8984375" style="1085" customWidth="1"/>
    <col min="12036" max="12036" width="8.3984375" style="1085" customWidth="1"/>
    <col min="12037" max="12037" width="10" style="1085" customWidth="1"/>
    <col min="12038" max="12039" width="9.3984375" style="1085" customWidth="1"/>
    <col min="12040" max="12040" width="9.69921875" style="1085" customWidth="1"/>
    <col min="12041" max="12041" width="10" style="1085" customWidth="1"/>
    <col min="12042" max="12042" width="10.3984375" style="1085" customWidth="1"/>
    <col min="12043" max="12043" width="9.59765625" style="1085" customWidth="1"/>
    <col min="12044" max="12044" width="9.09765625" style="1085" customWidth="1"/>
    <col min="12045" max="12045" width="7.3984375" style="1085" customWidth="1"/>
    <col min="12046" max="12287" width="6.8984375" style="1085"/>
    <col min="12288" max="12288" width="1.3984375" style="1085" customWidth="1"/>
    <col min="12289" max="12289" width="2.3984375" style="1085" customWidth="1"/>
    <col min="12290" max="12290" width="3.5" style="1085" customWidth="1"/>
    <col min="12291" max="12291" width="10.8984375" style="1085" customWidth="1"/>
    <col min="12292" max="12292" width="8.3984375" style="1085" customWidth="1"/>
    <col min="12293" max="12293" width="10" style="1085" customWidth="1"/>
    <col min="12294" max="12295" width="9.3984375" style="1085" customWidth="1"/>
    <col min="12296" max="12296" width="9.69921875" style="1085" customWidth="1"/>
    <col min="12297" max="12297" width="10" style="1085" customWidth="1"/>
    <col min="12298" max="12298" width="10.3984375" style="1085" customWidth="1"/>
    <col min="12299" max="12299" width="9.59765625" style="1085" customWidth="1"/>
    <col min="12300" max="12300" width="9.09765625" style="1085" customWidth="1"/>
    <col min="12301" max="12301" width="7.3984375" style="1085" customWidth="1"/>
    <col min="12302" max="12543" width="6.8984375" style="1085"/>
    <col min="12544" max="12544" width="1.3984375" style="1085" customWidth="1"/>
    <col min="12545" max="12545" width="2.3984375" style="1085" customWidth="1"/>
    <col min="12546" max="12546" width="3.5" style="1085" customWidth="1"/>
    <col min="12547" max="12547" width="10.8984375" style="1085" customWidth="1"/>
    <col min="12548" max="12548" width="8.3984375" style="1085" customWidth="1"/>
    <col min="12549" max="12549" width="10" style="1085" customWidth="1"/>
    <col min="12550" max="12551" width="9.3984375" style="1085" customWidth="1"/>
    <col min="12552" max="12552" width="9.69921875" style="1085" customWidth="1"/>
    <col min="12553" max="12553" width="10" style="1085" customWidth="1"/>
    <col min="12554" max="12554" width="10.3984375" style="1085" customWidth="1"/>
    <col min="12555" max="12555" width="9.59765625" style="1085" customWidth="1"/>
    <col min="12556" max="12556" width="9.09765625" style="1085" customWidth="1"/>
    <col min="12557" max="12557" width="7.3984375" style="1085" customWidth="1"/>
    <col min="12558" max="12799" width="6.8984375" style="1085"/>
    <col min="12800" max="12800" width="1.3984375" style="1085" customWidth="1"/>
    <col min="12801" max="12801" width="2.3984375" style="1085" customWidth="1"/>
    <col min="12802" max="12802" width="3.5" style="1085" customWidth="1"/>
    <col min="12803" max="12803" width="10.8984375" style="1085" customWidth="1"/>
    <col min="12804" max="12804" width="8.3984375" style="1085" customWidth="1"/>
    <col min="12805" max="12805" width="10" style="1085" customWidth="1"/>
    <col min="12806" max="12807" width="9.3984375" style="1085" customWidth="1"/>
    <col min="12808" max="12808" width="9.69921875" style="1085" customWidth="1"/>
    <col min="12809" max="12809" width="10" style="1085" customWidth="1"/>
    <col min="12810" max="12810" width="10.3984375" style="1085" customWidth="1"/>
    <col min="12811" max="12811" width="9.59765625" style="1085" customWidth="1"/>
    <col min="12812" max="12812" width="9.09765625" style="1085" customWidth="1"/>
    <col min="12813" max="12813" width="7.3984375" style="1085" customWidth="1"/>
    <col min="12814" max="13055" width="6.8984375" style="1085"/>
    <col min="13056" max="13056" width="1.3984375" style="1085" customWidth="1"/>
    <col min="13057" max="13057" width="2.3984375" style="1085" customWidth="1"/>
    <col min="13058" max="13058" width="3.5" style="1085" customWidth="1"/>
    <col min="13059" max="13059" width="10.8984375" style="1085" customWidth="1"/>
    <col min="13060" max="13060" width="8.3984375" style="1085" customWidth="1"/>
    <col min="13061" max="13061" width="10" style="1085" customWidth="1"/>
    <col min="13062" max="13063" width="9.3984375" style="1085" customWidth="1"/>
    <col min="13064" max="13064" width="9.69921875" style="1085" customWidth="1"/>
    <col min="13065" max="13065" width="10" style="1085" customWidth="1"/>
    <col min="13066" max="13066" width="10.3984375" style="1085" customWidth="1"/>
    <col min="13067" max="13067" width="9.59765625" style="1085" customWidth="1"/>
    <col min="13068" max="13068" width="9.09765625" style="1085" customWidth="1"/>
    <col min="13069" max="13069" width="7.3984375" style="1085" customWidth="1"/>
    <col min="13070" max="13311" width="6.8984375" style="1085"/>
    <col min="13312" max="13312" width="1.3984375" style="1085" customWidth="1"/>
    <col min="13313" max="13313" width="2.3984375" style="1085" customWidth="1"/>
    <col min="13314" max="13314" width="3.5" style="1085" customWidth="1"/>
    <col min="13315" max="13315" width="10.8984375" style="1085" customWidth="1"/>
    <col min="13316" max="13316" width="8.3984375" style="1085" customWidth="1"/>
    <col min="13317" max="13317" width="10" style="1085" customWidth="1"/>
    <col min="13318" max="13319" width="9.3984375" style="1085" customWidth="1"/>
    <col min="13320" max="13320" width="9.69921875" style="1085" customWidth="1"/>
    <col min="13321" max="13321" width="10" style="1085" customWidth="1"/>
    <col min="13322" max="13322" width="10.3984375" style="1085" customWidth="1"/>
    <col min="13323" max="13323" width="9.59765625" style="1085" customWidth="1"/>
    <col min="13324" max="13324" width="9.09765625" style="1085" customWidth="1"/>
    <col min="13325" max="13325" width="7.3984375" style="1085" customWidth="1"/>
    <col min="13326" max="13567" width="6.8984375" style="1085"/>
    <col min="13568" max="13568" width="1.3984375" style="1085" customWidth="1"/>
    <col min="13569" max="13569" width="2.3984375" style="1085" customWidth="1"/>
    <col min="13570" max="13570" width="3.5" style="1085" customWidth="1"/>
    <col min="13571" max="13571" width="10.8984375" style="1085" customWidth="1"/>
    <col min="13572" max="13572" width="8.3984375" style="1085" customWidth="1"/>
    <col min="13573" max="13573" width="10" style="1085" customWidth="1"/>
    <col min="13574" max="13575" width="9.3984375" style="1085" customWidth="1"/>
    <col min="13576" max="13576" width="9.69921875" style="1085" customWidth="1"/>
    <col min="13577" max="13577" width="10" style="1085" customWidth="1"/>
    <col min="13578" max="13578" width="10.3984375" style="1085" customWidth="1"/>
    <col min="13579" max="13579" width="9.59765625" style="1085" customWidth="1"/>
    <col min="13580" max="13580" width="9.09765625" style="1085" customWidth="1"/>
    <col min="13581" max="13581" width="7.3984375" style="1085" customWidth="1"/>
    <col min="13582" max="13823" width="6.8984375" style="1085"/>
    <col min="13824" max="13824" width="1.3984375" style="1085" customWidth="1"/>
    <col min="13825" max="13825" width="2.3984375" style="1085" customWidth="1"/>
    <col min="13826" max="13826" width="3.5" style="1085" customWidth="1"/>
    <col min="13827" max="13827" width="10.8984375" style="1085" customWidth="1"/>
    <col min="13828" max="13828" width="8.3984375" style="1085" customWidth="1"/>
    <col min="13829" max="13829" width="10" style="1085" customWidth="1"/>
    <col min="13830" max="13831" width="9.3984375" style="1085" customWidth="1"/>
    <col min="13832" max="13832" width="9.69921875" style="1085" customWidth="1"/>
    <col min="13833" max="13833" width="10" style="1085" customWidth="1"/>
    <col min="13834" max="13834" width="10.3984375" style="1085" customWidth="1"/>
    <col min="13835" max="13835" width="9.59765625" style="1085" customWidth="1"/>
    <col min="13836" max="13836" width="9.09765625" style="1085" customWidth="1"/>
    <col min="13837" max="13837" width="7.3984375" style="1085" customWidth="1"/>
    <col min="13838" max="14079" width="6.8984375" style="1085"/>
    <col min="14080" max="14080" width="1.3984375" style="1085" customWidth="1"/>
    <col min="14081" max="14081" width="2.3984375" style="1085" customWidth="1"/>
    <col min="14082" max="14082" width="3.5" style="1085" customWidth="1"/>
    <col min="14083" max="14083" width="10.8984375" style="1085" customWidth="1"/>
    <col min="14084" max="14084" width="8.3984375" style="1085" customWidth="1"/>
    <col min="14085" max="14085" width="10" style="1085" customWidth="1"/>
    <col min="14086" max="14087" width="9.3984375" style="1085" customWidth="1"/>
    <col min="14088" max="14088" width="9.69921875" style="1085" customWidth="1"/>
    <col min="14089" max="14089" width="10" style="1085" customWidth="1"/>
    <col min="14090" max="14090" width="10.3984375" style="1085" customWidth="1"/>
    <col min="14091" max="14091" width="9.59765625" style="1085" customWidth="1"/>
    <col min="14092" max="14092" width="9.09765625" style="1085" customWidth="1"/>
    <col min="14093" max="14093" width="7.3984375" style="1085" customWidth="1"/>
    <col min="14094" max="14335" width="6.8984375" style="1085"/>
    <col min="14336" max="14336" width="1.3984375" style="1085" customWidth="1"/>
    <col min="14337" max="14337" width="2.3984375" style="1085" customWidth="1"/>
    <col min="14338" max="14338" width="3.5" style="1085" customWidth="1"/>
    <col min="14339" max="14339" width="10.8984375" style="1085" customWidth="1"/>
    <col min="14340" max="14340" width="8.3984375" style="1085" customWidth="1"/>
    <col min="14341" max="14341" width="10" style="1085" customWidth="1"/>
    <col min="14342" max="14343" width="9.3984375" style="1085" customWidth="1"/>
    <col min="14344" max="14344" width="9.69921875" style="1085" customWidth="1"/>
    <col min="14345" max="14345" width="10" style="1085" customWidth="1"/>
    <col min="14346" max="14346" width="10.3984375" style="1085" customWidth="1"/>
    <col min="14347" max="14347" width="9.59765625" style="1085" customWidth="1"/>
    <col min="14348" max="14348" width="9.09765625" style="1085" customWidth="1"/>
    <col min="14349" max="14349" width="7.3984375" style="1085" customWidth="1"/>
    <col min="14350" max="14591" width="6.8984375" style="1085"/>
    <col min="14592" max="14592" width="1.3984375" style="1085" customWidth="1"/>
    <col min="14593" max="14593" width="2.3984375" style="1085" customWidth="1"/>
    <col min="14594" max="14594" width="3.5" style="1085" customWidth="1"/>
    <col min="14595" max="14595" width="10.8984375" style="1085" customWidth="1"/>
    <col min="14596" max="14596" width="8.3984375" style="1085" customWidth="1"/>
    <col min="14597" max="14597" width="10" style="1085" customWidth="1"/>
    <col min="14598" max="14599" width="9.3984375" style="1085" customWidth="1"/>
    <col min="14600" max="14600" width="9.69921875" style="1085" customWidth="1"/>
    <col min="14601" max="14601" width="10" style="1085" customWidth="1"/>
    <col min="14602" max="14602" width="10.3984375" style="1085" customWidth="1"/>
    <col min="14603" max="14603" width="9.59765625" style="1085" customWidth="1"/>
    <col min="14604" max="14604" width="9.09765625" style="1085" customWidth="1"/>
    <col min="14605" max="14605" width="7.3984375" style="1085" customWidth="1"/>
    <col min="14606" max="14847" width="6.8984375" style="1085"/>
    <col min="14848" max="14848" width="1.3984375" style="1085" customWidth="1"/>
    <col min="14849" max="14849" width="2.3984375" style="1085" customWidth="1"/>
    <col min="14850" max="14850" width="3.5" style="1085" customWidth="1"/>
    <col min="14851" max="14851" width="10.8984375" style="1085" customWidth="1"/>
    <col min="14852" max="14852" width="8.3984375" style="1085" customWidth="1"/>
    <col min="14853" max="14853" width="10" style="1085" customWidth="1"/>
    <col min="14854" max="14855" width="9.3984375" style="1085" customWidth="1"/>
    <col min="14856" max="14856" width="9.69921875" style="1085" customWidth="1"/>
    <col min="14857" max="14857" width="10" style="1085" customWidth="1"/>
    <col min="14858" max="14858" width="10.3984375" style="1085" customWidth="1"/>
    <col min="14859" max="14859" width="9.59765625" style="1085" customWidth="1"/>
    <col min="14860" max="14860" width="9.09765625" style="1085" customWidth="1"/>
    <col min="14861" max="14861" width="7.3984375" style="1085" customWidth="1"/>
    <col min="14862" max="15103" width="6.8984375" style="1085"/>
    <col min="15104" max="15104" width="1.3984375" style="1085" customWidth="1"/>
    <col min="15105" max="15105" width="2.3984375" style="1085" customWidth="1"/>
    <col min="15106" max="15106" width="3.5" style="1085" customWidth="1"/>
    <col min="15107" max="15107" width="10.8984375" style="1085" customWidth="1"/>
    <col min="15108" max="15108" width="8.3984375" style="1085" customWidth="1"/>
    <col min="15109" max="15109" width="10" style="1085" customWidth="1"/>
    <col min="15110" max="15111" width="9.3984375" style="1085" customWidth="1"/>
    <col min="15112" max="15112" width="9.69921875" style="1085" customWidth="1"/>
    <col min="15113" max="15113" width="10" style="1085" customWidth="1"/>
    <col min="15114" max="15114" width="10.3984375" style="1085" customWidth="1"/>
    <col min="15115" max="15115" width="9.59765625" style="1085" customWidth="1"/>
    <col min="15116" max="15116" width="9.09765625" style="1085" customWidth="1"/>
    <col min="15117" max="15117" width="7.3984375" style="1085" customWidth="1"/>
    <col min="15118" max="15359" width="6.8984375" style="1085"/>
    <col min="15360" max="15360" width="1.3984375" style="1085" customWidth="1"/>
    <col min="15361" max="15361" width="2.3984375" style="1085" customWidth="1"/>
    <col min="15362" max="15362" width="3.5" style="1085" customWidth="1"/>
    <col min="15363" max="15363" width="10.8984375" style="1085" customWidth="1"/>
    <col min="15364" max="15364" width="8.3984375" style="1085" customWidth="1"/>
    <col min="15365" max="15365" width="10" style="1085" customWidth="1"/>
    <col min="15366" max="15367" width="9.3984375" style="1085" customWidth="1"/>
    <col min="15368" max="15368" width="9.69921875" style="1085" customWidth="1"/>
    <col min="15369" max="15369" width="10" style="1085" customWidth="1"/>
    <col min="15370" max="15370" width="10.3984375" style="1085" customWidth="1"/>
    <col min="15371" max="15371" width="9.59765625" style="1085" customWidth="1"/>
    <col min="15372" max="15372" width="9.09765625" style="1085" customWidth="1"/>
    <col min="15373" max="15373" width="7.3984375" style="1085" customWidth="1"/>
    <col min="15374" max="15615" width="6.8984375" style="1085"/>
    <col min="15616" max="15616" width="1.3984375" style="1085" customWidth="1"/>
    <col min="15617" max="15617" width="2.3984375" style="1085" customWidth="1"/>
    <col min="15618" max="15618" width="3.5" style="1085" customWidth="1"/>
    <col min="15619" max="15619" width="10.8984375" style="1085" customWidth="1"/>
    <col min="15620" max="15620" width="8.3984375" style="1085" customWidth="1"/>
    <col min="15621" max="15621" width="10" style="1085" customWidth="1"/>
    <col min="15622" max="15623" width="9.3984375" style="1085" customWidth="1"/>
    <col min="15624" max="15624" width="9.69921875" style="1085" customWidth="1"/>
    <col min="15625" max="15625" width="10" style="1085" customWidth="1"/>
    <col min="15626" max="15626" width="10.3984375" style="1085" customWidth="1"/>
    <col min="15627" max="15627" width="9.59765625" style="1085" customWidth="1"/>
    <col min="15628" max="15628" width="9.09765625" style="1085" customWidth="1"/>
    <col min="15629" max="15629" width="7.3984375" style="1085" customWidth="1"/>
    <col min="15630" max="15871" width="6.8984375" style="1085"/>
    <col min="15872" max="15872" width="1.3984375" style="1085" customWidth="1"/>
    <col min="15873" max="15873" width="2.3984375" style="1085" customWidth="1"/>
    <col min="15874" max="15874" width="3.5" style="1085" customWidth="1"/>
    <col min="15875" max="15875" width="10.8984375" style="1085" customWidth="1"/>
    <col min="15876" max="15876" width="8.3984375" style="1085" customWidth="1"/>
    <col min="15877" max="15877" width="10" style="1085" customWidth="1"/>
    <col min="15878" max="15879" width="9.3984375" style="1085" customWidth="1"/>
    <col min="15880" max="15880" width="9.69921875" style="1085" customWidth="1"/>
    <col min="15881" max="15881" width="10" style="1085" customWidth="1"/>
    <col min="15882" max="15882" width="10.3984375" style="1085" customWidth="1"/>
    <col min="15883" max="15883" width="9.59765625" style="1085" customWidth="1"/>
    <col min="15884" max="15884" width="9.09765625" style="1085" customWidth="1"/>
    <col min="15885" max="15885" width="7.3984375" style="1085" customWidth="1"/>
    <col min="15886" max="16127" width="6.8984375" style="1085"/>
    <col min="16128" max="16128" width="1.3984375" style="1085" customWidth="1"/>
    <col min="16129" max="16129" width="2.3984375" style="1085" customWidth="1"/>
    <col min="16130" max="16130" width="3.5" style="1085" customWidth="1"/>
    <col min="16131" max="16131" width="10.8984375" style="1085" customWidth="1"/>
    <col min="16132" max="16132" width="8.3984375" style="1085" customWidth="1"/>
    <col min="16133" max="16133" width="10" style="1085" customWidth="1"/>
    <col min="16134" max="16135" width="9.3984375" style="1085" customWidth="1"/>
    <col min="16136" max="16136" width="9.69921875" style="1085" customWidth="1"/>
    <col min="16137" max="16137" width="10" style="1085" customWidth="1"/>
    <col min="16138" max="16138" width="10.3984375" style="1085" customWidth="1"/>
    <col min="16139" max="16139" width="9.59765625" style="1085" customWidth="1"/>
    <col min="16140" max="16140" width="9.09765625" style="1085" customWidth="1"/>
    <col min="16141" max="16141" width="7.3984375" style="1085" customWidth="1"/>
    <col min="16142" max="16384" width="6.8984375" style="1085"/>
  </cols>
  <sheetData>
    <row r="1" spans="1:30" s="43" customFormat="1" ht="20.399999999999999" customHeight="1"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868"/>
    </row>
    <row r="2" spans="1:30" s="1084" customFormat="1" ht="31.5" customHeight="1" thickBot="1" x14ac:dyDescent="0.3">
      <c r="A2" s="1082" t="s">
        <v>1981</v>
      </c>
      <c r="B2" s="1083"/>
      <c r="C2" s="1083"/>
      <c r="D2" s="1083"/>
      <c r="P2" s="1006" t="s">
        <v>1946</v>
      </c>
    </row>
    <row r="3" spans="1:30" ht="5.25" hidden="1" customHeight="1" x14ac:dyDescent="0.3">
      <c r="L3" s="1086"/>
    </row>
    <row r="4" spans="1:30" ht="15.75" customHeight="1" thickBot="1" x14ac:dyDescent="0.35">
      <c r="A4" s="1087"/>
      <c r="B4" s="6231" t="s">
        <v>1982</v>
      </c>
      <c r="C4" s="6231"/>
      <c r="D4" s="6232"/>
      <c r="E4" s="6235">
        <v>2017</v>
      </c>
      <c r="F4" s="6237">
        <v>2018</v>
      </c>
      <c r="G4" s="6237">
        <v>2019</v>
      </c>
      <c r="H4" s="6237">
        <v>2020</v>
      </c>
      <c r="I4" s="6237">
        <v>2021</v>
      </c>
      <c r="J4" s="6237">
        <v>2022</v>
      </c>
      <c r="K4" s="6237" t="s">
        <v>1983</v>
      </c>
      <c r="L4" s="6237" t="s">
        <v>1949</v>
      </c>
      <c r="M4" s="6227" t="s">
        <v>1984</v>
      </c>
      <c r="N4" s="6228"/>
      <c r="O4" s="6228"/>
      <c r="P4" s="6229"/>
    </row>
    <row r="5" spans="1:30" ht="17.399999999999999" thickBot="1" x14ac:dyDescent="0.35">
      <c r="A5" s="1088"/>
      <c r="B5" s="6233"/>
      <c r="C5" s="6233"/>
      <c r="D5" s="6234"/>
      <c r="E5" s="6236"/>
      <c r="F5" s="6238"/>
      <c r="G5" s="6238"/>
      <c r="H5" s="6238"/>
      <c r="I5" s="6238"/>
      <c r="J5" s="6238"/>
      <c r="K5" s="6238"/>
      <c r="L5" s="6238"/>
      <c r="M5" s="1089" t="s">
        <v>1985</v>
      </c>
      <c r="N5" s="1090" t="s">
        <v>1986</v>
      </c>
      <c r="O5" s="1090" t="s">
        <v>1987</v>
      </c>
      <c r="P5" s="1091" t="s">
        <v>1988</v>
      </c>
    </row>
    <row r="6" spans="1:30" ht="14.25" customHeight="1" x14ac:dyDescent="0.3">
      <c r="A6" s="1092"/>
      <c r="B6" s="1093" t="s">
        <v>1954</v>
      </c>
      <c r="D6" s="1094"/>
      <c r="E6" s="1095">
        <v>43027</v>
      </c>
      <c r="F6" s="1095">
        <v>43311</v>
      </c>
      <c r="G6" s="1095">
        <v>42319</v>
      </c>
      <c r="H6" s="1095">
        <v>37289</v>
      </c>
      <c r="I6" s="1095">
        <v>42657</v>
      </c>
      <c r="J6" s="1096">
        <v>49918</v>
      </c>
      <c r="K6" s="1096">
        <v>47247</v>
      </c>
      <c r="L6" s="1095">
        <v>43865</v>
      </c>
      <c r="M6" s="1095">
        <v>9446</v>
      </c>
      <c r="N6" s="1097">
        <v>11415</v>
      </c>
      <c r="O6" s="1097">
        <v>11931</v>
      </c>
      <c r="P6" s="1098">
        <v>11073</v>
      </c>
      <c r="Q6" s="1099"/>
      <c r="R6" s="1099"/>
      <c r="Y6" s="1099"/>
      <c r="Z6" s="1099"/>
      <c r="AA6" s="1099"/>
      <c r="AB6" s="1099"/>
      <c r="AC6" s="1099"/>
      <c r="AD6" s="1099"/>
    </row>
    <row r="7" spans="1:30" s="1105" customFormat="1" ht="12" customHeight="1" x14ac:dyDescent="0.3">
      <c r="A7" s="1100"/>
      <c r="B7" s="1093" t="s">
        <v>1989</v>
      </c>
      <c r="C7" s="1094"/>
      <c r="D7" s="1093"/>
      <c r="E7" s="1101">
        <v>25142</v>
      </c>
      <c r="F7" s="1101">
        <v>24364</v>
      </c>
      <c r="G7" s="1101">
        <v>22096</v>
      </c>
      <c r="H7" s="1101">
        <v>20140</v>
      </c>
      <c r="I7" s="1101">
        <v>21556</v>
      </c>
      <c r="J7" s="1102">
        <v>25141</v>
      </c>
      <c r="K7" s="1102">
        <v>24576</v>
      </c>
      <c r="L7" s="1101">
        <v>22982</v>
      </c>
      <c r="M7" s="1101">
        <v>5104</v>
      </c>
      <c r="N7" s="1103">
        <v>5818</v>
      </c>
      <c r="O7" s="1103">
        <v>6037</v>
      </c>
      <c r="P7" s="1104">
        <v>6023</v>
      </c>
      <c r="Q7" s="1099"/>
      <c r="R7" s="1099"/>
      <c r="Y7" s="1099"/>
      <c r="Z7" s="1099"/>
      <c r="AA7" s="1099"/>
      <c r="AB7" s="1099"/>
      <c r="AC7" s="1099"/>
      <c r="AD7" s="1099"/>
    </row>
    <row r="8" spans="1:30" ht="12.6" customHeight="1" x14ac:dyDescent="0.3">
      <c r="A8" s="1092"/>
      <c r="B8" s="1094"/>
      <c r="C8" s="1106" t="s">
        <v>1990</v>
      </c>
      <c r="D8" s="1094"/>
      <c r="E8" s="1107">
        <v>20</v>
      </c>
      <c r="F8" s="1107">
        <v>40</v>
      </c>
      <c r="G8" s="1107">
        <v>36</v>
      </c>
      <c r="H8" s="1107">
        <v>44</v>
      </c>
      <c r="I8" s="1107">
        <v>43</v>
      </c>
      <c r="J8" s="1108">
        <v>48</v>
      </c>
      <c r="K8" s="1108">
        <v>25</v>
      </c>
      <c r="L8" s="1107">
        <v>14</v>
      </c>
      <c r="M8" s="1107">
        <v>8</v>
      </c>
      <c r="N8" s="1109">
        <v>5</v>
      </c>
      <c r="O8" s="1109">
        <v>0</v>
      </c>
      <c r="P8" s="1110">
        <v>1</v>
      </c>
      <c r="Q8" s="1099"/>
      <c r="R8" s="1099"/>
      <c r="Y8" s="1099"/>
      <c r="Z8" s="1099"/>
      <c r="AA8" s="1099"/>
      <c r="AB8" s="1099"/>
      <c r="AC8" s="1099"/>
      <c r="AD8" s="1099"/>
    </row>
    <row r="9" spans="1:30" ht="12.6" customHeight="1" x14ac:dyDescent="0.3">
      <c r="A9" s="1092"/>
      <c r="B9" s="1094"/>
      <c r="C9" s="1106" t="s">
        <v>68</v>
      </c>
      <c r="D9" s="1094"/>
      <c r="E9" s="1107">
        <v>720</v>
      </c>
      <c r="F9" s="1107">
        <v>814.95522200000005</v>
      </c>
      <c r="G9" s="1107">
        <v>874</v>
      </c>
      <c r="H9" s="1107">
        <v>775</v>
      </c>
      <c r="I9" s="1107">
        <v>750</v>
      </c>
      <c r="J9" s="1108">
        <v>1064</v>
      </c>
      <c r="K9" s="1108">
        <v>741</v>
      </c>
      <c r="L9" s="1107">
        <v>671</v>
      </c>
      <c r="M9" s="1107">
        <v>156</v>
      </c>
      <c r="N9" s="1109">
        <v>207</v>
      </c>
      <c r="O9" s="1109">
        <v>205</v>
      </c>
      <c r="P9" s="1110">
        <v>104</v>
      </c>
      <c r="Q9" s="1099"/>
      <c r="R9" s="1099"/>
      <c r="Y9" s="1099"/>
      <c r="Z9" s="1099"/>
      <c r="AA9" s="1099"/>
      <c r="AB9" s="1099"/>
      <c r="AC9" s="1099"/>
      <c r="AD9" s="1099"/>
    </row>
    <row r="10" spans="1:30" ht="12.6" customHeight="1" x14ac:dyDescent="0.3">
      <c r="A10" s="1092"/>
      <c r="B10" s="1094"/>
      <c r="C10" s="1111" t="s">
        <v>26</v>
      </c>
      <c r="D10" s="1094"/>
      <c r="E10" s="1107">
        <v>6329</v>
      </c>
      <c r="F10" s="1107">
        <v>5374</v>
      </c>
      <c r="G10" s="1107">
        <v>4542</v>
      </c>
      <c r="H10" s="1107">
        <v>3891</v>
      </c>
      <c r="I10" s="1107">
        <v>4801</v>
      </c>
      <c r="J10" s="1108">
        <v>5725</v>
      </c>
      <c r="K10" s="1108">
        <v>5485</v>
      </c>
      <c r="L10" s="1107">
        <v>4507</v>
      </c>
      <c r="M10" s="1107">
        <v>1004</v>
      </c>
      <c r="N10" s="1109">
        <v>1164</v>
      </c>
      <c r="O10" s="1109">
        <v>1179</v>
      </c>
      <c r="P10" s="1110">
        <v>1160</v>
      </c>
      <c r="Q10" s="1099"/>
      <c r="R10" s="1099"/>
      <c r="Y10" s="1099"/>
      <c r="Z10" s="1099"/>
      <c r="AA10" s="1099"/>
      <c r="AB10" s="1099"/>
      <c r="AC10" s="1099"/>
      <c r="AD10" s="1099"/>
    </row>
    <row r="11" spans="1:30" ht="12.6" customHeight="1" x14ac:dyDescent="0.3">
      <c r="A11" s="1092"/>
      <c r="B11" s="1094"/>
      <c r="C11" s="1111" t="s">
        <v>27</v>
      </c>
      <c r="D11" s="1094"/>
      <c r="E11" s="1107">
        <v>952</v>
      </c>
      <c r="F11" s="1107">
        <v>1021</v>
      </c>
      <c r="G11" s="1107">
        <v>1018</v>
      </c>
      <c r="H11" s="1107">
        <v>863</v>
      </c>
      <c r="I11" s="1107">
        <v>953</v>
      </c>
      <c r="J11" s="1108">
        <v>916</v>
      </c>
      <c r="K11" s="1108">
        <v>989</v>
      </c>
      <c r="L11" s="1107">
        <v>822</v>
      </c>
      <c r="M11" s="1107">
        <v>233</v>
      </c>
      <c r="N11" s="1109">
        <v>305</v>
      </c>
      <c r="O11" s="1109">
        <v>177</v>
      </c>
      <c r="P11" s="1110">
        <v>108</v>
      </c>
      <c r="Q11" s="1099"/>
      <c r="R11" s="1099"/>
      <c r="Y11" s="1099"/>
      <c r="Z11" s="1099"/>
      <c r="AA11" s="1099"/>
      <c r="AB11" s="1099"/>
      <c r="AC11" s="1099"/>
      <c r="AD11" s="1099"/>
    </row>
    <row r="12" spans="1:30" ht="12.6" customHeight="1" x14ac:dyDescent="0.3">
      <c r="A12" s="1092"/>
      <c r="B12" s="1094"/>
      <c r="C12" s="1094" t="s">
        <v>30</v>
      </c>
      <c r="D12" s="1094"/>
      <c r="E12" s="1107">
        <v>2645</v>
      </c>
      <c r="F12" s="1107">
        <v>2785</v>
      </c>
      <c r="G12" s="1107">
        <v>2596</v>
      </c>
      <c r="H12" s="1107">
        <v>3344</v>
      </c>
      <c r="I12" s="1107">
        <v>2548</v>
      </c>
      <c r="J12" s="1108">
        <v>2008</v>
      </c>
      <c r="K12" s="1108">
        <v>2332</v>
      </c>
      <c r="L12" s="1107">
        <v>1725</v>
      </c>
      <c r="M12" s="1107">
        <v>385</v>
      </c>
      <c r="N12" s="1109">
        <v>486</v>
      </c>
      <c r="O12" s="1109">
        <v>440</v>
      </c>
      <c r="P12" s="1110">
        <v>414</v>
      </c>
      <c r="Q12" s="1099"/>
      <c r="R12" s="1099"/>
      <c r="Y12" s="1099"/>
      <c r="Z12" s="1099"/>
      <c r="AA12" s="1099"/>
      <c r="AB12" s="1099"/>
      <c r="AC12" s="1099"/>
      <c r="AD12" s="1099"/>
    </row>
    <row r="13" spans="1:30" ht="12.6" customHeight="1" x14ac:dyDescent="0.3">
      <c r="A13" s="1092"/>
      <c r="B13" s="1094"/>
      <c r="C13" s="1094" t="s">
        <v>1991</v>
      </c>
      <c r="D13" s="1094"/>
      <c r="E13" s="1107">
        <v>2125</v>
      </c>
      <c r="F13" s="1107">
        <v>2550.1922319999999</v>
      </c>
      <c r="G13" s="1107">
        <v>2370</v>
      </c>
      <c r="H13" s="1107">
        <v>2453</v>
      </c>
      <c r="I13" s="1107">
        <v>2679</v>
      </c>
      <c r="J13" s="1108">
        <v>2884</v>
      </c>
      <c r="K13" s="1108">
        <v>2758</v>
      </c>
      <c r="L13" s="1107">
        <v>3182</v>
      </c>
      <c r="M13" s="1107">
        <v>722</v>
      </c>
      <c r="N13" s="1109">
        <v>629</v>
      </c>
      <c r="O13" s="1109">
        <v>894</v>
      </c>
      <c r="P13" s="1110">
        <v>937</v>
      </c>
      <c r="Q13" s="1099"/>
      <c r="R13" s="1099"/>
      <c r="Y13" s="1099"/>
      <c r="Z13" s="1099"/>
      <c r="AA13" s="1099"/>
      <c r="AB13" s="1099"/>
      <c r="AC13" s="1099"/>
      <c r="AD13" s="1099"/>
    </row>
    <row r="14" spans="1:30" ht="12.6" customHeight="1" x14ac:dyDescent="0.3">
      <c r="A14" s="1092"/>
      <c r="B14" s="1094"/>
      <c r="C14" s="1106" t="s">
        <v>1992</v>
      </c>
      <c r="D14" s="1094"/>
      <c r="E14" s="1107">
        <v>778</v>
      </c>
      <c r="F14" s="1107">
        <v>355.61974299999997</v>
      </c>
      <c r="G14" s="1107">
        <v>489</v>
      </c>
      <c r="H14" s="1107">
        <v>193</v>
      </c>
      <c r="I14" s="1107">
        <v>285</v>
      </c>
      <c r="J14" s="1108">
        <v>400</v>
      </c>
      <c r="K14" s="1108">
        <v>268</v>
      </c>
      <c r="L14" s="1107">
        <v>212</v>
      </c>
      <c r="M14" s="1107">
        <v>37</v>
      </c>
      <c r="N14" s="1109">
        <v>11</v>
      </c>
      <c r="O14" s="1109">
        <v>68</v>
      </c>
      <c r="P14" s="1110">
        <v>96</v>
      </c>
      <c r="Q14" s="1099"/>
      <c r="R14" s="1099"/>
      <c r="Y14" s="1099"/>
      <c r="Z14" s="1099"/>
      <c r="AA14" s="1099"/>
      <c r="AB14" s="1099"/>
      <c r="AC14" s="1099"/>
      <c r="AD14" s="1099"/>
    </row>
    <row r="15" spans="1:30" ht="12.6" customHeight="1" x14ac:dyDescent="0.3">
      <c r="A15" s="1092"/>
      <c r="B15" s="1094"/>
      <c r="C15" s="1094" t="s">
        <v>1993</v>
      </c>
      <c r="D15" s="1094"/>
      <c r="E15" s="1107">
        <v>2291</v>
      </c>
      <c r="F15" s="1107">
        <v>2797</v>
      </c>
      <c r="G15" s="1107">
        <v>1758</v>
      </c>
      <c r="H15" s="1107">
        <v>1646</v>
      </c>
      <c r="I15" s="1107">
        <v>2006</v>
      </c>
      <c r="J15" s="1108">
        <v>3822</v>
      </c>
      <c r="K15" s="1108">
        <v>3423</v>
      </c>
      <c r="L15" s="1107">
        <v>3518</v>
      </c>
      <c r="M15" s="1107">
        <v>759</v>
      </c>
      <c r="N15" s="1109">
        <v>894</v>
      </c>
      <c r="O15" s="1109">
        <v>840</v>
      </c>
      <c r="P15" s="1110">
        <v>1023</v>
      </c>
      <c r="Q15" s="1099"/>
      <c r="R15" s="1099"/>
      <c r="Y15" s="1099"/>
      <c r="Z15" s="1099"/>
      <c r="AA15" s="1099"/>
      <c r="AB15" s="1099"/>
      <c r="AC15" s="1099"/>
      <c r="AD15" s="1099"/>
    </row>
    <row r="16" spans="1:30" ht="12.6" customHeight="1" x14ac:dyDescent="0.3">
      <c r="A16" s="1092"/>
      <c r="B16" s="1094"/>
      <c r="C16" s="1094" t="s">
        <v>70</v>
      </c>
      <c r="D16" s="1094"/>
      <c r="E16" s="1107">
        <v>807</v>
      </c>
      <c r="F16" s="1107">
        <v>889</v>
      </c>
      <c r="G16" s="1107">
        <v>756</v>
      </c>
      <c r="H16" s="1107">
        <v>681</v>
      </c>
      <c r="I16" s="1107">
        <v>941</v>
      </c>
      <c r="J16" s="1108">
        <v>1111</v>
      </c>
      <c r="K16" s="1108">
        <v>851</v>
      </c>
      <c r="L16" s="1107">
        <v>671</v>
      </c>
      <c r="M16" s="1107">
        <v>156</v>
      </c>
      <c r="N16" s="1109">
        <v>202</v>
      </c>
      <c r="O16" s="1109">
        <v>169</v>
      </c>
      <c r="P16" s="1110">
        <v>144</v>
      </c>
      <c r="Q16" s="1099"/>
      <c r="R16" s="1099"/>
      <c r="Y16" s="1099"/>
      <c r="Z16" s="1099"/>
      <c r="AA16" s="1099"/>
      <c r="AB16" s="1099"/>
      <c r="AC16" s="1099"/>
      <c r="AD16" s="1099"/>
    </row>
    <row r="17" spans="1:30" ht="12.6" customHeight="1" x14ac:dyDescent="0.3">
      <c r="A17" s="1092"/>
      <c r="B17" s="1094"/>
      <c r="C17" s="1094" t="s">
        <v>41</v>
      </c>
      <c r="D17" s="1094"/>
      <c r="E17" s="1107">
        <v>7076</v>
      </c>
      <c r="F17" s="1107">
        <v>6492</v>
      </c>
      <c r="G17" s="1107">
        <v>6332</v>
      </c>
      <c r="H17" s="1107">
        <v>5004</v>
      </c>
      <c r="I17" s="1107">
        <v>5341</v>
      </c>
      <c r="J17" s="1108">
        <v>5978</v>
      </c>
      <c r="K17" s="1108">
        <v>6219</v>
      </c>
      <c r="L17" s="1107">
        <v>5912</v>
      </c>
      <c r="M17" s="1107">
        <v>1285</v>
      </c>
      <c r="N17" s="1109">
        <v>1441</v>
      </c>
      <c r="O17" s="1109">
        <v>1636</v>
      </c>
      <c r="P17" s="1110">
        <v>1550</v>
      </c>
      <c r="Q17" s="1099"/>
      <c r="R17" s="1099"/>
      <c r="Y17" s="1099"/>
      <c r="Z17" s="1099"/>
      <c r="AA17" s="1099"/>
      <c r="AB17" s="1099"/>
      <c r="AC17" s="1099"/>
      <c r="AD17" s="1099"/>
    </row>
    <row r="18" spans="1:30" ht="12.6" customHeight="1" x14ac:dyDescent="0.3">
      <c r="A18" s="1092"/>
      <c r="B18" s="1094"/>
      <c r="C18" s="1094" t="s">
        <v>1661</v>
      </c>
      <c r="D18" s="1094"/>
      <c r="E18" s="1107">
        <v>1399</v>
      </c>
      <c r="F18" s="1107">
        <v>1245</v>
      </c>
      <c r="G18" s="1107">
        <v>1325</v>
      </c>
      <c r="H18" s="1107">
        <v>1246</v>
      </c>
      <c r="I18" s="1107">
        <v>1209</v>
      </c>
      <c r="J18" s="1108">
        <v>1185</v>
      </c>
      <c r="K18" s="1108">
        <v>1485</v>
      </c>
      <c r="L18" s="1107">
        <v>1748</v>
      </c>
      <c r="M18" s="1107">
        <v>359</v>
      </c>
      <c r="N18" s="1109">
        <v>474</v>
      </c>
      <c r="O18" s="1109">
        <v>429</v>
      </c>
      <c r="P18" s="1110">
        <v>486</v>
      </c>
      <c r="Q18" s="1099"/>
      <c r="R18" s="1099"/>
      <c r="S18" s="1099"/>
      <c r="T18" s="1099"/>
      <c r="U18" s="1099"/>
      <c r="V18" s="1099"/>
      <c r="W18" s="1099"/>
      <c r="Y18" s="1099"/>
      <c r="Z18" s="1099"/>
      <c r="AA18" s="1099"/>
      <c r="AB18" s="1099"/>
      <c r="AC18" s="1099"/>
      <c r="AD18" s="1099"/>
    </row>
    <row r="19" spans="1:30" s="1105" customFormat="1" ht="12" customHeight="1" x14ac:dyDescent="0.3">
      <c r="A19" s="1100"/>
      <c r="B19" s="1093" t="s">
        <v>1994</v>
      </c>
      <c r="C19" s="1093"/>
      <c r="D19" s="1093"/>
      <c r="E19" s="1101">
        <v>3570</v>
      </c>
      <c r="F19" s="1101">
        <v>4064</v>
      </c>
      <c r="G19" s="1101">
        <v>4991</v>
      </c>
      <c r="H19" s="1101">
        <v>3702</v>
      </c>
      <c r="I19" s="1101">
        <v>4419</v>
      </c>
      <c r="J19" s="1102">
        <v>5375</v>
      </c>
      <c r="K19" s="1102">
        <v>5001</v>
      </c>
      <c r="L19" s="1101">
        <v>1940</v>
      </c>
      <c r="M19" s="1101">
        <v>327</v>
      </c>
      <c r="N19" s="1103">
        <v>786</v>
      </c>
      <c r="O19" s="1103">
        <v>467</v>
      </c>
      <c r="P19" s="1104">
        <v>359</v>
      </c>
      <c r="Q19" s="1099"/>
      <c r="R19" s="1099"/>
      <c r="Y19" s="1099"/>
      <c r="Z19" s="1099"/>
      <c r="AA19" s="1099"/>
      <c r="AB19" s="1099"/>
      <c r="AC19" s="1099"/>
      <c r="AD19" s="1099"/>
    </row>
    <row r="20" spans="1:30" s="1105" customFormat="1" ht="12.6" customHeight="1" x14ac:dyDescent="0.3">
      <c r="A20" s="1100"/>
      <c r="B20" s="1093"/>
      <c r="C20" s="1112" t="s">
        <v>1995</v>
      </c>
      <c r="D20" s="1093"/>
      <c r="E20" s="1107">
        <v>312</v>
      </c>
      <c r="F20" s="1107">
        <v>250</v>
      </c>
      <c r="G20" s="1107">
        <v>230</v>
      </c>
      <c r="H20" s="1107">
        <v>158</v>
      </c>
      <c r="I20" s="1107">
        <v>268</v>
      </c>
      <c r="J20" s="1108">
        <v>172</v>
      </c>
      <c r="K20" s="1108">
        <v>144</v>
      </c>
      <c r="L20" s="1107">
        <v>43</v>
      </c>
      <c r="M20" s="1107">
        <v>17</v>
      </c>
      <c r="N20" s="1109">
        <v>14</v>
      </c>
      <c r="O20" s="1109">
        <v>8</v>
      </c>
      <c r="P20" s="1110">
        <v>3</v>
      </c>
      <c r="Q20" s="1099"/>
      <c r="R20" s="1099"/>
      <c r="Y20" s="1099"/>
      <c r="Z20" s="1099"/>
      <c r="AA20" s="1099"/>
      <c r="AB20" s="1099"/>
      <c r="AC20" s="1099"/>
      <c r="AD20" s="1099"/>
    </row>
    <row r="21" spans="1:30" ht="15.75" customHeight="1" x14ac:dyDescent="0.3">
      <c r="A21" s="1092"/>
      <c r="B21" s="1094"/>
      <c r="C21" s="1113" t="s">
        <v>1996</v>
      </c>
      <c r="D21" s="1094"/>
      <c r="E21" s="1107">
        <v>156</v>
      </c>
      <c r="F21" s="1107">
        <v>112</v>
      </c>
      <c r="G21" s="1107">
        <v>102</v>
      </c>
      <c r="H21" s="1107">
        <v>40</v>
      </c>
      <c r="I21" s="1107">
        <v>66</v>
      </c>
      <c r="J21" s="1108">
        <v>51</v>
      </c>
      <c r="K21" s="1108">
        <v>60</v>
      </c>
      <c r="L21" s="1107">
        <v>64</v>
      </c>
      <c r="M21" s="1107">
        <v>11</v>
      </c>
      <c r="N21" s="1109">
        <v>18</v>
      </c>
      <c r="O21" s="1109">
        <v>23</v>
      </c>
      <c r="P21" s="1110">
        <v>12</v>
      </c>
      <c r="Q21" s="1099"/>
      <c r="R21" s="1099"/>
      <c r="Y21" s="1099"/>
      <c r="Z21" s="1099"/>
      <c r="AA21" s="1099"/>
      <c r="AB21" s="1099"/>
      <c r="AC21" s="1099"/>
      <c r="AD21" s="1099"/>
    </row>
    <row r="22" spans="1:30" ht="12.6" customHeight="1" x14ac:dyDescent="0.3">
      <c r="A22" s="1092"/>
      <c r="B22" s="1094"/>
      <c r="C22" s="1114" t="s">
        <v>29</v>
      </c>
      <c r="D22" s="1094"/>
      <c r="E22" s="1107">
        <v>163</v>
      </c>
      <c r="F22" s="1107">
        <v>225</v>
      </c>
      <c r="G22" s="1107">
        <v>483</v>
      </c>
      <c r="H22" s="1107">
        <v>649</v>
      </c>
      <c r="I22" s="1107">
        <v>782</v>
      </c>
      <c r="J22" s="1108">
        <v>840</v>
      </c>
      <c r="K22" s="1108">
        <v>727</v>
      </c>
      <c r="L22" s="1107">
        <v>609</v>
      </c>
      <c r="M22" s="1107">
        <v>93</v>
      </c>
      <c r="N22" s="1109">
        <v>258</v>
      </c>
      <c r="O22" s="1109">
        <v>150</v>
      </c>
      <c r="P22" s="1110">
        <v>108</v>
      </c>
      <c r="Q22" s="1099"/>
      <c r="R22" s="1099"/>
      <c r="Y22" s="1099"/>
      <c r="Z22" s="1099"/>
      <c r="AA22" s="1099"/>
      <c r="AB22" s="1099"/>
      <c r="AC22" s="1099"/>
      <c r="AD22" s="1099"/>
    </row>
    <row r="23" spans="1:30" ht="12.6" customHeight="1" x14ac:dyDescent="0.3">
      <c r="A23" s="1092"/>
      <c r="B23" s="1094"/>
      <c r="C23" s="1114" t="s">
        <v>69</v>
      </c>
      <c r="D23" s="1094"/>
      <c r="E23" s="1107">
        <v>330</v>
      </c>
      <c r="F23" s="1107">
        <v>297</v>
      </c>
      <c r="G23" s="1107">
        <v>259</v>
      </c>
      <c r="H23" s="1107">
        <v>151</v>
      </c>
      <c r="I23" s="1107">
        <v>151</v>
      </c>
      <c r="J23" s="1108">
        <v>132</v>
      </c>
      <c r="K23" s="1108">
        <v>230</v>
      </c>
      <c r="L23" s="1107">
        <v>115</v>
      </c>
      <c r="M23" s="1107">
        <v>43</v>
      </c>
      <c r="N23" s="1109">
        <v>37</v>
      </c>
      <c r="O23" s="1109">
        <v>28</v>
      </c>
      <c r="P23" s="1110">
        <v>8</v>
      </c>
      <c r="Q23" s="1099"/>
      <c r="R23" s="1099"/>
      <c r="Y23" s="1099"/>
      <c r="Z23" s="1099"/>
      <c r="AA23" s="1099"/>
      <c r="AB23" s="1099"/>
      <c r="AC23" s="1099"/>
      <c r="AD23" s="1099"/>
    </row>
    <row r="24" spans="1:30" ht="12.6" customHeight="1" x14ac:dyDescent="0.3">
      <c r="A24" s="1092"/>
      <c r="B24" s="1094"/>
      <c r="C24" s="1114" t="s">
        <v>1997</v>
      </c>
      <c r="D24" s="1094"/>
      <c r="E24" s="1107">
        <v>5</v>
      </c>
      <c r="F24" s="1107">
        <v>6</v>
      </c>
      <c r="G24" s="1115">
        <v>0</v>
      </c>
      <c r="H24" s="1107">
        <v>1</v>
      </c>
      <c r="I24" s="1107">
        <v>14</v>
      </c>
      <c r="J24" s="1108">
        <v>0</v>
      </c>
      <c r="K24" s="1108">
        <v>1</v>
      </c>
      <c r="L24" s="1107">
        <v>4</v>
      </c>
      <c r="M24" s="1107">
        <v>4</v>
      </c>
      <c r="N24" s="1109">
        <v>0</v>
      </c>
      <c r="O24" s="1109">
        <v>0</v>
      </c>
      <c r="P24" s="1110">
        <v>0</v>
      </c>
      <c r="Q24" s="1099"/>
      <c r="R24" s="1099"/>
      <c r="Y24" s="1099"/>
      <c r="Z24" s="1099"/>
      <c r="AA24" s="1099"/>
      <c r="AB24" s="1099"/>
      <c r="AC24" s="1099"/>
      <c r="AD24" s="1099"/>
    </row>
    <row r="25" spans="1:30" ht="12.6" customHeight="1" x14ac:dyDescent="0.3">
      <c r="A25" s="1092"/>
      <c r="B25" s="1094"/>
      <c r="C25" s="1114" t="s">
        <v>1998</v>
      </c>
      <c r="D25" s="1094"/>
      <c r="E25" s="1107">
        <v>1739</v>
      </c>
      <c r="F25" s="1107">
        <v>2067</v>
      </c>
      <c r="G25" s="1107">
        <v>2564</v>
      </c>
      <c r="H25" s="1107">
        <v>1688</v>
      </c>
      <c r="I25" s="1107">
        <v>2587</v>
      </c>
      <c r="J25" s="1108">
        <v>3572</v>
      </c>
      <c r="K25" s="1108">
        <v>3249</v>
      </c>
      <c r="L25" s="1107">
        <v>697</v>
      </c>
      <c r="M25" s="1107">
        <v>17</v>
      </c>
      <c r="N25" s="1109">
        <v>355</v>
      </c>
      <c r="O25" s="1109">
        <v>172</v>
      </c>
      <c r="P25" s="1110">
        <v>153</v>
      </c>
      <c r="Q25" s="1099"/>
      <c r="R25" s="1099"/>
      <c r="Y25" s="1099"/>
      <c r="Z25" s="1099"/>
      <c r="AA25" s="1099"/>
      <c r="AB25" s="1099"/>
      <c r="AC25" s="1099"/>
      <c r="AD25" s="1099"/>
    </row>
    <row r="26" spans="1:30" s="1105" customFormat="1" ht="12" customHeight="1" x14ac:dyDescent="0.3">
      <c r="A26" s="1092"/>
      <c r="B26" s="1094"/>
      <c r="C26" s="1094" t="s">
        <v>1661</v>
      </c>
      <c r="D26" s="1094"/>
      <c r="E26" s="1107">
        <v>865</v>
      </c>
      <c r="F26" s="1107">
        <v>1107</v>
      </c>
      <c r="G26" s="1107">
        <v>1353</v>
      </c>
      <c r="H26" s="1107">
        <v>1015</v>
      </c>
      <c r="I26" s="1107">
        <v>551</v>
      </c>
      <c r="J26" s="1108">
        <v>608</v>
      </c>
      <c r="K26" s="1108">
        <v>590</v>
      </c>
      <c r="L26" s="1107">
        <v>408</v>
      </c>
      <c r="M26" s="1107">
        <v>142</v>
      </c>
      <c r="N26" s="1109">
        <v>104</v>
      </c>
      <c r="O26" s="1109">
        <v>86</v>
      </c>
      <c r="P26" s="1110">
        <v>75</v>
      </c>
      <c r="Q26" s="1099"/>
      <c r="R26" s="1099"/>
      <c r="S26" s="1099"/>
      <c r="T26" s="1099"/>
      <c r="U26" s="1099"/>
      <c r="Y26" s="1099"/>
      <c r="Z26" s="1099"/>
      <c r="AA26" s="1099"/>
      <c r="AB26" s="1099"/>
      <c r="AC26" s="1099"/>
      <c r="AD26" s="1099"/>
    </row>
    <row r="27" spans="1:30" ht="12.6" customHeight="1" x14ac:dyDescent="0.3">
      <c r="A27" s="1100"/>
      <c r="B27" s="1093" t="s">
        <v>1999</v>
      </c>
      <c r="C27" s="1093"/>
      <c r="D27" s="1093"/>
      <c r="E27" s="1101">
        <v>8027</v>
      </c>
      <c r="F27" s="1101">
        <v>8698</v>
      </c>
      <c r="G27" s="1101">
        <v>8932</v>
      </c>
      <c r="H27" s="1101">
        <v>8538</v>
      </c>
      <c r="I27" s="1101">
        <v>11848</v>
      </c>
      <c r="J27" s="1102">
        <v>13679</v>
      </c>
      <c r="K27" s="1102">
        <v>11469</v>
      </c>
      <c r="L27" s="1101">
        <v>12816</v>
      </c>
      <c r="M27" s="1101">
        <v>2628</v>
      </c>
      <c r="N27" s="1103">
        <v>3309</v>
      </c>
      <c r="O27" s="1103">
        <v>3666</v>
      </c>
      <c r="P27" s="1104">
        <v>3212</v>
      </c>
      <c r="Q27" s="1099"/>
      <c r="R27" s="1099"/>
      <c r="Y27" s="1099"/>
      <c r="Z27" s="1099"/>
      <c r="AA27" s="1099"/>
      <c r="AB27" s="1099"/>
      <c r="AC27" s="1099"/>
      <c r="AD27" s="1099"/>
    </row>
    <row r="28" spans="1:30" ht="12.6" customHeight="1" x14ac:dyDescent="0.3">
      <c r="A28" s="1092"/>
      <c r="B28" s="1094"/>
      <c r="C28" s="1094" t="s">
        <v>2000</v>
      </c>
      <c r="D28" s="1094"/>
      <c r="E28" s="1107">
        <v>2130</v>
      </c>
      <c r="F28" s="1107">
        <v>2126</v>
      </c>
      <c r="G28" s="1107">
        <v>2422</v>
      </c>
      <c r="H28" s="1107">
        <v>2287</v>
      </c>
      <c r="I28" s="1107">
        <v>3452</v>
      </c>
      <c r="J28" s="1108">
        <v>4363</v>
      </c>
      <c r="K28" s="1108">
        <v>3350</v>
      </c>
      <c r="L28" s="1107">
        <v>4111</v>
      </c>
      <c r="M28" s="1107">
        <v>1024</v>
      </c>
      <c r="N28" s="1109">
        <v>1056</v>
      </c>
      <c r="O28" s="1109">
        <v>1031</v>
      </c>
      <c r="P28" s="1110">
        <v>1000</v>
      </c>
      <c r="Q28" s="1099"/>
      <c r="R28" s="1099"/>
      <c r="Y28" s="1099"/>
      <c r="Z28" s="1099"/>
      <c r="AA28" s="1099"/>
      <c r="AB28" s="1099"/>
      <c r="AC28" s="1099"/>
      <c r="AD28" s="1099"/>
    </row>
    <row r="29" spans="1:30" ht="12.6" customHeight="1" x14ac:dyDescent="0.3">
      <c r="A29" s="1092"/>
      <c r="B29" s="1094"/>
      <c r="C29" s="1094" t="s">
        <v>2001</v>
      </c>
      <c r="D29" s="1094"/>
      <c r="E29" s="1107">
        <v>285</v>
      </c>
      <c r="F29" s="1107">
        <v>386</v>
      </c>
      <c r="G29" s="1107">
        <v>257</v>
      </c>
      <c r="H29" s="1107">
        <v>212</v>
      </c>
      <c r="I29" s="1107">
        <v>240</v>
      </c>
      <c r="J29" s="1108">
        <v>260</v>
      </c>
      <c r="K29" s="1108">
        <v>260</v>
      </c>
      <c r="L29" s="1107">
        <v>207</v>
      </c>
      <c r="M29" s="1107">
        <v>41</v>
      </c>
      <c r="N29" s="1109">
        <v>52</v>
      </c>
      <c r="O29" s="1109">
        <v>58</v>
      </c>
      <c r="P29" s="1110">
        <v>56</v>
      </c>
      <c r="Q29" s="1099"/>
      <c r="R29" s="1099"/>
      <c r="Y29" s="1099"/>
      <c r="Z29" s="1099"/>
      <c r="AA29" s="1099"/>
      <c r="AB29" s="1099"/>
      <c r="AC29" s="1099"/>
      <c r="AD29" s="1099"/>
    </row>
    <row r="30" spans="1:30" ht="12.6" customHeight="1" x14ac:dyDescent="0.3">
      <c r="A30" s="1092"/>
      <c r="B30" s="1094"/>
      <c r="C30" s="1094" t="s">
        <v>37</v>
      </c>
      <c r="D30" s="1094"/>
      <c r="E30" s="1107">
        <v>102</v>
      </c>
      <c r="F30" s="1107">
        <v>92</v>
      </c>
      <c r="G30" s="1107">
        <v>79</v>
      </c>
      <c r="H30" s="1107">
        <v>65</v>
      </c>
      <c r="I30" s="1107">
        <v>83</v>
      </c>
      <c r="J30" s="1108">
        <v>86</v>
      </c>
      <c r="K30" s="1108">
        <v>76</v>
      </c>
      <c r="L30" s="1107">
        <v>89</v>
      </c>
      <c r="M30" s="1107">
        <v>17</v>
      </c>
      <c r="N30" s="1109">
        <v>26</v>
      </c>
      <c r="O30" s="1109">
        <v>21</v>
      </c>
      <c r="P30" s="1110">
        <v>25</v>
      </c>
      <c r="Q30" s="1099"/>
      <c r="R30" s="1099"/>
      <c r="Y30" s="1099"/>
      <c r="Z30" s="1099"/>
      <c r="AA30" s="1099"/>
      <c r="AB30" s="1099"/>
      <c r="AC30" s="1099"/>
      <c r="AD30" s="1099"/>
    </row>
    <row r="31" spans="1:30" ht="12.6" customHeight="1" x14ac:dyDescent="0.3">
      <c r="A31" s="1092"/>
      <c r="B31" s="1094"/>
      <c r="C31" s="1094" t="s">
        <v>2002</v>
      </c>
      <c r="D31" s="1094"/>
      <c r="E31" s="1107">
        <v>4940</v>
      </c>
      <c r="F31" s="1107">
        <v>5662</v>
      </c>
      <c r="G31" s="1107">
        <v>5721</v>
      </c>
      <c r="H31" s="1107">
        <v>5573</v>
      </c>
      <c r="I31" s="1107">
        <v>7627</v>
      </c>
      <c r="J31" s="1108">
        <v>8592</v>
      </c>
      <c r="K31" s="1108">
        <v>7387</v>
      </c>
      <c r="L31" s="1107">
        <v>8054</v>
      </c>
      <c r="M31" s="1107">
        <v>1468</v>
      </c>
      <c r="N31" s="1109">
        <v>2051</v>
      </c>
      <c r="O31" s="1109">
        <v>2481</v>
      </c>
      <c r="P31" s="1110">
        <v>2054</v>
      </c>
      <c r="Q31" s="1099"/>
      <c r="R31" s="1099"/>
      <c r="Y31" s="1099"/>
      <c r="Z31" s="1099"/>
      <c r="AA31" s="1099"/>
      <c r="AB31" s="1099"/>
      <c r="AC31" s="1099"/>
      <c r="AD31" s="1099"/>
    </row>
    <row r="32" spans="1:30" s="1105" customFormat="1" ht="12" customHeight="1" x14ac:dyDescent="0.3">
      <c r="A32" s="1092"/>
      <c r="B32" s="1094"/>
      <c r="C32" s="1094" t="s">
        <v>1661</v>
      </c>
      <c r="D32" s="1094"/>
      <c r="E32" s="1107">
        <v>570</v>
      </c>
      <c r="F32" s="1107">
        <v>432</v>
      </c>
      <c r="G32" s="1107">
        <v>453</v>
      </c>
      <c r="H32" s="1107">
        <v>401</v>
      </c>
      <c r="I32" s="1107">
        <v>446</v>
      </c>
      <c r="J32" s="1108">
        <v>378</v>
      </c>
      <c r="K32" s="1108">
        <v>396</v>
      </c>
      <c r="L32" s="1107">
        <v>355</v>
      </c>
      <c r="M32" s="1107">
        <v>78</v>
      </c>
      <c r="N32" s="1109">
        <v>124</v>
      </c>
      <c r="O32" s="1109">
        <v>75</v>
      </c>
      <c r="P32" s="1110">
        <v>77</v>
      </c>
      <c r="Q32" s="1099"/>
      <c r="R32" s="1099"/>
      <c r="S32" s="1099"/>
      <c r="T32" s="1099"/>
      <c r="U32" s="1099"/>
      <c r="Y32" s="1099"/>
      <c r="Z32" s="1099"/>
      <c r="AA32" s="1099"/>
      <c r="AB32" s="1099"/>
      <c r="AC32" s="1099"/>
      <c r="AD32" s="1099"/>
    </row>
    <row r="33" spans="1:30" ht="12.6" customHeight="1" x14ac:dyDescent="0.3">
      <c r="A33" s="1100"/>
      <c r="B33" s="1093" t="s">
        <v>2003</v>
      </c>
      <c r="C33" s="1093"/>
      <c r="D33" s="1093"/>
      <c r="E33" s="1101">
        <v>6119</v>
      </c>
      <c r="F33" s="1101">
        <v>6075</v>
      </c>
      <c r="G33" s="1101">
        <v>6163</v>
      </c>
      <c r="H33" s="1101">
        <v>4797</v>
      </c>
      <c r="I33" s="1101">
        <v>4644</v>
      </c>
      <c r="J33" s="1102">
        <v>5458</v>
      </c>
      <c r="K33" s="1102">
        <v>5967</v>
      </c>
      <c r="L33" s="1101">
        <v>5983</v>
      </c>
      <c r="M33" s="1101">
        <v>1349</v>
      </c>
      <c r="N33" s="1103">
        <v>1468</v>
      </c>
      <c r="O33" s="1103">
        <v>1728</v>
      </c>
      <c r="P33" s="1104">
        <v>1438</v>
      </c>
      <c r="Q33" s="1099"/>
      <c r="R33" s="1099"/>
      <c r="Y33" s="1099"/>
      <c r="Z33" s="1099"/>
      <c r="AA33" s="1099"/>
      <c r="AB33" s="1099"/>
      <c r="AC33" s="1099"/>
      <c r="AD33" s="1099"/>
    </row>
    <row r="34" spans="1:30" ht="12.6" customHeight="1" x14ac:dyDescent="0.3">
      <c r="A34" s="1092"/>
      <c r="B34" s="1094"/>
      <c r="C34" s="1106" t="s">
        <v>519</v>
      </c>
      <c r="D34" s="1094"/>
      <c r="E34" s="1107">
        <v>266</v>
      </c>
      <c r="F34" s="1107">
        <v>260.05644799999999</v>
      </c>
      <c r="G34" s="1107">
        <v>242</v>
      </c>
      <c r="H34" s="1107">
        <v>195</v>
      </c>
      <c r="I34" s="1107">
        <v>168</v>
      </c>
      <c r="J34" s="1108">
        <v>260</v>
      </c>
      <c r="K34" s="1108">
        <v>117</v>
      </c>
      <c r="L34" s="1107">
        <v>73</v>
      </c>
      <c r="M34" s="1107">
        <v>16</v>
      </c>
      <c r="N34" s="1109">
        <v>23</v>
      </c>
      <c r="O34" s="1109">
        <v>15</v>
      </c>
      <c r="P34" s="1110">
        <v>19</v>
      </c>
      <c r="Q34" s="1099"/>
      <c r="R34" s="1099"/>
      <c r="Y34" s="1099"/>
      <c r="Z34" s="1099"/>
      <c r="AA34" s="1099"/>
      <c r="AB34" s="1099"/>
      <c r="AC34" s="1099"/>
      <c r="AD34" s="1099"/>
    </row>
    <row r="35" spans="1:30" ht="12.6" customHeight="1" x14ac:dyDescent="0.3">
      <c r="A35" s="1092"/>
      <c r="B35" s="1094"/>
      <c r="C35" s="1106" t="s">
        <v>2004</v>
      </c>
      <c r="D35" s="1094"/>
      <c r="E35" s="1107">
        <v>66</v>
      </c>
      <c r="F35" s="1107">
        <v>65</v>
      </c>
      <c r="G35" s="1107">
        <v>67</v>
      </c>
      <c r="H35" s="1107">
        <v>48</v>
      </c>
      <c r="I35" s="1107">
        <v>9</v>
      </c>
      <c r="J35" s="1108">
        <v>34</v>
      </c>
      <c r="K35" s="1108">
        <v>8</v>
      </c>
      <c r="L35" s="1107">
        <v>11</v>
      </c>
      <c r="M35" s="1107">
        <v>5</v>
      </c>
      <c r="N35" s="1109">
        <v>1</v>
      </c>
      <c r="O35" s="1109">
        <v>5</v>
      </c>
      <c r="P35" s="1110">
        <v>1</v>
      </c>
      <c r="Q35" s="1099"/>
      <c r="R35" s="1099"/>
      <c r="Y35" s="1099"/>
      <c r="Z35" s="1099"/>
      <c r="AA35" s="1099"/>
      <c r="AB35" s="1099"/>
      <c r="AC35" s="1099"/>
      <c r="AD35" s="1099"/>
    </row>
    <row r="36" spans="1:30" ht="12.6" customHeight="1" x14ac:dyDescent="0.3">
      <c r="A36" s="1092"/>
      <c r="B36" s="1094"/>
      <c r="C36" s="1094" t="s">
        <v>2005</v>
      </c>
      <c r="D36" s="1094"/>
      <c r="E36" s="1107">
        <v>5656</v>
      </c>
      <c r="F36" s="1107">
        <v>5647</v>
      </c>
      <c r="G36" s="1107">
        <v>5781</v>
      </c>
      <c r="H36" s="1107">
        <v>4418</v>
      </c>
      <c r="I36" s="1107">
        <v>4333</v>
      </c>
      <c r="J36" s="1108">
        <v>5079</v>
      </c>
      <c r="K36" s="1108">
        <v>5709</v>
      </c>
      <c r="L36" s="1107">
        <v>5784</v>
      </c>
      <c r="M36" s="1107">
        <v>1324</v>
      </c>
      <c r="N36" s="1109">
        <v>1384</v>
      </c>
      <c r="O36" s="1109">
        <v>1680</v>
      </c>
      <c r="P36" s="1110">
        <v>1396</v>
      </c>
      <c r="Q36" s="1099"/>
      <c r="R36" s="1099"/>
      <c r="Y36" s="1099"/>
      <c r="Z36" s="1099"/>
      <c r="AA36" s="1099"/>
      <c r="AB36" s="1099"/>
      <c r="AC36" s="1099"/>
      <c r="AD36" s="1099"/>
    </row>
    <row r="37" spans="1:30" s="1105" customFormat="1" ht="12" customHeight="1" x14ac:dyDescent="0.3">
      <c r="A37" s="1092"/>
      <c r="B37" s="1094"/>
      <c r="C37" s="1094" t="s">
        <v>1661</v>
      </c>
      <c r="D37" s="1094"/>
      <c r="E37" s="1107">
        <v>131</v>
      </c>
      <c r="F37" s="1107">
        <v>103</v>
      </c>
      <c r="G37" s="1107">
        <v>73</v>
      </c>
      <c r="H37" s="1107">
        <v>136</v>
      </c>
      <c r="I37" s="1107">
        <v>134</v>
      </c>
      <c r="J37" s="1108">
        <v>85</v>
      </c>
      <c r="K37" s="1108">
        <v>133</v>
      </c>
      <c r="L37" s="1107">
        <v>115</v>
      </c>
      <c r="M37" s="1107">
        <v>4</v>
      </c>
      <c r="N37" s="1109">
        <v>60</v>
      </c>
      <c r="O37" s="1109">
        <v>28</v>
      </c>
      <c r="P37" s="1110">
        <v>22</v>
      </c>
      <c r="Q37" s="1099"/>
      <c r="R37" s="1099"/>
      <c r="S37" s="1099"/>
      <c r="T37" s="1099"/>
      <c r="U37" s="1099"/>
      <c r="V37" s="1099"/>
      <c r="Y37" s="1099"/>
      <c r="Z37" s="1099"/>
      <c r="AA37" s="1099"/>
      <c r="AB37" s="1099"/>
      <c r="AC37" s="1099"/>
      <c r="AD37" s="1099"/>
    </row>
    <row r="38" spans="1:30" ht="12.6" customHeight="1" x14ac:dyDescent="0.3">
      <c r="A38" s="1100"/>
      <c r="B38" s="1093" t="s">
        <v>2006</v>
      </c>
      <c r="C38" s="1093"/>
      <c r="D38" s="1093"/>
      <c r="E38" s="1101">
        <v>170</v>
      </c>
      <c r="F38" s="1101">
        <v>110</v>
      </c>
      <c r="G38" s="1101">
        <v>136</v>
      </c>
      <c r="H38" s="1101">
        <v>113</v>
      </c>
      <c r="I38" s="1101">
        <v>190</v>
      </c>
      <c r="J38" s="1102">
        <v>265</v>
      </c>
      <c r="K38" s="1102">
        <v>235</v>
      </c>
      <c r="L38" s="1101">
        <v>144</v>
      </c>
      <c r="M38" s="1101">
        <v>37</v>
      </c>
      <c r="N38" s="1103">
        <v>32</v>
      </c>
      <c r="O38" s="1103">
        <v>33</v>
      </c>
      <c r="P38" s="1104">
        <v>40</v>
      </c>
      <c r="Q38" s="1099"/>
      <c r="R38" s="1099"/>
      <c r="Y38" s="1099"/>
      <c r="Z38" s="1099"/>
      <c r="AA38" s="1099"/>
      <c r="AB38" s="1099"/>
      <c r="AC38" s="1099"/>
      <c r="AD38" s="1099"/>
    </row>
    <row r="39" spans="1:30" ht="12.6" customHeight="1" x14ac:dyDescent="0.3">
      <c r="A39" s="1092"/>
      <c r="B39" s="1094"/>
      <c r="C39" s="1094" t="s">
        <v>25</v>
      </c>
      <c r="D39" s="1094"/>
      <c r="E39" s="1107">
        <v>157</v>
      </c>
      <c r="F39" s="1107">
        <v>90</v>
      </c>
      <c r="G39" s="1107">
        <v>125</v>
      </c>
      <c r="H39" s="1107">
        <v>95</v>
      </c>
      <c r="I39" s="1107">
        <v>172</v>
      </c>
      <c r="J39" s="1108">
        <v>250</v>
      </c>
      <c r="K39" s="1108">
        <v>221</v>
      </c>
      <c r="L39" s="1107">
        <v>124</v>
      </c>
      <c r="M39" s="1107">
        <v>32</v>
      </c>
      <c r="N39" s="1109">
        <v>29</v>
      </c>
      <c r="O39" s="1109">
        <v>26</v>
      </c>
      <c r="P39" s="1110">
        <v>37</v>
      </c>
      <c r="Q39" s="1099"/>
      <c r="R39" s="1099"/>
      <c r="Y39" s="1099"/>
      <c r="Z39" s="1099"/>
      <c r="AA39" s="1099"/>
      <c r="AB39" s="1099"/>
      <c r="AC39" s="1099"/>
      <c r="AD39" s="1099"/>
    </row>
    <row r="40" spans="1:30" ht="12.6" customHeight="1" x14ac:dyDescent="0.3">
      <c r="A40" s="1092"/>
      <c r="B40" s="1094"/>
      <c r="C40" s="1094" t="s">
        <v>529</v>
      </c>
      <c r="D40" s="1094"/>
      <c r="E40" s="1107">
        <v>13</v>
      </c>
      <c r="F40" s="1107">
        <v>20</v>
      </c>
      <c r="G40" s="1107">
        <v>11</v>
      </c>
      <c r="H40" s="1107">
        <v>18</v>
      </c>
      <c r="I40" s="1107">
        <v>17</v>
      </c>
      <c r="J40" s="1108">
        <v>15</v>
      </c>
      <c r="K40" s="1108">
        <v>14</v>
      </c>
      <c r="L40" s="1107">
        <v>20</v>
      </c>
      <c r="M40" s="1107">
        <v>5</v>
      </c>
      <c r="N40" s="1109">
        <v>3</v>
      </c>
      <c r="O40" s="1109">
        <v>7</v>
      </c>
      <c r="P40" s="1110">
        <v>4</v>
      </c>
      <c r="Q40" s="1099"/>
      <c r="R40" s="1099"/>
      <c r="Y40" s="1099"/>
      <c r="Z40" s="1099"/>
      <c r="AA40" s="1099"/>
      <c r="AB40" s="1099"/>
      <c r="AC40" s="1099"/>
      <c r="AD40" s="1099"/>
    </row>
    <row r="41" spans="1:30" ht="15.75" customHeight="1" thickBot="1" x14ac:dyDescent="0.35">
      <c r="A41" s="1116"/>
      <c r="B41" s="1117"/>
      <c r="C41" s="1117" t="s">
        <v>1661</v>
      </c>
      <c r="D41" s="1117"/>
      <c r="E41" s="1118">
        <v>0</v>
      </c>
      <c r="F41" s="1118">
        <v>0</v>
      </c>
      <c r="G41" s="1118">
        <v>0</v>
      </c>
      <c r="H41" s="1118">
        <v>0</v>
      </c>
      <c r="I41" s="1118">
        <v>0</v>
      </c>
      <c r="J41" s="1118">
        <v>0</v>
      </c>
      <c r="K41" s="1119">
        <v>0</v>
      </c>
      <c r="L41" s="1120">
        <v>0</v>
      </c>
      <c r="M41" s="1120">
        <v>0</v>
      </c>
      <c r="N41" s="1121">
        <v>0</v>
      </c>
      <c r="O41" s="1121">
        <v>0</v>
      </c>
      <c r="P41" s="1122">
        <v>0</v>
      </c>
      <c r="Q41" s="1099"/>
      <c r="R41" s="1099"/>
      <c r="S41" s="1099"/>
      <c r="T41" s="1099"/>
      <c r="U41" s="1099"/>
      <c r="Y41" s="1099"/>
      <c r="Z41" s="1099"/>
      <c r="AA41" s="1099"/>
      <c r="AB41" s="1099"/>
      <c r="AC41" s="1099"/>
      <c r="AD41" s="1099"/>
    </row>
    <row r="42" spans="1:30" ht="24.75" customHeight="1" x14ac:dyDescent="0.3">
      <c r="B42" s="1123"/>
      <c r="C42" s="1124" t="s">
        <v>2007</v>
      </c>
      <c r="D42" s="1125"/>
      <c r="E42" s="1126"/>
      <c r="F42" s="1126"/>
      <c r="G42" s="1126"/>
      <c r="H42" s="1126"/>
      <c r="I42" s="1126"/>
      <c r="J42" s="1125"/>
      <c r="K42" s="1127"/>
      <c r="L42" s="1128"/>
      <c r="M42" s="1128"/>
      <c r="N42" s="1099"/>
      <c r="O42" s="1099"/>
    </row>
    <row r="43" spans="1:30" s="1131" customFormat="1" ht="12.75" customHeight="1" x14ac:dyDescent="0.3">
      <c r="A43" s="1085"/>
      <c r="B43" s="1085"/>
      <c r="C43" s="6230"/>
      <c r="D43" s="6230"/>
      <c r="E43" s="1129"/>
      <c r="F43" s="1129"/>
      <c r="G43" s="1130"/>
      <c r="H43" s="1130"/>
      <c r="I43" s="1130"/>
      <c r="J43" s="1130"/>
      <c r="K43" s="1130"/>
      <c r="L43" s="1130"/>
      <c r="M43" s="1130"/>
    </row>
    <row r="44" spans="1:30" ht="5.25" customHeight="1" x14ac:dyDescent="0.3">
      <c r="A44" s="1131"/>
      <c r="D44" s="1131"/>
      <c r="E44" s="1131"/>
      <c r="F44" s="1131"/>
      <c r="G44" s="1131"/>
      <c r="H44" s="1131"/>
      <c r="I44" s="1131"/>
      <c r="J44" s="1131"/>
      <c r="K44" s="1131"/>
      <c r="L44" s="1131"/>
      <c r="M44" s="1131"/>
      <c r="P44" s="1132"/>
    </row>
    <row r="45" spans="1:30" ht="12" customHeight="1" x14ac:dyDescent="0.3">
      <c r="E45" s="1099"/>
      <c r="F45" s="1099"/>
      <c r="G45" s="1099"/>
      <c r="H45" s="1099"/>
      <c r="I45" s="1099"/>
      <c r="J45" s="1099"/>
      <c r="K45" s="1099"/>
      <c r="L45" s="1099"/>
      <c r="M45" s="1099"/>
      <c r="P45" s="1132"/>
    </row>
    <row r="46" spans="1:30" ht="12" customHeight="1" x14ac:dyDescent="0.3">
      <c r="E46" s="1099"/>
      <c r="F46" s="1099"/>
      <c r="G46" s="1099"/>
      <c r="H46" s="1099"/>
      <c r="I46" s="1099"/>
      <c r="J46" s="1099"/>
      <c r="K46" s="1099"/>
      <c r="L46" s="1099"/>
      <c r="M46" s="1099"/>
      <c r="P46" s="1132"/>
    </row>
    <row r="47" spans="1:30" ht="12" customHeight="1" x14ac:dyDescent="0.3">
      <c r="E47" s="1099"/>
      <c r="F47" s="1099"/>
      <c r="G47" s="1099"/>
      <c r="H47" s="1099"/>
      <c r="I47" s="1099"/>
      <c r="J47" s="1099"/>
      <c r="K47" s="1099"/>
      <c r="L47" s="1099"/>
      <c r="M47" s="1099"/>
      <c r="P47" s="1132"/>
    </row>
    <row r="48" spans="1:30" ht="12" customHeight="1" x14ac:dyDescent="0.3">
      <c r="E48" s="1099"/>
      <c r="F48" s="1099"/>
      <c r="G48" s="1099"/>
      <c r="H48" s="1099"/>
      <c r="I48" s="1099"/>
      <c r="J48" s="1099"/>
      <c r="K48" s="1099"/>
      <c r="L48" s="1099"/>
      <c r="M48" s="1099"/>
    </row>
    <row r="49" spans="1:13" ht="12" customHeight="1" x14ac:dyDescent="0.3">
      <c r="E49" s="1099"/>
      <c r="F49" s="1099"/>
      <c r="G49" s="1099"/>
      <c r="H49" s="1099"/>
      <c r="I49" s="1099"/>
      <c r="J49" s="1099"/>
      <c r="K49" s="1099"/>
      <c r="L49" s="1099"/>
      <c r="M49" s="1099"/>
    </row>
    <row r="50" spans="1:13" ht="12" customHeight="1" x14ac:dyDescent="0.3">
      <c r="E50" s="1099"/>
      <c r="F50" s="1099"/>
      <c r="G50" s="1099"/>
      <c r="H50" s="1099"/>
      <c r="I50" s="1099"/>
      <c r="J50" s="1099"/>
      <c r="K50" s="1099"/>
      <c r="L50" s="1099"/>
      <c r="M50" s="1099"/>
    </row>
    <row r="51" spans="1:13" ht="12" customHeight="1" x14ac:dyDescent="0.3">
      <c r="E51" s="1099"/>
      <c r="F51" s="1099"/>
      <c r="G51" s="1099"/>
      <c r="H51" s="1099"/>
      <c r="I51" s="1099"/>
      <c r="J51" s="1099"/>
      <c r="K51" s="1099"/>
      <c r="L51" s="1099"/>
      <c r="M51" s="1099"/>
    </row>
    <row r="52" spans="1:13" ht="12" customHeight="1" x14ac:dyDescent="0.3">
      <c r="E52" s="1099"/>
      <c r="F52" s="1099"/>
      <c r="G52" s="1099"/>
      <c r="H52" s="1099"/>
      <c r="I52" s="1099"/>
      <c r="J52" s="1099"/>
      <c r="K52" s="1099"/>
      <c r="L52" s="1099"/>
      <c r="M52" s="1099"/>
    </row>
    <row r="53" spans="1:13" ht="12" customHeight="1" x14ac:dyDescent="0.3">
      <c r="E53" s="1099"/>
      <c r="F53" s="1099"/>
      <c r="G53" s="1099"/>
      <c r="H53" s="1099"/>
      <c r="I53" s="1099"/>
      <c r="J53" s="1099"/>
      <c r="K53" s="1099"/>
      <c r="L53" s="1099"/>
      <c r="M53" s="1099"/>
    </row>
    <row r="54" spans="1:13" ht="12" customHeight="1" x14ac:dyDescent="0.3">
      <c r="E54" s="1099"/>
      <c r="F54" s="1099"/>
      <c r="G54" s="1099"/>
      <c r="H54" s="1099"/>
      <c r="I54" s="1099"/>
      <c r="J54" s="1099"/>
      <c r="K54" s="1099"/>
      <c r="L54" s="1099"/>
      <c r="M54" s="1099"/>
    </row>
    <row r="55" spans="1:13" ht="12" customHeight="1" x14ac:dyDescent="0.3">
      <c r="E55" s="1099"/>
      <c r="F55" s="1099"/>
      <c r="G55" s="1099"/>
      <c r="H55" s="1099"/>
      <c r="I55" s="1099"/>
      <c r="J55" s="1099"/>
      <c r="K55" s="1099"/>
      <c r="L55" s="1099"/>
      <c r="M55" s="1099"/>
    </row>
    <row r="56" spans="1:13" ht="6" customHeight="1" x14ac:dyDescent="0.3">
      <c r="A56" s="1133"/>
      <c r="B56" s="1133"/>
      <c r="E56" s="1099"/>
      <c r="F56" s="1099"/>
      <c r="G56" s="1099"/>
      <c r="H56" s="1099"/>
      <c r="I56" s="1099"/>
      <c r="J56" s="1099"/>
      <c r="K56" s="1099"/>
      <c r="L56" s="1099"/>
      <c r="M56" s="1099"/>
    </row>
    <row r="57" spans="1:13" s="1131" customFormat="1" x14ac:dyDescent="0.3">
      <c r="A57" s="1085"/>
      <c r="B57" s="1085"/>
      <c r="C57" s="1085"/>
      <c r="D57" s="1085"/>
      <c r="E57" s="1099"/>
      <c r="F57" s="1099"/>
      <c r="G57" s="1099"/>
      <c r="H57" s="1099"/>
      <c r="I57" s="1099"/>
      <c r="J57" s="1099"/>
      <c r="K57" s="1099"/>
      <c r="L57" s="1099"/>
      <c r="M57" s="1099"/>
    </row>
    <row r="58" spans="1:13" ht="4.5" customHeight="1" x14ac:dyDescent="0.3">
      <c r="A58" s="1131"/>
      <c r="B58" s="1134"/>
      <c r="C58" s="1131"/>
      <c r="D58" s="1131"/>
      <c r="E58" s="1135"/>
      <c r="F58" s="1135"/>
      <c r="G58" s="1135"/>
      <c r="H58" s="1135"/>
      <c r="I58" s="1135"/>
      <c r="J58" s="1135"/>
      <c r="K58" s="1135"/>
      <c r="L58" s="1135"/>
      <c r="M58" s="1135"/>
    </row>
    <row r="59" spans="1:13" ht="12" customHeight="1" x14ac:dyDescent="0.3">
      <c r="E59" s="1099"/>
      <c r="F59" s="1099"/>
      <c r="G59" s="1099"/>
      <c r="H59" s="1099"/>
      <c r="I59" s="1099"/>
      <c r="J59" s="1099"/>
      <c r="K59" s="1099"/>
      <c r="L59" s="1099"/>
      <c r="M59" s="1099"/>
    </row>
    <row r="60" spans="1:13" ht="12" customHeight="1" x14ac:dyDescent="0.3"/>
    <row r="61" spans="1:13" ht="12" customHeight="1" x14ac:dyDescent="0.3"/>
    <row r="62" spans="1:13" ht="12" customHeight="1" x14ac:dyDescent="0.3"/>
    <row r="63" spans="1:13" ht="4.5" customHeight="1" x14ac:dyDescent="0.3"/>
  </sheetData>
  <mergeCells count="12">
    <mergeCell ref="M4:P4"/>
    <mergeCell ref="C43:D43"/>
    <mergeCell ref="A1:AB1"/>
    <mergeCell ref="B4:D5"/>
    <mergeCell ref="E4:E5"/>
    <mergeCell ref="F4:F5"/>
    <mergeCell ref="G4:G5"/>
    <mergeCell ref="H4:H5"/>
    <mergeCell ref="I4:I5"/>
    <mergeCell ref="J4:J5"/>
    <mergeCell ref="K4:K5"/>
    <mergeCell ref="L4:L5"/>
  </mergeCells>
  <hyperlinks>
    <hyperlink ref="A1" location="CONTENT!A1" display="Back to table of contents" xr:uid="{2F5AA752-23C7-476B-BBB2-E29350AF9565}"/>
    <hyperlink ref="A1:AB1" location="CONTENT!B123" display="Back to table of contents" xr:uid="{421E28D4-EAAD-4D42-98BE-1F9473146712}"/>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A8F2F-FF84-4574-8644-114C65D2F115}">
  <dimension ref="A1:AF38"/>
  <sheetViews>
    <sheetView workbookViewId="0">
      <selection activeCell="C1" sqref="C1"/>
    </sheetView>
  </sheetViews>
  <sheetFormatPr defaultColWidth="6.8984375" defaultRowHeight="13.2" x14ac:dyDescent="0.25"/>
  <cols>
    <col min="1" max="1" width="5.8984375" style="1365" customWidth="1"/>
    <col min="2" max="2" width="1.69921875" style="1363" customWidth="1"/>
    <col min="3" max="3" width="10.8984375" style="1363" customWidth="1"/>
    <col min="4" max="4" width="19.69921875" style="1363" customWidth="1"/>
    <col min="5" max="18" width="9.59765625" style="1363" customWidth="1"/>
    <col min="19" max="255" width="6.8984375" style="1363"/>
    <col min="256" max="256" width="5.8984375" style="1363" customWidth="1"/>
    <col min="257" max="257" width="1.69921875" style="1363" customWidth="1"/>
    <col min="258" max="258" width="4.8984375" style="1363" customWidth="1"/>
    <col min="259" max="259" width="19.69921875" style="1363" customWidth="1"/>
    <col min="260" max="266" width="7" style="1363" customWidth="1"/>
    <col min="267" max="267" width="7.5" style="1363" customWidth="1"/>
    <col min="268" max="268" width="6.69921875" style="1363" customWidth="1"/>
    <col min="269" max="269" width="1.09765625" style="1363" customWidth="1"/>
    <col min="270" max="270" width="6.5" style="1363" customWidth="1"/>
    <col min="271" max="511" width="6.8984375" style="1363"/>
    <col min="512" max="512" width="5.8984375" style="1363" customWidth="1"/>
    <col min="513" max="513" width="1.69921875" style="1363" customWidth="1"/>
    <col min="514" max="514" width="4.8984375" style="1363" customWidth="1"/>
    <col min="515" max="515" width="19.69921875" style="1363" customWidth="1"/>
    <col min="516" max="522" width="7" style="1363" customWidth="1"/>
    <col min="523" max="523" width="7.5" style="1363" customWidth="1"/>
    <col min="524" max="524" width="6.69921875" style="1363" customWidth="1"/>
    <col min="525" max="525" width="1.09765625" style="1363" customWidth="1"/>
    <col min="526" max="526" width="6.5" style="1363" customWidth="1"/>
    <col min="527" max="767" width="6.8984375" style="1363"/>
    <col min="768" max="768" width="5.8984375" style="1363" customWidth="1"/>
    <col min="769" max="769" width="1.69921875" style="1363" customWidth="1"/>
    <col min="770" max="770" width="4.8984375" style="1363" customWidth="1"/>
    <col min="771" max="771" width="19.69921875" style="1363" customWidth="1"/>
    <col min="772" max="778" width="7" style="1363" customWidth="1"/>
    <col min="779" max="779" width="7.5" style="1363" customWidth="1"/>
    <col min="780" max="780" width="6.69921875" style="1363" customWidth="1"/>
    <col min="781" max="781" width="1.09765625" style="1363" customWidth="1"/>
    <col min="782" max="782" width="6.5" style="1363" customWidth="1"/>
    <col min="783" max="1023" width="6.8984375" style="1363"/>
    <col min="1024" max="1024" width="5.8984375" style="1363" customWidth="1"/>
    <col min="1025" max="1025" width="1.69921875" style="1363" customWidth="1"/>
    <col min="1026" max="1026" width="4.8984375" style="1363" customWidth="1"/>
    <col min="1027" max="1027" width="19.69921875" style="1363" customWidth="1"/>
    <col min="1028" max="1034" width="7" style="1363" customWidth="1"/>
    <col min="1035" max="1035" width="7.5" style="1363" customWidth="1"/>
    <col min="1036" max="1036" width="6.69921875" style="1363" customWidth="1"/>
    <col min="1037" max="1037" width="1.09765625" style="1363" customWidth="1"/>
    <col min="1038" max="1038" width="6.5" style="1363" customWidth="1"/>
    <col min="1039" max="1279" width="6.8984375" style="1363"/>
    <col min="1280" max="1280" width="5.8984375" style="1363" customWidth="1"/>
    <col min="1281" max="1281" width="1.69921875" style="1363" customWidth="1"/>
    <col min="1282" max="1282" width="4.8984375" style="1363" customWidth="1"/>
    <col min="1283" max="1283" width="19.69921875" style="1363" customWidth="1"/>
    <col min="1284" max="1290" width="7" style="1363" customWidth="1"/>
    <col min="1291" max="1291" width="7.5" style="1363" customWidth="1"/>
    <col min="1292" max="1292" width="6.69921875" style="1363" customWidth="1"/>
    <col min="1293" max="1293" width="1.09765625" style="1363" customWidth="1"/>
    <col min="1294" max="1294" width="6.5" style="1363" customWidth="1"/>
    <col min="1295" max="1535" width="6.8984375" style="1363"/>
    <col min="1536" max="1536" width="5.8984375" style="1363" customWidth="1"/>
    <col min="1537" max="1537" width="1.69921875" style="1363" customWidth="1"/>
    <col min="1538" max="1538" width="4.8984375" style="1363" customWidth="1"/>
    <col min="1539" max="1539" width="19.69921875" style="1363" customWidth="1"/>
    <col min="1540" max="1546" width="7" style="1363" customWidth="1"/>
    <col min="1547" max="1547" width="7.5" style="1363" customWidth="1"/>
    <col min="1548" max="1548" width="6.69921875" style="1363" customWidth="1"/>
    <col min="1549" max="1549" width="1.09765625" style="1363" customWidth="1"/>
    <col min="1550" max="1550" width="6.5" style="1363" customWidth="1"/>
    <col min="1551" max="1791" width="6.8984375" style="1363"/>
    <col min="1792" max="1792" width="5.8984375" style="1363" customWidth="1"/>
    <col min="1793" max="1793" width="1.69921875" style="1363" customWidth="1"/>
    <col min="1794" max="1794" width="4.8984375" style="1363" customWidth="1"/>
    <col min="1795" max="1795" width="19.69921875" style="1363" customWidth="1"/>
    <col min="1796" max="1802" width="7" style="1363" customWidth="1"/>
    <col min="1803" max="1803" width="7.5" style="1363" customWidth="1"/>
    <col min="1804" max="1804" width="6.69921875" style="1363" customWidth="1"/>
    <col min="1805" max="1805" width="1.09765625" style="1363" customWidth="1"/>
    <col min="1806" max="1806" width="6.5" style="1363" customWidth="1"/>
    <col min="1807" max="2047" width="6.8984375" style="1363"/>
    <col min="2048" max="2048" width="5.8984375" style="1363" customWidth="1"/>
    <col min="2049" max="2049" width="1.69921875" style="1363" customWidth="1"/>
    <col min="2050" max="2050" width="4.8984375" style="1363" customWidth="1"/>
    <col min="2051" max="2051" width="19.69921875" style="1363" customWidth="1"/>
    <col min="2052" max="2058" width="7" style="1363" customWidth="1"/>
    <col min="2059" max="2059" width="7.5" style="1363" customWidth="1"/>
    <col min="2060" max="2060" width="6.69921875" style="1363" customWidth="1"/>
    <col min="2061" max="2061" width="1.09765625" style="1363" customWidth="1"/>
    <col min="2062" max="2062" width="6.5" style="1363" customWidth="1"/>
    <col min="2063" max="2303" width="6.8984375" style="1363"/>
    <col min="2304" max="2304" width="5.8984375" style="1363" customWidth="1"/>
    <col min="2305" max="2305" width="1.69921875" style="1363" customWidth="1"/>
    <col min="2306" max="2306" width="4.8984375" style="1363" customWidth="1"/>
    <col min="2307" max="2307" width="19.69921875" style="1363" customWidth="1"/>
    <col min="2308" max="2314" width="7" style="1363" customWidth="1"/>
    <col min="2315" max="2315" width="7.5" style="1363" customWidth="1"/>
    <col min="2316" max="2316" width="6.69921875" style="1363" customWidth="1"/>
    <col min="2317" max="2317" width="1.09765625" style="1363" customWidth="1"/>
    <col min="2318" max="2318" width="6.5" style="1363" customWidth="1"/>
    <col min="2319" max="2559" width="6.8984375" style="1363"/>
    <col min="2560" max="2560" width="5.8984375" style="1363" customWidth="1"/>
    <col min="2561" max="2561" width="1.69921875" style="1363" customWidth="1"/>
    <col min="2562" max="2562" width="4.8984375" style="1363" customWidth="1"/>
    <col min="2563" max="2563" width="19.69921875" style="1363" customWidth="1"/>
    <col min="2564" max="2570" width="7" style="1363" customWidth="1"/>
    <col min="2571" max="2571" width="7.5" style="1363" customWidth="1"/>
    <col min="2572" max="2572" width="6.69921875" style="1363" customWidth="1"/>
    <col min="2573" max="2573" width="1.09765625" style="1363" customWidth="1"/>
    <col min="2574" max="2574" width="6.5" style="1363" customWidth="1"/>
    <col min="2575" max="2815" width="6.8984375" style="1363"/>
    <col min="2816" max="2816" width="5.8984375" style="1363" customWidth="1"/>
    <col min="2817" max="2817" width="1.69921875" style="1363" customWidth="1"/>
    <col min="2818" max="2818" width="4.8984375" style="1363" customWidth="1"/>
    <col min="2819" max="2819" width="19.69921875" style="1363" customWidth="1"/>
    <col min="2820" max="2826" width="7" style="1363" customWidth="1"/>
    <col min="2827" max="2827" width="7.5" style="1363" customWidth="1"/>
    <col min="2828" max="2828" width="6.69921875" style="1363" customWidth="1"/>
    <col min="2829" max="2829" width="1.09765625" style="1363" customWidth="1"/>
    <col min="2830" max="2830" width="6.5" style="1363" customWidth="1"/>
    <col min="2831" max="3071" width="6.8984375" style="1363"/>
    <col min="3072" max="3072" width="5.8984375" style="1363" customWidth="1"/>
    <col min="3073" max="3073" width="1.69921875" style="1363" customWidth="1"/>
    <col min="3074" max="3074" width="4.8984375" style="1363" customWidth="1"/>
    <col min="3075" max="3075" width="19.69921875" style="1363" customWidth="1"/>
    <col min="3076" max="3082" width="7" style="1363" customWidth="1"/>
    <col min="3083" max="3083" width="7.5" style="1363" customWidth="1"/>
    <col min="3084" max="3084" width="6.69921875" style="1363" customWidth="1"/>
    <col min="3085" max="3085" width="1.09765625" style="1363" customWidth="1"/>
    <col min="3086" max="3086" width="6.5" style="1363" customWidth="1"/>
    <col min="3087" max="3327" width="6.8984375" style="1363"/>
    <col min="3328" max="3328" width="5.8984375" style="1363" customWidth="1"/>
    <col min="3329" max="3329" width="1.69921875" style="1363" customWidth="1"/>
    <col min="3330" max="3330" width="4.8984375" style="1363" customWidth="1"/>
    <col min="3331" max="3331" width="19.69921875" style="1363" customWidth="1"/>
    <col min="3332" max="3338" width="7" style="1363" customWidth="1"/>
    <col min="3339" max="3339" width="7.5" style="1363" customWidth="1"/>
    <col min="3340" max="3340" width="6.69921875" style="1363" customWidth="1"/>
    <col min="3341" max="3341" width="1.09765625" style="1363" customWidth="1"/>
    <col min="3342" max="3342" width="6.5" style="1363" customWidth="1"/>
    <col min="3343" max="3583" width="6.8984375" style="1363"/>
    <col min="3584" max="3584" width="5.8984375" style="1363" customWidth="1"/>
    <col min="3585" max="3585" width="1.69921875" style="1363" customWidth="1"/>
    <col min="3586" max="3586" width="4.8984375" style="1363" customWidth="1"/>
    <col min="3587" max="3587" width="19.69921875" style="1363" customWidth="1"/>
    <col min="3588" max="3594" width="7" style="1363" customWidth="1"/>
    <col min="3595" max="3595" width="7.5" style="1363" customWidth="1"/>
    <col min="3596" max="3596" width="6.69921875" style="1363" customWidth="1"/>
    <col min="3597" max="3597" width="1.09765625" style="1363" customWidth="1"/>
    <col min="3598" max="3598" width="6.5" style="1363" customWidth="1"/>
    <col min="3599" max="3839" width="6.8984375" style="1363"/>
    <col min="3840" max="3840" width="5.8984375" style="1363" customWidth="1"/>
    <col min="3841" max="3841" width="1.69921875" style="1363" customWidth="1"/>
    <col min="3842" max="3842" width="4.8984375" style="1363" customWidth="1"/>
    <col min="3843" max="3843" width="19.69921875" style="1363" customWidth="1"/>
    <col min="3844" max="3850" width="7" style="1363" customWidth="1"/>
    <col min="3851" max="3851" width="7.5" style="1363" customWidth="1"/>
    <col min="3852" max="3852" width="6.69921875" style="1363" customWidth="1"/>
    <col min="3853" max="3853" width="1.09765625" style="1363" customWidth="1"/>
    <col min="3854" max="3854" width="6.5" style="1363" customWidth="1"/>
    <col min="3855" max="4095" width="6.8984375" style="1363"/>
    <col min="4096" max="4096" width="5.8984375" style="1363" customWidth="1"/>
    <col min="4097" max="4097" width="1.69921875" style="1363" customWidth="1"/>
    <col min="4098" max="4098" width="4.8984375" style="1363" customWidth="1"/>
    <col min="4099" max="4099" width="19.69921875" style="1363" customWidth="1"/>
    <col min="4100" max="4106" width="7" style="1363" customWidth="1"/>
    <col min="4107" max="4107" width="7.5" style="1363" customWidth="1"/>
    <col min="4108" max="4108" width="6.69921875" style="1363" customWidth="1"/>
    <col min="4109" max="4109" width="1.09765625" style="1363" customWidth="1"/>
    <col min="4110" max="4110" width="6.5" style="1363" customWidth="1"/>
    <col min="4111" max="4351" width="6.8984375" style="1363"/>
    <col min="4352" max="4352" width="5.8984375" style="1363" customWidth="1"/>
    <col min="4353" max="4353" width="1.69921875" style="1363" customWidth="1"/>
    <col min="4354" max="4354" width="4.8984375" style="1363" customWidth="1"/>
    <col min="4355" max="4355" width="19.69921875" style="1363" customWidth="1"/>
    <col min="4356" max="4362" width="7" style="1363" customWidth="1"/>
    <col min="4363" max="4363" width="7.5" style="1363" customWidth="1"/>
    <col min="4364" max="4364" width="6.69921875" style="1363" customWidth="1"/>
    <col min="4365" max="4365" width="1.09765625" style="1363" customWidth="1"/>
    <col min="4366" max="4366" width="6.5" style="1363" customWidth="1"/>
    <col min="4367" max="4607" width="6.8984375" style="1363"/>
    <col min="4608" max="4608" width="5.8984375" style="1363" customWidth="1"/>
    <col min="4609" max="4609" width="1.69921875" style="1363" customWidth="1"/>
    <col min="4610" max="4610" width="4.8984375" style="1363" customWidth="1"/>
    <col min="4611" max="4611" width="19.69921875" style="1363" customWidth="1"/>
    <col min="4612" max="4618" width="7" style="1363" customWidth="1"/>
    <col min="4619" max="4619" width="7.5" style="1363" customWidth="1"/>
    <col min="4620" max="4620" width="6.69921875" style="1363" customWidth="1"/>
    <col min="4621" max="4621" width="1.09765625" style="1363" customWidth="1"/>
    <col min="4622" max="4622" width="6.5" style="1363" customWidth="1"/>
    <col min="4623" max="4863" width="6.8984375" style="1363"/>
    <col min="4864" max="4864" width="5.8984375" style="1363" customWidth="1"/>
    <col min="4865" max="4865" width="1.69921875" style="1363" customWidth="1"/>
    <col min="4866" max="4866" width="4.8984375" style="1363" customWidth="1"/>
    <col min="4867" max="4867" width="19.69921875" style="1363" customWidth="1"/>
    <col min="4868" max="4874" width="7" style="1363" customWidth="1"/>
    <col min="4875" max="4875" width="7.5" style="1363" customWidth="1"/>
    <col min="4876" max="4876" width="6.69921875" style="1363" customWidth="1"/>
    <col min="4877" max="4877" width="1.09765625" style="1363" customWidth="1"/>
    <col min="4878" max="4878" width="6.5" style="1363" customWidth="1"/>
    <col min="4879" max="5119" width="6.8984375" style="1363"/>
    <col min="5120" max="5120" width="5.8984375" style="1363" customWidth="1"/>
    <col min="5121" max="5121" width="1.69921875" style="1363" customWidth="1"/>
    <col min="5122" max="5122" width="4.8984375" style="1363" customWidth="1"/>
    <col min="5123" max="5123" width="19.69921875" style="1363" customWidth="1"/>
    <col min="5124" max="5130" width="7" style="1363" customWidth="1"/>
    <col min="5131" max="5131" width="7.5" style="1363" customWidth="1"/>
    <col min="5132" max="5132" width="6.69921875" style="1363" customWidth="1"/>
    <col min="5133" max="5133" width="1.09765625" style="1363" customWidth="1"/>
    <col min="5134" max="5134" width="6.5" style="1363" customWidth="1"/>
    <col min="5135" max="5375" width="6.8984375" style="1363"/>
    <col min="5376" max="5376" width="5.8984375" style="1363" customWidth="1"/>
    <col min="5377" max="5377" width="1.69921875" style="1363" customWidth="1"/>
    <col min="5378" max="5378" width="4.8984375" style="1363" customWidth="1"/>
    <col min="5379" max="5379" width="19.69921875" style="1363" customWidth="1"/>
    <col min="5380" max="5386" width="7" style="1363" customWidth="1"/>
    <col min="5387" max="5387" width="7.5" style="1363" customWidth="1"/>
    <col min="5388" max="5388" width="6.69921875" style="1363" customWidth="1"/>
    <col min="5389" max="5389" width="1.09765625" style="1363" customWidth="1"/>
    <col min="5390" max="5390" width="6.5" style="1363" customWidth="1"/>
    <col min="5391" max="5631" width="6.8984375" style="1363"/>
    <col min="5632" max="5632" width="5.8984375" style="1363" customWidth="1"/>
    <col min="5633" max="5633" width="1.69921875" style="1363" customWidth="1"/>
    <col min="5634" max="5634" width="4.8984375" style="1363" customWidth="1"/>
    <col min="5635" max="5635" width="19.69921875" style="1363" customWidth="1"/>
    <col min="5636" max="5642" width="7" style="1363" customWidth="1"/>
    <col min="5643" max="5643" width="7.5" style="1363" customWidth="1"/>
    <col min="5644" max="5644" width="6.69921875" style="1363" customWidth="1"/>
    <col min="5645" max="5645" width="1.09765625" style="1363" customWidth="1"/>
    <col min="5646" max="5646" width="6.5" style="1363" customWidth="1"/>
    <col min="5647" max="5887" width="6.8984375" style="1363"/>
    <col min="5888" max="5888" width="5.8984375" style="1363" customWidth="1"/>
    <col min="5889" max="5889" width="1.69921875" style="1363" customWidth="1"/>
    <col min="5890" max="5890" width="4.8984375" style="1363" customWidth="1"/>
    <col min="5891" max="5891" width="19.69921875" style="1363" customWidth="1"/>
    <col min="5892" max="5898" width="7" style="1363" customWidth="1"/>
    <col min="5899" max="5899" width="7.5" style="1363" customWidth="1"/>
    <col min="5900" max="5900" width="6.69921875" style="1363" customWidth="1"/>
    <col min="5901" max="5901" width="1.09765625" style="1363" customWidth="1"/>
    <col min="5902" max="5902" width="6.5" style="1363" customWidth="1"/>
    <col min="5903" max="6143" width="6.8984375" style="1363"/>
    <col min="6144" max="6144" width="5.8984375" style="1363" customWidth="1"/>
    <col min="6145" max="6145" width="1.69921875" style="1363" customWidth="1"/>
    <col min="6146" max="6146" width="4.8984375" style="1363" customWidth="1"/>
    <col min="6147" max="6147" width="19.69921875" style="1363" customWidth="1"/>
    <col min="6148" max="6154" width="7" style="1363" customWidth="1"/>
    <col min="6155" max="6155" width="7.5" style="1363" customWidth="1"/>
    <col min="6156" max="6156" width="6.69921875" style="1363" customWidth="1"/>
    <col min="6157" max="6157" width="1.09765625" style="1363" customWidth="1"/>
    <col min="6158" max="6158" width="6.5" style="1363" customWidth="1"/>
    <col min="6159" max="6399" width="6.8984375" style="1363"/>
    <col min="6400" max="6400" width="5.8984375" style="1363" customWidth="1"/>
    <col min="6401" max="6401" width="1.69921875" style="1363" customWidth="1"/>
    <col min="6402" max="6402" width="4.8984375" style="1363" customWidth="1"/>
    <col min="6403" max="6403" width="19.69921875" style="1363" customWidth="1"/>
    <col min="6404" max="6410" width="7" style="1363" customWidth="1"/>
    <col min="6411" max="6411" width="7.5" style="1363" customWidth="1"/>
    <col min="6412" max="6412" width="6.69921875" style="1363" customWidth="1"/>
    <col min="6413" max="6413" width="1.09765625" style="1363" customWidth="1"/>
    <col min="6414" max="6414" width="6.5" style="1363" customWidth="1"/>
    <col min="6415" max="6655" width="6.8984375" style="1363"/>
    <col min="6656" max="6656" width="5.8984375" style="1363" customWidth="1"/>
    <col min="6657" max="6657" width="1.69921875" style="1363" customWidth="1"/>
    <col min="6658" max="6658" width="4.8984375" style="1363" customWidth="1"/>
    <col min="6659" max="6659" width="19.69921875" style="1363" customWidth="1"/>
    <col min="6660" max="6666" width="7" style="1363" customWidth="1"/>
    <col min="6667" max="6667" width="7.5" style="1363" customWidth="1"/>
    <col min="6668" max="6668" width="6.69921875" style="1363" customWidth="1"/>
    <col min="6669" max="6669" width="1.09765625" style="1363" customWidth="1"/>
    <col min="6670" max="6670" width="6.5" style="1363" customWidth="1"/>
    <col min="6671" max="6911" width="6.8984375" style="1363"/>
    <col min="6912" max="6912" width="5.8984375" style="1363" customWidth="1"/>
    <col min="6913" max="6913" width="1.69921875" style="1363" customWidth="1"/>
    <col min="6914" max="6914" width="4.8984375" style="1363" customWidth="1"/>
    <col min="6915" max="6915" width="19.69921875" style="1363" customWidth="1"/>
    <col min="6916" max="6922" width="7" style="1363" customWidth="1"/>
    <col min="6923" max="6923" width="7.5" style="1363" customWidth="1"/>
    <col min="6924" max="6924" width="6.69921875" style="1363" customWidth="1"/>
    <col min="6925" max="6925" width="1.09765625" style="1363" customWidth="1"/>
    <col min="6926" max="6926" width="6.5" style="1363" customWidth="1"/>
    <col min="6927" max="7167" width="6.8984375" style="1363"/>
    <col min="7168" max="7168" width="5.8984375" style="1363" customWidth="1"/>
    <col min="7169" max="7169" width="1.69921875" style="1363" customWidth="1"/>
    <col min="7170" max="7170" width="4.8984375" style="1363" customWidth="1"/>
    <col min="7171" max="7171" width="19.69921875" style="1363" customWidth="1"/>
    <col min="7172" max="7178" width="7" style="1363" customWidth="1"/>
    <col min="7179" max="7179" width="7.5" style="1363" customWidth="1"/>
    <col min="7180" max="7180" width="6.69921875" style="1363" customWidth="1"/>
    <col min="7181" max="7181" width="1.09765625" style="1363" customWidth="1"/>
    <col min="7182" max="7182" width="6.5" style="1363" customWidth="1"/>
    <col min="7183" max="7423" width="6.8984375" style="1363"/>
    <col min="7424" max="7424" width="5.8984375" style="1363" customWidth="1"/>
    <col min="7425" max="7425" width="1.69921875" style="1363" customWidth="1"/>
    <col min="7426" max="7426" width="4.8984375" style="1363" customWidth="1"/>
    <col min="7427" max="7427" width="19.69921875" style="1363" customWidth="1"/>
    <col min="7428" max="7434" width="7" style="1363" customWidth="1"/>
    <col min="7435" max="7435" width="7.5" style="1363" customWidth="1"/>
    <col min="7436" max="7436" width="6.69921875" style="1363" customWidth="1"/>
    <col min="7437" max="7437" width="1.09765625" style="1363" customWidth="1"/>
    <col min="7438" max="7438" width="6.5" style="1363" customWidth="1"/>
    <col min="7439" max="7679" width="6.8984375" style="1363"/>
    <col min="7680" max="7680" width="5.8984375" style="1363" customWidth="1"/>
    <col min="7681" max="7681" width="1.69921875" style="1363" customWidth="1"/>
    <col min="7682" max="7682" width="4.8984375" style="1363" customWidth="1"/>
    <col min="7683" max="7683" width="19.69921875" style="1363" customWidth="1"/>
    <col min="7684" max="7690" width="7" style="1363" customWidth="1"/>
    <col min="7691" max="7691" width="7.5" style="1363" customWidth="1"/>
    <col min="7692" max="7692" width="6.69921875" style="1363" customWidth="1"/>
    <col min="7693" max="7693" width="1.09765625" style="1363" customWidth="1"/>
    <col min="7694" max="7694" width="6.5" style="1363" customWidth="1"/>
    <col min="7695" max="7935" width="6.8984375" style="1363"/>
    <col min="7936" max="7936" width="5.8984375" style="1363" customWidth="1"/>
    <col min="7937" max="7937" width="1.69921875" style="1363" customWidth="1"/>
    <col min="7938" max="7938" width="4.8984375" style="1363" customWidth="1"/>
    <col min="7939" max="7939" width="19.69921875" style="1363" customWidth="1"/>
    <col min="7940" max="7946" width="7" style="1363" customWidth="1"/>
    <col min="7947" max="7947" width="7.5" style="1363" customWidth="1"/>
    <col min="7948" max="7948" width="6.69921875" style="1363" customWidth="1"/>
    <col min="7949" max="7949" width="1.09765625" style="1363" customWidth="1"/>
    <col min="7950" max="7950" width="6.5" style="1363" customWidth="1"/>
    <col min="7951" max="8191" width="6.8984375" style="1363"/>
    <col min="8192" max="8192" width="5.8984375" style="1363" customWidth="1"/>
    <col min="8193" max="8193" width="1.69921875" style="1363" customWidth="1"/>
    <col min="8194" max="8194" width="4.8984375" style="1363" customWidth="1"/>
    <col min="8195" max="8195" width="19.69921875" style="1363" customWidth="1"/>
    <col min="8196" max="8202" width="7" style="1363" customWidth="1"/>
    <col min="8203" max="8203" width="7.5" style="1363" customWidth="1"/>
    <col min="8204" max="8204" width="6.69921875" style="1363" customWidth="1"/>
    <col min="8205" max="8205" width="1.09765625" style="1363" customWidth="1"/>
    <col min="8206" max="8206" width="6.5" style="1363" customWidth="1"/>
    <col min="8207" max="8447" width="6.8984375" style="1363"/>
    <col min="8448" max="8448" width="5.8984375" style="1363" customWidth="1"/>
    <col min="8449" max="8449" width="1.69921875" style="1363" customWidth="1"/>
    <col min="8450" max="8450" width="4.8984375" style="1363" customWidth="1"/>
    <col min="8451" max="8451" width="19.69921875" style="1363" customWidth="1"/>
    <col min="8452" max="8458" width="7" style="1363" customWidth="1"/>
    <col min="8459" max="8459" width="7.5" style="1363" customWidth="1"/>
    <col min="8460" max="8460" width="6.69921875" style="1363" customWidth="1"/>
    <col min="8461" max="8461" width="1.09765625" style="1363" customWidth="1"/>
    <col min="8462" max="8462" width="6.5" style="1363" customWidth="1"/>
    <col min="8463" max="8703" width="6.8984375" style="1363"/>
    <col min="8704" max="8704" width="5.8984375" style="1363" customWidth="1"/>
    <col min="8705" max="8705" width="1.69921875" style="1363" customWidth="1"/>
    <col min="8706" max="8706" width="4.8984375" style="1363" customWidth="1"/>
    <col min="8707" max="8707" width="19.69921875" style="1363" customWidth="1"/>
    <col min="8708" max="8714" width="7" style="1363" customWidth="1"/>
    <col min="8715" max="8715" width="7.5" style="1363" customWidth="1"/>
    <col min="8716" max="8716" width="6.69921875" style="1363" customWidth="1"/>
    <col min="8717" max="8717" width="1.09765625" style="1363" customWidth="1"/>
    <col min="8718" max="8718" width="6.5" style="1363" customWidth="1"/>
    <col min="8719" max="8959" width="6.8984375" style="1363"/>
    <col min="8960" max="8960" width="5.8984375" style="1363" customWidth="1"/>
    <col min="8961" max="8961" width="1.69921875" style="1363" customWidth="1"/>
    <col min="8962" max="8962" width="4.8984375" style="1363" customWidth="1"/>
    <col min="8963" max="8963" width="19.69921875" style="1363" customWidth="1"/>
    <col min="8964" max="8970" width="7" style="1363" customWidth="1"/>
    <col min="8971" max="8971" width="7.5" style="1363" customWidth="1"/>
    <col min="8972" max="8972" width="6.69921875" style="1363" customWidth="1"/>
    <col min="8973" max="8973" width="1.09765625" style="1363" customWidth="1"/>
    <col min="8974" max="8974" width="6.5" style="1363" customWidth="1"/>
    <col min="8975" max="9215" width="6.8984375" style="1363"/>
    <col min="9216" max="9216" width="5.8984375" style="1363" customWidth="1"/>
    <col min="9217" max="9217" width="1.69921875" style="1363" customWidth="1"/>
    <col min="9218" max="9218" width="4.8984375" style="1363" customWidth="1"/>
    <col min="9219" max="9219" width="19.69921875" style="1363" customWidth="1"/>
    <col min="9220" max="9226" width="7" style="1363" customWidth="1"/>
    <col min="9227" max="9227" width="7.5" style="1363" customWidth="1"/>
    <col min="9228" max="9228" width="6.69921875" style="1363" customWidth="1"/>
    <col min="9229" max="9229" width="1.09765625" style="1363" customWidth="1"/>
    <col min="9230" max="9230" width="6.5" style="1363" customWidth="1"/>
    <col min="9231" max="9471" width="6.8984375" style="1363"/>
    <col min="9472" max="9472" width="5.8984375" style="1363" customWidth="1"/>
    <col min="9473" max="9473" width="1.69921875" style="1363" customWidth="1"/>
    <col min="9474" max="9474" width="4.8984375" style="1363" customWidth="1"/>
    <col min="9475" max="9475" width="19.69921875" style="1363" customWidth="1"/>
    <col min="9476" max="9482" width="7" style="1363" customWidth="1"/>
    <col min="9483" max="9483" width="7.5" style="1363" customWidth="1"/>
    <col min="9484" max="9484" width="6.69921875" style="1363" customWidth="1"/>
    <col min="9485" max="9485" width="1.09765625" style="1363" customWidth="1"/>
    <col min="9486" max="9486" width="6.5" style="1363" customWidth="1"/>
    <col min="9487" max="9727" width="6.8984375" style="1363"/>
    <col min="9728" max="9728" width="5.8984375" style="1363" customWidth="1"/>
    <col min="9729" max="9729" width="1.69921875" style="1363" customWidth="1"/>
    <col min="9730" max="9730" width="4.8984375" style="1363" customWidth="1"/>
    <col min="9731" max="9731" width="19.69921875" style="1363" customWidth="1"/>
    <col min="9732" max="9738" width="7" style="1363" customWidth="1"/>
    <col min="9739" max="9739" width="7.5" style="1363" customWidth="1"/>
    <col min="9740" max="9740" width="6.69921875" style="1363" customWidth="1"/>
    <col min="9741" max="9741" width="1.09765625" style="1363" customWidth="1"/>
    <col min="9742" max="9742" width="6.5" style="1363" customWidth="1"/>
    <col min="9743" max="9983" width="6.8984375" style="1363"/>
    <col min="9984" max="9984" width="5.8984375" style="1363" customWidth="1"/>
    <col min="9985" max="9985" width="1.69921875" style="1363" customWidth="1"/>
    <col min="9986" max="9986" width="4.8984375" style="1363" customWidth="1"/>
    <col min="9987" max="9987" width="19.69921875" style="1363" customWidth="1"/>
    <col min="9988" max="9994" width="7" style="1363" customWidth="1"/>
    <col min="9995" max="9995" width="7.5" style="1363" customWidth="1"/>
    <col min="9996" max="9996" width="6.69921875" style="1363" customWidth="1"/>
    <col min="9997" max="9997" width="1.09765625" style="1363" customWidth="1"/>
    <col min="9998" max="9998" width="6.5" style="1363" customWidth="1"/>
    <col min="9999" max="10239" width="6.8984375" style="1363"/>
    <col min="10240" max="10240" width="5.8984375" style="1363" customWidth="1"/>
    <col min="10241" max="10241" width="1.69921875" style="1363" customWidth="1"/>
    <col min="10242" max="10242" width="4.8984375" style="1363" customWidth="1"/>
    <col min="10243" max="10243" width="19.69921875" style="1363" customWidth="1"/>
    <col min="10244" max="10250" width="7" style="1363" customWidth="1"/>
    <col min="10251" max="10251" width="7.5" style="1363" customWidth="1"/>
    <col min="10252" max="10252" width="6.69921875" style="1363" customWidth="1"/>
    <col min="10253" max="10253" width="1.09765625" style="1363" customWidth="1"/>
    <col min="10254" max="10254" width="6.5" style="1363" customWidth="1"/>
    <col min="10255" max="10495" width="6.8984375" style="1363"/>
    <col min="10496" max="10496" width="5.8984375" style="1363" customWidth="1"/>
    <col min="10497" max="10497" width="1.69921875" style="1363" customWidth="1"/>
    <col min="10498" max="10498" width="4.8984375" style="1363" customWidth="1"/>
    <col min="10499" max="10499" width="19.69921875" style="1363" customWidth="1"/>
    <col min="10500" max="10506" width="7" style="1363" customWidth="1"/>
    <col min="10507" max="10507" width="7.5" style="1363" customWidth="1"/>
    <col min="10508" max="10508" width="6.69921875" style="1363" customWidth="1"/>
    <col min="10509" max="10509" width="1.09765625" style="1363" customWidth="1"/>
    <col min="10510" max="10510" width="6.5" style="1363" customWidth="1"/>
    <col min="10511" max="10751" width="6.8984375" style="1363"/>
    <col min="10752" max="10752" width="5.8984375" style="1363" customWidth="1"/>
    <col min="10753" max="10753" width="1.69921875" style="1363" customWidth="1"/>
    <col min="10754" max="10754" width="4.8984375" style="1363" customWidth="1"/>
    <col min="10755" max="10755" width="19.69921875" style="1363" customWidth="1"/>
    <col min="10756" max="10762" width="7" style="1363" customWidth="1"/>
    <col min="10763" max="10763" width="7.5" style="1363" customWidth="1"/>
    <col min="10764" max="10764" width="6.69921875" style="1363" customWidth="1"/>
    <col min="10765" max="10765" width="1.09765625" style="1363" customWidth="1"/>
    <col min="10766" max="10766" width="6.5" style="1363" customWidth="1"/>
    <col min="10767" max="11007" width="6.8984375" style="1363"/>
    <col min="11008" max="11008" width="5.8984375" style="1363" customWidth="1"/>
    <col min="11009" max="11009" width="1.69921875" style="1363" customWidth="1"/>
    <col min="11010" max="11010" width="4.8984375" style="1363" customWidth="1"/>
    <col min="11011" max="11011" width="19.69921875" style="1363" customWidth="1"/>
    <col min="11012" max="11018" width="7" style="1363" customWidth="1"/>
    <col min="11019" max="11019" width="7.5" style="1363" customWidth="1"/>
    <col min="11020" max="11020" width="6.69921875" style="1363" customWidth="1"/>
    <col min="11021" max="11021" width="1.09765625" style="1363" customWidth="1"/>
    <col min="11022" max="11022" width="6.5" style="1363" customWidth="1"/>
    <col min="11023" max="11263" width="6.8984375" style="1363"/>
    <col min="11264" max="11264" width="5.8984375" style="1363" customWidth="1"/>
    <col min="11265" max="11265" width="1.69921875" style="1363" customWidth="1"/>
    <col min="11266" max="11266" width="4.8984375" style="1363" customWidth="1"/>
    <col min="11267" max="11267" width="19.69921875" style="1363" customWidth="1"/>
    <col min="11268" max="11274" width="7" style="1363" customWidth="1"/>
    <col min="11275" max="11275" width="7.5" style="1363" customWidth="1"/>
    <col min="11276" max="11276" width="6.69921875" style="1363" customWidth="1"/>
    <col min="11277" max="11277" width="1.09765625" style="1363" customWidth="1"/>
    <col min="11278" max="11278" width="6.5" style="1363" customWidth="1"/>
    <col min="11279" max="11519" width="6.8984375" style="1363"/>
    <col min="11520" max="11520" width="5.8984375" style="1363" customWidth="1"/>
    <col min="11521" max="11521" width="1.69921875" style="1363" customWidth="1"/>
    <col min="11522" max="11522" width="4.8984375" style="1363" customWidth="1"/>
    <col min="11523" max="11523" width="19.69921875" style="1363" customWidth="1"/>
    <col min="11524" max="11530" width="7" style="1363" customWidth="1"/>
    <col min="11531" max="11531" width="7.5" style="1363" customWidth="1"/>
    <col min="11532" max="11532" width="6.69921875" style="1363" customWidth="1"/>
    <col min="11533" max="11533" width="1.09765625" style="1363" customWidth="1"/>
    <col min="11534" max="11534" width="6.5" style="1363" customWidth="1"/>
    <col min="11535" max="11775" width="6.8984375" style="1363"/>
    <col min="11776" max="11776" width="5.8984375" style="1363" customWidth="1"/>
    <col min="11777" max="11777" width="1.69921875" style="1363" customWidth="1"/>
    <col min="11778" max="11778" width="4.8984375" style="1363" customWidth="1"/>
    <col min="11779" max="11779" width="19.69921875" style="1363" customWidth="1"/>
    <col min="11780" max="11786" width="7" style="1363" customWidth="1"/>
    <col min="11787" max="11787" width="7.5" style="1363" customWidth="1"/>
    <col min="11788" max="11788" width="6.69921875" style="1363" customWidth="1"/>
    <col min="11789" max="11789" width="1.09765625" style="1363" customWidth="1"/>
    <col min="11790" max="11790" width="6.5" style="1363" customWidth="1"/>
    <col min="11791" max="12031" width="6.8984375" style="1363"/>
    <col min="12032" max="12032" width="5.8984375" style="1363" customWidth="1"/>
    <col min="12033" max="12033" width="1.69921875" style="1363" customWidth="1"/>
    <col min="12034" max="12034" width="4.8984375" style="1363" customWidth="1"/>
    <col min="12035" max="12035" width="19.69921875" style="1363" customWidth="1"/>
    <col min="12036" max="12042" width="7" style="1363" customWidth="1"/>
    <col min="12043" max="12043" width="7.5" style="1363" customWidth="1"/>
    <col min="12044" max="12044" width="6.69921875" style="1363" customWidth="1"/>
    <col min="12045" max="12045" width="1.09765625" style="1363" customWidth="1"/>
    <col min="12046" max="12046" width="6.5" style="1363" customWidth="1"/>
    <col min="12047" max="12287" width="6.8984375" style="1363"/>
    <col min="12288" max="12288" width="5.8984375" style="1363" customWidth="1"/>
    <col min="12289" max="12289" width="1.69921875" style="1363" customWidth="1"/>
    <col min="12290" max="12290" width="4.8984375" style="1363" customWidth="1"/>
    <col min="12291" max="12291" width="19.69921875" style="1363" customWidth="1"/>
    <col min="12292" max="12298" width="7" style="1363" customWidth="1"/>
    <col min="12299" max="12299" width="7.5" style="1363" customWidth="1"/>
    <col min="12300" max="12300" width="6.69921875" style="1363" customWidth="1"/>
    <col min="12301" max="12301" width="1.09765625" style="1363" customWidth="1"/>
    <col min="12302" max="12302" width="6.5" style="1363" customWidth="1"/>
    <col min="12303" max="12543" width="6.8984375" style="1363"/>
    <col min="12544" max="12544" width="5.8984375" style="1363" customWidth="1"/>
    <col min="12545" max="12545" width="1.69921875" style="1363" customWidth="1"/>
    <col min="12546" max="12546" width="4.8984375" style="1363" customWidth="1"/>
    <col min="12547" max="12547" width="19.69921875" style="1363" customWidth="1"/>
    <col min="12548" max="12554" width="7" style="1363" customWidth="1"/>
    <col min="12555" max="12555" width="7.5" style="1363" customWidth="1"/>
    <col min="12556" max="12556" width="6.69921875" style="1363" customWidth="1"/>
    <col min="12557" max="12557" width="1.09765625" style="1363" customWidth="1"/>
    <col min="12558" max="12558" width="6.5" style="1363" customWidth="1"/>
    <col min="12559" max="12799" width="6.8984375" style="1363"/>
    <col min="12800" max="12800" width="5.8984375" style="1363" customWidth="1"/>
    <col min="12801" max="12801" width="1.69921875" style="1363" customWidth="1"/>
    <col min="12802" max="12802" width="4.8984375" style="1363" customWidth="1"/>
    <col min="12803" max="12803" width="19.69921875" style="1363" customWidth="1"/>
    <col min="12804" max="12810" width="7" style="1363" customWidth="1"/>
    <col min="12811" max="12811" width="7.5" style="1363" customWidth="1"/>
    <col min="12812" max="12812" width="6.69921875" style="1363" customWidth="1"/>
    <col min="12813" max="12813" width="1.09765625" style="1363" customWidth="1"/>
    <col min="12814" max="12814" width="6.5" style="1363" customWidth="1"/>
    <col min="12815" max="13055" width="6.8984375" style="1363"/>
    <col min="13056" max="13056" width="5.8984375" style="1363" customWidth="1"/>
    <col min="13057" max="13057" width="1.69921875" style="1363" customWidth="1"/>
    <col min="13058" max="13058" width="4.8984375" style="1363" customWidth="1"/>
    <col min="13059" max="13059" width="19.69921875" style="1363" customWidth="1"/>
    <col min="13060" max="13066" width="7" style="1363" customWidth="1"/>
    <col min="13067" max="13067" width="7.5" style="1363" customWidth="1"/>
    <col min="13068" max="13068" width="6.69921875" style="1363" customWidth="1"/>
    <col min="13069" max="13069" width="1.09765625" style="1363" customWidth="1"/>
    <col min="13070" max="13070" width="6.5" style="1363" customWidth="1"/>
    <col min="13071" max="13311" width="6.8984375" style="1363"/>
    <col min="13312" max="13312" width="5.8984375" style="1363" customWidth="1"/>
    <col min="13313" max="13313" width="1.69921875" style="1363" customWidth="1"/>
    <col min="13314" max="13314" width="4.8984375" style="1363" customWidth="1"/>
    <col min="13315" max="13315" width="19.69921875" style="1363" customWidth="1"/>
    <col min="13316" max="13322" width="7" style="1363" customWidth="1"/>
    <col min="13323" max="13323" width="7.5" style="1363" customWidth="1"/>
    <col min="13324" max="13324" width="6.69921875" style="1363" customWidth="1"/>
    <col min="13325" max="13325" width="1.09765625" style="1363" customWidth="1"/>
    <col min="13326" max="13326" width="6.5" style="1363" customWidth="1"/>
    <col min="13327" max="13567" width="6.8984375" style="1363"/>
    <col min="13568" max="13568" width="5.8984375" style="1363" customWidth="1"/>
    <col min="13569" max="13569" width="1.69921875" style="1363" customWidth="1"/>
    <col min="13570" max="13570" width="4.8984375" style="1363" customWidth="1"/>
    <col min="13571" max="13571" width="19.69921875" style="1363" customWidth="1"/>
    <col min="13572" max="13578" width="7" style="1363" customWidth="1"/>
    <col min="13579" max="13579" width="7.5" style="1363" customWidth="1"/>
    <col min="13580" max="13580" width="6.69921875" style="1363" customWidth="1"/>
    <col min="13581" max="13581" width="1.09765625" style="1363" customWidth="1"/>
    <col min="13582" max="13582" width="6.5" style="1363" customWidth="1"/>
    <col min="13583" max="13823" width="6.8984375" style="1363"/>
    <col min="13824" max="13824" width="5.8984375" style="1363" customWidth="1"/>
    <col min="13825" max="13825" width="1.69921875" style="1363" customWidth="1"/>
    <col min="13826" max="13826" width="4.8984375" style="1363" customWidth="1"/>
    <col min="13827" max="13827" width="19.69921875" style="1363" customWidth="1"/>
    <col min="13828" max="13834" width="7" style="1363" customWidth="1"/>
    <col min="13835" max="13835" width="7.5" style="1363" customWidth="1"/>
    <col min="13836" max="13836" width="6.69921875" style="1363" customWidth="1"/>
    <col min="13837" max="13837" width="1.09765625" style="1363" customWidth="1"/>
    <col min="13838" max="13838" width="6.5" style="1363" customWidth="1"/>
    <col min="13839" max="14079" width="6.8984375" style="1363"/>
    <col min="14080" max="14080" width="5.8984375" style="1363" customWidth="1"/>
    <col min="14081" max="14081" width="1.69921875" style="1363" customWidth="1"/>
    <col min="14082" max="14082" width="4.8984375" style="1363" customWidth="1"/>
    <col min="14083" max="14083" width="19.69921875" style="1363" customWidth="1"/>
    <col min="14084" max="14090" width="7" style="1363" customWidth="1"/>
    <col min="14091" max="14091" width="7.5" style="1363" customWidth="1"/>
    <col min="14092" max="14092" width="6.69921875" style="1363" customWidth="1"/>
    <col min="14093" max="14093" width="1.09765625" style="1363" customWidth="1"/>
    <col min="14094" max="14094" width="6.5" style="1363" customWidth="1"/>
    <col min="14095" max="14335" width="6.8984375" style="1363"/>
    <col min="14336" max="14336" width="5.8984375" style="1363" customWidth="1"/>
    <col min="14337" max="14337" width="1.69921875" style="1363" customWidth="1"/>
    <col min="14338" max="14338" width="4.8984375" style="1363" customWidth="1"/>
    <col min="14339" max="14339" width="19.69921875" style="1363" customWidth="1"/>
    <col min="14340" max="14346" width="7" style="1363" customWidth="1"/>
    <col min="14347" max="14347" width="7.5" style="1363" customWidth="1"/>
    <col min="14348" max="14348" width="6.69921875" style="1363" customWidth="1"/>
    <col min="14349" max="14349" width="1.09765625" style="1363" customWidth="1"/>
    <col min="14350" max="14350" width="6.5" style="1363" customWidth="1"/>
    <col min="14351" max="14591" width="6.8984375" style="1363"/>
    <col min="14592" max="14592" width="5.8984375" style="1363" customWidth="1"/>
    <col min="14593" max="14593" width="1.69921875" style="1363" customWidth="1"/>
    <col min="14594" max="14594" width="4.8984375" style="1363" customWidth="1"/>
    <col min="14595" max="14595" width="19.69921875" style="1363" customWidth="1"/>
    <col min="14596" max="14602" width="7" style="1363" customWidth="1"/>
    <col min="14603" max="14603" width="7.5" style="1363" customWidth="1"/>
    <col min="14604" max="14604" width="6.69921875" style="1363" customWidth="1"/>
    <col min="14605" max="14605" width="1.09765625" style="1363" customWidth="1"/>
    <col min="14606" max="14606" width="6.5" style="1363" customWidth="1"/>
    <col min="14607" max="14847" width="6.8984375" style="1363"/>
    <col min="14848" max="14848" width="5.8984375" style="1363" customWidth="1"/>
    <col min="14849" max="14849" width="1.69921875" style="1363" customWidth="1"/>
    <col min="14850" max="14850" width="4.8984375" style="1363" customWidth="1"/>
    <col min="14851" max="14851" width="19.69921875" style="1363" customWidth="1"/>
    <col min="14852" max="14858" width="7" style="1363" customWidth="1"/>
    <col min="14859" max="14859" width="7.5" style="1363" customWidth="1"/>
    <col min="14860" max="14860" width="6.69921875" style="1363" customWidth="1"/>
    <col min="14861" max="14861" width="1.09765625" style="1363" customWidth="1"/>
    <col min="14862" max="14862" width="6.5" style="1363" customWidth="1"/>
    <col min="14863" max="15103" width="6.8984375" style="1363"/>
    <col min="15104" max="15104" width="5.8984375" style="1363" customWidth="1"/>
    <col min="15105" max="15105" width="1.69921875" style="1363" customWidth="1"/>
    <col min="15106" max="15106" width="4.8984375" style="1363" customWidth="1"/>
    <col min="15107" max="15107" width="19.69921875" style="1363" customWidth="1"/>
    <col min="15108" max="15114" width="7" style="1363" customWidth="1"/>
    <col min="15115" max="15115" width="7.5" style="1363" customWidth="1"/>
    <col min="15116" max="15116" width="6.69921875" style="1363" customWidth="1"/>
    <col min="15117" max="15117" width="1.09765625" style="1363" customWidth="1"/>
    <col min="15118" max="15118" width="6.5" style="1363" customWidth="1"/>
    <col min="15119" max="15359" width="6.8984375" style="1363"/>
    <col min="15360" max="15360" width="5.8984375" style="1363" customWidth="1"/>
    <col min="15361" max="15361" width="1.69921875" style="1363" customWidth="1"/>
    <col min="15362" max="15362" width="4.8984375" style="1363" customWidth="1"/>
    <col min="15363" max="15363" width="19.69921875" style="1363" customWidth="1"/>
    <col min="15364" max="15370" width="7" style="1363" customWidth="1"/>
    <col min="15371" max="15371" width="7.5" style="1363" customWidth="1"/>
    <col min="15372" max="15372" width="6.69921875" style="1363" customWidth="1"/>
    <col min="15373" max="15373" width="1.09765625" style="1363" customWidth="1"/>
    <col min="15374" max="15374" width="6.5" style="1363" customWidth="1"/>
    <col min="15375" max="15615" width="6.8984375" style="1363"/>
    <col min="15616" max="15616" width="5.8984375" style="1363" customWidth="1"/>
    <col min="15617" max="15617" width="1.69921875" style="1363" customWidth="1"/>
    <col min="15618" max="15618" width="4.8984375" style="1363" customWidth="1"/>
    <col min="15619" max="15619" width="19.69921875" style="1363" customWidth="1"/>
    <col min="15620" max="15626" width="7" style="1363" customWidth="1"/>
    <col min="15627" max="15627" width="7.5" style="1363" customWidth="1"/>
    <col min="15628" max="15628" width="6.69921875" style="1363" customWidth="1"/>
    <col min="15629" max="15629" width="1.09765625" style="1363" customWidth="1"/>
    <col min="15630" max="15630" width="6.5" style="1363" customWidth="1"/>
    <col min="15631" max="15871" width="6.8984375" style="1363"/>
    <col min="15872" max="15872" width="5.8984375" style="1363" customWidth="1"/>
    <col min="15873" max="15873" width="1.69921875" style="1363" customWidth="1"/>
    <col min="15874" max="15874" width="4.8984375" style="1363" customWidth="1"/>
    <col min="15875" max="15875" width="19.69921875" style="1363" customWidth="1"/>
    <col min="15876" max="15882" width="7" style="1363" customWidth="1"/>
    <col min="15883" max="15883" width="7.5" style="1363" customWidth="1"/>
    <col min="15884" max="15884" width="6.69921875" style="1363" customWidth="1"/>
    <col min="15885" max="15885" width="1.09765625" style="1363" customWidth="1"/>
    <col min="15886" max="15886" width="6.5" style="1363" customWidth="1"/>
    <col min="15887" max="16127" width="6.8984375" style="1363"/>
    <col min="16128" max="16128" width="5.8984375" style="1363" customWidth="1"/>
    <col min="16129" max="16129" width="1.69921875" style="1363" customWidth="1"/>
    <col min="16130" max="16130" width="4.8984375" style="1363" customWidth="1"/>
    <col min="16131" max="16131" width="19.69921875" style="1363" customWidth="1"/>
    <col min="16132" max="16138" width="7" style="1363" customWidth="1"/>
    <col min="16139" max="16139" width="7.5" style="1363" customWidth="1"/>
    <col min="16140" max="16140" width="6.69921875" style="1363" customWidth="1"/>
    <col min="16141" max="16141" width="1.09765625" style="1363" customWidth="1"/>
    <col min="16142" max="16142" width="6.5" style="1363" customWidth="1"/>
    <col min="16143" max="16384" width="6.8984375" style="1363"/>
  </cols>
  <sheetData>
    <row r="1" spans="1:32" s="43" customFormat="1" ht="14.4" x14ac:dyDescent="0.3">
      <c r="A1" s="266" t="s">
        <v>0</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868"/>
    </row>
    <row r="2" spans="1:32" x14ac:dyDescent="0.25">
      <c r="A2" s="1361" t="s">
        <v>2096</v>
      </c>
      <c r="B2" s="1362"/>
      <c r="C2" s="1362"/>
      <c r="D2" s="1362"/>
      <c r="L2" s="1364"/>
      <c r="M2" s="1364"/>
      <c r="N2" s="1364"/>
      <c r="R2" s="1364" t="s">
        <v>2009</v>
      </c>
    </row>
    <row r="4" spans="1:32" x14ac:dyDescent="0.25">
      <c r="A4" s="1366" t="s">
        <v>2045</v>
      </c>
      <c r="B4" s="1367"/>
      <c r="C4" s="6241" t="s">
        <v>1832</v>
      </c>
      <c r="D4" s="6242"/>
      <c r="E4" s="6245">
        <v>2015</v>
      </c>
      <c r="F4" s="6245">
        <v>2016</v>
      </c>
      <c r="G4" s="6245">
        <v>2017</v>
      </c>
      <c r="H4" s="6245">
        <v>2018</v>
      </c>
      <c r="I4" s="6245">
        <v>2019</v>
      </c>
      <c r="J4" s="6245">
        <v>2020</v>
      </c>
      <c r="K4" s="6245">
        <v>2021</v>
      </c>
      <c r="L4" s="6245">
        <v>2022</v>
      </c>
      <c r="M4" s="6245">
        <v>2023</v>
      </c>
      <c r="N4" s="6245">
        <v>2024</v>
      </c>
      <c r="O4" s="6239">
        <v>2024</v>
      </c>
      <c r="P4" s="6240"/>
      <c r="Q4" s="6240"/>
      <c r="R4" s="6240"/>
    </row>
    <row r="5" spans="1:32" ht="16.2" thickBot="1" x14ac:dyDescent="0.3">
      <c r="A5" s="1368" t="s">
        <v>1874</v>
      </c>
      <c r="B5" s="1369"/>
      <c r="C5" s="6243"/>
      <c r="D5" s="6244"/>
      <c r="E5" s="6246">
        <v>2014</v>
      </c>
      <c r="F5" s="6246">
        <v>2014</v>
      </c>
      <c r="G5" s="6246">
        <v>2014</v>
      </c>
      <c r="H5" s="6246">
        <v>2014</v>
      </c>
      <c r="I5" s="6246">
        <v>2015</v>
      </c>
      <c r="J5" s="6246">
        <v>2015</v>
      </c>
      <c r="K5" s="6246">
        <v>2015</v>
      </c>
      <c r="L5" s="6246"/>
      <c r="M5" s="6246"/>
      <c r="N5" s="6246"/>
      <c r="O5" s="1370" t="s">
        <v>2097</v>
      </c>
      <c r="P5" s="1371" t="s">
        <v>2098</v>
      </c>
      <c r="Q5" s="1371" t="s">
        <v>2099</v>
      </c>
      <c r="R5" s="1371" t="s">
        <v>2100</v>
      </c>
    </row>
    <row r="6" spans="1:32" s="1362" customFormat="1" x14ac:dyDescent="0.25">
      <c r="A6" s="1372"/>
      <c r="B6" s="1362" t="s">
        <v>2101</v>
      </c>
      <c r="C6" s="1373"/>
      <c r="D6" s="1374"/>
      <c r="E6" s="1375">
        <v>166503</v>
      </c>
      <c r="F6" s="1375">
        <v>165423</v>
      </c>
      <c r="G6" s="1375">
        <v>180867</v>
      </c>
      <c r="H6" s="1375">
        <v>192438</v>
      </c>
      <c r="I6" s="1375">
        <v>198639</v>
      </c>
      <c r="J6" s="1375">
        <v>165722</v>
      </c>
      <c r="K6" s="1375">
        <v>214836</v>
      </c>
      <c r="L6" s="1375">
        <v>292112</v>
      </c>
      <c r="M6" s="1375">
        <v>283871</v>
      </c>
      <c r="N6" s="1375">
        <v>317802</v>
      </c>
      <c r="O6" s="1376">
        <v>69799</v>
      </c>
      <c r="P6" s="1377">
        <v>76271</v>
      </c>
      <c r="Q6" s="1377">
        <v>85545</v>
      </c>
      <c r="R6" s="1377">
        <v>86187</v>
      </c>
    </row>
    <row r="7" spans="1:32" s="1362" customFormat="1" x14ac:dyDescent="0.25">
      <c r="A7" s="1372">
        <v>0</v>
      </c>
      <c r="B7" s="1362" t="s">
        <v>2013</v>
      </c>
      <c r="D7" s="1378"/>
      <c r="E7" s="1379">
        <v>32496</v>
      </c>
      <c r="F7" s="1379">
        <v>34497</v>
      </c>
      <c r="G7" s="1379">
        <v>37643</v>
      </c>
      <c r="H7" s="1379">
        <v>34726</v>
      </c>
      <c r="I7" s="1379">
        <v>35827</v>
      </c>
      <c r="J7" s="1379">
        <v>35805</v>
      </c>
      <c r="K7" s="1379">
        <v>39733</v>
      </c>
      <c r="L7" s="1379">
        <v>52609</v>
      </c>
      <c r="M7" s="1379">
        <v>54332</v>
      </c>
      <c r="N7" s="1379">
        <v>57894</v>
      </c>
      <c r="O7" s="1380">
        <v>12458</v>
      </c>
      <c r="P7" s="1381">
        <v>13364</v>
      </c>
      <c r="Q7" s="1381">
        <v>16022</v>
      </c>
      <c r="R7" s="1381">
        <v>16050</v>
      </c>
    </row>
    <row r="8" spans="1:32" x14ac:dyDescent="0.25">
      <c r="A8" s="1382"/>
      <c r="C8" s="1363" t="s">
        <v>2102</v>
      </c>
      <c r="D8" s="1383"/>
      <c r="E8" s="1384">
        <v>2588</v>
      </c>
      <c r="F8" s="1384">
        <v>2495</v>
      </c>
      <c r="G8" s="1384">
        <v>2904</v>
      </c>
      <c r="H8" s="1384">
        <v>3014</v>
      </c>
      <c r="I8" s="1384">
        <v>3056</v>
      </c>
      <c r="J8" s="1384">
        <v>2936</v>
      </c>
      <c r="K8" s="1384">
        <v>3232</v>
      </c>
      <c r="L8" s="1384">
        <v>4357</v>
      </c>
      <c r="M8" s="1384">
        <v>3887</v>
      </c>
      <c r="N8" s="1384">
        <v>5010</v>
      </c>
      <c r="O8" s="1385">
        <v>861</v>
      </c>
      <c r="P8" s="1386">
        <v>1154</v>
      </c>
      <c r="Q8" s="1386">
        <v>1438</v>
      </c>
      <c r="R8" s="1386">
        <v>1557</v>
      </c>
    </row>
    <row r="9" spans="1:32" x14ac:dyDescent="0.25">
      <c r="A9" s="1382"/>
      <c r="C9" s="1363" t="s">
        <v>2103</v>
      </c>
      <c r="D9" s="1383"/>
      <c r="E9" s="1384">
        <v>3433</v>
      </c>
      <c r="F9" s="1384">
        <v>3716</v>
      </c>
      <c r="G9" s="1384">
        <v>3679</v>
      </c>
      <c r="H9" s="1384">
        <v>3852</v>
      </c>
      <c r="I9" s="1384">
        <v>3919</v>
      </c>
      <c r="J9" s="1384">
        <v>4399</v>
      </c>
      <c r="K9" s="1384">
        <v>4409</v>
      </c>
      <c r="L9" s="1384">
        <v>6210</v>
      </c>
      <c r="M9" s="1384">
        <v>5765</v>
      </c>
      <c r="N9" s="1384">
        <v>6447</v>
      </c>
      <c r="O9" s="1385">
        <v>1463</v>
      </c>
      <c r="P9" s="1386">
        <v>1401</v>
      </c>
      <c r="Q9" s="1386">
        <v>1865</v>
      </c>
      <c r="R9" s="1386">
        <v>1718</v>
      </c>
    </row>
    <row r="10" spans="1:32" x14ac:dyDescent="0.25">
      <c r="A10" s="1382"/>
      <c r="C10" s="1363" t="s">
        <v>2104</v>
      </c>
      <c r="D10" s="1383"/>
      <c r="E10" s="1384">
        <v>9913</v>
      </c>
      <c r="F10" s="1384">
        <v>11132</v>
      </c>
      <c r="G10" s="1384">
        <v>12548</v>
      </c>
      <c r="H10" s="1384">
        <v>10510</v>
      </c>
      <c r="I10" s="1384">
        <v>9989</v>
      </c>
      <c r="J10" s="1384">
        <v>9197</v>
      </c>
      <c r="K10" s="1384">
        <v>9342</v>
      </c>
      <c r="L10" s="1384">
        <v>11875</v>
      </c>
      <c r="M10" s="1384">
        <v>12834</v>
      </c>
      <c r="N10" s="1384">
        <v>12548</v>
      </c>
      <c r="O10" s="1385">
        <v>2969</v>
      </c>
      <c r="P10" s="1386">
        <v>2597</v>
      </c>
      <c r="Q10" s="1386">
        <v>3495</v>
      </c>
      <c r="R10" s="1386">
        <v>3487</v>
      </c>
    </row>
    <row r="11" spans="1:32" s="1387" customFormat="1" x14ac:dyDescent="0.25">
      <c r="A11" s="1382"/>
      <c r="B11" s="1363"/>
      <c r="C11" s="1363" t="s">
        <v>2105</v>
      </c>
      <c r="D11" s="1383"/>
      <c r="E11" s="1384">
        <v>1754</v>
      </c>
      <c r="F11" s="1384">
        <v>1212</v>
      </c>
      <c r="G11" s="1384">
        <v>1596</v>
      </c>
      <c r="H11" s="1384">
        <v>1104</v>
      </c>
      <c r="I11" s="1384">
        <v>1602</v>
      </c>
      <c r="J11" s="1384">
        <v>1276</v>
      </c>
      <c r="K11" s="1384">
        <v>2251</v>
      </c>
      <c r="L11" s="1384">
        <v>2653</v>
      </c>
      <c r="M11" s="1384">
        <v>2370</v>
      </c>
      <c r="N11" s="1384">
        <v>2301</v>
      </c>
      <c r="O11" s="1385">
        <v>375</v>
      </c>
      <c r="P11" s="1386">
        <v>752</v>
      </c>
      <c r="Q11" s="1386">
        <v>830</v>
      </c>
      <c r="R11" s="1386">
        <v>344</v>
      </c>
    </row>
    <row r="12" spans="1:32" x14ac:dyDescent="0.25">
      <c r="A12" s="1382"/>
      <c r="C12" s="1363" t="s">
        <v>2106</v>
      </c>
      <c r="D12" s="1383"/>
      <c r="E12" s="1384">
        <v>1722</v>
      </c>
      <c r="F12" s="1384">
        <v>1417</v>
      </c>
      <c r="G12" s="1384">
        <v>1556</v>
      </c>
      <c r="H12" s="1384">
        <v>1761</v>
      </c>
      <c r="I12" s="1384">
        <v>1740</v>
      </c>
      <c r="J12" s="1384">
        <v>2155</v>
      </c>
      <c r="K12" s="1384">
        <v>1949</v>
      </c>
      <c r="L12" s="1384">
        <v>2750</v>
      </c>
      <c r="M12" s="1384">
        <v>2778</v>
      </c>
      <c r="N12" s="1384">
        <v>3303</v>
      </c>
      <c r="O12" s="1385">
        <v>1050</v>
      </c>
      <c r="P12" s="1386">
        <v>613</v>
      </c>
      <c r="Q12" s="1386">
        <v>713</v>
      </c>
      <c r="R12" s="1386">
        <v>927</v>
      </c>
    </row>
    <row r="13" spans="1:32" x14ac:dyDescent="0.25">
      <c r="A13" s="1382"/>
      <c r="C13" s="1363" t="s">
        <v>2107</v>
      </c>
      <c r="D13" s="1383"/>
      <c r="E13" s="1384">
        <v>12</v>
      </c>
      <c r="F13" s="1384">
        <v>9</v>
      </c>
      <c r="G13" s="1384">
        <v>6</v>
      </c>
      <c r="H13" s="1384">
        <v>9</v>
      </c>
      <c r="I13" s="1384">
        <v>13</v>
      </c>
      <c r="J13" s="1384">
        <v>16</v>
      </c>
      <c r="K13" s="1384">
        <v>20</v>
      </c>
      <c r="L13" s="1384">
        <v>16</v>
      </c>
      <c r="M13" s="1384">
        <v>18</v>
      </c>
      <c r="N13" s="1384">
        <v>32</v>
      </c>
      <c r="O13" s="1385">
        <v>6</v>
      </c>
      <c r="P13" s="1386">
        <v>6</v>
      </c>
      <c r="Q13" s="1386">
        <v>11</v>
      </c>
      <c r="R13" s="1386">
        <v>9</v>
      </c>
    </row>
    <row r="14" spans="1:32" x14ac:dyDescent="0.25">
      <c r="A14" s="1382"/>
      <c r="C14" s="1363" t="s">
        <v>2108</v>
      </c>
      <c r="D14" s="1388"/>
      <c r="E14" s="1384">
        <v>1524</v>
      </c>
      <c r="F14" s="1384">
        <v>1643</v>
      </c>
      <c r="G14" s="1384">
        <v>1669</v>
      </c>
      <c r="H14" s="1384">
        <v>1785</v>
      </c>
      <c r="I14" s="1384">
        <v>1935</v>
      </c>
      <c r="J14" s="1384">
        <v>2229</v>
      </c>
      <c r="K14" s="1384">
        <v>2382</v>
      </c>
      <c r="L14" s="1384">
        <v>3012</v>
      </c>
      <c r="M14" s="1384">
        <v>3195</v>
      </c>
      <c r="N14" s="1384">
        <v>3918</v>
      </c>
      <c r="O14" s="1385">
        <v>737</v>
      </c>
      <c r="P14" s="1386">
        <v>923</v>
      </c>
      <c r="Q14" s="1386">
        <v>1115</v>
      </c>
      <c r="R14" s="1386">
        <v>1143</v>
      </c>
    </row>
    <row r="15" spans="1:32" x14ac:dyDescent="0.25">
      <c r="A15" s="1382"/>
      <c r="C15" s="1363" t="s">
        <v>2109</v>
      </c>
      <c r="D15" s="1388"/>
      <c r="E15" s="1384">
        <v>3468</v>
      </c>
      <c r="F15" s="1384">
        <v>3521</v>
      </c>
      <c r="G15" s="1384">
        <v>3487</v>
      </c>
      <c r="H15" s="1384">
        <v>3741</v>
      </c>
      <c r="I15" s="1384">
        <v>3864</v>
      </c>
      <c r="J15" s="1384">
        <v>4113</v>
      </c>
      <c r="K15" s="1384">
        <v>4337</v>
      </c>
      <c r="L15" s="1384">
        <v>5823</v>
      </c>
      <c r="M15" s="1384">
        <v>5828</v>
      </c>
      <c r="N15" s="1384">
        <v>7567</v>
      </c>
      <c r="O15" s="1385">
        <v>1970</v>
      </c>
      <c r="P15" s="1386">
        <v>2017</v>
      </c>
      <c r="Q15" s="1386">
        <v>1912</v>
      </c>
      <c r="R15" s="1386">
        <v>1668</v>
      </c>
    </row>
    <row r="16" spans="1:32" x14ac:dyDescent="0.25">
      <c r="A16" s="1382"/>
      <c r="C16" s="1363" t="s">
        <v>1661</v>
      </c>
      <c r="D16" s="1388"/>
      <c r="E16" s="1389">
        <f>E7-SUM(E8:E15)</f>
        <v>8082</v>
      </c>
      <c r="F16" s="1389">
        <v>9352</v>
      </c>
      <c r="G16" s="1389">
        <v>10198</v>
      </c>
      <c r="H16" s="1384">
        <v>8950</v>
      </c>
      <c r="I16" s="1384">
        <v>9709</v>
      </c>
      <c r="J16" s="1384">
        <v>9484</v>
      </c>
      <c r="K16" s="1384">
        <v>11811</v>
      </c>
      <c r="L16" s="1384">
        <v>15913</v>
      </c>
      <c r="M16" s="1384">
        <v>17657</v>
      </c>
      <c r="N16" s="1384">
        <v>16768</v>
      </c>
      <c r="O16" s="1385">
        <v>3027</v>
      </c>
      <c r="P16" s="1386">
        <v>3901</v>
      </c>
      <c r="Q16" s="1386">
        <v>4643</v>
      </c>
      <c r="R16" s="1386">
        <v>5197</v>
      </c>
    </row>
    <row r="17" spans="1:18" s="1362" customFormat="1" x14ac:dyDescent="0.25">
      <c r="A17" s="1372">
        <v>1</v>
      </c>
      <c r="B17" s="1362" t="s">
        <v>2110</v>
      </c>
      <c r="D17" s="1378"/>
      <c r="E17" s="1379">
        <v>3568</v>
      </c>
      <c r="F17" s="1379">
        <v>3962</v>
      </c>
      <c r="G17" s="1379">
        <v>3984</v>
      </c>
      <c r="H17" s="1379">
        <v>3982</v>
      </c>
      <c r="I17" s="1379">
        <v>4053</v>
      </c>
      <c r="J17" s="1379">
        <v>3619</v>
      </c>
      <c r="K17" s="1379">
        <v>3973</v>
      </c>
      <c r="L17" s="1379">
        <v>5953</v>
      </c>
      <c r="M17" s="1379">
        <v>6850</v>
      </c>
      <c r="N17" s="1379">
        <v>6188</v>
      </c>
      <c r="O17" s="1380">
        <v>1074</v>
      </c>
      <c r="P17" s="1381">
        <v>1844</v>
      </c>
      <c r="Q17" s="1381">
        <v>1425</v>
      </c>
      <c r="R17" s="1381">
        <v>1845</v>
      </c>
    </row>
    <row r="18" spans="1:18" x14ac:dyDescent="0.25">
      <c r="A18" s="1382"/>
      <c r="C18" s="1363" t="s">
        <v>1940</v>
      </c>
      <c r="D18" s="1383"/>
      <c r="E18" s="1384">
        <v>1421</v>
      </c>
      <c r="F18" s="1384">
        <v>1721</v>
      </c>
      <c r="G18" s="1384">
        <v>1621</v>
      </c>
      <c r="H18" s="1384">
        <v>1788</v>
      </c>
      <c r="I18" s="1384">
        <v>1876</v>
      </c>
      <c r="J18" s="1384">
        <v>1530</v>
      </c>
      <c r="K18" s="1384">
        <v>1604</v>
      </c>
      <c r="L18" s="1384">
        <v>2830</v>
      </c>
      <c r="M18" s="1384">
        <v>3241</v>
      </c>
      <c r="N18" s="1384">
        <v>3727</v>
      </c>
      <c r="O18" s="1385">
        <v>578</v>
      </c>
      <c r="P18" s="1386">
        <v>1052</v>
      </c>
      <c r="Q18" s="1386">
        <v>1035</v>
      </c>
      <c r="R18" s="1386">
        <v>1062</v>
      </c>
    </row>
    <row r="19" spans="1:18" x14ac:dyDescent="0.25">
      <c r="A19" s="1382"/>
      <c r="C19" s="1363" t="s">
        <v>2111</v>
      </c>
      <c r="D19" s="1383"/>
      <c r="E19" s="1389">
        <v>2147</v>
      </c>
      <c r="F19" s="1389">
        <v>2241</v>
      </c>
      <c r="G19" s="1389">
        <v>2363</v>
      </c>
      <c r="H19" s="1389">
        <v>2194</v>
      </c>
      <c r="I19" s="1389">
        <v>2177</v>
      </c>
      <c r="J19" s="1389">
        <v>2089</v>
      </c>
      <c r="K19" s="1389">
        <v>2369</v>
      </c>
      <c r="L19" s="1389">
        <v>3123</v>
      </c>
      <c r="M19" s="1389">
        <v>3609</v>
      </c>
      <c r="N19" s="1389">
        <v>2461</v>
      </c>
      <c r="O19" s="1390">
        <v>496</v>
      </c>
      <c r="P19" s="1391">
        <v>792</v>
      </c>
      <c r="Q19" s="1391">
        <v>390</v>
      </c>
      <c r="R19" s="1391">
        <v>783</v>
      </c>
    </row>
    <row r="20" spans="1:18" s="1362" customFormat="1" x14ac:dyDescent="0.25">
      <c r="A20" s="1372">
        <v>2</v>
      </c>
      <c r="B20" s="1362" t="s">
        <v>2112</v>
      </c>
      <c r="D20" s="1378"/>
      <c r="E20" s="1379">
        <v>4386</v>
      </c>
      <c r="F20" s="1379">
        <v>4023</v>
      </c>
      <c r="G20" s="1379">
        <v>4727</v>
      </c>
      <c r="H20" s="1379">
        <v>4579</v>
      </c>
      <c r="I20" s="1379">
        <v>4998</v>
      </c>
      <c r="J20" s="1379">
        <v>3869</v>
      </c>
      <c r="K20" s="1379">
        <v>5032</v>
      </c>
      <c r="L20" s="1379">
        <v>7463</v>
      </c>
      <c r="M20" s="1379">
        <v>4926</v>
      </c>
      <c r="N20" s="1379">
        <v>5088</v>
      </c>
      <c r="O20" s="1380">
        <v>1110</v>
      </c>
      <c r="P20" s="1381">
        <v>1310</v>
      </c>
      <c r="Q20" s="1381">
        <v>1343</v>
      </c>
      <c r="R20" s="1381">
        <v>1325</v>
      </c>
    </row>
    <row r="21" spans="1:18" x14ac:dyDescent="0.25">
      <c r="A21" s="1382"/>
      <c r="C21" s="1363" t="s">
        <v>2113</v>
      </c>
      <c r="D21" s="1383"/>
      <c r="E21" s="1384">
        <v>645</v>
      </c>
      <c r="F21" s="1384">
        <v>727</v>
      </c>
      <c r="G21" s="1384">
        <v>837</v>
      </c>
      <c r="H21" s="1384">
        <v>913</v>
      </c>
      <c r="I21" s="1384">
        <v>998</v>
      </c>
      <c r="J21" s="1384">
        <v>864</v>
      </c>
      <c r="K21" s="1384">
        <v>993</v>
      </c>
      <c r="L21" s="1384">
        <v>1267</v>
      </c>
      <c r="M21" s="1384">
        <v>1233</v>
      </c>
      <c r="N21" s="1384">
        <v>1279</v>
      </c>
      <c r="O21" s="1385">
        <v>309</v>
      </c>
      <c r="P21" s="1386">
        <v>312</v>
      </c>
      <c r="Q21" s="1386">
        <v>315</v>
      </c>
      <c r="R21" s="1386">
        <v>343</v>
      </c>
    </row>
    <row r="22" spans="1:18" x14ac:dyDescent="0.25">
      <c r="A22" s="1382"/>
      <c r="C22" s="1363" t="s">
        <v>2114</v>
      </c>
      <c r="D22" s="1388"/>
      <c r="E22" s="1384">
        <v>2494</v>
      </c>
      <c r="F22" s="1384">
        <v>2032</v>
      </c>
      <c r="G22" s="1384">
        <v>2201</v>
      </c>
      <c r="H22" s="1384">
        <v>2352</v>
      </c>
      <c r="I22" s="1384">
        <v>2493</v>
      </c>
      <c r="J22" s="1384">
        <v>1517</v>
      </c>
      <c r="K22" s="1384">
        <v>2131</v>
      </c>
      <c r="L22" s="1384">
        <v>3780</v>
      </c>
      <c r="M22" s="1384">
        <v>2216</v>
      </c>
      <c r="N22" s="1384">
        <v>2175</v>
      </c>
      <c r="O22" s="1385">
        <v>487</v>
      </c>
      <c r="P22" s="1386">
        <v>591</v>
      </c>
      <c r="Q22" s="1386">
        <v>529</v>
      </c>
      <c r="R22" s="1386">
        <v>568</v>
      </c>
    </row>
    <row r="23" spans="1:18" x14ac:dyDescent="0.25">
      <c r="A23" s="1382"/>
      <c r="C23" s="1363" t="s">
        <v>1661</v>
      </c>
      <c r="D23" s="1388"/>
      <c r="E23" s="1392">
        <f>E20-SUM(E21:E22)</f>
        <v>1247</v>
      </c>
      <c r="F23" s="1392">
        <v>1264</v>
      </c>
      <c r="G23" s="1389">
        <v>1689</v>
      </c>
      <c r="H23" s="1389">
        <v>1314</v>
      </c>
      <c r="I23" s="1389">
        <v>1507</v>
      </c>
      <c r="J23" s="1389">
        <v>1488</v>
      </c>
      <c r="K23" s="1389">
        <v>1908</v>
      </c>
      <c r="L23" s="1389">
        <v>2416</v>
      </c>
      <c r="M23" s="1389">
        <v>1477</v>
      </c>
      <c r="N23" s="1389">
        <v>1634</v>
      </c>
      <c r="O23" s="1390">
        <v>314</v>
      </c>
      <c r="P23" s="1391">
        <v>407</v>
      </c>
      <c r="Q23" s="1391">
        <v>499</v>
      </c>
      <c r="R23" s="1391">
        <v>414</v>
      </c>
    </row>
    <row r="24" spans="1:18" s="1362" customFormat="1" x14ac:dyDescent="0.25">
      <c r="A24" s="1372">
        <v>3</v>
      </c>
      <c r="B24" s="1362" t="s">
        <v>2115</v>
      </c>
      <c r="D24" s="1378"/>
      <c r="E24" s="1379">
        <v>25367</v>
      </c>
      <c r="F24" s="1379">
        <v>22556</v>
      </c>
      <c r="G24" s="1379">
        <v>30486</v>
      </c>
      <c r="H24" s="1379">
        <v>38394</v>
      </c>
      <c r="I24" s="1379">
        <v>36373</v>
      </c>
      <c r="J24" s="1379">
        <v>24571</v>
      </c>
      <c r="K24" s="1379">
        <v>37053</v>
      </c>
      <c r="L24" s="1379">
        <v>66735</v>
      </c>
      <c r="M24" s="1379">
        <v>58065</v>
      </c>
      <c r="N24" s="1379">
        <v>72388</v>
      </c>
      <c r="O24" s="1380">
        <v>17834</v>
      </c>
      <c r="P24" s="1381">
        <v>18602</v>
      </c>
      <c r="Q24" s="1381">
        <v>18972</v>
      </c>
      <c r="R24" s="1381">
        <v>16980</v>
      </c>
    </row>
    <row r="25" spans="1:18" x14ac:dyDescent="0.25">
      <c r="A25" s="1393"/>
      <c r="C25" s="1363" t="s">
        <v>2116</v>
      </c>
      <c r="D25" s="1383"/>
      <c r="E25" s="1384">
        <v>20408</v>
      </c>
      <c r="F25" s="1384">
        <v>18014</v>
      </c>
      <c r="G25" s="1384">
        <v>24190</v>
      </c>
      <c r="H25" s="1384">
        <v>31966</v>
      </c>
      <c r="I25" s="1384">
        <v>30645</v>
      </c>
      <c r="J25" s="1384">
        <v>20542</v>
      </c>
      <c r="K25" s="1384">
        <v>30323</v>
      </c>
      <c r="L25" s="1384">
        <v>55631</v>
      </c>
      <c r="M25" s="1384">
        <v>50567</v>
      </c>
      <c r="N25" s="1384">
        <v>63980</v>
      </c>
      <c r="O25" s="1385">
        <v>15712</v>
      </c>
      <c r="P25" s="1386">
        <v>16703</v>
      </c>
      <c r="Q25" s="1386">
        <v>16961</v>
      </c>
      <c r="R25" s="1386">
        <v>14604</v>
      </c>
    </row>
    <row r="26" spans="1:18" x14ac:dyDescent="0.25">
      <c r="A26" s="1382"/>
      <c r="C26" s="1363" t="s">
        <v>2117</v>
      </c>
      <c r="D26" s="1383"/>
      <c r="E26" s="1384">
        <v>2863</v>
      </c>
      <c r="F26" s="1384">
        <v>2445</v>
      </c>
      <c r="G26" s="1384">
        <v>3190</v>
      </c>
      <c r="H26" s="1384">
        <v>3518</v>
      </c>
      <c r="I26" s="1384">
        <v>3100</v>
      </c>
      <c r="J26" s="1384">
        <v>1385</v>
      </c>
      <c r="K26" s="1384">
        <v>2059</v>
      </c>
      <c r="L26" s="1384">
        <v>3016</v>
      </c>
      <c r="M26" s="1384">
        <v>2629</v>
      </c>
      <c r="N26" s="1384">
        <v>3235</v>
      </c>
      <c r="O26" s="1385">
        <v>692</v>
      </c>
      <c r="P26" s="1386">
        <v>631</v>
      </c>
      <c r="Q26" s="1386">
        <v>979</v>
      </c>
      <c r="R26" s="1386">
        <v>933</v>
      </c>
    </row>
    <row r="27" spans="1:18" x14ac:dyDescent="0.25">
      <c r="A27" s="1382"/>
      <c r="C27" s="1363" t="s">
        <v>1661</v>
      </c>
      <c r="D27" s="1383"/>
      <c r="E27" s="1389">
        <f>E24-SUM(E25:E26)</f>
        <v>2096</v>
      </c>
      <c r="F27" s="1389">
        <v>2097</v>
      </c>
      <c r="G27" s="1389">
        <v>3106</v>
      </c>
      <c r="H27" s="1389">
        <v>2880</v>
      </c>
      <c r="I27" s="1389">
        <v>2628</v>
      </c>
      <c r="J27" s="1384">
        <v>2644</v>
      </c>
      <c r="K27" s="1384">
        <v>4671</v>
      </c>
      <c r="L27" s="1384">
        <v>8088</v>
      </c>
      <c r="M27" s="1384">
        <v>4869</v>
      </c>
      <c r="N27" s="1384">
        <v>5173</v>
      </c>
      <c r="O27" s="1385">
        <v>1430</v>
      </c>
      <c r="P27" s="1386">
        <v>1268</v>
      </c>
      <c r="Q27" s="1386">
        <v>1032</v>
      </c>
      <c r="R27" s="1386">
        <v>1443</v>
      </c>
    </row>
    <row r="28" spans="1:18" s="1362" customFormat="1" x14ac:dyDescent="0.25">
      <c r="A28" s="1372">
        <v>4</v>
      </c>
      <c r="B28" s="1362" t="s">
        <v>2118</v>
      </c>
      <c r="D28" s="1378"/>
      <c r="E28" s="1379">
        <v>1349</v>
      </c>
      <c r="F28" s="1379">
        <v>1424</v>
      </c>
      <c r="G28" s="1379">
        <v>1592</v>
      </c>
      <c r="H28" s="1379">
        <v>1541</v>
      </c>
      <c r="I28" s="1379">
        <v>1296</v>
      </c>
      <c r="J28" s="1379">
        <v>1412</v>
      </c>
      <c r="K28" s="1379">
        <v>2331</v>
      </c>
      <c r="L28" s="1379">
        <v>3526</v>
      </c>
      <c r="M28" s="1379">
        <v>2581</v>
      </c>
      <c r="N28" s="1379">
        <v>2538</v>
      </c>
      <c r="O28" s="1380">
        <v>342</v>
      </c>
      <c r="P28" s="1381">
        <v>845</v>
      </c>
      <c r="Q28" s="1381">
        <v>735</v>
      </c>
      <c r="R28" s="1381">
        <v>616</v>
      </c>
    </row>
    <row r="29" spans="1:18" x14ac:dyDescent="0.25">
      <c r="A29" s="1382"/>
      <c r="C29" s="1363" t="s">
        <v>2119</v>
      </c>
      <c r="D29" s="1383"/>
      <c r="E29" s="1384">
        <v>1214</v>
      </c>
      <c r="F29" s="1384">
        <v>1268</v>
      </c>
      <c r="G29" s="1384">
        <v>1428</v>
      </c>
      <c r="H29" s="1384">
        <v>1388</v>
      </c>
      <c r="I29" s="1384">
        <v>1126</v>
      </c>
      <c r="J29" s="1384">
        <v>1309</v>
      </c>
      <c r="K29" s="1384">
        <v>2125</v>
      </c>
      <c r="L29" s="1384">
        <v>3263</v>
      </c>
      <c r="M29" s="1384">
        <v>2401</v>
      </c>
      <c r="N29" s="1384">
        <v>2324</v>
      </c>
      <c r="O29" s="1385">
        <v>275</v>
      </c>
      <c r="P29" s="1386">
        <v>817</v>
      </c>
      <c r="Q29" s="1386">
        <v>641</v>
      </c>
      <c r="R29" s="1386">
        <v>591</v>
      </c>
    </row>
    <row r="30" spans="1:18" x14ac:dyDescent="0.25">
      <c r="A30" s="1382"/>
      <c r="C30" s="1363" t="s">
        <v>1661</v>
      </c>
      <c r="D30" s="1383"/>
      <c r="E30" s="1389">
        <f>E28-E29</f>
        <v>135</v>
      </c>
      <c r="F30" s="1389">
        <v>156</v>
      </c>
      <c r="G30" s="1389">
        <v>164</v>
      </c>
      <c r="H30" s="1389">
        <v>153</v>
      </c>
      <c r="I30" s="1389">
        <v>170</v>
      </c>
      <c r="J30" s="1389">
        <v>103</v>
      </c>
      <c r="K30" s="1389">
        <v>206</v>
      </c>
      <c r="L30" s="1389">
        <v>263</v>
      </c>
      <c r="M30" s="1389">
        <v>180</v>
      </c>
      <c r="N30" s="1389">
        <v>214</v>
      </c>
      <c r="O30" s="1390">
        <v>67</v>
      </c>
      <c r="P30" s="1391">
        <v>28</v>
      </c>
      <c r="Q30" s="1391">
        <v>94</v>
      </c>
      <c r="R30" s="1391">
        <v>25</v>
      </c>
    </row>
    <row r="31" spans="1:18" s="1362" customFormat="1" x14ac:dyDescent="0.25">
      <c r="A31" s="1372">
        <v>5</v>
      </c>
      <c r="B31" s="1362" t="s">
        <v>2120</v>
      </c>
      <c r="D31" s="1378"/>
      <c r="E31" s="1379">
        <v>14242</v>
      </c>
      <c r="F31" s="1379">
        <v>14651</v>
      </c>
      <c r="G31" s="1379">
        <v>15071</v>
      </c>
      <c r="H31" s="1379">
        <v>16431</v>
      </c>
      <c r="I31" s="1379">
        <v>17325</v>
      </c>
      <c r="J31" s="1379">
        <v>16647</v>
      </c>
      <c r="K31" s="1379">
        <v>24746</v>
      </c>
      <c r="L31" s="1379">
        <v>24838</v>
      </c>
      <c r="M31" s="1379">
        <v>24349</v>
      </c>
      <c r="N31" s="1379">
        <v>27657</v>
      </c>
      <c r="O31" s="1380">
        <v>5539</v>
      </c>
      <c r="P31" s="1381">
        <v>6722</v>
      </c>
      <c r="Q31" s="1381">
        <v>7602</v>
      </c>
      <c r="R31" s="1381">
        <v>7794</v>
      </c>
    </row>
    <row r="32" spans="1:18" x14ac:dyDescent="0.25">
      <c r="A32" s="1382"/>
      <c r="C32" s="1363" t="s">
        <v>2121</v>
      </c>
      <c r="D32" s="1383"/>
      <c r="E32" s="1384">
        <v>1034</v>
      </c>
      <c r="F32" s="1384">
        <v>1015</v>
      </c>
      <c r="G32" s="1384">
        <v>1136</v>
      </c>
      <c r="H32" s="1384">
        <v>1247</v>
      </c>
      <c r="I32" s="1384">
        <v>1294</v>
      </c>
      <c r="J32" s="1384">
        <v>1138</v>
      </c>
      <c r="K32" s="1384">
        <v>1561</v>
      </c>
      <c r="L32" s="1384">
        <v>1691</v>
      </c>
      <c r="M32" s="1384">
        <v>1478</v>
      </c>
      <c r="N32" s="1384">
        <v>1755</v>
      </c>
      <c r="O32" s="1385">
        <v>356</v>
      </c>
      <c r="P32" s="1386">
        <v>436</v>
      </c>
      <c r="Q32" s="1386">
        <v>505</v>
      </c>
      <c r="R32" s="1386">
        <v>458</v>
      </c>
    </row>
    <row r="33" spans="1:18" x14ac:dyDescent="0.25">
      <c r="A33" s="1382"/>
      <c r="C33" s="1363" t="s">
        <v>2122</v>
      </c>
      <c r="D33" s="1383"/>
      <c r="E33" s="1384">
        <v>4171</v>
      </c>
      <c r="F33" s="1384">
        <v>4329</v>
      </c>
      <c r="G33" s="1384">
        <v>4148</v>
      </c>
      <c r="H33" s="1384">
        <v>4652</v>
      </c>
      <c r="I33" s="1384">
        <v>5375</v>
      </c>
      <c r="J33" s="1384">
        <v>6090</v>
      </c>
      <c r="K33" s="1384">
        <v>10159</v>
      </c>
      <c r="L33" s="1384">
        <v>7668</v>
      </c>
      <c r="M33" s="1384">
        <v>8497</v>
      </c>
      <c r="N33" s="1384">
        <v>8598</v>
      </c>
      <c r="O33" s="1385">
        <v>1825</v>
      </c>
      <c r="P33" s="1386">
        <v>2219</v>
      </c>
      <c r="Q33" s="1386">
        <v>2220</v>
      </c>
      <c r="R33" s="1386">
        <v>2334</v>
      </c>
    </row>
    <row r="34" spans="1:18" x14ac:dyDescent="0.25">
      <c r="A34" s="1382"/>
      <c r="C34" s="1363" t="s">
        <v>2123</v>
      </c>
      <c r="D34" s="1383"/>
      <c r="E34" s="1384">
        <v>451</v>
      </c>
      <c r="F34" s="1384">
        <v>545</v>
      </c>
      <c r="G34" s="1384">
        <v>487</v>
      </c>
      <c r="H34" s="1384">
        <v>406</v>
      </c>
      <c r="I34" s="1384">
        <v>438</v>
      </c>
      <c r="J34" s="1384">
        <v>379</v>
      </c>
      <c r="K34" s="1384">
        <v>950</v>
      </c>
      <c r="L34" s="1384">
        <v>1000</v>
      </c>
      <c r="M34" s="1384">
        <v>726</v>
      </c>
      <c r="N34" s="1384">
        <v>707</v>
      </c>
      <c r="O34" s="1385">
        <v>83</v>
      </c>
      <c r="P34" s="1386">
        <v>118</v>
      </c>
      <c r="Q34" s="1386">
        <v>211</v>
      </c>
      <c r="R34" s="1386">
        <v>295</v>
      </c>
    </row>
    <row r="35" spans="1:18" x14ac:dyDescent="0.25">
      <c r="A35" s="1382"/>
      <c r="C35" s="1363" t="s">
        <v>2124</v>
      </c>
      <c r="D35" s="1383"/>
      <c r="E35" s="1384">
        <v>1766</v>
      </c>
      <c r="F35" s="1384">
        <v>1607</v>
      </c>
      <c r="G35" s="1384">
        <v>1851</v>
      </c>
      <c r="H35" s="1384">
        <v>2218</v>
      </c>
      <c r="I35" s="1384">
        <v>1871</v>
      </c>
      <c r="J35" s="1384">
        <v>1492</v>
      </c>
      <c r="K35" s="1384">
        <v>2638</v>
      </c>
      <c r="L35" s="1384">
        <v>3202</v>
      </c>
      <c r="M35" s="1384">
        <v>2775</v>
      </c>
      <c r="N35" s="1384">
        <v>3314</v>
      </c>
      <c r="O35" s="1385">
        <v>638</v>
      </c>
      <c r="P35" s="1386">
        <v>780</v>
      </c>
      <c r="Q35" s="1386">
        <v>973</v>
      </c>
      <c r="R35" s="1386">
        <v>923</v>
      </c>
    </row>
    <row r="36" spans="1:18" x14ac:dyDescent="0.25">
      <c r="A36" s="1382"/>
      <c r="C36" s="1363" t="s">
        <v>2125</v>
      </c>
      <c r="D36" s="1383"/>
      <c r="E36" s="1384">
        <v>1075</v>
      </c>
      <c r="F36" s="1384">
        <v>1150</v>
      </c>
      <c r="G36" s="1384">
        <v>1200</v>
      </c>
      <c r="H36" s="1384">
        <v>1373</v>
      </c>
      <c r="I36" s="1384">
        <v>1641</v>
      </c>
      <c r="J36" s="1384">
        <v>1321</v>
      </c>
      <c r="K36" s="1384">
        <v>1656</v>
      </c>
      <c r="L36" s="1384">
        <v>1997</v>
      </c>
      <c r="M36" s="1384">
        <v>1873</v>
      </c>
      <c r="N36" s="1384">
        <v>2126</v>
      </c>
      <c r="O36" s="1385">
        <v>521</v>
      </c>
      <c r="P36" s="1386">
        <v>504</v>
      </c>
      <c r="Q36" s="1386">
        <v>564</v>
      </c>
      <c r="R36" s="1386">
        <v>537</v>
      </c>
    </row>
    <row r="37" spans="1:18" x14ac:dyDescent="0.25">
      <c r="A37" s="1394"/>
      <c r="B37" s="1395"/>
      <c r="C37" s="1395" t="s">
        <v>1661</v>
      </c>
      <c r="D37" s="1396"/>
      <c r="E37" s="1397">
        <f>E31-SUM(E32:E36)</f>
        <v>5745</v>
      </c>
      <c r="F37" s="1397">
        <v>6005</v>
      </c>
      <c r="G37" s="1397">
        <v>6249</v>
      </c>
      <c r="H37" s="1397">
        <v>6535</v>
      </c>
      <c r="I37" s="1397">
        <v>6706</v>
      </c>
      <c r="J37" s="1397">
        <v>6227</v>
      </c>
      <c r="K37" s="1397">
        <v>7782</v>
      </c>
      <c r="L37" s="1397">
        <v>9280</v>
      </c>
      <c r="M37" s="1397">
        <v>9000</v>
      </c>
      <c r="N37" s="1397">
        <v>11157</v>
      </c>
      <c r="O37" s="1398">
        <v>2116</v>
      </c>
      <c r="P37" s="1399">
        <v>2665</v>
      </c>
      <c r="Q37" s="1399">
        <v>3129</v>
      </c>
      <c r="R37" s="1399">
        <v>3247</v>
      </c>
    </row>
    <row r="38" spans="1:18" s="1401" customFormat="1" x14ac:dyDescent="0.25">
      <c r="A38" s="1400"/>
      <c r="E38" s="1402"/>
      <c r="F38" s="1402"/>
      <c r="G38" s="1402"/>
      <c r="H38" s="1402"/>
      <c r="I38" s="1402"/>
      <c r="J38" s="1402"/>
      <c r="K38" s="1402"/>
      <c r="L38" s="1402"/>
      <c r="M38" s="1402"/>
      <c r="N38" s="1402"/>
    </row>
  </sheetData>
  <mergeCells count="12">
    <mergeCell ref="O4:R4"/>
    <mergeCell ref="C4:D5"/>
    <mergeCell ref="E4:E5"/>
    <mergeCell ref="F4:F5"/>
    <mergeCell ref="G4:G5"/>
    <mergeCell ref="H4:H5"/>
    <mergeCell ref="I4:I5"/>
    <mergeCell ref="J4:J5"/>
    <mergeCell ref="K4:K5"/>
    <mergeCell ref="L4:L5"/>
    <mergeCell ref="M4:M5"/>
    <mergeCell ref="N4:N5"/>
  </mergeCells>
  <hyperlinks>
    <hyperlink ref="A1" location="CONTENT!A1" display="Back to table of contents" xr:uid="{EA383F9D-3E43-43C1-A30F-6C4407EB4726}"/>
    <hyperlink ref="A1:AE1" location="CONTENT!B118" display="Back to table of contents" xr:uid="{8DEE5B68-EE26-48E6-8D56-719246E7897B}"/>
    <hyperlink ref="N1" location="CONTENT!B118" display="Back to table of contents" xr:uid="{C9E22B65-A2EC-4811-98AF-BA7B65E64779}"/>
    <hyperlink ref="A1:D1" location="CONTENT!B123" display="Back to table of contents" xr:uid="{0112F47B-CF5C-4BAE-900D-6CEF5EFB6038}"/>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1CE56-4AA9-41D9-B9E1-032EA843AC53}">
  <dimension ref="A1:AF37"/>
  <sheetViews>
    <sheetView workbookViewId="0">
      <selection sqref="A1:AE1"/>
    </sheetView>
  </sheetViews>
  <sheetFormatPr defaultColWidth="6.8984375" defaultRowHeight="10.95" customHeight="1" x14ac:dyDescent="0.25"/>
  <cols>
    <col min="1" max="1" width="8.59765625" style="1365" customWidth="1"/>
    <col min="2" max="2" width="1.69921875" style="1363" customWidth="1"/>
    <col min="3" max="3" width="10.8984375" style="1363" customWidth="1"/>
    <col min="4" max="4" width="48.09765625" style="1363" customWidth="1"/>
    <col min="5" max="17" width="9.59765625" style="1363" customWidth="1"/>
    <col min="18" max="254" width="6.8984375" style="1363"/>
    <col min="255" max="255" width="5.8984375" style="1363" customWidth="1"/>
    <col min="256" max="256" width="1.69921875" style="1363" customWidth="1"/>
    <col min="257" max="257" width="4.8984375" style="1363" customWidth="1"/>
    <col min="258" max="258" width="19.69921875" style="1363" customWidth="1"/>
    <col min="259" max="265" width="7" style="1363" customWidth="1"/>
    <col min="266" max="266" width="7.5" style="1363" customWidth="1"/>
    <col min="267" max="267" width="6.69921875" style="1363" customWidth="1"/>
    <col min="268" max="268" width="1.09765625" style="1363" customWidth="1"/>
    <col min="269" max="269" width="6.5" style="1363" customWidth="1"/>
    <col min="270" max="510" width="6.8984375" style="1363"/>
    <col min="511" max="511" width="5.8984375" style="1363" customWidth="1"/>
    <col min="512" max="512" width="1.69921875" style="1363" customWidth="1"/>
    <col min="513" max="513" width="4.8984375" style="1363" customWidth="1"/>
    <col min="514" max="514" width="19.69921875" style="1363" customWidth="1"/>
    <col min="515" max="521" width="7" style="1363" customWidth="1"/>
    <col min="522" max="522" width="7.5" style="1363" customWidth="1"/>
    <col min="523" max="523" width="6.69921875" style="1363" customWidth="1"/>
    <col min="524" max="524" width="1.09765625" style="1363" customWidth="1"/>
    <col min="525" max="525" width="6.5" style="1363" customWidth="1"/>
    <col min="526" max="766" width="6.8984375" style="1363"/>
    <col min="767" max="767" width="5.8984375" style="1363" customWidth="1"/>
    <col min="768" max="768" width="1.69921875" style="1363" customWidth="1"/>
    <col min="769" max="769" width="4.8984375" style="1363" customWidth="1"/>
    <col min="770" max="770" width="19.69921875" style="1363" customWidth="1"/>
    <col min="771" max="777" width="7" style="1363" customWidth="1"/>
    <col min="778" max="778" width="7.5" style="1363" customWidth="1"/>
    <col min="779" max="779" width="6.69921875" style="1363" customWidth="1"/>
    <col min="780" max="780" width="1.09765625" style="1363" customWidth="1"/>
    <col min="781" max="781" width="6.5" style="1363" customWidth="1"/>
    <col min="782" max="1022" width="6.8984375" style="1363"/>
    <col min="1023" max="1023" width="5.8984375" style="1363" customWidth="1"/>
    <col min="1024" max="1024" width="1.69921875" style="1363" customWidth="1"/>
    <col min="1025" max="1025" width="4.8984375" style="1363" customWidth="1"/>
    <col min="1026" max="1026" width="19.69921875" style="1363" customWidth="1"/>
    <col min="1027" max="1033" width="7" style="1363" customWidth="1"/>
    <col min="1034" max="1034" width="7.5" style="1363" customWidth="1"/>
    <col min="1035" max="1035" width="6.69921875" style="1363" customWidth="1"/>
    <col min="1036" max="1036" width="1.09765625" style="1363" customWidth="1"/>
    <col min="1037" max="1037" width="6.5" style="1363" customWidth="1"/>
    <col min="1038" max="1278" width="6.8984375" style="1363"/>
    <col min="1279" max="1279" width="5.8984375" style="1363" customWidth="1"/>
    <col min="1280" max="1280" width="1.69921875" style="1363" customWidth="1"/>
    <col min="1281" max="1281" width="4.8984375" style="1363" customWidth="1"/>
    <col min="1282" max="1282" width="19.69921875" style="1363" customWidth="1"/>
    <col min="1283" max="1289" width="7" style="1363" customWidth="1"/>
    <col min="1290" max="1290" width="7.5" style="1363" customWidth="1"/>
    <col min="1291" max="1291" width="6.69921875" style="1363" customWidth="1"/>
    <col min="1292" max="1292" width="1.09765625" style="1363" customWidth="1"/>
    <col min="1293" max="1293" width="6.5" style="1363" customWidth="1"/>
    <col min="1294" max="1534" width="6.8984375" style="1363"/>
    <col min="1535" max="1535" width="5.8984375" style="1363" customWidth="1"/>
    <col min="1536" max="1536" width="1.69921875" style="1363" customWidth="1"/>
    <col min="1537" max="1537" width="4.8984375" style="1363" customWidth="1"/>
    <col min="1538" max="1538" width="19.69921875" style="1363" customWidth="1"/>
    <col min="1539" max="1545" width="7" style="1363" customWidth="1"/>
    <col min="1546" max="1546" width="7.5" style="1363" customWidth="1"/>
    <col min="1547" max="1547" width="6.69921875" style="1363" customWidth="1"/>
    <col min="1548" max="1548" width="1.09765625" style="1363" customWidth="1"/>
    <col min="1549" max="1549" width="6.5" style="1363" customWidth="1"/>
    <col min="1550" max="1790" width="6.8984375" style="1363"/>
    <col min="1791" max="1791" width="5.8984375" style="1363" customWidth="1"/>
    <col min="1792" max="1792" width="1.69921875" style="1363" customWidth="1"/>
    <col min="1793" max="1793" width="4.8984375" style="1363" customWidth="1"/>
    <col min="1794" max="1794" width="19.69921875" style="1363" customWidth="1"/>
    <col min="1795" max="1801" width="7" style="1363" customWidth="1"/>
    <col min="1802" max="1802" width="7.5" style="1363" customWidth="1"/>
    <col min="1803" max="1803" width="6.69921875" style="1363" customWidth="1"/>
    <col min="1804" max="1804" width="1.09765625" style="1363" customWidth="1"/>
    <col min="1805" max="1805" width="6.5" style="1363" customWidth="1"/>
    <col min="1806" max="2046" width="6.8984375" style="1363"/>
    <col min="2047" max="2047" width="5.8984375" style="1363" customWidth="1"/>
    <col min="2048" max="2048" width="1.69921875" style="1363" customWidth="1"/>
    <col min="2049" max="2049" width="4.8984375" style="1363" customWidth="1"/>
    <col min="2050" max="2050" width="19.69921875" style="1363" customWidth="1"/>
    <col min="2051" max="2057" width="7" style="1363" customWidth="1"/>
    <col min="2058" max="2058" width="7.5" style="1363" customWidth="1"/>
    <col min="2059" max="2059" width="6.69921875" style="1363" customWidth="1"/>
    <col min="2060" max="2060" width="1.09765625" style="1363" customWidth="1"/>
    <col min="2061" max="2061" width="6.5" style="1363" customWidth="1"/>
    <col min="2062" max="2302" width="6.8984375" style="1363"/>
    <col min="2303" max="2303" width="5.8984375" style="1363" customWidth="1"/>
    <col min="2304" max="2304" width="1.69921875" style="1363" customWidth="1"/>
    <col min="2305" max="2305" width="4.8984375" style="1363" customWidth="1"/>
    <col min="2306" max="2306" width="19.69921875" style="1363" customWidth="1"/>
    <col min="2307" max="2313" width="7" style="1363" customWidth="1"/>
    <col min="2314" max="2314" width="7.5" style="1363" customWidth="1"/>
    <col min="2315" max="2315" width="6.69921875" style="1363" customWidth="1"/>
    <col min="2316" max="2316" width="1.09765625" style="1363" customWidth="1"/>
    <col min="2317" max="2317" width="6.5" style="1363" customWidth="1"/>
    <col min="2318" max="2558" width="6.8984375" style="1363"/>
    <col min="2559" max="2559" width="5.8984375" style="1363" customWidth="1"/>
    <col min="2560" max="2560" width="1.69921875" style="1363" customWidth="1"/>
    <col min="2561" max="2561" width="4.8984375" style="1363" customWidth="1"/>
    <col min="2562" max="2562" width="19.69921875" style="1363" customWidth="1"/>
    <col min="2563" max="2569" width="7" style="1363" customWidth="1"/>
    <col min="2570" max="2570" width="7.5" style="1363" customWidth="1"/>
    <col min="2571" max="2571" width="6.69921875" style="1363" customWidth="1"/>
    <col min="2572" max="2572" width="1.09765625" style="1363" customWidth="1"/>
    <col min="2573" max="2573" width="6.5" style="1363" customWidth="1"/>
    <col min="2574" max="2814" width="6.8984375" style="1363"/>
    <col min="2815" max="2815" width="5.8984375" style="1363" customWidth="1"/>
    <col min="2816" max="2816" width="1.69921875" style="1363" customWidth="1"/>
    <col min="2817" max="2817" width="4.8984375" style="1363" customWidth="1"/>
    <col min="2818" max="2818" width="19.69921875" style="1363" customWidth="1"/>
    <col min="2819" max="2825" width="7" style="1363" customWidth="1"/>
    <col min="2826" max="2826" width="7.5" style="1363" customWidth="1"/>
    <col min="2827" max="2827" width="6.69921875" style="1363" customWidth="1"/>
    <col min="2828" max="2828" width="1.09765625" style="1363" customWidth="1"/>
    <col min="2829" max="2829" width="6.5" style="1363" customWidth="1"/>
    <col min="2830" max="3070" width="6.8984375" style="1363"/>
    <col min="3071" max="3071" width="5.8984375" style="1363" customWidth="1"/>
    <col min="3072" max="3072" width="1.69921875" style="1363" customWidth="1"/>
    <col min="3073" max="3073" width="4.8984375" style="1363" customWidth="1"/>
    <col min="3074" max="3074" width="19.69921875" style="1363" customWidth="1"/>
    <col min="3075" max="3081" width="7" style="1363" customWidth="1"/>
    <col min="3082" max="3082" width="7.5" style="1363" customWidth="1"/>
    <col min="3083" max="3083" width="6.69921875" style="1363" customWidth="1"/>
    <col min="3084" max="3084" width="1.09765625" style="1363" customWidth="1"/>
    <col min="3085" max="3085" width="6.5" style="1363" customWidth="1"/>
    <col min="3086" max="3326" width="6.8984375" style="1363"/>
    <col min="3327" max="3327" width="5.8984375" style="1363" customWidth="1"/>
    <col min="3328" max="3328" width="1.69921875" style="1363" customWidth="1"/>
    <col min="3329" max="3329" width="4.8984375" style="1363" customWidth="1"/>
    <col min="3330" max="3330" width="19.69921875" style="1363" customWidth="1"/>
    <col min="3331" max="3337" width="7" style="1363" customWidth="1"/>
    <col min="3338" max="3338" width="7.5" style="1363" customWidth="1"/>
    <col min="3339" max="3339" width="6.69921875" style="1363" customWidth="1"/>
    <col min="3340" max="3340" width="1.09765625" style="1363" customWidth="1"/>
    <col min="3341" max="3341" width="6.5" style="1363" customWidth="1"/>
    <col min="3342" max="3582" width="6.8984375" style="1363"/>
    <col min="3583" max="3583" width="5.8984375" style="1363" customWidth="1"/>
    <col min="3584" max="3584" width="1.69921875" style="1363" customWidth="1"/>
    <col min="3585" max="3585" width="4.8984375" style="1363" customWidth="1"/>
    <col min="3586" max="3586" width="19.69921875" style="1363" customWidth="1"/>
    <col min="3587" max="3593" width="7" style="1363" customWidth="1"/>
    <col min="3594" max="3594" width="7.5" style="1363" customWidth="1"/>
    <col min="3595" max="3595" width="6.69921875" style="1363" customWidth="1"/>
    <col min="3596" max="3596" width="1.09765625" style="1363" customWidth="1"/>
    <col min="3597" max="3597" width="6.5" style="1363" customWidth="1"/>
    <col min="3598" max="3838" width="6.8984375" style="1363"/>
    <col min="3839" max="3839" width="5.8984375" style="1363" customWidth="1"/>
    <col min="3840" max="3840" width="1.69921875" style="1363" customWidth="1"/>
    <col min="3841" max="3841" width="4.8984375" style="1363" customWidth="1"/>
    <col min="3842" max="3842" width="19.69921875" style="1363" customWidth="1"/>
    <col min="3843" max="3849" width="7" style="1363" customWidth="1"/>
    <col min="3850" max="3850" width="7.5" style="1363" customWidth="1"/>
    <col min="3851" max="3851" width="6.69921875" style="1363" customWidth="1"/>
    <col min="3852" max="3852" width="1.09765625" style="1363" customWidth="1"/>
    <col min="3853" max="3853" width="6.5" style="1363" customWidth="1"/>
    <col min="3854" max="4094" width="6.8984375" style="1363"/>
    <col min="4095" max="4095" width="5.8984375" style="1363" customWidth="1"/>
    <col min="4096" max="4096" width="1.69921875" style="1363" customWidth="1"/>
    <col min="4097" max="4097" width="4.8984375" style="1363" customWidth="1"/>
    <col min="4098" max="4098" width="19.69921875" style="1363" customWidth="1"/>
    <col min="4099" max="4105" width="7" style="1363" customWidth="1"/>
    <col min="4106" max="4106" width="7.5" style="1363" customWidth="1"/>
    <col min="4107" max="4107" width="6.69921875" style="1363" customWidth="1"/>
    <col min="4108" max="4108" width="1.09765625" style="1363" customWidth="1"/>
    <col min="4109" max="4109" width="6.5" style="1363" customWidth="1"/>
    <col min="4110" max="4350" width="6.8984375" style="1363"/>
    <col min="4351" max="4351" width="5.8984375" style="1363" customWidth="1"/>
    <col min="4352" max="4352" width="1.69921875" style="1363" customWidth="1"/>
    <col min="4353" max="4353" width="4.8984375" style="1363" customWidth="1"/>
    <col min="4354" max="4354" width="19.69921875" style="1363" customWidth="1"/>
    <col min="4355" max="4361" width="7" style="1363" customWidth="1"/>
    <col min="4362" max="4362" width="7.5" style="1363" customWidth="1"/>
    <col min="4363" max="4363" width="6.69921875" style="1363" customWidth="1"/>
    <col min="4364" max="4364" width="1.09765625" style="1363" customWidth="1"/>
    <col min="4365" max="4365" width="6.5" style="1363" customWidth="1"/>
    <col min="4366" max="4606" width="6.8984375" style="1363"/>
    <col min="4607" max="4607" width="5.8984375" style="1363" customWidth="1"/>
    <col min="4608" max="4608" width="1.69921875" style="1363" customWidth="1"/>
    <col min="4609" max="4609" width="4.8984375" style="1363" customWidth="1"/>
    <col min="4610" max="4610" width="19.69921875" style="1363" customWidth="1"/>
    <col min="4611" max="4617" width="7" style="1363" customWidth="1"/>
    <col min="4618" max="4618" width="7.5" style="1363" customWidth="1"/>
    <col min="4619" max="4619" width="6.69921875" style="1363" customWidth="1"/>
    <col min="4620" max="4620" width="1.09765625" style="1363" customWidth="1"/>
    <col min="4621" max="4621" width="6.5" style="1363" customWidth="1"/>
    <col min="4622" max="4862" width="6.8984375" style="1363"/>
    <col min="4863" max="4863" width="5.8984375" style="1363" customWidth="1"/>
    <col min="4864" max="4864" width="1.69921875" style="1363" customWidth="1"/>
    <col min="4865" max="4865" width="4.8984375" style="1363" customWidth="1"/>
    <col min="4866" max="4866" width="19.69921875" style="1363" customWidth="1"/>
    <col min="4867" max="4873" width="7" style="1363" customWidth="1"/>
    <col min="4874" max="4874" width="7.5" style="1363" customWidth="1"/>
    <col min="4875" max="4875" width="6.69921875" style="1363" customWidth="1"/>
    <col min="4876" max="4876" width="1.09765625" style="1363" customWidth="1"/>
    <col min="4877" max="4877" width="6.5" style="1363" customWidth="1"/>
    <col min="4878" max="5118" width="6.8984375" style="1363"/>
    <col min="5119" max="5119" width="5.8984375" style="1363" customWidth="1"/>
    <col min="5120" max="5120" width="1.69921875" style="1363" customWidth="1"/>
    <col min="5121" max="5121" width="4.8984375" style="1363" customWidth="1"/>
    <col min="5122" max="5122" width="19.69921875" style="1363" customWidth="1"/>
    <col min="5123" max="5129" width="7" style="1363" customWidth="1"/>
    <col min="5130" max="5130" width="7.5" style="1363" customWidth="1"/>
    <col min="5131" max="5131" width="6.69921875" style="1363" customWidth="1"/>
    <col min="5132" max="5132" width="1.09765625" style="1363" customWidth="1"/>
    <col min="5133" max="5133" width="6.5" style="1363" customWidth="1"/>
    <col min="5134" max="5374" width="6.8984375" style="1363"/>
    <col min="5375" max="5375" width="5.8984375" style="1363" customWidth="1"/>
    <col min="5376" max="5376" width="1.69921875" style="1363" customWidth="1"/>
    <col min="5377" max="5377" width="4.8984375" style="1363" customWidth="1"/>
    <col min="5378" max="5378" width="19.69921875" style="1363" customWidth="1"/>
    <col min="5379" max="5385" width="7" style="1363" customWidth="1"/>
    <col min="5386" max="5386" width="7.5" style="1363" customWidth="1"/>
    <col min="5387" max="5387" width="6.69921875" style="1363" customWidth="1"/>
    <col min="5388" max="5388" width="1.09765625" style="1363" customWidth="1"/>
    <col min="5389" max="5389" width="6.5" style="1363" customWidth="1"/>
    <col min="5390" max="5630" width="6.8984375" style="1363"/>
    <col min="5631" max="5631" width="5.8984375" style="1363" customWidth="1"/>
    <col min="5632" max="5632" width="1.69921875" style="1363" customWidth="1"/>
    <col min="5633" max="5633" width="4.8984375" style="1363" customWidth="1"/>
    <col min="5634" max="5634" width="19.69921875" style="1363" customWidth="1"/>
    <col min="5635" max="5641" width="7" style="1363" customWidth="1"/>
    <col min="5642" max="5642" width="7.5" style="1363" customWidth="1"/>
    <col min="5643" max="5643" width="6.69921875" style="1363" customWidth="1"/>
    <col min="5644" max="5644" width="1.09765625" style="1363" customWidth="1"/>
    <col min="5645" max="5645" width="6.5" style="1363" customWidth="1"/>
    <col min="5646" max="5886" width="6.8984375" style="1363"/>
    <col min="5887" max="5887" width="5.8984375" style="1363" customWidth="1"/>
    <col min="5888" max="5888" width="1.69921875" style="1363" customWidth="1"/>
    <col min="5889" max="5889" width="4.8984375" style="1363" customWidth="1"/>
    <col min="5890" max="5890" width="19.69921875" style="1363" customWidth="1"/>
    <col min="5891" max="5897" width="7" style="1363" customWidth="1"/>
    <col min="5898" max="5898" width="7.5" style="1363" customWidth="1"/>
    <col min="5899" max="5899" width="6.69921875" style="1363" customWidth="1"/>
    <col min="5900" max="5900" width="1.09765625" style="1363" customWidth="1"/>
    <col min="5901" max="5901" width="6.5" style="1363" customWidth="1"/>
    <col min="5902" max="6142" width="6.8984375" style="1363"/>
    <col min="6143" max="6143" width="5.8984375" style="1363" customWidth="1"/>
    <col min="6144" max="6144" width="1.69921875" style="1363" customWidth="1"/>
    <col min="6145" max="6145" width="4.8984375" style="1363" customWidth="1"/>
    <col min="6146" max="6146" width="19.69921875" style="1363" customWidth="1"/>
    <col min="6147" max="6153" width="7" style="1363" customWidth="1"/>
    <col min="6154" max="6154" width="7.5" style="1363" customWidth="1"/>
    <col min="6155" max="6155" width="6.69921875" style="1363" customWidth="1"/>
    <col min="6156" max="6156" width="1.09765625" style="1363" customWidth="1"/>
    <col min="6157" max="6157" width="6.5" style="1363" customWidth="1"/>
    <col min="6158" max="6398" width="6.8984375" style="1363"/>
    <col min="6399" max="6399" width="5.8984375" style="1363" customWidth="1"/>
    <col min="6400" max="6400" width="1.69921875" style="1363" customWidth="1"/>
    <col min="6401" max="6401" width="4.8984375" style="1363" customWidth="1"/>
    <col min="6402" max="6402" width="19.69921875" style="1363" customWidth="1"/>
    <col min="6403" max="6409" width="7" style="1363" customWidth="1"/>
    <col min="6410" max="6410" width="7.5" style="1363" customWidth="1"/>
    <col min="6411" max="6411" width="6.69921875" style="1363" customWidth="1"/>
    <col min="6412" max="6412" width="1.09765625" style="1363" customWidth="1"/>
    <col min="6413" max="6413" width="6.5" style="1363" customWidth="1"/>
    <col min="6414" max="6654" width="6.8984375" style="1363"/>
    <col min="6655" max="6655" width="5.8984375" style="1363" customWidth="1"/>
    <col min="6656" max="6656" width="1.69921875" style="1363" customWidth="1"/>
    <col min="6657" max="6657" width="4.8984375" style="1363" customWidth="1"/>
    <col min="6658" max="6658" width="19.69921875" style="1363" customWidth="1"/>
    <col min="6659" max="6665" width="7" style="1363" customWidth="1"/>
    <col min="6666" max="6666" width="7.5" style="1363" customWidth="1"/>
    <col min="6667" max="6667" width="6.69921875" style="1363" customWidth="1"/>
    <col min="6668" max="6668" width="1.09765625" style="1363" customWidth="1"/>
    <col min="6669" max="6669" width="6.5" style="1363" customWidth="1"/>
    <col min="6670" max="6910" width="6.8984375" style="1363"/>
    <col min="6911" max="6911" width="5.8984375" style="1363" customWidth="1"/>
    <col min="6912" max="6912" width="1.69921875" style="1363" customWidth="1"/>
    <col min="6913" max="6913" width="4.8984375" style="1363" customWidth="1"/>
    <col min="6914" max="6914" width="19.69921875" style="1363" customWidth="1"/>
    <col min="6915" max="6921" width="7" style="1363" customWidth="1"/>
    <col min="6922" max="6922" width="7.5" style="1363" customWidth="1"/>
    <col min="6923" max="6923" width="6.69921875" style="1363" customWidth="1"/>
    <col min="6924" max="6924" width="1.09765625" style="1363" customWidth="1"/>
    <col min="6925" max="6925" width="6.5" style="1363" customWidth="1"/>
    <col min="6926" max="7166" width="6.8984375" style="1363"/>
    <col min="7167" max="7167" width="5.8984375" style="1363" customWidth="1"/>
    <col min="7168" max="7168" width="1.69921875" style="1363" customWidth="1"/>
    <col min="7169" max="7169" width="4.8984375" style="1363" customWidth="1"/>
    <col min="7170" max="7170" width="19.69921875" style="1363" customWidth="1"/>
    <col min="7171" max="7177" width="7" style="1363" customWidth="1"/>
    <col min="7178" max="7178" width="7.5" style="1363" customWidth="1"/>
    <col min="7179" max="7179" width="6.69921875" style="1363" customWidth="1"/>
    <col min="7180" max="7180" width="1.09765625" style="1363" customWidth="1"/>
    <col min="7181" max="7181" width="6.5" style="1363" customWidth="1"/>
    <col min="7182" max="7422" width="6.8984375" style="1363"/>
    <col min="7423" max="7423" width="5.8984375" style="1363" customWidth="1"/>
    <col min="7424" max="7424" width="1.69921875" style="1363" customWidth="1"/>
    <col min="7425" max="7425" width="4.8984375" style="1363" customWidth="1"/>
    <col min="7426" max="7426" width="19.69921875" style="1363" customWidth="1"/>
    <col min="7427" max="7433" width="7" style="1363" customWidth="1"/>
    <col min="7434" max="7434" width="7.5" style="1363" customWidth="1"/>
    <col min="7435" max="7435" width="6.69921875" style="1363" customWidth="1"/>
    <col min="7436" max="7436" width="1.09765625" style="1363" customWidth="1"/>
    <col min="7437" max="7437" width="6.5" style="1363" customWidth="1"/>
    <col min="7438" max="7678" width="6.8984375" style="1363"/>
    <col min="7679" max="7679" width="5.8984375" style="1363" customWidth="1"/>
    <col min="7680" max="7680" width="1.69921875" style="1363" customWidth="1"/>
    <col min="7681" max="7681" width="4.8984375" style="1363" customWidth="1"/>
    <col min="7682" max="7682" width="19.69921875" style="1363" customWidth="1"/>
    <col min="7683" max="7689" width="7" style="1363" customWidth="1"/>
    <col min="7690" max="7690" width="7.5" style="1363" customWidth="1"/>
    <col min="7691" max="7691" width="6.69921875" style="1363" customWidth="1"/>
    <col min="7692" max="7692" width="1.09765625" style="1363" customWidth="1"/>
    <col min="7693" max="7693" width="6.5" style="1363" customWidth="1"/>
    <col min="7694" max="7934" width="6.8984375" style="1363"/>
    <col min="7935" max="7935" width="5.8984375" style="1363" customWidth="1"/>
    <col min="7936" max="7936" width="1.69921875" style="1363" customWidth="1"/>
    <col min="7937" max="7937" width="4.8984375" style="1363" customWidth="1"/>
    <col min="7938" max="7938" width="19.69921875" style="1363" customWidth="1"/>
    <col min="7939" max="7945" width="7" style="1363" customWidth="1"/>
    <col min="7946" max="7946" width="7.5" style="1363" customWidth="1"/>
    <col min="7947" max="7947" width="6.69921875" style="1363" customWidth="1"/>
    <col min="7948" max="7948" width="1.09765625" style="1363" customWidth="1"/>
    <col min="7949" max="7949" width="6.5" style="1363" customWidth="1"/>
    <col min="7950" max="8190" width="6.8984375" style="1363"/>
    <col min="8191" max="8191" width="5.8984375" style="1363" customWidth="1"/>
    <col min="8192" max="8192" width="1.69921875" style="1363" customWidth="1"/>
    <col min="8193" max="8193" width="4.8984375" style="1363" customWidth="1"/>
    <col min="8194" max="8194" width="19.69921875" style="1363" customWidth="1"/>
    <col min="8195" max="8201" width="7" style="1363" customWidth="1"/>
    <col min="8202" max="8202" width="7.5" style="1363" customWidth="1"/>
    <col min="8203" max="8203" width="6.69921875" style="1363" customWidth="1"/>
    <col min="8204" max="8204" width="1.09765625" style="1363" customWidth="1"/>
    <col min="8205" max="8205" width="6.5" style="1363" customWidth="1"/>
    <col min="8206" max="8446" width="6.8984375" style="1363"/>
    <col min="8447" max="8447" width="5.8984375" style="1363" customWidth="1"/>
    <col min="8448" max="8448" width="1.69921875" style="1363" customWidth="1"/>
    <col min="8449" max="8449" width="4.8984375" style="1363" customWidth="1"/>
    <col min="8450" max="8450" width="19.69921875" style="1363" customWidth="1"/>
    <col min="8451" max="8457" width="7" style="1363" customWidth="1"/>
    <col min="8458" max="8458" width="7.5" style="1363" customWidth="1"/>
    <col min="8459" max="8459" width="6.69921875" style="1363" customWidth="1"/>
    <col min="8460" max="8460" width="1.09765625" style="1363" customWidth="1"/>
    <col min="8461" max="8461" width="6.5" style="1363" customWidth="1"/>
    <col min="8462" max="8702" width="6.8984375" style="1363"/>
    <col min="8703" max="8703" width="5.8984375" style="1363" customWidth="1"/>
    <col min="8704" max="8704" width="1.69921875" style="1363" customWidth="1"/>
    <col min="8705" max="8705" width="4.8984375" style="1363" customWidth="1"/>
    <col min="8706" max="8706" width="19.69921875" style="1363" customWidth="1"/>
    <col min="8707" max="8713" width="7" style="1363" customWidth="1"/>
    <col min="8714" max="8714" width="7.5" style="1363" customWidth="1"/>
    <col min="8715" max="8715" width="6.69921875" style="1363" customWidth="1"/>
    <col min="8716" max="8716" width="1.09765625" style="1363" customWidth="1"/>
    <col min="8717" max="8717" width="6.5" style="1363" customWidth="1"/>
    <col min="8718" max="8958" width="6.8984375" style="1363"/>
    <col min="8959" max="8959" width="5.8984375" style="1363" customWidth="1"/>
    <col min="8960" max="8960" width="1.69921875" style="1363" customWidth="1"/>
    <col min="8961" max="8961" width="4.8984375" style="1363" customWidth="1"/>
    <col min="8962" max="8962" width="19.69921875" style="1363" customWidth="1"/>
    <col min="8963" max="8969" width="7" style="1363" customWidth="1"/>
    <col min="8970" max="8970" width="7.5" style="1363" customWidth="1"/>
    <col min="8971" max="8971" width="6.69921875" style="1363" customWidth="1"/>
    <col min="8972" max="8972" width="1.09765625" style="1363" customWidth="1"/>
    <col min="8973" max="8973" width="6.5" style="1363" customWidth="1"/>
    <col min="8974" max="9214" width="6.8984375" style="1363"/>
    <col min="9215" max="9215" width="5.8984375" style="1363" customWidth="1"/>
    <col min="9216" max="9216" width="1.69921875" style="1363" customWidth="1"/>
    <col min="9217" max="9217" width="4.8984375" style="1363" customWidth="1"/>
    <col min="9218" max="9218" width="19.69921875" style="1363" customWidth="1"/>
    <col min="9219" max="9225" width="7" style="1363" customWidth="1"/>
    <col min="9226" max="9226" width="7.5" style="1363" customWidth="1"/>
    <col min="9227" max="9227" width="6.69921875" style="1363" customWidth="1"/>
    <col min="9228" max="9228" width="1.09765625" style="1363" customWidth="1"/>
    <col min="9229" max="9229" width="6.5" style="1363" customWidth="1"/>
    <col min="9230" max="9470" width="6.8984375" style="1363"/>
    <col min="9471" max="9471" width="5.8984375" style="1363" customWidth="1"/>
    <col min="9472" max="9472" width="1.69921875" style="1363" customWidth="1"/>
    <col min="9473" max="9473" width="4.8984375" style="1363" customWidth="1"/>
    <col min="9474" max="9474" width="19.69921875" style="1363" customWidth="1"/>
    <col min="9475" max="9481" width="7" style="1363" customWidth="1"/>
    <col min="9482" max="9482" width="7.5" style="1363" customWidth="1"/>
    <col min="9483" max="9483" width="6.69921875" style="1363" customWidth="1"/>
    <col min="9484" max="9484" width="1.09765625" style="1363" customWidth="1"/>
    <col min="9485" max="9485" width="6.5" style="1363" customWidth="1"/>
    <col min="9486" max="9726" width="6.8984375" style="1363"/>
    <col min="9727" max="9727" width="5.8984375" style="1363" customWidth="1"/>
    <col min="9728" max="9728" width="1.69921875" style="1363" customWidth="1"/>
    <col min="9729" max="9729" width="4.8984375" style="1363" customWidth="1"/>
    <col min="9730" max="9730" width="19.69921875" style="1363" customWidth="1"/>
    <col min="9731" max="9737" width="7" style="1363" customWidth="1"/>
    <col min="9738" max="9738" width="7.5" style="1363" customWidth="1"/>
    <col min="9739" max="9739" width="6.69921875" style="1363" customWidth="1"/>
    <col min="9740" max="9740" width="1.09765625" style="1363" customWidth="1"/>
    <col min="9741" max="9741" width="6.5" style="1363" customWidth="1"/>
    <col min="9742" max="9982" width="6.8984375" style="1363"/>
    <col min="9983" max="9983" width="5.8984375" style="1363" customWidth="1"/>
    <col min="9984" max="9984" width="1.69921875" style="1363" customWidth="1"/>
    <col min="9985" max="9985" width="4.8984375" style="1363" customWidth="1"/>
    <col min="9986" max="9986" width="19.69921875" style="1363" customWidth="1"/>
    <col min="9987" max="9993" width="7" style="1363" customWidth="1"/>
    <col min="9994" max="9994" width="7.5" style="1363" customWidth="1"/>
    <col min="9995" max="9995" width="6.69921875" style="1363" customWidth="1"/>
    <col min="9996" max="9996" width="1.09765625" style="1363" customWidth="1"/>
    <col min="9997" max="9997" width="6.5" style="1363" customWidth="1"/>
    <col min="9998" max="10238" width="6.8984375" style="1363"/>
    <col min="10239" max="10239" width="5.8984375" style="1363" customWidth="1"/>
    <col min="10240" max="10240" width="1.69921875" style="1363" customWidth="1"/>
    <col min="10241" max="10241" width="4.8984375" style="1363" customWidth="1"/>
    <col min="10242" max="10242" width="19.69921875" style="1363" customWidth="1"/>
    <col min="10243" max="10249" width="7" style="1363" customWidth="1"/>
    <col min="10250" max="10250" width="7.5" style="1363" customWidth="1"/>
    <col min="10251" max="10251" width="6.69921875" style="1363" customWidth="1"/>
    <col min="10252" max="10252" width="1.09765625" style="1363" customWidth="1"/>
    <col min="10253" max="10253" width="6.5" style="1363" customWidth="1"/>
    <col min="10254" max="10494" width="6.8984375" style="1363"/>
    <col min="10495" max="10495" width="5.8984375" style="1363" customWidth="1"/>
    <col min="10496" max="10496" width="1.69921875" style="1363" customWidth="1"/>
    <col min="10497" max="10497" width="4.8984375" style="1363" customWidth="1"/>
    <col min="10498" max="10498" width="19.69921875" style="1363" customWidth="1"/>
    <col min="10499" max="10505" width="7" style="1363" customWidth="1"/>
    <col min="10506" max="10506" width="7.5" style="1363" customWidth="1"/>
    <col min="10507" max="10507" width="6.69921875" style="1363" customWidth="1"/>
    <col min="10508" max="10508" width="1.09765625" style="1363" customWidth="1"/>
    <col min="10509" max="10509" width="6.5" style="1363" customWidth="1"/>
    <col min="10510" max="10750" width="6.8984375" style="1363"/>
    <col min="10751" max="10751" width="5.8984375" style="1363" customWidth="1"/>
    <col min="10752" max="10752" width="1.69921875" style="1363" customWidth="1"/>
    <col min="10753" max="10753" width="4.8984375" style="1363" customWidth="1"/>
    <col min="10754" max="10754" width="19.69921875" style="1363" customWidth="1"/>
    <col min="10755" max="10761" width="7" style="1363" customWidth="1"/>
    <col min="10762" max="10762" width="7.5" style="1363" customWidth="1"/>
    <col min="10763" max="10763" width="6.69921875" style="1363" customWidth="1"/>
    <col min="10764" max="10764" width="1.09765625" style="1363" customWidth="1"/>
    <col min="10765" max="10765" width="6.5" style="1363" customWidth="1"/>
    <col min="10766" max="11006" width="6.8984375" style="1363"/>
    <col min="11007" max="11007" width="5.8984375" style="1363" customWidth="1"/>
    <col min="11008" max="11008" width="1.69921875" style="1363" customWidth="1"/>
    <col min="11009" max="11009" width="4.8984375" style="1363" customWidth="1"/>
    <col min="11010" max="11010" width="19.69921875" style="1363" customWidth="1"/>
    <col min="11011" max="11017" width="7" style="1363" customWidth="1"/>
    <col min="11018" max="11018" width="7.5" style="1363" customWidth="1"/>
    <col min="11019" max="11019" width="6.69921875" style="1363" customWidth="1"/>
    <col min="11020" max="11020" width="1.09765625" style="1363" customWidth="1"/>
    <col min="11021" max="11021" width="6.5" style="1363" customWidth="1"/>
    <col min="11022" max="11262" width="6.8984375" style="1363"/>
    <col min="11263" max="11263" width="5.8984375" style="1363" customWidth="1"/>
    <col min="11264" max="11264" width="1.69921875" style="1363" customWidth="1"/>
    <col min="11265" max="11265" width="4.8984375" style="1363" customWidth="1"/>
    <col min="11266" max="11266" width="19.69921875" style="1363" customWidth="1"/>
    <col min="11267" max="11273" width="7" style="1363" customWidth="1"/>
    <col min="11274" max="11274" width="7.5" style="1363" customWidth="1"/>
    <col min="11275" max="11275" width="6.69921875" style="1363" customWidth="1"/>
    <col min="11276" max="11276" width="1.09765625" style="1363" customWidth="1"/>
    <col min="11277" max="11277" width="6.5" style="1363" customWidth="1"/>
    <col min="11278" max="11518" width="6.8984375" style="1363"/>
    <col min="11519" max="11519" width="5.8984375" style="1363" customWidth="1"/>
    <col min="11520" max="11520" width="1.69921875" style="1363" customWidth="1"/>
    <col min="11521" max="11521" width="4.8984375" style="1363" customWidth="1"/>
    <col min="11522" max="11522" width="19.69921875" style="1363" customWidth="1"/>
    <col min="11523" max="11529" width="7" style="1363" customWidth="1"/>
    <col min="11530" max="11530" width="7.5" style="1363" customWidth="1"/>
    <col min="11531" max="11531" width="6.69921875" style="1363" customWidth="1"/>
    <col min="11532" max="11532" width="1.09765625" style="1363" customWidth="1"/>
    <col min="11533" max="11533" width="6.5" style="1363" customWidth="1"/>
    <col min="11534" max="11774" width="6.8984375" style="1363"/>
    <col min="11775" max="11775" width="5.8984375" style="1363" customWidth="1"/>
    <col min="11776" max="11776" width="1.69921875" style="1363" customWidth="1"/>
    <col min="11777" max="11777" width="4.8984375" style="1363" customWidth="1"/>
    <col min="11778" max="11778" width="19.69921875" style="1363" customWidth="1"/>
    <col min="11779" max="11785" width="7" style="1363" customWidth="1"/>
    <col min="11786" max="11786" width="7.5" style="1363" customWidth="1"/>
    <col min="11787" max="11787" width="6.69921875" style="1363" customWidth="1"/>
    <col min="11788" max="11788" width="1.09765625" style="1363" customWidth="1"/>
    <col min="11789" max="11789" width="6.5" style="1363" customWidth="1"/>
    <col min="11790" max="12030" width="6.8984375" style="1363"/>
    <col min="12031" max="12031" width="5.8984375" style="1363" customWidth="1"/>
    <col min="12032" max="12032" width="1.69921875" style="1363" customWidth="1"/>
    <col min="12033" max="12033" width="4.8984375" style="1363" customWidth="1"/>
    <col min="12034" max="12034" width="19.69921875" style="1363" customWidth="1"/>
    <col min="12035" max="12041" width="7" style="1363" customWidth="1"/>
    <col min="12042" max="12042" width="7.5" style="1363" customWidth="1"/>
    <col min="12043" max="12043" width="6.69921875" style="1363" customWidth="1"/>
    <col min="12044" max="12044" width="1.09765625" style="1363" customWidth="1"/>
    <col min="12045" max="12045" width="6.5" style="1363" customWidth="1"/>
    <col min="12046" max="12286" width="6.8984375" style="1363"/>
    <col min="12287" max="12287" width="5.8984375" style="1363" customWidth="1"/>
    <col min="12288" max="12288" width="1.69921875" style="1363" customWidth="1"/>
    <col min="12289" max="12289" width="4.8984375" style="1363" customWidth="1"/>
    <col min="12290" max="12290" width="19.69921875" style="1363" customWidth="1"/>
    <col min="12291" max="12297" width="7" style="1363" customWidth="1"/>
    <col min="12298" max="12298" width="7.5" style="1363" customWidth="1"/>
    <col min="12299" max="12299" width="6.69921875" style="1363" customWidth="1"/>
    <col min="12300" max="12300" width="1.09765625" style="1363" customWidth="1"/>
    <col min="12301" max="12301" width="6.5" style="1363" customWidth="1"/>
    <col min="12302" max="12542" width="6.8984375" style="1363"/>
    <col min="12543" max="12543" width="5.8984375" style="1363" customWidth="1"/>
    <col min="12544" max="12544" width="1.69921875" style="1363" customWidth="1"/>
    <col min="12545" max="12545" width="4.8984375" style="1363" customWidth="1"/>
    <col min="12546" max="12546" width="19.69921875" style="1363" customWidth="1"/>
    <col min="12547" max="12553" width="7" style="1363" customWidth="1"/>
    <col min="12554" max="12554" width="7.5" style="1363" customWidth="1"/>
    <col min="12555" max="12555" width="6.69921875" style="1363" customWidth="1"/>
    <col min="12556" max="12556" width="1.09765625" style="1363" customWidth="1"/>
    <col min="12557" max="12557" width="6.5" style="1363" customWidth="1"/>
    <col min="12558" max="12798" width="6.8984375" style="1363"/>
    <col min="12799" max="12799" width="5.8984375" style="1363" customWidth="1"/>
    <col min="12800" max="12800" width="1.69921875" style="1363" customWidth="1"/>
    <col min="12801" max="12801" width="4.8984375" style="1363" customWidth="1"/>
    <col min="12802" max="12802" width="19.69921875" style="1363" customWidth="1"/>
    <col min="12803" max="12809" width="7" style="1363" customWidth="1"/>
    <col min="12810" max="12810" width="7.5" style="1363" customWidth="1"/>
    <col min="12811" max="12811" width="6.69921875" style="1363" customWidth="1"/>
    <col min="12812" max="12812" width="1.09765625" style="1363" customWidth="1"/>
    <col min="12813" max="12813" width="6.5" style="1363" customWidth="1"/>
    <col min="12814" max="13054" width="6.8984375" style="1363"/>
    <col min="13055" max="13055" width="5.8984375" style="1363" customWidth="1"/>
    <col min="13056" max="13056" width="1.69921875" style="1363" customWidth="1"/>
    <col min="13057" max="13057" width="4.8984375" style="1363" customWidth="1"/>
    <col min="13058" max="13058" width="19.69921875" style="1363" customWidth="1"/>
    <col min="13059" max="13065" width="7" style="1363" customWidth="1"/>
    <col min="13066" max="13066" width="7.5" style="1363" customWidth="1"/>
    <col min="13067" max="13067" width="6.69921875" style="1363" customWidth="1"/>
    <col min="13068" max="13068" width="1.09765625" style="1363" customWidth="1"/>
    <col min="13069" max="13069" width="6.5" style="1363" customWidth="1"/>
    <col min="13070" max="13310" width="6.8984375" style="1363"/>
    <col min="13311" max="13311" width="5.8984375" style="1363" customWidth="1"/>
    <col min="13312" max="13312" width="1.69921875" style="1363" customWidth="1"/>
    <col min="13313" max="13313" width="4.8984375" style="1363" customWidth="1"/>
    <col min="13314" max="13314" width="19.69921875" style="1363" customWidth="1"/>
    <col min="13315" max="13321" width="7" style="1363" customWidth="1"/>
    <col min="13322" max="13322" width="7.5" style="1363" customWidth="1"/>
    <col min="13323" max="13323" width="6.69921875" style="1363" customWidth="1"/>
    <col min="13324" max="13324" width="1.09765625" style="1363" customWidth="1"/>
    <col min="13325" max="13325" width="6.5" style="1363" customWidth="1"/>
    <col min="13326" max="13566" width="6.8984375" style="1363"/>
    <col min="13567" max="13567" width="5.8984375" style="1363" customWidth="1"/>
    <col min="13568" max="13568" width="1.69921875" style="1363" customWidth="1"/>
    <col min="13569" max="13569" width="4.8984375" style="1363" customWidth="1"/>
    <col min="13570" max="13570" width="19.69921875" style="1363" customWidth="1"/>
    <col min="13571" max="13577" width="7" style="1363" customWidth="1"/>
    <col min="13578" max="13578" width="7.5" style="1363" customWidth="1"/>
    <col min="13579" max="13579" width="6.69921875" style="1363" customWidth="1"/>
    <col min="13580" max="13580" width="1.09765625" style="1363" customWidth="1"/>
    <col min="13581" max="13581" width="6.5" style="1363" customWidth="1"/>
    <col min="13582" max="13822" width="6.8984375" style="1363"/>
    <col min="13823" max="13823" width="5.8984375" style="1363" customWidth="1"/>
    <col min="13824" max="13824" width="1.69921875" style="1363" customWidth="1"/>
    <col min="13825" max="13825" width="4.8984375" style="1363" customWidth="1"/>
    <col min="13826" max="13826" width="19.69921875" style="1363" customWidth="1"/>
    <col min="13827" max="13833" width="7" style="1363" customWidth="1"/>
    <col min="13834" max="13834" width="7.5" style="1363" customWidth="1"/>
    <col min="13835" max="13835" width="6.69921875" style="1363" customWidth="1"/>
    <col min="13836" max="13836" width="1.09765625" style="1363" customWidth="1"/>
    <col min="13837" max="13837" width="6.5" style="1363" customWidth="1"/>
    <col min="13838" max="14078" width="6.8984375" style="1363"/>
    <col min="14079" max="14079" width="5.8984375" style="1363" customWidth="1"/>
    <col min="14080" max="14080" width="1.69921875" style="1363" customWidth="1"/>
    <col min="14081" max="14081" width="4.8984375" style="1363" customWidth="1"/>
    <col min="14082" max="14082" width="19.69921875" style="1363" customWidth="1"/>
    <col min="14083" max="14089" width="7" style="1363" customWidth="1"/>
    <col min="14090" max="14090" width="7.5" style="1363" customWidth="1"/>
    <col min="14091" max="14091" width="6.69921875" style="1363" customWidth="1"/>
    <col min="14092" max="14092" width="1.09765625" style="1363" customWidth="1"/>
    <col min="14093" max="14093" width="6.5" style="1363" customWidth="1"/>
    <col min="14094" max="14334" width="6.8984375" style="1363"/>
    <col min="14335" max="14335" width="5.8984375" style="1363" customWidth="1"/>
    <col min="14336" max="14336" width="1.69921875" style="1363" customWidth="1"/>
    <col min="14337" max="14337" width="4.8984375" style="1363" customWidth="1"/>
    <col min="14338" max="14338" width="19.69921875" style="1363" customWidth="1"/>
    <col min="14339" max="14345" width="7" style="1363" customWidth="1"/>
    <col min="14346" max="14346" width="7.5" style="1363" customWidth="1"/>
    <col min="14347" max="14347" width="6.69921875" style="1363" customWidth="1"/>
    <col min="14348" max="14348" width="1.09765625" style="1363" customWidth="1"/>
    <col min="14349" max="14349" width="6.5" style="1363" customWidth="1"/>
    <col min="14350" max="14590" width="6.8984375" style="1363"/>
    <col min="14591" max="14591" width="5.8984375" style="1363" customWidth="1"/>
    <col min="14592" max="14592" width="1.69921875" style="1363" customWidth="1"/>
    <col min="14593" max="14593" width="4.8984375" style="1363" customWidth="1"/>
    <col min="14594" max="14594" width="19.69921875" style="1363" customWidth="1"/>
    <col min="14595" max="14601" width="7" style="1363" customWidth="1"/>
    <col min="14602" max="14602" width="7.5" style="1363" customWidth="1"/>
    <col min="14603" max="14603" width="6.69921875" style="1363" customWidth="1"/>
    <col min="14604" max="14604" width="1.09765625" style="1363" customWidth="1"/>
    <col min="14605" max="14605" width="6.5" style="1363" customWidth="1"/>
    <col min="14606" max="14846" width="6.8984375" style="1363"/>
    <col min="14847" max="14847" width="5.8984375" style="1363" customWidth="1"/>
    <col min="14848" max="14848" width="1.69921875" style="1363" customWidth="1"/>
    <col min="14849" max="14849" width="4.8984375" style="1363" customWidth="1"/>
    <col min="14850" max="14850" width="19.69921875" style="1363" customWidth="1"/>
    <col min="14851" max="14857" width="7" style="1363" customWidth="1"/>
    <col min="14858" max="14858" width="7.5" style="1363" customWidth="1"/>
    <col min="14859" max="14859" width="6.69921875" style="1363" customWidth="1"/>
    <col min="14860" max="14860" width="1.09765625" style="1363" customWidth="1"/>
    <col min="14861" max="14861" width="6.5" style="1363" customWidth="1"/>
    <col min="14862" max="15102" width="6.8984375" style="1363"/>
    <col min="15103" max="15103" width="5.8984375" style="1363" customWidth="1"/>
    <col min="15104" max="15104" width="1.69921875" style="1363" customWidth="1"/>
    <col min="15105" max="15105" width="4.8984375" style="1363" customWidth="1"/>
    <col min="15106" max="15106" width="19.69921875" style="1363" customWidth="1"/>
    <col min="15107" max="15113" width="7" style="1363" customWidth="1"/>
    <col min="15114" max="15114" width="7.5" style="1363" customWidth="1"/>
    <col min="15115" max="15115" width="6.69921875" style="1363" customWidth="1"/>
    <col min="15116" max="15116" width="1.09765625" style="1363" customWidth="1"/>
    <col min="15117" max="15117" width="6.5" style="1363" customWidth="1"/>
    <col min="15118" max="15358" width="6.8984375" style="1363"/>
    <col min="15359" max="15359" width="5.8984375" style="1363" customWidth="1"/>
    <col min="15360" max="15360" width="1.69921875" style="1363" customWidth="1"/>
    <col min="15361" max="15361" width="4.8984375" style="1363" customWidth="1"/>
    <col min="15362" max="15362" width="19.69921875" style="1363" customWidth="1"/>
    <col min="15363" max="15369" width="7" style="1363" customWidth="1"/>
    <col min="15370" max="15370" width="7.5" style="1363" customWidth="1"/>
    <col min="15371" max="15371" width="6.69921875" style="1363" customWidth="1"/>
    <col min="15372" max="15372" width="1.09765625" style="1363" customWidth="1"/>
    <col min="15373" max="15373" width="6.5" style="1363" customWidth="1"/>
    <col min="15374" max="15614" width="6.8984375" style="1363"/>
    <col min="15615" max="15615" width="5.8984375" style="1363" customWidth="1"/>
    <col min="15616" max="15616" width="1.69921875" style="1363" customWidth="1"/>
    <col min="15617" max="15617" width="4.8984375" style="1363" customWidth="1"/>
    <col min="15618" max="15618" width="19.69921875" style="1363" customWidth="1"/>
    <col min="15619" max="15625" width="7" style="1363" customWidth="1"/>
    <col min="15626" max="15626" width="7.5" style="1363" customWidth="1"/>
    <col min="15627" max="15627" width="6.69921875" style="1363" customWidth="1"/>
    <col min="15628" max="15628" width="1.09765625" style="1363" customWidth="1"/>
    <col min="15629" max="15629" width="6.5" style="1363" customWidth="1"/>
    <col min="15630" max="15870" width="6.8984375" style="1363"/>
    <col min="15871" max="15871" width="5.8984375" style="1363" customWidth="1"/>
    <col min="15872" max="15872" width="1.69921875" style="1363" customWidth="1"/>
    <col min="15873" max="15873" width="4.8984375" style="1363" customWidth="1"/>
    <col min="15874" max="15874" width="19.69921875" style="1363" customWidth="1"/>
    <col min="15875" max="15881" width="7" style="1363" customWidth="1"/>
    <col min="15882" max="15882" width="7.5" style="1363" customWidth="1"/>
    <col min="15883" max="15883" width="6.69921875" style="1363" customWidth="1"/>
    <col min="15884" max="15884" width="1.09765625" style="1363" customWidth="1"/>
    <col min="15885" max="15885" width="6.5" style="1363" customWidth="1"/>
    <col min="15886" max="16126" width="6.8984375" style="1363"/>
    <col min="16127" max="16127" width="5.8984375" style="1363" customWidth="1"/>
    <col min="16128" max="16128" width="1.69921875" style="1363" customWidth="1"/>
    <col min="16129" max="16129" width="4.8984375" style="1363" customWidth="1"/>
    <col min="16130" max="16130" width="19.69921875" style="1363" customWidth="1"/>
    <col min="16131" max="16137" width="7" style="1363" customWidth="1"/>
    <col min="16138" max="16138" width="7.5" style="1363" customWidth="1"/>
    <col min="16139" max="16139" width="6.69921875" style="1363" customWidth="1"/>
    <col min="16140" max="16140" width="1.09765625" style="1363" customWidth="1"/>
    <col min="16141" max="16141" width="6.5" style="1363" customWidth="1"/>
    <col min="16142" max="16384" width="6.8984375" style="1363"/>
  </cols>
  <sheetData>
    <row r="1" spans="1:32" s="43" customFormat="1"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6080"/>
      <c r="AD1" s="6080"/>
      <c r="AE1" s="6080"/>
      <c r="AF1" s="868"/>
    </row>
    <row r="2" spans="1:32" ht="13.2" x14ac:dyDescent="0.25">
      <c r="A2" s="1361" t="s">
        <v>2126</v>
      </c>
      <c r="B2" s="1362"/>
      <c r="C2" s="1362"/>
      <c r="D2" s="1362"/>
      <c r="E2" s="1403"/>
      <c r="F2" s="1403"/>
      <c r="G2" s="1403"/>
      <c r="H2" s="1403"/>
      <c r="I2" s="1403"/>
      <c r="J2" s="1403"/>
      <c r="K2" s="1364"/>
      <c r="L2" s="1364"/>
      <c r="M2" s="1364"/>
      <c r="N2" s="1403"/>
      <c r="O2" s="1403"/>
      <c r="P2" s="1403"/>
      <c r="Q2" s="1364" t="s">
        <v>2009</v>
      </c>
    </row>
    <row r="3" spans="1:32" ht="13.2" x14ac:dyDescent="0.25">
      <c r="E3" s="1403"/>
      <c r="F3" s="1403"/>
      <c r="G3" s="1403"/>
      <c r="H3" s="1403"/>
      <c r="I3" s="1403"/>
      <c r="J3" s="1403"/>
      <c r="K3" s="1403"/>
      <c r="L3" s="1403"/>
      <c r="M3" s="1403"/>
      <c r="N3" s="1403"/>
      <c r="O3" s="1404"/>
      <c r="P3" s="1403"/>
      <c r="Q3" s="1403"/>
    </row>
    <row r="4" spans="1:32" ht="13.2" x14ac:dyDescent="0.25">
      <c r="A4" s="1405" t="s">
        <v>2045</v>
      </c>
      <c r="B4" s="1367"/>
      <c r="C4" s="6241" t="s">
        <v>1832</v>
      </c>
      <c r="D4" s="6255"/>
      <c r="E4" s="6245">
        <v>2016</v>
      </c>
      <c r="F4" s="6245">
        <v>2017</v>
      </c>
      <c r="G4" s="6245">
        <v>2018</v>
      </c>
      <c r="H4" s="6245">
        <v>2019</v>
      </c>
      <c r="I4" s="6245">
        <v>2020</v>
      </c>
      <c r="J4" s="6245">
        <v>2021</v>
      </c>
      <c r="K4" s="6245">
        <v>2022</v>
      </c>
      <c r="L4" s="6245">
        <v>2023</v>
      </c>
      <c r="M4" s="6245">
        <v>2024</v>
      </c>
      <c r="N4" s="6239">
        <v>2024</v>
      </c>
      <c r="O4" s="6240"/>
      <c r="P4" s="6240"/>
      <c r="Q4" s="6240"/>
    </row>
    <row r="5" spans="1:32" ht="16.2" thickBot="1" x14ac:dyDescent="0.3">
      <c r="A5" s="1406" t="s">
        <v>1874</v>
      </c>
      <c r="B5" s="1369"/>
      <c r="C5" s="6256"/>
      <c r="D5" s="6257"/>
      <c r="E5" s="6246">
        <v>2014</v>
      </c>
      <c r="F5" s="6246">
        <v>2014</v>
      </c>
      <c r="G5" s="6246">
        <v>2014</v>
      </c>
      <c r="H5" s="6246">
        <v>2015</v>
      </c>
      <c r="I5" s="6246">
        <v>2015</v>
      </c>
      <c r="J5" s="6246">
        <v>2015</v>
      </c>
      <c r="K5" s="6246"/>
      <c r="L5" s="6246"/>
      <c r="M5" s="6246"/>
      <c r="N5" s="1370" t="s">
        <v>2097</v>
      </c>
      <c r="O5" s="1371" t="s">
        <v>2098</v>
      </c>
      <c r="P5" s="1371" t="s">
        <v>2099</v>
      </c>
      <c r="Q5" s="1371" t="s">
        <v>2100</v>
      </c>
    </row>
    <row r="6" spans="1:32" s="1362" customFormat="1" ht="13.2" x14ac:dyDescent="0.25">
      <c r="A6" s="1407">
        <v>6</v>
      </c>
      <c r="B6" s="6249" t="s">
        <v>2020</v>
      </c>
      <c r="C6" s="6250"/>
      <c r="D6" s="6251"/>
      <c r="E6" s="1408">
        <v>26075</v>
      </c>
      <c r="F6" s="1408">
        <v>27418</v>
      </c>
      <c r="G6" s="1408">
        <v>29887</v>
      </c>
      <c r="H6" s="1408">
        <v>31906</v>
      </c>
      <c r="I6" s="1408">
        <v>26850</v>
      </c>
      <c r="J6" s="1408">
        <v>37699</v>
      </c>
      <c r="K6" s="1408">
        <v>46451</v>
      </c>
      <c r="L6" s="1408">
        <v>37911</v>
      </c>
      <c r="M6" s="1408">
        <v>39933</v>
      </c>
      <c r="N6" s="1380">
        <v>8183</v>
      </c>
      <c r="O6" s="1381">
        <v>9460</v>
      </c>
      <c r="P6" s="1381">
        <v>11050</v>
      </c>
      <c r="Q6" s="1381">
        <v>11240</v>
      </c>
    </row>
    <row r="7" spans="1:32" ht="13.2" x14ac:dyDescent="0.25">
      <c r="A7" s="1409"/>
      <c r="C7" s="1363" t="s">
        <v>2127</v>
      </c>
      <c r="D7" s="1383"/>
      <c r="E7" s="1410">
        <v>2065</v>
      </c>
      <c r="F7" s="1410">
        <v>2145</v>
      </c>
      <c r="G7" s="1410">
        <v>2347</v>
      </c>
      <c r="H7" s="1410">
        <v>2445</v>
      </c>
      <c r="I7" s="1410">
        <v>2031</v>
      </c>
      <c r="J7" s="1410">
        <v>2863</v>
      </c>
      <c r="K7" s="1410">
        <v>4025</v>
      </c>
      <c r="L7" s="1410">
        <v>3330</v>
      </c>
      <c r="M7" s="1410">
        <v>3682</v>
      </c>
      <c r="N7" s="1385">
        <v>769</v>
      </c>
      <c r="O7" s="1386">
        <v>826</v>
      </c>
      <c r="P7" s="1386">
        <v>1046</v>
      </c>
      <c r="Q7" s="1386">
        <v>1041</v>
      </c>
    </row>
    <row r="8" spans="1:32" ht="13.2" x14ac:dyDescent="0.25">
      <c r="A8" s="1409"/>
      <c r="C8" s="1363" t="s">
        <v>2128</v>
      </c>
      <c r="D8" s="1383"/>
      <c r="E8" s="1410">
        <v>2234</v>
      </c>
      <c r="F8" s="1410">
        <v>2591</v>
      </c>
      <c r="G8" s="1410">
        <v>2423</v>
      </c>
      <c r="H8" s="1410">
        <v>2383</v>
      </c>
      <c r="I8" s="1410">
        <v>2071</v>
      </c>
      <c r="J8" s="1410">
        <v>3603</v>
      </c>
      <c r="K8" s="1410">
        <v>3998</v>
      </c>
      <c r="L8" s="1410">
        <v>2528</v>
      </c>
      <c r="M8" s="1410">
        <v>3061</v>
      </c>
      <c r="N8" s="1385">
        <v>678</v>
      </c>
      <c r="O8" s="1386">
        <v>784</v>
      </c>
      <c r="P8" s="1386">
        <v>928</v>
      </c>
      <c r="Q8" s="1386">
        <v>671</v>
      </c>
    </row>
    <row r="9" spans="1:32" ht="13.2" x14ac:dyDescent="0.25">
      <c r="A9" s="1409"/>
      <c r="C9" s="1363" t="s">
        <v>2129</v>
      </c>
      <c r="D9" s="1383"/>
      <c r="E9" s="1410">
        <v>2656</v>
      </c>
      <c r="F9" s="1410">
        <v>2442</v>
      </c>
      <c r="G9" s="1410">
        <v>2753</v>
      </c>
      <c r="H9" s="1410">
        <v>2425</v>
      </c>
      <c r="I9" s="1410">
        <v>1439</v>
      </c>
      <c r="J9" s="1410">
        <v>1274</v>
      </c>
      <c r="K9" s="1410">
        <v>1898</v>
      </c>
      <c r="L9" s="1410">
        <v>1586</v>
      </c>
      <c r="M9" s="1410">
        <v>1600</v>
      </c>
      <c r="N9" s="1385">
        <v>331</v>
      </c>
      <c r="O9" s="1386">
        <v>416</v>
      </c>
      <c r="P9" s="1386">
        <v>412</v>
      </c>
      <c r="Q9" s="1386">
        <v>441</v>
      </c>
    </row>
    <row r="10" spans="1:32" ht="13.2" x14ac:dyDescent="0.25">
      <c r="A10" s="1409"/>
      <c r="C10" s="1363" t="s">
        <v>2130</v>
      </c>
      <c r="D10" s="1383"/>
      <c r="E10" s="1410">
        <v>3231</v>
      </c>
      <c r="F10" s="1410">
        <v>3183</v>
      </c>
      <c r="G10" s="1410">
        <v>2948</v>
      </c>
      <c r="H10" s="1410">
        <v>2772</v>
      </c>
      <c r="I10" s="1410">
        <v>2906</v>
      </c>
      <c r="J10" s="1410">
        <v>3585</v>
      </c>
      <c r="K10" s="1410">
        <v>4165</v>
      </c>
      <c r="L10" s="1410">
        <v>3810</v>
      </c>
      <c r="M10" s="1410">
        <v>4369</v>
      </c>
      <c r="N10" s="1385">
        <v>803</v>
      </c>
      <c r="O10" s="1386">
        <v>1215</v>
      </c>
      <c r="P10" s="1386">
        <v>1135</v>
      </c>
      <c r="Q10" s="1386">
        <v>1216</v>
      </c>
    </row>
    <row r="11" spans="1:32" ht="13.2" x14ac:dyDescent="0.25">
      <c r="A11" s="1409"/>
      <c r="C11" s="1363" t="s">
        <v>2131</v>
      </c>
      <c r="D11" s="1383"/>
      <c r="E11" s="1410">
        <v>1294</v>
      </c>
      <c r="F11" s="1410">
        <v>1165</v>
      </c>
      <c r="G11" s="1410">
        <v>1251</v>
      </c>
      <c r="H11" s="1410">
        <v>1744</v>
      </c>
      <c r="I11" s="1410">
        <v>1664</v>
      </c>
      <c r="J11" s="1410">
        <v>1986</v>
      </c>
      <c r="K11" s="1410">
        <v>2645</v>
      </c>
      <c r="L11" s="1410">
        <v>2336</v>
      </c>
      <c r="M11" s="1410">
        <v>2629</v>
      </c>
      <c r="N11" s="1385">
        <v>518</v>
      </c>
      <c r="O11" s="1386">
        <v>636</v>
      </c>
      <c r="P11" s="1386">
        <v>644</v>
      </c>
      <c r="Q11" s="1386">
        <v>831</v>
      </c>
    </row>
    <row r="12" spans="1:32" ht="13.2" x14ac:dyDescent="0.25">
      <c r="A12" s="1409"/>
      <c r="C12" s="1363" t="s">
        <v>2132</v>
      </c>
      <c r="D12" s="1383"/>
      <c r="E12" s="1410">
        <v>2558</v>
      </c>
      <c r="F12" s="1410">
        <v>2474</v>
      </c>
      <c r="G12" s="1410">
        <v>3336</v>
      </c>
      <c r="H12" s="1410">
        <v>3284</v>
      </c>
      <c r="I12" s="1410">
        <v>1906</v>
      </c>
      <c r="J12" s="1410">
        <v>3505</v>
      </c>
      <c r="K12" s="1410">
        <v>5084</v>
      </c>
      <c r="L12" s="1410">
        <v>3809</v>
      </c>
      <c r="M12" s="1410">
        <v>1205</v>
      </c>
      <c r="N12" s="1385">
        <v>268</v>
      </c>
      <c r="O12" s="1386">
        <v>403</v>
      </c>
      <c r="P12" s="1386">
        <v>278</v>
      </c>
      <c r="Q12" s="1386">
        <v>256</v>
      </c>
    </row>
    <row r="13" spans="1:32" ht="13.2" x14ac:dyDescent="0.25">
      <c r="A13" s="1409"/>
      <c r="C13" s="1363" t="s">
        <v>1968</v>
      </c>
      <c r="D13" s="1383"/>
      <c r="E13" s="1410">
        <v>2578</v>
      </c>
      <c r="F13" s="1410">
        <v>3034</v>
      </c>
      <c r="G13" s="1410">
        <v>3888</v>
      </c>
      <c r="H13" s="1410">
        <v>4081</v>
      </c>
      <c r="I13" s="1410">
        <v>3812</v>
      </c>
      <c r="J13" s="1410">
        <v>6260</v>
      </c>
      <c r="K13" s="1384">
        <v>6851</v>
      </c>
      <c r="L13" s="1384">
        <v>4917</v>
      </c>
      <c r="M13" s="1384">
        <v>5706</v>
      </c>
      <c r="N13" s="1385">
        <v>1123</v>
      </c>
      <c r="O13" s="1386">
        <v>1276</v>
      </c>
      <c r="P13" s="1386">
        <v>1592</v>
      </c>
      <c r="Q13" s="1386">
        <v>1715</v>
      </c>
    </row>
    <row r="14" spans="1:32" ht="13.2" x14ac:dyDescent="0.25">
      <c r="A14" s="1409"/>
      <c r="C14" s="1363" t="s">
        <v>2133</v>
      </c>
      <c r="D14" s="1383"/>
      <c r="E14" s="1410">
        <v>3813</v>
      </c>
      <c r="F14" s="1410">
        <v>4268</v>
      </c>
      <c r="G14" s="1410">
        <v>4487</v>
      </c>
      <c r="H14" s="1410">
        <v>5799</v>
      </c>
      <c r="I14" s="1410">
        <v>4763</v>
      </c>
      <c r="J14" s="1410">
        <v>5741</v>
      </c>
      <c r="K14" s="1384">
        <v>7165</v>
      </c>
      <c r="L14" s="1384">
        <v>6212</v>
      </c>
      <c r="M14" s="1384">
        <v>7327</v>
      </c>
      <c r="N14" s="1385">
        <v>1599</v>
      </c>
      <c r="O14" s="1386">
        <v>1587</v>
      </c>
      <c r="P14" s="1386">
        <v>1970</v>
      </c>
      <c r="Q14" s="1386">
        <v>2171</v>
      </c>
    </row>
    <row r="15" spans="1:32" ht="13.2" x14ac:dyDescent="0.25">
      <c r="A15" s="1409"/>
      <c r="C15" s="1363" t="s">
        <v>1661</v>
      </c>
      <c r="D15" s="1383"/>
      <c r="E15" s="1410">
        <v>5646</v>
      </c>
      <c r="F15" s="1410">
        <v>6116</v>
      </c>
      <c r="G15" s="1410">
        <v>6454</v>
      </c>
      <c r="H15" s="1410">
        <v>6973</v>
      </c>
      <c r="I15" s="1410">
        <v>6258</v>
      </c>
      <c r="J15" s="1410">
        <v>8882</v>
      </c>
      <c r="K15" s="1384">
        <v>10620</v>
      </c>
      <c r="L15" s="1384">
        <v>9383</v>
      </c>
      <c r="M15" s="1384">
        <v>10354</v>
      </c>
      <c r="N15" s="1385">
        <v>2094</v>
      </c>
      <c r="O15" s="1386">
        <v>2317</v>
      </c>
      <c r="P15" s="1386">
        <v>3045</v>
      </c>
      <c r="Q15" s="1386">
        <v>2898</v>
      </c>
    </row>
    <row r="16" spans="1:32" s="1362" customFormat="1" ht="13.2" x14ac:dyDescent="0.25">
      <c r="A16" s="1407">
        <v>7</v>
      </c>
      <c r="B16" s="1362" t="s">
        <v>2134</v>
      </c>
      <c r="D16" s="1378"/>
      <c r="E16" s="1411">
        <v>41322</v>
      </c>
      <c r="F16" s="1411">
        <v>41964</v>
      </c>
      <c r="G16" s="1411">
        <v>44117</v>
      </c>
      <c r="H16" s="1411">
        <v>47156</v>
      </c>
      <c r="I16" s="1411">
        <v>36611</v>
      </c>
      <c r="J16" s="1411">
        <v>42094</v>
      </c>
      <c r="K16" s="1379">
        <v>56547</v>
      </c>
      <c r="L16" s="1379">
        <v>66933</v>
      </c>
      <c r="M16" s="1379">
        <v>75173</v>
      </c>
      <c r="N16" s="1380">
        <v>16871</v>
      </c>
      <c r="O16" s="1381">
        <v>17367</v>
      </c>
      <c r="P16" s="1381">
        <v>20016</v>
      </c>
      <c r="Q16" s="1381">
        <v>20919</v>
      </c>
    </row>
    <row r="17" spans="1:17" ht="13.2" x14ac:dyDescent="0.25">
      <c r="A17" s="1409"/>
      <c r="C17" s="1363" t="s">
        <v>2135</v>
      </c>
      <c r="D17" s="1383"/>
      <c r="E17" s="1410">
        <v>1405</v>
      </c>
      <c r="F17" s="1410">
        <v>2554</v>
      </c>
      <c r="G17" s="1410">
        <v>2228</v>
      </c>
      <c r="H17" s="1410">
        <v>1309</v>
      </c>
      <c r="I17" s="1410">
        <v>913</v>
      </c>
      <c r="J17" s="1410">
        <v>1134</v>
      </c>
      <c r="K17" s="1410">
        <v>1785</v>
      </c>
      <c r="L17" s="1410">
        <v>1826</v>
      </c>
      <c r="M17" s="1410">
        <v>2121</v>
      </c>
      <c r="N17" s="1385">
        <v>444</v>
      </c>
      <c r="O17" s="1386">
        <v>637</v>
      </c>
      <c r="P17" s="1386">
        <v>484</v>
      </c>
      <c r="Q17" s="1386">
        <v>556</v>
      </c>
    </row>
    <row r="18" spans="1:17" ht="13.2" x14ac:dyDescent="0.25">
      <c r="A18" s="1409"/>
      <c r="C18" s="1363" t="s">
        <v>2136</v>
      </c>
      <c r="D18" s="1383"/>
      <c r="E18" s="1410">
        <v>3187</v>
      </c>
      <c r="F18" s="1410">
        <v>2576</v>
      </c>
      <c r="G18" s="1410">
        <v>3203</v>
      </c>
      <c r="H18" s="1410">
        <v>3855</v>
      </c>
      <c r="I18" s="1410">
        <v>2589</v>
      </c>
      <c r="J18" s="1410">
        <v>2683</v>
      </c>
      <c r="K18" s="1410">
        <v>3965</v>
      </c>
      <c r="L18" s="1410">
        <v>4621</v>
      </c>
      <c r="M18" s="1410">
        <v>4443</v>
      </c>
      <c r="N18" s="1385">
        <v>1016</v>
      </c>
      <c r="O18" s="1386">
        <v>1029</v>
      </c>
      <c r="P18" s="1386">
        <v>1314</v>
      </c>
      <c r="Q18" s="1386">
        <v>1084</v>
      </c>
    </row>
    <row r="19" spans="1:17" ht="13.2" x14ac:dyDescent="0.25">
      <c r="A19" s="1409"/>
      <c r="C19" s="1363" t="s">
        <v>2137</v>
      </c>
      <c r="D19" s="1383"/>
      <c r="E19" s="1410">
        <v>5284</v>
      </c>
      <c r="F19" s="1410">
        <v>6398</v>
      </c>
      <c r="G19" s="1410">
        <v>5838</v>
      </c>
      <c r="H19" s="1410">
        <v>6580</v>
      </c>
      <c r="I19" s="1410">
        <v>5830</v>
      </c>
      <c r="J19" s="1410">
        <v>6387</v>
      </c>
      <c r="K19" s="1410">
        <v>7711</v>
      </c>
      <c r="L19" s="1410">
        <v>8693</v>
      </c>
      <c r="M19" s="1410">
        <v>9927</v>
      </c>
      <c r="N19" s="1385">
        <v>2203</v>
      </c>
      <c r="O19" s="1386">
        <v>2312</v>
      </c>
      <c r="P19" s="1386">
        <v>2695</v>
      </c>
      <c r="Q19" s="1386">
        <v>2717</v>
      </c>
    </row>
    <row r="20" spans="1:17" ht="13.2" x14ac:dyDescent="0.25">
      <c r="A20" s="1409"/>
      <c r="C20" s="1363" t="s">
        <v>2138</v>
      </c>
      <c r="D20" s="1412"/>
      <c r="E20" s="1410">
        <v>2743</v>
      </c>
      <c r="F20" s="1410">
        <v>3198</v>
      </c>
      <c r="G20" s="1410">
        <v>3242</v>
      </c>
      <c r="H20" s="1410">
        <v>3404</v>
      </c>
      <c r="I20" s="1410">
        <v>2983</v>
      </c>
      <c r="J20" s="1410">
        <v>4039</v>
      </c>
      <c r="K20" s="1410">
        <v>4108</v>
      </c>
      <c r="L20" s="1410">
        <v>4341</v>
      </c>
      <c r="M20" s="1410">
        <v>4063</v>
      </c>
      <c r="N20" s="1385">
        <v>797</v>
      </c>
      <c r="O20" s="1386">
        <v>1033</v>
      </c>
      <c r="P20" s="1386">
        <v>1053</v>
      </c>
      <c r="Q20" s="1386">
        <v>1180</v>
      </c>
    </row>
    <row r="21" spans="1:17" ht="13.2" x14ac:dyDescent="0.25">
      <c r="A21" s="1409"/>
      <c r="C21" s="6252" t="s">
        <v>2139</v>
      </c>
      <c r="D21" s="6253"/>
      <c r="E21" s="1410">
        <v>9495</v>
      </c>
      <c r="F21" s="1410">
        <v>6349</v>
      </c>
      <c r="G21" s="1410">
        <v>7751</v>
      </c>
      <c r="H21" s="1410">
        <v>8047</v>
      </c>
      <c r="I21" s="1410">
        <v>5801</v>
      </c>
      <c r="J21" s="1410">
        <v>7003</v>
      </c>
      <c r="K21" s="1410">
        <v>10388</v>
      </c>
      <c r="L21" s="1410">
        <v>9956</v>
      </c>
      <c r="M21" s="1410">
        <v>10681</v>
      </c>
      <c r="N21" s="1385">
        <v>2487</v>
      </c>
      <c r="O21" s="1386">
        <v>2315</v>
      </c>
      <c r="P21" s="1386">
        <v>2917</v>
      </c>
      <c r="Q21" s="1386">
        <v>2962</v>
      </c>
    </row>
    <row r="22" spans="1:17" ht="13.2" x14ac:dyDescent="0.25">
      <c r="A22" s="1409"/>
      <c r="C22" s="6247" t="s">
        <v>2140</v>
      </c>
      <c r="D22" s="6254"/>
      <c r="E22" s="1410">
        <v>5832</v>
      </c>
      <c r="F22" s="1410">
        <v>6868</v>
      </c>
      <c r="G22" s="1410">
        <v>7889</v>
      </c>
      <c r="H22" s="1410">
        <v>7049</v>
      </c>
      <c r="I22" s="1410">
        <v>5455</v>
      </c>
      <c r="J22" s="1410">
        <v>6633</v>
      </c>
      <c r="K22" s="1410">
        <v>8723</v>
      </c>
      <c r="L22" s="1410">
        <v>9594</v>
      </c>
      <c r="M22" s="1410">
        <v>10104</v>
      </c>
      <c r="N22" s="1385">
        <v>2178</v>
      </c>
      <c r="O22" s="1386">
        <v>2260</v>
      </c>
      <c r="P22" s="1386">
        <v>2849</v>
      </c>
      <c r="Q22" s="1386">
        <v>2817</v>
      </c>
    </row>
    <row r="23" spans="1:17" ht="13.2" x14ac:dyDescent="0.25">
      <c r="A23" s="1409"/>
      <c r="C23" s="1363" t="s">
        <v>2141</v>
      </c>
      <c r="D23" s="1383"/>
      <c r="E23" s="1410">
        <v>10750</v>
      </c>
      <c r="F23" s="1410">
        <v>12116</v>
      </c>
      <c r="G23" s="1410">
        <v>12985</v>
      </c>
      <c r="H23" s="1410">
        <v>14130</v>
      </c>
      <c r="I23" s="1410">
        <v>10882</v>
      </c>
      <c r="J23" s="1410">
        <v>13141</v>
      </c>
      <c r="K23" s="1410">
        <v>18338</v>
      </c>
      <c r="L23" s="1410">
        <v>25395</v>
      </c>
      <c r="M23" s="1410">
        <v>31226</v>
      </c>
      <c r="N23" s="1385">
        <v>6338</v>
      </c>
      <c r="O23" s="1386">
        <v>7488</v>
      </c>
      <c r="P23" s="1386">
        <v>8115</v>
      </c>
      <c r="Q23" s="1386">
        <v>9285</v>
      </c>
    </row>
    <row r="24" spans="1:17" ht="13.2" x14ac:dyDescent="0.25">
      <c r="A24" s="1409"/>
      <c r="C24" s="1363" t="s">
        <v>2142</v>
      </c>
      <c r="D24" s="1383"/>
      <c r="E24" s="1410">
        <v>2428</v>
      </c>
      <c r="F24" s="1410">
        <v>1708</v>
      </c>
      <c r="G24" s="1410">
        <v>654</v>
      </c>
      <c r="H24" s="1410">
        <v>836</v>
      </c>
      <c r="I24" s="1410">
        <v>395</v>
      </c>
      <c r="J24" s="1410">
        <v>268</v>
      </c>
      <c r="K24" s="1410">
        <v>875</v>
      </c>
      <c r="L24" s="1410">
        <v>2220</v>
      </c>
      <c r="M24" s="1410">
        <v>2259</v>
      </c>
      <c r="N24" s="1385">
        <v>1317</v>
      </c>
      <c r="O24" s="1386">
        <v>223</v>
      </c>
      <c r="P24" s="1386">
        <v>497</v>
      </c>
      <c r="Q24" s="1386">
        <v>222</v>
      </c>
    </row>
    <row r="25" spans="1:17" ht="13.2" x14ac:dyDescent="0.25">
      <c r="A25" s="1409"/>
      <c r="C25" s="1363" t="s">
        <v>1661</v>
      </c>
      <c r="D25" s="1383"/>
      <c r="E25" s="1392">
        <v>198</v>
      </c>
      <c r="F25" s="1392">
        <v>197</v>
      </c>
      <c r="G25" s="1392">
        <v>327</v>
      </c>
      <c r="H25" s="1392">
        <v>1946</v>
      </c>
      <c r="I25" s="1392">
        <v>1763</v>
      </c>
      <c r="J25" s="1392">
        <v>806</v>
      </c>
      <c r="K25" s="1392">
        <v>654</v>
      </c>
      <c r="L25" s="1392">
        <v>287</v>
      </c>
      <c r="M25" s="1392">
        <v>349</v>
      </c>
      <c r="N25" s="1390">
        <v>91</v>
      </c>
      <c r="O25" s="1391">
        <v>70</v>
      </c>
      <c r="P25" s="1391">
        <v>92</v>
      </c>
      <c r="Q25" s="1391">
        <v>96</v>
      </c>
    </row>
    <row r="26" spans="1:17" s="1362" customFormat="1" ht="13.2" x14ac:dyDescent="0.25">
      <c r="A26" s="1407">
        <v>8</v>
      </c>
      <c r="B26" s="1362" t="s">
        <v>2143</v>
      </c>
      <c r="D26" s="1378"/>
      <c r="E26" s="1413">
        <v>15852</v>
      </c>
      <c r="F26" s="1413">
        <v>16672</v>
      </c>
      <c r="G26" s="1413">
        <v>17839</v>
      </c>
      <c r="H26" s="1413">
        <v>19118</v>
      </c>
      <c r="I26" s="1413">
        <v>15747</v>
      </c>
      <c r="J26" s="1413">
        <v>21192</v>
      </c>
      <c r="K26" s="1413">
        <v>26554</v>
      </c>
      <c r="L26" s="1413">
        <v>26261</v>
      </c>
      <c r="M26" s="1413">
        <v>29128</v>
      </c>
      <c r="N26" s="1380">
        <v>5969</v>
      </c>
      <c r="O26" s="1381">
        <v>6268</v>
      </c>
      <c r="P26" s="1381">
        <v>7850</v>
      </c>
      <c r="Q26" s="1381">
        <v>9041</v>
      </c>
    </row>
    <row r="27" spans="1:17" s="1362" customFormat="1" ht="13.2" x14ac:dyDescent="0.25">
      <c r="A27" s="1407"/>
      <c r="C27" s="6247" t="s">
        <v>2144</v>
      </c>
      <c r="D27" s="6248"/>
      <c r="E27" s="1410">
        <v>755</v>
      </c>
      <c r="F27" s="1410">
        <v>1022</v>
      </c>
      <c r="G27" s="1410">
        <v>1413</v>
      </c>
      <c r="H27" s="1410">
        <v>1188</v>
      </c>
      <c r="I27" s="1410">
        <v>852</v>
      </c>
      <c r="J27" s="1410">
        <v>1241</v>
      </c>
      <c r="K27" s="1410">
        <v>1343</v>
      </c>
      <c r="L27" s="1410">
        <v>1641</v>
      </c>
      <c r="M27" s="1410">
        <v>1635</v>
      </c>
      <c r="N27" s="1385">
        <v>345</v>
      </c>
      <c r="O27" s="1386">
        <v>305</v>
      </c>
      <c r="P27" s="1386">
        <v>440</v>
      </c>
      <c r="Q27" s="1386">
        <v>545</v>
      </c>
    </row>
    <row r="28" spans="1:17" ht="13.2" x14ac:dyDescent="0.25">
      <c r="A28" s="1409"/>
      <c r="C28" s="1363" t="s">
        <v>2145</v>
      </c>
      <c r="D28" s="1383"/>
      <c r="E28" s="1410">
        <v>2920</v>
      </c>
      <c r="F28" s="1410">
        <v>3314</v>
      </c>
      <c r="G28" s="1410">
        <v>3366</v>
      </c>
      <c r="H28" s="1410">
        <v>4102</v>
      </c>
      <c r="I28" s="1410">
        <v>3407</v>
      </c>
      <c r="J28" s="1410">
        <v>4680</v>
      </c>
      <c r="K28" s="1410">
        <v>5786</v>
      </c>
      <c r="L28" s="1410">
        <v>5788</v>
      </c>
      <c r="M28" s="1410">
        <v>6535</v>
      </c>
      <c r="N28" s="1385">
        <v>1230</v>
      </c>
      <c r="O28" s="1386">
        <v>1557</v>
      </c>
      <c r="P28" s="1386">
        <v>1673</v>
      </c>
      <c r="Q28" s="1386">
        <v>2075</v>
      </c>
    </row>
    <row r="29" spans="1:17" ht="13.2" x14ac:dyDescent="0.25">
      <c r="A29" s="1409"/>
      <c r="C29" s="1363" t="s">
        <v>2146</v>
      </c>
      <c r="D29" s="1383"/>
      <c r="E29" s="1410">
        <v>1397</v>
      </c>
      <c r="F29" s="1410">
        <v>1430</v>
      </c>
      <c r="G29" s="1410">
        <v>1604</v>
      </c>
      <c r="H29" s="1410">
        <v>1736</v>
      </c>
      <c r="I29" s="1410">
        <v>1231</v>
      </c>
      <c r="J29" s="1410">
        <v>1602</v>
      </c>
      <c r="K29" s="1410">
        <v>2397</v>
      </c>
      <c r="L29" s="1410">
        <v>2222</v>
      </c>
      <c r="M29" s="1410">
        <v>2335</v>
      </c>
      <c r="N29" s="1385">
        <v>477</v>
      </c>
      <c r="O29" s="1386">
        <v>508</v>
      </c>
      <c r="P29" s="1386">
        <v>601</v>
      </c>
      <c r="Q29" s="1386">
        <v>749</v>
      </c>
    </row>
    <row r="30" spans="1:17" ht="13.2" x14ac:dyDescent="0.25">
      <c r="A30" s="1409"/>
      <c r="C30" s="6247" t="s">
        <v>2147</v>
      </c>
      <c r="D30" s="6248"/>
      <c r="E30" s="1410">
        <v>2014</v>
      </c>
      <c r="F30" s="1410">
        <v>1716</v>
      </c>
      <c r="G30" s="1410">
        <v>1885</v>
      </c>
      <c r="H30" s="1410">
        <v>2051</v>
      </c>
      <c r="I30" s="1410">
        <v>1990</v>
      </c>
      <c r="J30" s="1410">
        <v>2496</v>
      </c>
      <c r="K30" s="1410">
        <v>2805</v>
      </c>
      <c r="L30" s="1410">
        <v>2994</v>
      </c>
      <c r="M30" s="1410">
        <v>3142</v>
      </c>
      <c r="N30" s="1385">
        <v>778</v>
      </c>
      <c r="O30" s="1386">
        <v>759</v>
      </c>
      <c r="P30" s="1386">
        <v>845</v>
      </c>
      <c r="Q30" s="1386">
        <v>760</v>
      </c>
    </row>
    <row r="31" spans="1:17" ht="13.2" x14ac:dyDescent="0.25">
      <c r="A31" s="1409"/>
      <c r="C31" s="1363" t="s">
        <v>2148</v>
      </c>
      <c r="D31" s="1383"/>
      <c r="E31" s="1410">
        <v>1091</v>
      </c>
      <c r="F31" s="1410">
        <v>1088</v>
      </c>
      <c r="G31" s="1410">
        <v>1108</v>
      </c>
      <c r="H31" s="1410">
        <v>1262</v>
      </c>
      <c r="I31" s="1410">
        <v>1073</v>
      </c>
      <c r="J31" s="1410">
        <v>1406</v>
      </c>
      <c r="K31" s="1410">
        <v>1672</v>
      </c>
      <c r="L31" s="1410">
        <v>1785</v>
      </c>
      <c r="M31" s="1410">
        <v>1627</v>
      </c>
      <c r="N31" s="1385">
        <v>372</v>
      </c>
      <c r="O31" s="1386">
        <v>385</v>
      </c>
      <c r="P31" s="1386">
        <v>397</v>
      </c>
      <c r="Q31" s="1386">
        <v>473</v>
      </c>
    </row>
    <row r="32" spans="1:17" ht="13.2" x14ac:dyDescent="0.25">
      <c r="A32" s="1409"/>
      <c r="C32" s="1363" t="s">
        <v>2149</v>
      </c>
      <c r="D32" s="1383"/>
      <c r="E32" s="1410">
        <v>734</v>
      </c>
      <c r="F32" s="1410">
        <v>735</v>
      </c>
      <c r="G32" s="1410">
        <v>676</v>
      </c>
      <c r="H32" s="1410">
        <v>659</v>
      </c>
      <c r="I32" s="1410">
        <v>413</v>
      </c>
      <c r="J32" s="1410">
        <v>604</v>
      </c>
      <c r="K32" s="1410">
        <v>676</v>
      </c>
      <c r="L32" s="1410">
        <v>741</v>
      </c>
      <c r="M32" s="1410">
        <v>683</v>
      </c>
      <c r="N32" s="1385">
        <v>135</v>
      </c>
      <c r="O32" s="1386">
        <v>123</v>
      </c>
      <c r="P32" s="1386">
        <v>232</v>
      </c>
      <c r="Q32" s="1386">
        <v>193</v>
      </c>
    </row>
    <row r="33" spans="1:17" ht="13.2" x14ac:dyDescent="0.25">
      <c r="A33" s="1409"/>
      <c r="C33" s="1363" t="s">
        <v>2150</v>
      </c>
      <c r="D33" s="1383"/>
      <c r="E33" s="1410">
        <v>1680</v>
      </c>
      <c r="F33" s="1410">
        <v>1729</v>
      </c>
      <c r="G33" s="1410">
        <v>1951</v>
      </c>
      <c r="H33" s="1410">
        <v>2012</v>
      </c>
      <c r="I33" s="1410">
        <v>1790</v>
      </c>
      <c r="J33" s="1410">
        <v>2114</v>
      </c>
      <c r="K33" s="1410">
        <v>2667</v>
      </c>
      <c r="L33" s="1410">
        <v>2630</v>
      </c>
      <c r="M33" s="1410">
        <v>3028</v>
      </c>
      <c r="N33" s="1385">
        <v>596</v>
      </c>
      <c r="O33" s="1386">
        <v>670</v>
      </c>
      <c r="P33" s="1386">
        <v>899</v>
      </c>
      <c r="Q33" s="1386">
        <v>863</v>
      </c>
    </row>
    <row r="34" spans="1:17" ht="13.2" x14ac:dyDescent="0.25">
      <c r="A34" s="1409"/>
      <c r="C34" s="1363" t="s">
        <v>2151</v>
      </c>
      <c r="D34" s="1412"/>
      <c r="E34" s="1410">
        <v>697</v>
      </c>
      <c r="F34" s="1410">
        <v>645</v>
      </c>
      <c r="G34" s="1410">
        <v>597</v>
      </c>
      <c r="H34" s="1410">
        <v>564</v>
      </c>
      <c r="I34" s="1410">
        <v>537</v>
      </c>
      <c r="J34" s="1410">
        <v>837</v>
      </c>
      <c r="K34" s="1410">
        <v>1148</v>
      </c>
      <c r="L34" s="1410">
        <v>773</v>
      </c>
      <c r="M34" s="1410">
        <v>644</v>
      </c>
      <c r="N34" s="1385">
        <v>111</v>
      </c>
      <c r="O34" s="1386">
        <v>149</v>
      </c>
      <c r="P34" s="1386">
        <v>173</v>
      </c>
      <c r="Q34" s="1386">
        <v>211</v>
      </c>
    </row>
    <row r="35" spans="1:17" ht="13.2" x14ac:dyDescent="0.25">
      <c r="A35" s="1409"/>
      <c r="C35" s="1363" t="s">
        <v>1661</v>
      </c>
      <c r="D35" s="1383"/>
      <c r="E35" s="1410">
        <v>4564</v>
      </c>
      <c r="F35" s="1410">
        <v>4993</v>
      </c>
      <c r="G35" s="1410">
        <v>5239</v>
      </c>
      <c r="H35" s="1410">
        <v>5544</v>
      </c>
      <c r="I35" s="1410">
        <v>4454</v>
      </c>
      <c r="J35" s="1410">
        <v>6212</v>
      </c>
      <c r="K35" s="1410">
        <v>8060</v>
      </c>
      <c r="L35" s="1410">
        <v>7687</v>
      </c>
      <c r="M35" s="1410">
        <v>9499</v>
      </c>
      <c r="N35" s="1385">
        <v>1925</v>
      </c>
      <c r="O35" s="1386">
        <v>1812</v>
      </c>
      <c r="P35" s="1386">
        <v>2590</v>
      </c>
      <c r="Q35" s="1386">
        <v>3172</v>
      </c>
    </row>
    <row r="36" spans="1:17" s="1362" customFormat="1" ht="13.2" x14ac:dyDescent="0.25">
      <c r="A36" s="1414">
        <v>9</v>
      </c>
      <c r="B36" s="1415" t="s">
        <v>2152</v>
      </c>
      <c r="C36" s="1416"/>
      <c r="D36" s="1417"/>
      <c r="E36" s="1418">
        <v>1061</v>
      </c>
      <c r="F36" s="1418">
        <v>1310</v>
      </c>
      <c r="G36" s="1418">
        <v>942</v>
      </c>
      <c r="H36" s="1418">
        <v>587</v>
      </c>
      <c r="I36" s="1418">
        <v>591</v>
      </c>
      <c r="J36" s="1418">
        <v>983</v>
      </c>
      <c r="K36" s="1418">
        <v>1436</v>
      </c>
      <c r="L36" s="1418">
        <v>1663</v>
      </c>
      <c r="M36" s="1418">
        <v>1815</v>
      </c>
      <c r="N36" s="1419">
        <v>419</v>
      </c>
      <c r="O36" s="1420">
        <v>489</v>
      </c>
      <c r="P36" s="1420">
        <v>530</v>
      </c>
      <c r="Q36" s="1420">
        <v>377</v>
      </c>
    </row>
    <row r="37" spans="1:17" ht="10.95" customHeight="1" x14ac:dyDescent="0.25">
      <c r="A37" s="1421"/>
      <c r="B37" s="869"/>
      <c r="N37" s="1422"/>
    </row>
  </sheetData>
  <mergeCells count="17">
    <mergeCell ref="A1:AE1"/>
    <mergeCell ref="C4:D5"/>
    <mergeCell ref="E4:E5"/>
    <mergeCell ref="F4:F5"/>
    <mergeCell ref="G4:G5"/>
    <mergeCell ref="H4:H5"/>
    <mergeCell ref="I4:I5"/>
    <mergeCell ref="J4:J5"/>
    <mergeCell ref="K4:K5"/>
    <mergeCell ref="L4:L5"/>
    <mergeCell ref="C30:D30"/>
    <mergeCell ref="M4:M5"/>
    <mergeCell ref="N4:Q4"/>
    <mergeCell ref="B6:D6"/>
    <mergeCell ref="C21:D21"/>
    <mergeCell ref="C22:D22"/>
    <mergeCell ref="C27:D27"/>
  </mergeCells>
  <hyperlinks>
    <hyperlink ref="A1:AE1" location="CONTENT!B123" display="Back to table of contents" xr:uid="{C007ABCA-7847-4BF6-9274-CA26D2EB36B8}"/>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4ACB4-B41A-4A83-A625-ABDD78F6CF62}">
  <dimension ref="A1:AF39"/>
  <sheetViews>
    <sheetView workbookViewId="0">
      <selection sqref="A1:AE1"/>
    </sheetView>
  </sheetViews>
  <sheetFormatPr defaultColWidth="6.8984375" defaultRowHeight="15.6" x14ac:dyDescent="0.3"/>
  <cols>
    <col min="1" max="1" width="0.59765625" style="1138" customWidth="1"/>
    <col min="2" max="2" width="2" style="1138" customWidth="1"/>
    <col min="3" max="3" width="9.19921875" style="1138" customWidth="1"/>
    <col min="4" max="4" width="25.5" style="1138" customWidth="1"/>
    <col min="5" max="6" width="7.19921875" style="1138" customWidth="1"/>
    <col min="7" max="10" width="7.5" style="1138" customWidth="1"/>
    <col min="11" max="13" width="7.8984375" style="1138" bestFit="1" customWidth="1"/>
    <col min="14" max="14" width="7.5" style="1138" customWidth="1"/>
    <col min="15" max="16" width="8.09765625" style="1138" customWidth="1"/>
    <col min="17" max="16384" width="6.8984375" style="43"/>
  </cols>
  <sheetData>
    <row r="1" spans="1:32" ht="14.4"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5863"/>
      <c r="AD1" s="5863"/>
      <c r="AE1" s="5863"/>
      <c r="AF1" s="868"/>
    </row>
    <row r="2" spans="1:32" customFormat="1" ht="15" customHeight="1" x14ac:dyDescent="0.3">
      <c r="A2" s="1136" t="s">
        <v>2153</v>
      </c>
      <c r="B2" s="1137"/>
      <c r="C2" s="1137"/>
      <c r="D2" s="1137"/>
      <c r="E2" s="1138"/>
      <c r="F2" s="1138"/>
      <c r="G2" s="1138"/>
      <c r="H2" s="1138"/>
      <c r="I2" s="1138"/>
      <c r="J2" s="1138"/>
      <c r="K2" s="1138"/>
      <c r="L2" s="1138"/>
      <c r="M2" s="1138"/>
      <c r="N2" s="1138"/>
      <c r="O2" s="6276" t="s">
        <v>2154</v>
      </c>
      <c r="P2" s="6276"/>
      <c r="Q2" s="6276"/>
    </row>
    <row r="3" spans="1:32" customFormat="1" ht="8.25" customHeight="1" thickBot="1" x14ac:dyDescent="0.35">
      <c r="A3" s="1423"/>
      <c r="B3" s="1423"/>
      <c r="C3" s="1423"/>
      <c r="D3" s="1423"/>
      <c r="E3" s="1423"/>
      <c r="F3" s="1423"/>
      <c r="G3" s="1423"/>
      <c r="H3" s="1423"/>
      <c r="I3" s="1423"/>
      <c r="J3" s="1423"/>
      <c r="K3" s="1423"/>
      <c r="L3" s="1423"/>
      <c r="M3" s="1423"/>
      <c r="N3" s="1423"/>
      <c r="O3" s="1423"/>
      <c r="P3" s="1424"/>
      <c r="Q3" s="1424"/>
    </row>
    <row r="4" spans="1:32" customFormat="1" ht="17.25" customHeight="1" x14ac:dyDescent="0.3">
      <c r="A4" s="1425"/>
      <c r="B4" s="6277" t="s">
        <v>2155</v>
      </c>
      <c r="C4" s="6277"/>
      <c r="D4" s="6278"/>
      <c r="E4" s="6260">
        <v>2016</v>
      </c>
      <c r="F4" s="6260">
        <v>2017</v>
      </c>
      <c r="G4" s="6260">
        <v>2018</v>
      </c>
      <c r="H4" s="6260">
        <v>2019</v>
      </c>
      <c r="I4" s="6260">
        <v>2020</v>
      </c>
      <c r="J4" s="6260">
        <v>2021</v>
      </c>
      <c r="K4" s="6260">
        <v>2022</v>
      </c>
      <c r="L4" s="6260">
        <v>2023</v>
      </c>
      <c r="M4" s="6284">
        <v>2024</v>
      </c>
      <c r="N4" s="6281">
        <v>2024</v>
      </c>
      <c r="O4" s="6282"/>
      <c r="P4" s="6282"/>
      <c r="Q4" s="6283"/>
    </row>
    <row r="5" spans="1:32" customFormat="1" ht="15" customHeight="1" thickBot="1" x14ac:dyDescent="0.35">
      <c r="A5" s="1426"/>
      <c r="B5" s="6279"/>
      <c r="C5" s="6279"/>
      <c r="D5" s="6280"/>
      <c r="E5" s="6261"/>
      <c r="F5" s="6261"/>
      <c r="G5" s="6261"/>
      <c r="H5" s="6261"/>
      <c r="I5" s="6261"/>
      <c r="J5" s="6261"/>
      <c r="K5" s="6261"/>
      <c r="L5" s="6261"/>
      <c r="M5" s="6285"/>
      <c r="N5" s="1427" t="s">
        <v>1985</v>
      </c>
      <c r="O5" s="1428" t="s">
        <v>1986</v>
      </c>
      <c r="P5" s="1428" t="s">
        <v>1987</v>
      </c>
      <c r="Q5" s="1429" t="s">
        <v>1988</v>
      </c>
    </row>
    <row r="6" spans="1:32" customFormat="1" ht="13.5" customHeight="1" x14ac:dyDescent="0.3">
      <c r="A6" s="1430"/>
      <c r="B6" s="1431" t="s">
        <v>2156</v>
      </c>
      <c r="C6" s="1431"/>
      <c r="D6" s="1431"/>
      <c r="E6" s="1432">
        <v>17</v>
      </c>
      <c r="F6" s="1432">
        <v>18</v>
      </c>
      <c r="G6" s="1432">
        <v>19</v>
      </c>
      <c r="H6" s="1432">
        <v>19</v>
      </c>
      <c r="I6" s="1433">
        <v>17</v>
      </c>
      <c r="J6" s="1433">
        <v>17</v>
      </c>
      <c r="K6" s="1433">
        <v>19</v>
      </c>
      <c r="L6" s="1433">
        <v>17</v>
      </c>
      <c r="M6" s="1434">
        <v>21</v>
      </c>
      <c r="N6" s="1435">
        <v>4</v>
      </c>
      <c r="O6" s="1436">
        <v>5</v>
      </c>
      <c r="P6" s="1436">
        <v>6</v>
      </c>
      <c r="Q6" s="1437">
        <v>6</v>
      </c>
      <c r="R6" s="1438"/>
      <c r="S6" s="1438"/>
    </row>
    <row r="7" spans="1:32" customFormat="1" ht="12.75" customHeight="1" x14ac:dyDescent="0.3">
      <c r="A7" s="1148"/>
      <c r="B7" s="1164" t="s">
        <v>2157</v>
      </c>
      <c r="C7" s="1164"/>
      <c r="D7" s="1164"/>
      <c r="E7" s="1433">
        <v>28</v>
      </c>
      <c r="F7" s="1433">
        <v>26</v>
      </c>
      <c r="G7" s="1433">
        <v>27</v>
      </c>
      <c r="H7" s="1433">
        <v>27</v>
      </c>
      <c r="I7" s="1433">
        <v>27</v>
      </c>
      <c r="J7" s="1433">
        <v>25</v>
      </c>
      <c r="K7" s="1433">
        <v>30</v>
      </c>
      <c r="L7" s="1433">
        <v>26</v>
      </c>
      <c r="M7" s="1434">
        <v>29</v>
      </c>
      <c r="N7" s="1435">
        <v>7</v>
      </c>
      <c r="O7" s="1436">
        <v>6</v>
      </c>
      <c r="P7" s="1436">
        <v>8</v>
      </c>
      <c r="Q7" s="1439">
        <v>8</v>
      </c>
      <c r="R7" s="1438"/>
      <c r="S7" s="1438"/>
    </row>
    <row r="8" spans="1:32" customFormat="1" ht="12.75" customHeight="1" x14ac:dyDescent="0.3">
      <c r="A8" s="1148"/>
      <c r="B8" s="1164" t="s">
        <v>2104</v>
      </c>
      <c r="C8" s="1164"/>
      <c r="D8" s="1164"/>
      <c r="E8" s="1433">
        <v>181</v>
      </c>
      <c r="F8" s="1433">
        <v>161</v>
      </c>
      <c r="G8" s="1433">
        <v>158</v>
      </c>
      <c r="H8" s="1433">
        <v>162</v>
      </c>
      <c r="I8" s="1433">
        <v>133</v>
      </c>
      <c r="J8" s="1433">
        <v>121</v>
      </c>
      <c r="K8" s="1433">
        <v>128</v>
      </c>
      <c r="L8" s="1433">
        <v>132</v>
      </c>
      <c r="M8" s="1434">
        <v>129</v>
      </c>
      <c r="N8" s="1435">
        <v>32</v>
      </c>
      <c r="O8" s="1436">
        <v>27</v>
      </c>
      <c r="P8" s="1436">
        <v>39</v>
      </c>
      <c r="Q8" s="1439">
        <v>31</v>
      </c>
      <c r="R8" s="1438"/>
      <c r="S8" s="1438"/>
    </row>
    <row r="9" spans="1:32" customFormat="1" ht="13.5" customHeight="1" x14ac:dyDescent="0.3">
      <c r="A9" s="1148"/>
      <c r="B9" s="1164" t="s">
        <v>2105</v>
      </c>
      <c r="C9" s="1164"/>
      <c r="D9" s="1164"/>
      <c r="E9" s="1433">
        <v>130</v>
      </c>
      <c r="F9" s="1433">
        <v>197</v>
      </c>
      <c r="G9" s="1433">
        <v>128</v>
      </c>
      <c r="H9" s="1433">
        <v>154</v>
      </c>
      <c r="I9" s="1433">
        <v>125</v>
      </c>
      <c r="J9" s="1433">
        <v>163</v>
      </c>
      <c r="K9" s="1433">
        <v>147</v>
      </c>
      <c r="L9" s="1433">
        <v>129</v>
      </c>
      <c r="M9" s="1434">
        <v>150</v>
      </c>
      <c r="N9" s="1440">
        <v>25</v>
      </c>
      <c r="O9" s="1436">
        <v>48</v>
      </c>
      <c r="P9" s="1436">
        <v>54</v>
      </c>
      <c r="Q9" s="1439">
        <v>23</v>
      </c>
      <c r="R9" s="1438"/>
      <c r="S9" s="1438"/>
    </row>
    <row r="10" spans="1:32" customFormat="1" ht="12.75" customHeight="1" x14ac:dyDescent="0.3">
      <c r="A10" s="1148"/>
      <c r="B10" s="1164" t="s">
        <v>2106</v>
      </c>
      <c r="C10" s="1164"/>
      <c r="D10" s="1164"/>
      <c r="E10" s="1433">
        <v>56</v>
      </c>
      <c r="F10" s="1433">
        <v>55</v>
      </c>
      <c r="G10" s="1433">
        <v>61</v>
      </c>
      <c r="H10" s="1433">
        <v>54</v>
      </c>
      <c r="I10" s="1433">
        <v>65</v>
      </c>
      <c r="J10" s="1433">
        <v>55</v>
      </c>
      <c r="K10" s="1433">
        <v>63</v>
      </c>
      <c r="L10" s="1433">
        <v>62</v>
      </c>
      <c r="M10" s="1434">
        <v>75</v>
      </c>
      <c r="N10" s="1435">
        <v>27</v>
      </c>
      <c r="O10" s="1436">
        <v>11</v>
      </c>
      <c r="P10" s="1436">
        <v>14</v>
      </c>
      <c r="Q10" s="1439">
        <v>23</v>
      </c>
      <c r="R10" s="1438"/>
      <c r="S10" s="1438"/>
    </row>
    <row r="11" spans="1:32" customFormat="1" ht="24.75" customHeight="1" x14ac:dyDescent="0.3">
      <c r="A11" s="1148"/>
      <c r="B11" s="6262" t="s">
        <v>2158</v>
      </c>
      <c r="C11" s="6262"/>
      <c r="D11" s="6263"/>
      <c r="E11" s="1433">
        <v>36</v>
      </c>
      <c r="F11" s="1433">
        <v>41</v>
      </c>
      <c r="G11" s="1433">
        <v>43</v>
      </c>
      <c r="H11" s="1433">
        <v>35</v>
      </c>
      <c r="I11" s="1433">
        <v>37</v>
      </c>
      <c r="J11" s="1433">
        <v>42</v>
      </c>
      <c r="K11" s="1433">
        <v>40</v>
      </c>
      <c r="L11" s="1433">
        <v>35</v>
      </c>
      <c r="M11" s="1434">
        <v>33</v>
      </c>
      <c r="N11" s="1435">
        <v>4</v>
      </c>
      <c r="O11" s="1436">
        <v>13</v>
      </c>
      <c r="P11" s="1436">
        <v>9</v>
      </c>
      <c r="Q11" s="1439">
        <v>7</v>
      </c>
      <c r="R11" s="1438"/>
      <c r="S11" s="1438"/>
    </row>
    <row r="12" spans="1:32" customFormat="1" ht="13.5" customHeight="1" x14ac:dyDescent="0.3">
      <c r="A12" s="1148"/>
      <c r="B12" s="1164" t="s">
        <v>2159</v>
      </c>
      <c r="C12" s="1164"/>
      <c r="D12" s="1164"/>
      <c r="E12" s="1433">
        <v>48</v>
      </c>
      <c r="F12" s="1433">
        <v>44</v>
      </c>
      <c r="G12" s="1433">
        <v>34</v>
      </c>
      <c r="H12" s="1433">
        <v>33</v>
      </c>
      <c r="I12" s="1433">
        <v>27</v>
      </c>
      <c r="J12" s="1433">
        <v>35</v>
      </c>
      <c r="K12" s="1433">
        <v>26</v>
      </c>
      <c r="L12" s="1433">
        <v>24</v>
      </c>
      <c r="M12" s="1434">
        <v>27</v>
      </c>
      <c r="N12" s="1435">
        <v>3</v>
      </c>
      <c r="O12" s="1436">
        <v>4</v>
      </c>
      <c r="P12" s="1436">
        <v>8</v>
      </c>
      <c r="Q12" s="1439">
        <v>12</v>
      </c>
      <c r="R12" s="1438"/>
      <c r="S12" s="1438"/>
    </row>
    <row r="13" spans="1:32" customFormat="1" ht="12.75" customHeight="1" x14ac:dyDescent="0.3">
      <c r="A13" s="1148"/>
      <c r="B13" s="1164" t="s">
        <v>2131</v>
      </c>
      <c r="C13" s="1164"/>
      <c r="D13" s="1441"/>
      <c r="E13" s="1433">
        <v>629</v>
      </c>
      <c r="F13" s="1433">
        <v>578</v>
      </c>
      <c r="G13" s="1433">
        <v>624</v>
      </c>
      <c r="H13" s="1433">
        <v>871</v>
      </c>
      <c r="I13" s="1433">
        <v>831</v>
      </c>
      <c r="J13" s="1433">
        <v>989</v>
      </c>
      <c r="K13" s="1433">
        <v>1317</v>
      </c>
      <c r="L13" s="1433">
        <v>1164</v>
      </c>
      <c r="M13" s="1434">
        <v>1313</v>
      </c>
      <c r="N13" s="1435">
        <v>259</v>
      </c>
      <c r="O13" s="1436">
        <v>318</v>
      </c>
      <c r="P13" s="1436">
        <v>322</v>
      </c>
      <c r="Q13" s="1439">
        <v>414</v>
      </c>
      <c r="R13" s="1438"/>
      <c r="S13" s="1438"/>
    </row>
    <row r="14" spans="1:32" customFormat="1" ht="12.75" customHeight="1" thickBot="1" x14ac:dyDescent="0.35">
      <c r="A14" s="1442"/>
      <c r="B14" s="1443" t="s">
        <v>1968</v>
      </c>
      <c r="C14" s="1444"/>
      <c r="D14" s="1444"/>
      <c r="E14" s="1445">
        <v>115</v>
      </c>
      <c r="F14" s="1445">
        <v>133</v>
      </c>
      <c r="G14" s="1445">
        <v>135</v>
      </c>
      <c r="H14" s="1445">
        <v>144</v>
      </c>
      <c r="I14" s="1445">
        <v>133</v>
      </c>
      <c r="J14" s="1445">
        <v>244</v>
      </c>
      <c r="K14" s="1445">
        <v>164</v>
      </c>
      <c r="L14" s="1445">
        <v>110</v>
      </c>
      <c r="M14" s="1446">
        <v>140</v>
      </c>
      <c r="N14" s="1447">
        <v>28</v>
      </c>
      <c r="O14" s="1448">
        <v>33</v>
      </c>
      <c r="P14" s="1448">
        <v>37</v>
      </c>
      <c r="Q14" s="1449">
        <v>42</v>
      </c>
      <c r="R14" s="1438"/>
      <c r="S14" s="1438"/>
    </row>
    <row r="15" spans="1:32" ht="13.2" x14ac:dyDescent="0.25">
      <c r="A15" s="43"/>
      <c r="B15" s="43"/>
      <c r="C15" s="43"/>
      <c r="D15" s="43"/>
      <c r="E15" s="43"/>
      <c r="F15" s="43"/>
      <c r="G15" s="43"/>
      <c r="H15" s="43"/>
      <c r="I15" s="43"/>
      <c r="J15" s="43"/>
      <c r="K15" s="43"/>
      <c r="L15" s="43"/>
      <c r="M15" s="43"/>
      <c r="N15" s="43"/>
      <c r="O15" s="43"/>
      <c r="P15" s="43"/>
    </row>
    <row r="17" spans="1:29" s="1139" customFormat="1" ht="21.75" customHeight="1" x14ac:dyDescent="0.3">
      <c r="A17" s="1136" t="s">
        <v>2008</v>
      </c>
      <c r="B17"/>
      <c r="C17"/>
      <c r="D17"/>
      <c r="E17"/>
      <c r="F17"/>
      <c r="G17"/>
      <c r="H17"/>
      <c r="I17"/>
      <c r="J17"/>
      <c r="N17" s="6264" t="s">
        <v>2009</v>
      </c>
      <c r="O17" s="6264"/>
      <c r="P17" s="6264"/>
    </row>
    <row r="18" spans="1:29" s="1139" customFormat="1" ht="16.2" thickBot="1" x14ac:dyDescent="0.35">
      <c r="A18" s="1137"/>
      <c r="B18" s="1138"/>
      <c r="C18" s="1138"/>
      <c r="D18" s="1138"/>
      <c r="E18" s="1138"/>
      <c r="F18" s="1138"/>
      <c r="G18" s="1138"/>
      <c r="H18" s="1138"/>
      <c r="I18" s="1138"/>
      <c r="J18" s="1138"/>
      <c r="N18" s="6265"/>
      <c r="O18" s="6265"/>
      <c r="P18" s="6265"/>
    </row>
    <row r="19" spans="1:29" s="1139" customFormat="1" ht="16.2" thickBot="1" x14ac:dyDescent="0.3">
      <c r="A19" s="6266" t="s">
        <v>2010</v>
      </c>
      <c r="B19" s="6267"/>
      <c r="C19" s="6268"/>
      <c r="D19" s="6269" t="s">
        <v>2011</v>
      </c>
      <c r="E19" s="6260">
        <v>2017</v>
      </c>
      <c r="F19" s="6260">
        <v>2018</v>
      </c>
      <c r="G19" s="6260">
        <v>2019</v>
      </c>
      <c r="H19" s="6260">
        <v>2020</v>
      </c>
      <c r="I19" s="6260">
        <v>2021</v>
      </c>
      <c r="J19" s="6260">
        <v>2022</v>
      </c>
      <c r="K19" s="6260">
        <v>2023</v>
      </c>
      <c r="L19" s="6260" t="s">
        <v>1984</v>
      </c>
      <c r="M19" s="6271" t="s">
        <v>1984</v>
      </c>
      <c r="N19" s="6272"/>
      <c r="O19" s="6272"/>
      <c r="P19" s="6273"/>
    </row>
    <row r="20" spans="1:29" s="1139" customFormat="1" ht="17.399999999999999" thickBot="1" x14ac:dyDescent="0.3">
      <c r="A20" s="1140"/>
      <c r="B20" s="6274" t="s">
        <v>1874</v>
      </c>
      <c r="C20" s="6275"/>
      <c r="D20" s="6270"/>
      <c r="E20" s="6261"/>
      <c r="F20" s="6261"/>
      <c r="G20" s="6261"/>
      <c r="H20" s="6261"/>
      <c r="I20" s="6261"/>
      <c r="J20" s="6261"/>
      <c r="K20" s="6261"/>
      <c r="L20" s="6261"/>
      <c r="M20" s="1089" t="s">
        <v>1985</v>
      </c>
      <c r="N20" s="1141" t="s">
        <v>1986</v>
      </c>
      <c r="O20" s="1141" t="s">
        <v>1987</v>
      </c>
      <c r="P20" s="1091" t="s">
        <v>1988</v>
      </c>
    </row>
    <row r="21" spans="1:29" s="1139" customFormat="1" ht="13.2" x14ac:dyDescent="0.25">
      <c r="A21" s="1142"/>
      <c r="B21" s="1143"/>
      <c r="C21" s="1144"/>
      <c r="D21" s="1145" t="s">
        <v>2012</v>
      </c>
      <c r="E21" s="1146">
        <v>27094</v>
      </c>
      <c r="F21" s="1146">
        <v>25929</v>
      </c>
      <c r="G21" s="1146">
        <v>24645</v>
      </c>
      <c r="H21" s="1146">
        <v>19629</v>
      </c>
      <c r="I21" s="1146">
        <v>25673</v>
      </c>
      <c r="J21" s="1146">
        <v>33466</v>
      </c>
      <c r="K21" s="1146">
        <v>26781</v>
      </c>
      <c r="L21" s="1146">
        <v>23656</v>
      </c>
      <c r="M21" s="1146">
        <v>5505</v>
      </c>
      <c r="N21" s="1146">
        <v>6129</v>
      </c>
      <c r="O21" s="1146">
        <v>5925</v>
      </c>
      <c r="P21" s="1146">
        <v>6098</v>
      </c>
      <c r="Q21" s="1147"/>
      <c r="R21" s="1147"/>
      <c r="X21" s="1147"/>
      <c r="Y21" s="1147"/>
      <c r="Z21" s="1147"/>
      <c r="AA21" s="1147"/>
      <c r="AB21" s="1147"/>
      <c r="AC21" s="1147"/>
    </row>
    <row r="22" spans="1:29" s="1139" customFormat="1" ht="13.2" x14ac:dyDescent="0.25">
      <c r="A22" s="1148"/>
      <c r="B22" s="6258">
        <v>0</v>
      </c>
      <c r="C22" s="6259"/>
      <c r="D22" s="1149" t="s">
        <v>2013</v>
      </c>
      <c r="E22" s="1150">
        <v>8801</v>
      </c>
      <c r="F22" s="1150">
        <v>6716</v>
      </c>
      <c r="G22" s="1150">
        <v>6508</v>
      </c>
      <c r="H22" s="1150">
        <v>5761</v>
      </c>
      <c r="I22" s="1150">
        <v>6249</v>
      </c>
      <c r="J22" s="1150">
        <v>7492</v>
      </c>
      <c r="K22" s="1150">
        <v>7494</v>
      </c>
      <c r="L22" s="1150">
        <v>6942</v>
      </c>
      <c r="M22" s="1150">
        <v>1918</v>
      </c>
      <c r="N22" s="1150">
        <v>1577</v>
      </c>
      <c r="O22" s="1150">
        <v>1520</v>
      </c>
      <c r="P22" s="1151">
        <v>1927</v>
      </c>
      <c r="Q22" s="1147"/>
      <c r="R22" s="1147"/>
      <c r="X22" s="1147"/>
      <c r="Y22" s="1147"/>
      <c r="Z22" s="1147"/>
      <c r="AA22" s="1147"/>
      <c r="AB22" s="1147"/>
      <c r="AC22" s="1147"/>
    </row>
    <row r="23" spans="1:29" s="1139" customFormat="1" ht="13.2" x14ac:dyDescent="0.25">
      <c r="A23" s="1148"/>
      <c r="B23" s="6258">
        <v>2</v>
      </c>
      <c r="C23" s="6259"/>
      <c r="D23" s="1149" t="s">
        <v>2014</v>
      </c>
      <c r="E23" s="1150">
        <v>2324</v>
      </c>
      <c r="F23" s="1150">
        <v>2507</v>
      </c>
      <c r="G23" s="1150">
        <v>2638</v>
      </c>
      <c r="H23" s="1150">
        <v>1577</v>
      </c>
      <c r="I23" s="1150">
        <v>2248</v>
      </c>
      <c r="J23" s="1150">
        <v>3898</v>
      </c>
      <c r="K23" s="1150">
        <v>2333</v>
      </c>
      <c r="L23" s="1150">
        <v>2279</v>
      </c>
      <c r="M23" s="1150">
        <v>516</v>
      </c>
      <c r="N23" s="1150">
        <v>629</v>
      </c>
      <c r="O23" s="1150">
        <v>542</v>
      </c>
      <c r="P23" s="1151">
        <v>592</v>
      </c>
      <c r="Q23" s="1147"/>
      <c r="R23" s="1147"/>
      <c r="X23" s="1147"/>
      <c r="Y23" s="1147"/>
      <c r="Z23" s="1147"/>
      <c r="AA23" s="1147"/>
      <c r="AB23" s="1147"/>
      <c r="AC23" s="1147"/>
    </row>
    <row r="24" spans="1:29" s="1139" customFormat="1" ht="13.2" x14ac:dyDescent="0.25">
      <c r="A24" s="1148"/>
      <c r="B24" s="6258"/>
      <c r="C24" s="6259"/>
      <c r="D24" s="1149" t="s">
        <v>2015</v>
      </c>
      <c r="E24" s="1152">
        <v>1632</v>
      </c>
      <c r="F24" s="1152">
        <v>1574.551318</v>
      </c>
      <c r="G24" s="1152">
        <v>1836</v>
      </c>
      <c r="H24" s="1152">
        <v>1190</v>
      </c>
      <c r="I24" s="1152">
        <v>1549</v>
      </c>
      <c r="J24" s="1152">
        <v>3069</v>
      </c>
      <c r="K24" s="1152">
        <v>1865</v>
      </c>
      <c r="L24" s="1152">
        <v>1647</v>
      </c>
      <c r="M24" s="1152">
        <v>346</v>
      </c>
      <c r="N24" s="1152">
        <v>448</v>
      </c>
      <c r="O24" s="1152">
        <v>371</v>
      </c>
      <c r="P24" s="1153">
        <v>482</v>
      </c>
      <c r="Q24" s="1147"/>
      <c r="R24" s="1147"/>
      <c r="X24" s="1147"/>
      <c r="Y24" s="1147"/>
      <c r="Z24" s="1147"/>
      <c r="AA24" s="1147"/>
      <c r="AB24" s="1147"/>
      <c r="AC24" s="1147"/>
    </row>
    <row r="25" spans="1:29" s="1139" customFormat="1" ht="13.2" x14ac:dyDescent="0.25">
      <c r="A25" s="1148"/>
      <c r="B25" s="6258"/>
      <c r="C25" s="6259"/>
      <c r="D25" s="1149" t="s">
        <v>2016</v>
      </c>
      <c r="E25" s="1154">
        <v>151</v>
      </c>
      <c r="F25" s="1154">
        <v>148</v>
      </c>
      <c r="G25" s="1154">
        <v>121</v>
      </c>
      <c r="H25" s="1154">
        <v>65</v>
      </c>
      <c r="I25" s="1154">
        <v>154</v>
      </c>
      <c r="J25" s="1154">
        <v>140</v>
      </c>
      <c r="K25" s="1154">
        <v>62</v>
      </c>
      <c r="L25" s="1154">
        <v>94</v>
      </c>
      <c r="M25" s="1154">
        <v>19</v>
      </c>
      <c r="N25" s="1154">
        <v>15</v>
      </c>
      <c r="O25" s="1154">
        <v>43</v>
      </c>
      <c r="P25" s="1155">
        <v>17</v>
      </c>
      <c r="Q25" s="1147"/>
      <c r="R25" s="1147"/>
      <c r="X25" s="1147"/>
      <c r="Y25" s="1147"/>
      <c r="Z25" s="1147"/>
      <c r="AA25" s="1147"/>
      <c r="AB25" s="1147"/>
      <c r="AC25" s="1147"/>
    </row>
    <row r="26" spans="1:29" s="1139" customFormat="1" ht="13.2" x14ac:dyDescent="0.25">
      <c r="A26" s="1148"/>
      <c r="B26" s="6258"/>
      <c r="C26" s="6259"/>
      <c r="D26" s="1149" t="s">
        <v>2017</v>
      </c>
      <c r="E26" s="1154">
        <v>219</v>
      </c>
      <c r="F26" s="1154">
        <v>451</v>
      </c>
      <c r="G26" s="1154">
        <v>418</v>
      </c>
      <c r="H26" s="1154">
        <v>185</v>
      </c>
      <c r="I26" s="1154">
        <v>374</v>
      </c>
      <c r="J26" s="1154">
        <v>442</v>
      </c>
      <c r="K26" s="1154">
        <v>203</v>
      </c>
      <c r="L26" s="1154">
        <v>343</v>
      </c>
      <c r="M26" s="1154">
        <v>107</v>
      </c>
      <c r="N26" s="1154">
        <v>119</v>
      </c>
      <c r="O26" s="1154">
        <v>83</v>
      </c>
      <c r="P26" s="1155">
        <v>34</v>
      </c>
      <c r="Q26" s="1147"/>
      <c r="R26" s="1147"/>
      <c r="X26" s="1147"/>
      <c r="Y26" s="1147"/>
      <c r="Z26" s="1147"/>
      <c r="AA26" s="1147"/>
      <c r="AB26" s="1147"/>
      <c r="AC26" s="1147"/>
    </row>
    <row r="27" spans="1:29" s="1139" customFormat="1" ht="13.2" x14ac:dyDescent="0.25">
      <c r="A27" s="1148"/>
      <c r="B27" s="6258">
        <v>3</v>
      </c>
      <c r="C27" s="6259"/>
      <c r="D27" s="1149" t="s">
        <v>2018</v>
      </c>
      <c r="E27" s="1150">
        <v>4</v>
      </c>
      <c r="F27" s="1150">
        <v>3</v>
      </c>
      <c r="G27" s="1150">
        <v>3</v>
      </c>
      <c r="H27" s="1150">
        <v>3</v>
      </c>
      <c r="I27" s="1150">
        <v>4</v>
      </c>
      <c r="J27" s="1150">
        <v>5</v>
      </c>
      <c r="K27" s="1150">
        <v>5</v>
      </c>
      <c r="L27" s="1150">
        <v>4</v>
      </c>
      <c r="M27" s="1150">
        <v>1</v>
      </c>
      <c r="N27" s="1150">
        <v>1</v>
      </c>
      <c r="O27" s="1154">
        <v>1</v>
      </c>
      <c r="P27" s="1151">
        <v>1</v>
      </c>
      <c r="Q27" s="1147"/>
      <c r="R27" s="1147"/>
      <c r="X27" s="1147"/>
      <c r="Y27" s="1147"/>
      <c r="Z27" s="1147"/>
      <c r="AA27" s="1147"/>
      <c r="AB27" s="1147"/>
      <c r="AC27" s="1147"/>
    </row>
    <row r="28" spans="1:29" s="1139" customFormat="1" ht="13.2" x14ac:dyDescent="0.25">
      <c r="A28" s="1148"/>
      <c r="B28" s="6258">
        <v>5</v>
      </c>
      <c r="C28" s="6259"/>
      <c r="D28" s="1149" t="s">
        <v>2019</v>
      </c>
      <c r="E28" s="1150">
        <v>1521</v>
      </c>
      <c r="F28" s="1150">
        <v>1587</v>
      </c>
      <c r="G28" s="1150">
        <v>1733</v>
      </c>
      <c r="H28" s="1150">
        <v>1241</v>
      </c>
      <c r="I28" s="1150">
        <v>2002</v>
      </c>
      <c r="J28" s="1150">
        <v>2227</v>
      </c>
      <c r="K28" s="1150">
        <v>1785</v>
      </c>
      <c r="L28" s="1150">
        <v>2301</v>
      </c>
      <c r="M28" s="1150">
        <v>439</v>
      </c>
      <c r="N28" s="1150">
        <v>517</v>
      </c>
      <c r="O28" s="1150">
        <v>631</v>
      </c>
      <c r="P28" s="1151">
        <v>713</v>
      </c>
      <c r="Q28" s="1147"/>
      <c r="R28" s="1147"/>
      <c r="X28" s="1147"/>
      <c r="Y28" s="1147"/>
      <c r="Z28" s="1147"/>
      <c r="AA28" s="1147"/>
      <c r="AB28" s="1147"/>
      <c r="AC28" s="1147"/>
    </row>
    <row r="29" spans="1:29" s="1139" customFormat="1" ht="24" x14ac:dyDescent="0.25">
      <c r="A29" s="1148"/>
      <c r="B29" s="6258">
        <v>6</v>
      </c>
      <c r="C29" s="6259"/>
      <c r="D29" s="1156" t="s">
        <v>2020</v>
      </c>
      <c r="E29" s="1150">
        <v>10017</v>
      </c>
      <c r="F29" s="1150">
        <v>11008</v>
      </c>
      <c r="G29" s="1150">
        <v>10292</v>
      </c>
      <c r="H29" s="1150">
        <v>7528</v>
      </c>
      <c r="I29" s="1150">
        <v>10903</v>
      </c>
      <c r="J29" s="1150">
        <v>13998</v>
      </c>
      <c r="K29" s="1150">
        <v>10133</v>
      </c>
      <c r="L29" s="1150">
        <v>8462</v>
      </c>
      <c r="M29" s="1150">
        <v>1740</v>
      </c>
      <c r="N29" s="1150">
        <v>2493</v>
      </c>
      <c r="O29" s="1150">
        <v>2245</v>
      </c>
      <c r="P29" s="1151">
        <v>1984</v>
      </c>
      <c r="Q29" s="1147"/>
      <c r="R29" s="1147"/>
      <c r="X29" s="1147"/>
      <c r="Y29" s="1147"/>
      <c r="Z29" s="1147"/>
      <c r="AA29" s="1147"/>
      <c r="AB29" s="1147"/>
      <c r="AC29" s="1147"/>
    </row>
    <row r="30" spans="1:29" s="1139" customFormat="1" ht="13.2" x14ac:dyDescent="0.25">
      <c r="A30" s="1148"/>
      <c r="B30" s="6258"/>
      <c r="C30" s="6259"/>
      <c r="D30" s="1157" t="s">
        <v>2021</v>
      </c>
      <c r="E30" s="1154">
        <v>372</v>
      </c>
      <c r="F30" s="1154">
        <v>319</v>
      </c>
      <c r="G30" s="1154">
        <v>270</v>
      </c>
      <c r="H30" s="1154">
        <v>215</v>
      </c>
      <c r="I30" s="1154">
        <v>238</v>
      </c>
      <c r="J30" s="1154">
        <v>296</v>
      </c>
      <c r="K30" s="1154">
        <v>286</v>
      </c>
      <c r="L30" s="1154">
        <v>271</v>
      </c>
      <c r="M30" s="1154">
        <v>58</v>
      </c>
      <c r="N30" s="1154">
        <v>75</v>
      </c>
      <c r="O30" s="1154">
        <v>74</v>
      </c>
      <c r="P30" s="1155">
        <v>65</v>
      </c>
      <c r="Q30" s="1147"/>
      <c r="R30" s="1147"/>
      <c r="X30" s="1147"/>
      <c r="Y30" s="1147"/>
      <c r="Z30" s="1147"/>
      <c r="AA30" s="1147"/>
      <c r="AB30" s="1147"/>
      <c r="AC30" s="1147"/>
    </row>
    <row r="31" spans="1:29" s="1139" customFormat="1" ht="13.2" x14ac:dyDescent="0.25">
      <c r="A31" s="1148"/>
      <c r="B31" s="6258"/>
      <c r="C31" s="6259"/>
      <c r="D31" s="1149" t="s">
        <v>2022</v>
      </c>
      <c r="E31" s="1152">
        <v>5456</v>
      </c>
      <c r="F31" s="1152">
        <v>5408.4389449999999</v>
      </c>
      <c r="G31" s="1152">
        <v>4827</v>
      </c>
      <c r="H31" s="1152">
        <v>3567</v>
      </c>
      <c r="I31" s="1152">
        <v>5148</v>
      </c>
      <c r="J31" s="1152">
        <v>5941</v>
      </c>
      <c r="K31" s="1152">
        <v>4176</v>
      </c>
      <c r="L31" s="1152">
        <v>5128</v>
      </c>
      <c r="M31" s="1152">
        <v>1005</v>
      </c>
      <c r="N31" s="1152">
        <v>1642</v>
      </c>
      <c r="O31" s="1152">
        <v>1340</v>
      </c>
      <c r="P31" s="1153">
        <v>1142</v>
      </c>
      <c r="Q31" s="1147"/>
      <c r="R31" s="1147"/>
      <c r="X31" s="1147"/>
      <c r="Y31" s="1147"/>
      <c r="Z31" s="1147"/>
      <c r="AA31" s="1147"/>
      <c r="AB31" s="1147"/>
      <c r="AC31" s="1147"/>
    </row>
    <row r="32" spans="1:29" s="1139" customFormat="1" ht="13.2" x14ac:dyDescent="0.25">
      <c r="A32" s="1148"/>
      <c r="B32" s="6258"/>
      <c r="C32" s="6259"/>
      <c r="D32" s="1149" t="s">
        <v>2023</v>
      </c>
      <c r="E32" s="1152">
        <v>2371</v>
      </c>
      <c r="F32" s="1152">
        <v>3283.4828640000001</v>
      </c>
      <c r="G32" s="1152">
        <v>3244</v>
      </c>
      <c r="H32" s="1152">
        <v>1885</v>
      </c>
      <c r="I32" s="1152">
        <v>3475</v>
      </c>
      <c r="J32" s="1152">
        <v>5039</v>
      </c>
      <c r="K32" s="1152">
        <v>3493</v>
      </c>
      <c r="L32" s="1152">
        <v>634</v>
      </c>
      <c r="M32" s="1152">
        <v>144</v>
      </c>
      <c r="N32" s="1152">
        <v>216</v>
      </c>
      <c r="O32" s="1152">
        <v>154</v>
      </c>
      <c r="P32" s="1153">
        <v>120</v>
      </c>
      <c r="Q32" s="1147"/>
      <c r="R32" s="1147"/>
      <c r="X32" s="1147"/>
      <c r="Y32" s="1147"/>
      <c r="Z32" s="1147"/>
      <c r="AA32" s="1147"/>
      <c r="AB32" s="1147"/>
      <c r="AC32" s="1147"/>
    </row>
    <row r="33" spans="1:29" s="1139" customFormat="1" ht="13.2" x14ac:dyDescent="0.25">
      <c r="A33" s="1148"/>
      <c r="B33" s="6258">
        <v>7</v>
      </c>
      <c r="C33" s="6259"/>
      <c r="D33" s="1149" t="s">
        <v>2024</v>
      </c>
      <c r="E33" s="1150">
        <v>1203</v>
      </c>
      <c r="F33" s="1150">
        <v>1333</v>
      </c>
      <c r="G33" s="1150">
        <v>1004</v>
      </c>
      <c r="H33" s="1150">
        <v>843</v>
      </c>
      <c r="I33" s="1150">
        <v>989</v>
      </c>
      <c r="J33" s="1150">
        <v>1319</v>
      </c>
      <c r="K33" s="1150">
        <v>1360</v>
      </c>
      <c r="L33" s="1150">
        <v>1096</v>
      </c>
      <c r="M33" s="1150">
        <v>295</v>
      </c>
      <c r="N33" s="1150">
        <v>259</v>
      </c>
      <c r="O33" s="1150">
        <v>298</v>
      </c>
      <c r="P33" s="1151">
        <v>243</v>
      </c>
      <c r="Q33" s="1147"/>
      <c r="R33" s="1147"/>
      <c r="X33" s="1147"/>
      <c r="Y33" s="1147"/>
      <c r="Z33" s="1147"/>
      <c r="AA33" s="1147"/>
      <c r="AB33" s="1147"/>
      <c r="AC33" s="1147"/>
    </row>
    <row r="34" spans="1:29" s="1139" customFormat="1" ht="13.2" x14ac:dyDescent="0.25">
      <c r="A34" s="1148"/>
      <c r="B34" s="6258">
        <v>8</v>
      </c>
      <c r="C34" s="6259"/>
      <c r="D34" s="1149" t="s">
        <v>2025</v>
      </c>
      <c r="E34" s="1150">
        <v>2141</v>
      </c>
      <c r="F34" s="1150">
        <v>2098</v>
      </c>
      <c r="G34" s="1150">
        <v>2114</v>
      </c>
      <c r="H34" s="1150">
        <v>2130</v>
      </c>
      <c r="I34" s="1150">
        <v>2674</v>
      </c>
      <c r="J34" s="1150">
        <v>3524</v>
      </c>
      <c r="K34" s="1150">
        <v>2759</v>
      </c>
      <c r="L34" s="1150">
        <v>2275</v>
      </c>
      <c r="M34" s="1150">
        <v>558</v>
      </c>
      <c r="N34" s="1150">
        <v>562</v>
      </c>
      <c r="O34" s="1150">
        <v>611</v>
      </c>
      <c r="P34" s="1151">
        <v>543</v>
      </c>
      <c r="Q34" s="1147"/>
      <c r="R34" s="1147"/>
      <c r="X34" s="1147"/>
      <c r="Y34" s="1147"/>
      <c r="Z34" s="1147"/>
      <c r="AA34" s="1147"/>
      <c r="AB34" s="1147"/>
      <c r="AC34" s="1147"/>
    </row>
    <row r="35" spans="1:29" s="1139" customFormat="1" ht="13.2" x14ac:dyDescent="0.25">
      <c r="A35" s="1148"/>
      <c r="B35" s="6258"/>
      <c r="C35" s="6259"/>
      <c r="D35" s="1149" t="s">
        <v>2026</v>
      </c>
      <c r="E35" s="1154">
        <v>536</v>
      </c>
      <c r="F35" s="1154">
        <v>570</v>
      </c>
      <c r="G35" s="1154">
        <v>688</v>
      </c>
      <c r="H35" s="1154">
        <v>572</v>
      </c>
      <c r="I35" s="1154">
        <v>750</v>
      </c>
      <c r="J35" s="1154">
        <v>855</v>
      </c>
      <c r="K35" s="1154">
        <v>886</v>
      </c>
      <c r="L35" s="1154">
        <v>659</v>
      </c>
      <c r="M35" s="1154">
        <v>189</v>
      </c>
      <c r="N35" s="1154">
        <v>150</v>
      </c>
      <c r="O35" s="1154">
        <v>167</v>
      </c>
      <c r="P35" s="1155">
        <v>153</v>
      </c>
      <c r="Q35" s="1147"/>
      <c r="R35" s="1147"/>
      <c r="X35" s="1147"/>
      <c r="Y35" s="1147"/>
      <c r="Z35" s="1147"/>
      <c r="AA35" s="1147"/>
      <c r="AB35" s="1147"/>
      <c r="AC35" s="1147"/>
    </row>
    <row r="36" spans="1:29" s="1139" customFormat="1" ht="24" x14ac:dyDescent="0.25">
      <c r="A36" s="1148"/>
      <c r="B36" s="6258"/>
      <c r="C36" s="6259"/>
      <c r="D36" s="1156" t="s">
        <v>2027</v>
      </c>
      <c r="E36" s="1154">
        <v>351</v>
      </c>
      <c r="F36" s="1154">
        <v>280</v>
      </c>
      <c r="G36" s="1154">
        <v>222</v>
      </c>
      <c r="H36" s="1154">
        <v>385</v>
      </c>
      <c r="I36" s="1154">
        <v>554</v>
      </c>
      <c r="J36" s="1154">
        <v>811</v>
      </c>
      <c r="K36" s="1154">
        <v>271</v>
      </c>
      <c r="L36" s="1154">
        <v>121</v>
      </c>
      <c r="M36" s="1154">
        <v>15</v>
      </c>
      <c r="N36" s="1154">
        <v>33</v>
      </c>
      <c r="O36" s="1154">
        <v>28</v>
      </c>
      <c r="P36" s="1155">
        <v>43</v>
      </c>
      <c r="Q36" s="1147"/>
      <c r="R36" s="1147"/>
      <c r="X36" s="1147"/>
      <c r="Y36" s="1147"/>
      <c r="Z36" s="1147"/>
      <c r="AA36" s="1147"/>
      <c r="AB36" s="1147"/>
      <c r="AC36" s="1147"/>
    </row>
    <row r="37" spans="1:29" s="1139" customFormat="1" ht="13.8" thickBot="1" x14ac:dyDescent="0.3">
      <c r="A37" s="1158"/>
      <c r="B37" s="1159"/>
      <c r="C37" s="1160"/>
      <c r="D37" s="1161" t="s">
        <v>2028</v>
      </c>
      <c r="E37" s="1162">
        <v>1083</v>
      </c>
      <c r="F37" s="1162">
        <v>677</v>
      </c>
      <c r="G37" s="1162">
        <v>353</v>
      </c>
      <c r="H37" s="1162">
        <v>546</v>
      </c>
      <c r="I37" s="1162">
        <v>604</v>
      </c>
      <c r="J37" s="1162">
        <v>1003</v>
      </c>
      <c r="K37" s="1162">
        <v>912</v>
      </c>
      <c r="L37" s="1162">
        <v>297</v>
      </c>
      <c r="M37" s="1162">
        <v>38</v>
      </c>
      <c r="N37" s="1162">
        <v>91</v>
      </c>
      <c r="O37" s="1162">
        <v>77</v>
      </c>
      <c r="P37" s="1163">
        <v>95</v>
      </c>
      <c r="Q37" s="1147"/>
      <c r="R37" s="1147"/>
      <c r="X37" s="1147"/>
      <c r="Y37" s="1147"/>
      <c r="Z37" s="1147"/>
      <c r="AA37" s="1147"/>
      <c r="AB37" s="1147"/>
      <c r="AC37" s="1147"/>
    </row>
    <row r="38" spans="1:29" s="1139" customFormat="1" x14ac:dyDescent="0.25">
      <c r="A38" s="1164"/>
      <c r="B38" s="1164"/>
      <c r="C38" s="1165"/>
      <c r="D38" s="1164" t="s">
        <v>1980</v>
      </c>
      <c r="E38" s="1149"/>
      <c r="F38" s="1149"/>
      <c r="G38" s="1149"/>
      <c r="H38" s="1149"/>
      <c r="I38" s="1149"/>
      <c r="J38" s="1166"/>
      <c r="K38" s="1166"/>
      <c r="L38" s="1166"/>
      <c r="M38" s="1166"/>
      <c r="N38" s="1166"/>
      <c r="O38" s="1149"/>
    </row>
    <row r="39" spans="1:29" customFormat="1" x14ac:dyDescent="0.3"/>
  </sheetData>
  <mergeCells count="42">
    <mergeCell ref="A1:AE1"/>
    <mergeCell ref="O2:Q2"/>
    <mergeCell ref="B4:D5"/>
    <mergeCell ref="E4:E5"/>
    <mergeCell ref="F4:F5"/>
    <mergeCell ref="G4:G5"/>
    <mergeCell ref="H4:H5"/>
    <mergeCell ref="I4:I5"/>
    <mergeCell ref="N4:Q4"/>
    <mergeCell ref="M4:M5"/>
    <mergeCell ref="B27:C27"/>
    <mergeCell ref="B28:C28"/>
    <mergeCell ref="B29:C29"/>
    <mergeCell ref="N17:P18"/>
    <mergeCell ref="A19:C19"/>
    <mergeCell ref="D19:D20"/>
    <mergeCell ref="E19:E20"/>
    <mergeCell ref="F19:F20"/>
    <mergeCell ref="G19:G20"/>
    <mergeCell ref="H19:H20"/>
    <mergeCell ref="I19:I20"/>
    <mergeCell ref="J19:J20"/>
    <mergeCell ref="K19:K20"/>
    <mergeCell ref="L19:L20"/>
    <mergeCell ref="M19:P19"/>
    <mergeCell ref="B20:C20"/>
    <mergeCell ref="B22:C22"/>
    <mergeCell ref="B36:C36"/>
    <mergeCell ref="J4:J5"/>
    <mergeCell ref="K4:K5"/>
    <mergeCell ref="L4:L5"/>
    <mergeCell ref="B34:C34"/>
    <mergeCell ref="B35:C35"/>
    <mergeCell ref="B23:C23"/>
    <mergeCell ref="B11:D11"/>
    <mergeCell ref="B30:C30"/>
    <mergeCell ref="B31:C31"/>
    <mergeCell ref="B32:C32"/>
    <mergeCell ref="B33:C33"/>
    <mergeCell ref="B24:C24"/>
    <mergeCell ref="B25:C25"/>
    <mergeCell ref="B26:C26"/>
  </mergeCells>
  <hyperlinks>
    <hyperlink ref="A1" location="CONTENT!A1" display="Back to table of contents" xr:uid="{22A89DB0-092F-4270-8C45-8F4325588723}"/>
    <hyperlink ref="A1:AE1" location="CONTENT!B123" display="Back to table of contents" xr:uid="{FD1AC121-0029-4A02-AEF6-5DEBF651500C}"/>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8009F-8742-4E97-BA7D-2D1CF1FC9D09}">
  <dimension ref="A1:AF36"/>
  <sheetViews>
    <sheetView workbookViewId="0">
      <selection sqref="A1:AE1"/>
    </sheetView>
  </sheetViews>
  <sheetFormatPr defaultColWidth="6.8984375" defaultRowHeight="13.8" x14ac:dyDescent="0.25"/>
  <cols>
    <col min="1" max="1" width="1.19921875" style="1456" customWidth="1"/>
    <col min="2" max="2" width="1.69921875" style="1456" customWidth="1"/>
    <col min="3" max="3" width="8.69921875" style="1457" customWidth="1"/>
    <col min="4" max="4" width="13.5" style="1457" customWidth="1"/>
    <col min="5" max="18" width="10" style="1456" customWidth="1"/>
    <col min="19" max="250" width="6.8984375" style="1456"/>
    <col min="251" max="251" width="1.19921875" style="1456" customWidth="1"/>
    <col min="252" max="252" width="1.69921875" style="1456" customWidth="1"/>
    <col min="253" max="253" width="1.09765625" style="1456" customWidth="1"/>
    <col min="254" max="254" width="13.5" style="1456" customWidth="1"/>
    <col min="255" max="263" width="9.19921875" style="1456" customWidth="1"/>
    <col min="264" max="264" width="0.69921875" style="1456" customWidth="1"/>
    <col min="265" max="265" width="4.19921875" style="1456" customWidth="1"/>
    <col min="266" max="506" width="6.8984375" style="1456"/>
    <col min="507" max="507" width="1.19921875" style="1456" customWidth="1"/>
    <col min="508" max="508" width="1.69921875" style="1456" customWidth="1"/>
    <col min="509" max="509" width="1.09765625" style="1456" customWidth="1"/>
    <col min="510" max="510" width="13.5" style="1456" customWidth="1"/>
    <col min="511" max="519" width="9.19921875" style="1456" customWidth="1"/>
    <col min="520" max="520" width="0.69921875" style="1456" customWidth="1"/>
    <col min="521" max="521" width="4.19921875" style="1456" customWidth="1"/>
    <col min="522" max="762" width="6.8984375" style="1456"/>
    <col min="763" max="763" width="1.19921875" style="1456" customWidth="1"/>
    <col min="764" max="764" width="1.69921875" style="1456" customWidth="1"/>
    <col min="765" max="765" width="1.09765625" style="1456" customWidth="1"/>
    <col min="766" max="766" width="13.5" style="1456" customWidth="1"/>
    <col min="767" max="775" width="9.19921875" style="1456" customWidth="1"/>
    <col min="776" max="776" width="0.69921875" style="1456" customWidth="1"/>
    <col min="777" max="777" width="4.19921875" style="1456" customWidth="1"/>
    <col min="778" max="1018" width="6.8984375" style="1456"/>
    <col min="1019" max="1019" width="1.19921875" style="1456" customWidth="1"/>
    <col min="1020" max="1020" width="1.69921875" style="1456" customWidth="1"/>
    <col min="1021" max="1021" width="1.09765625" style="1456" customWidth="1"/>
    <col min="1022" max="1022" width="13.5" style="1456" customWidth="1"/>
    <col min="1023" max="1031" width="9.19921875" style="1456" customWidth="1"/>
    <col min="1032" max="1032" width="0.69921875" style="1456" customWidth="1"/>
    <col min="1033" max="1033" width="4.19921875" style="1456" customWidth="1"/>
    <col min="1034" max="1274" width="6.8984375" style="1456"/>
    <col min="1275" max="1275" width="1.19921875" style="1456" customWidth="1"/>
    <col min="1276" max="1276" width="1.69921875" style="1456" customWidth="1"/>
    <col min="1277" max="1277" width="1.09765625" style="1456" customWidth="1"/>
    <col min="1278" max="1278" width="13.5" style="1456" customWidth="1"/>
    <col min="1279" max="1287" width="9.19921875" style="1456" customWidth="1"/>
    <col min="1288" max="1288" width="0.69921875" style="1456" customWidth="1"/>
    <col min="1289" max="1289" width="4.19921875" style="1456" customWidth="1"/>
    <col min="1290" max="1530" width="6.8984375" style="1456"/>
    <col min="1531" max="1531" width="1.19921875" style="1456" customWidth="1"/>
    <col min="1532" max="1532" width="1.69921875" style="1456" customWidth="1"/>
    <col min="1533" max="1533" width="1.09765625" style="1456" customWidth="1"/>
    <col min="1534" max="1534" width="13.5" style="1456" customWidth="1"/>
    <col min="1535" max="1543" width="9.19921875" style="1456" customWidth="1"/>
    <col min="1544" max="1544" width="0.69921875" style="1456" customWidth="1"/>
    <col min="1545" max="1545" width="4.19921875" style="1456" customWidth="1"/>
    <col min="1546" max="1786" width="6.8984375" style="1456"/>
    <col min="1787" max="1787" width="1.19921875" style="1456" customWidth="1"/>
    <col min="1788" max="1788" width="1.69921875" style="1456" customWidth="1"/>
    <col min="1789" max="1789" width="1.09765625" style="1456" customWidth="1"/>
    <col min="1790" max="1790" width="13.5" style="1456" customWidth="1"/>
    <col min="1791" max="1799" width="9.19921875" style="1456" customWidth="1"/>
    <col min="1800" max="1800" width="0.69921875" style="1456" customWidth="1"/>
    <col min="1801" max="1801" width="4.19921875" style="1456" customWidth="1"/>
    <col min="1802" max="2042" width="6.8984375" style="1456"/>
    <col min="2043" max="2043" width="1.19921875" style="1456" customWidth="1"/>
    <col min="2044" max="2044" width="1.69921875" style="1456" customWidth="1"/>
    <col min="2045" max="2045" width="1.09765625" style="1456" customWidth="1"/>
    <col min="2046" max="2046" width="13.5" style="1456" customWidth="1"/>
    <col min="2047" max="2055" width="9.19921875" style="1456" customWidth="1"/>
    <col min="2056" max="2056" width="0.69921875" style="1456" customWidth="1"/>
    <col min="2057" max="2057" width="4.19921875" style="1456" customWidth="1"/>
    <col min="2058" max="2298" width="6.8984375" style="1456"/>
    <col min="2299" max="2299" width="1.19921875" style="1456" customWidth="1"/>
    <col min="2300" max="2300" width="1.69921875" style="1456" customWidth="1"/>
    <col min="2301" max="2301" width="1.09765625" style="1456" customWidth="1"/>
    <col min="2302" max="2302" width="13.5" style="1456" customWidth="1"/>
    <col min="2303" max="2311" width="9.19921875" style="1456" customWidth="1"/>
    <col min="2312" max="2312" width="0.69921875" style="1456" customWidth="1"/>
    <col min="2313" max="2313" width="4.19921875" style="1456" customWidth="1"/>
    <col min="2314" max="2554" width="6.8984375" style="1456"/>
    <col min="2555" max="2555" width="1.19921875" style="1456" customWidth="1"/>
    <col min="2556" max="2556" width="1.69921875" style="1456" customWidth="1"/>
    <col min="2557" max="2557" width="1.09765625" style="1456" customWidth="1"/>
    <col min="2558" max="2558" width="13.5" style="1456" customWidth="1"/>
    <col min="2559" max="2567" width="9.19921875" style="1456" customWidth="1"/>
    <col min="2568" max="2568" width="0.69921875" style="1456" customWidth="1"/>
    <col min="2569" max="2569" width="4.19921875" style="1456" customWidth="1"/>
    <col min="2570" max="2810" width="6.8984375" style="1456"/>
    <col min="2811" max="2811" width="1.19921875" style="1456" customWidth="1"/>
    <col min="2812" max="2812" width="1.69921875" style="1456" customWidth="1"/>
    <col min="2813" max="2813" width="1.09765625" style="1456" customWidth="1"/>
    <col min="2814" max="2814" width="13.5" style="1456" customWidth="1"/>
    <col min="2815" max="2823" width="9.19921875" style="1456" customWidth="1"/>
    <col min="2824" max="2824" width="0.69921875" style="1456" customWidth="1"/>
    <col min="2825" max="2825" width="4.19921875" style="1456" customWidth="1"/>
    <col min="2826" max="3066" width="6.8984375" style="1456"/>
    <col min="3067" max="3067" width="1.19921875" style="1456" customWidth="1"/>
    <col min="3068" max="3068" width="1.69921875" style="1456" customWidth="1"/>
    <col min="3069" max="3069" width="1.09765625" style="1456" customWidth="1"/>
    <col min="3070" max="3070" width="13.5" style="1456" customWidth="1"/>
    <col min="3071" max="3079" width="9.19921875" style="1456" customWidth="1"/>
    <col min="3080" max="3080" width="0.69921875" style="1456" customWidth="1"/>
    <col min="3081" max="3081" width="4.19921875" style="1456" customWidth="1"/>
    <col min="3082" max="3322" width="6.8984375" style="1456"/>
    <col min="3323" max="3323" width="1.19921875" style="1456" customWidth="1"/>
    <col min="3324" max="3324" width="1.69921875" style="1456" customWidth="1"/>
    <col min="3325" max="3325" width="1.09765625" style="1456" customWidth="1"/>
    <col min="3326" max="3326" width="13.5" style="1456" customWidth="1"/>
    <col min="3327" max="3335" width="9.19921875" style="1456" customWidth="1"/>
    <col min="3336" max="3336" width="0.69921875" style="1456" customWidth="1"/>
    <col min="3337" max="3337" width="4.19921875" style="1456" customWidth="1"/>
    <col min="3338" max="3578" width="6.8984375" style="1456"/>
    <col min="3579" max="3579" width="1.19921875" style="1456" customWidth="1"/>
    <col min="3580" max="3580" width="1.69921875" style="1456" customWidth="1"/>
    <col min="3581" max="3581" width="1.09765625" style="1456" customWidth="1"/>
    <col min="3582" max="3582" width="13.5" style="1456" customWidth="1"/>
    <col min="3583" max="3591" width="9.19921875" style="1456" customWidth="1"/>
    <col min="3592" max="3592" width="0.69921875" style="1456" customWidth="1"/>
    <col min="3593" max="3593" width="4.19921875" style="1456" customWidth="1"/>
    <col min="3594" max="3834" width="6.8984375" style="1456"/>
    <col min="3835" max="3835" width="1.19921875" style="1456" customWidth="1"/>
    <col min="3836" max="3836" width="1.69921875" style="1456" customWidth="1"/>
    <col min="3837" max="3837" width="1.09765625" style="1456" customWidth="1"/>
    <col min="3838" max="3838" width="13.5" style="1456" customWidth="1"/>
    <col min="3839" max="3847" width="9.19921875" style="1456" customWidth="1"/>
    <col min="3848" max="3848" width="0.69921875" style="1456" customWidth="1"/>
    <col min="3849" max="3849" width="4.19921875" style="1456" customWidth="1"/>
    <col min="3850" max="4090" width="6.8984375" style="1456"/>
    <col min="4091" max="4091" width="1.19921875" style="1456" customWidth="1"/>
    <col min="4092" max="4092" width="1.69921875" style="1456" customWidth="1"/>
    <col min="4093" max="4093" width="1.09765625" style="1456" customWidth="1"/>
    <col min="4094" max="4094" width="13.5" style="1456" customWidth="1"/>
    <col min="4095" max="4103" width="9.19921875" style="1456" customWidth="1"/>
    <col min="4104" max="4104" width="0.69921875" style="1456" customWidth="1"/>
    <col min="4105" max="4105" width="4.19921875" style="1456" customWidth="1"/>
    <col min="4106" max="4346" width="6.8984375" style="1456"/>
    <col min="4347" max="4347" width="1.19921875" style="1456" customWidth="1"/>
    <col min="4348" max="4348" width="1.69921875" style="1456" customWidth="1"/>
    <col min="4349" max="4349" width="1.09765625" style="1456" customWidth="1"/>
    <col min="4350" max="4350" width="13.5" style="1456" customWidth="1"/>
    <col min="4351" max="4359" width="9.19921875" style="1456" customWidth="1"/>
    <col min="4360" max="4360" width="0.69921875" style="1456" customWidth="1"/>
    <col min="4361" max="4361" width="4.19921875" style="1456" customWidth="1"/>
    <col min="4362" max="4602" width="6.8984375" style="1456"/>
    <col min="4603" max="4603" width="1.19921875" style="1456" customWidth="1"/>
    <col min="4604" max="4604" width="1.69921875" style="1456" customWidth="1"/>
    <col min="4605" max="4605" width="1.09765625" style="1456" customWidth="1"/>
    <col min="4606" max="4606" width="13.5" style="1456" customWidth="1"/>
    <col min="4607" max="4615" width="9.19921875" style="1456" customWidth="1"/>
    <col min="4616" max="4616" width="0.69921875" style="1456" customWidth="1"/>
    <col min="4617" max="4617" width="4.19921875" style="1456" customWidth="1"/>
    <col min="4618" max="4858" width="6.8984375" style="1456"/>
    <col min="4859" max="4859" width="1.19921875" style="1456" customWidth="1"/>
    <col min="4860" max="4860" width="1.69921875" style="1456" customWidth="1"/>
    <col min="4861" max="4861" width="1.09765625" style="1456" customWidth="1"/>
    <col min="4862" max="4862" width="13.5" style="1456" customWidth="1"/>
    <col min="4863" max="4871" width="9.19921875" style="1456" customWidth="1"/>
    <col min="4872" max="4872" width="0.69921875" style="1456" customWidth="1"/>
    <col min="4873" max="4873" width="4.19921875" style="1456" customWidth="1"/>
    <col min="4874" max="5114" width="6.8984375" style="1456"/>
    <col min="5115" max="5115" width="1.19921875" style="1456" customWidth="1"/>
    <col min="5116" max="5116" width="1.69921875" style="1456" customWidth="1"/>
    <col min="5117" max="5117" width="1.09765625" style="1456" customWidth="1"/>
    <col min="5118" max="5118" width="13.5" style="1456" customWidth="1"/>
    <col min="5119" max="5127" width="9.19921875" style="1456" customWidth="1"/>
    <col min="5128" max="5128" width="0.69921875" style="1456" customWidth="1"/>
    <col min="5129" max="5129" width="4.19921875" style="1456" customWidth="1"/>
    <col min="5130" max="5370" width="6.8984375" style="1456"/>
    <col min="5371" max="5371" width="1.19921875" style="1456" customWidth="1"/>
    <col min="5372" max="5372" width="1.69921875" style="1456" customWidth="1"/>
    <col min="5373" max="5373" width="1.09765625" style="1456" customWidth="1"/>
    <col min="5374" max="5374" width="13.5" style="1456" customWidth="1"/>
    <col min="5375" max="5383" width="9.19921875" style="1456" customWidth="1"/>
    <col min="5384" max="5384" width="0.69921875" style="1456" customWidth="1"/>
    <col min="5385" max="5385" width="4.19921875" style="1456" customWidth="1"/>
    <col min="5386" max="5626" width="6.8984375" style="1456"/>
    <col min="5627" max="5627" width="1.19921875" style="1456" customWidth="1"/>
    <col min="5628" max="5628" width="1.69921875" style="1456" customWidth="1"/>
    <col min="5629" max="5629" width="1.09765625" style="1456" customWidth="1"/>
    <col min="5630" max="5630" width="13.5" style="1456" customWidth="1"/>
    <col min="5631" max="5639" width="9.19921875" style="1456" customWidth="1"/>
    <col min="5640" max="5640" width="0.69921875" style="1456" customWidth="1"/>
    <col min="5641" max="5641" width="4.19921875" style="1456" customWidth="1"/>
    <col min="5642" max="5882" width="6.8984375" style="1456"/>
    <col min="5883" max="5883" width="1.19921875" style="1456" customWidth="1"/>
    <col min="5884" max="5884" width="1.69921875" style="1456" customWidth="1"/>
    <col min="5885" max="5885" width="1.09765625" style="1456" customWidth="1"/>
    <col min="5886" max="5886" width="13.5" style="1456" customWidth="1"/>
    <col min="5887" max="5895" width="9.19921875" style="1456" customWidth="1"/>
    <col min="5896" max="5896" width="0.69921875" style="1456" customWidth="1"/>
    <col min="5897" max="5897" width="4.19921875" style="1456" customWidth="1"/>
    <col min="5898" max="6138" width="6.8984375" style="1456"/>
    <col min="6139" max="6139" width="1.19921875" style="1456" customWidth="1"/>
    <col min="6140" max="6140" width="1.69921875" style="1456" customWidth="1"/>
    <col min="6141" max="6141" width="1.09765625" style="1456" customWidth="1"/>
    <col min="6142" max="6142" width="13.5" style="1456" customWidth="1"/>
    <col min="6143" max="6151" width="9.19921875" style="1456" customWidth="1"/>
    <col min="6152" max="6152" width="0.69921875" style="1456" customWidth="1"/>
    <col min="6153" max="6153" width="4.19921875" style="1456" customWidth="1"/>
    <col min="6154" max="6394" width="6.8984375" style="1456"/>
    <col min="6395" max="6395" width="1.19921875" style="1456" customWidth="1"/>
    <col min="6396" max="6396" width="1.69921875" style="1456" customWidth="1"/>
    <col min="6397" max="6397" width="1.09765625" style="1456" customWidth="1"/>
    <col min="6398" max="6398" width="13.5" style="1456" customWidth="1"/>
    <col min="6399" max="6407" width="9.19921875" style="1456" customWidth="1"/>
    <col min="6408" max="6408" width="0.69921875" style="1456" customWidth="1"/>
    <col min="6409" max="6409" width="4.19921875" style="1456" customWidth="1"/>
    <col min="6410" max="6650" width="6.8984375" style="1456"/>
    <col min="6651" max="6651" width="1.19921875" style="1456" customWidth="1"/>
    <col min="6652" max="6652" width="1.69921875" style="1456" customWidth="1"/>
    <col min="6653" max="6653" width="1.09765625" style="1456" customWidth="1"/>
    <col min="6654" max="6654" width="13.5" style="1456" customWidth="1"/>
    <col min="6655" max="6663" width="9.19921875" style="1456" customWidth="1"/>
    <col min="6664" max="6664" width="0.69921875" style="1456" customWidth="1"/>
    <col min="6665" max="6665" width="4.19921875" style="1456" customWidth="1"/>
    <col min="6666" max="6906" width="6.8984375" style="1456"/>
    <col min="6907" max="6907" width="1.19921875" style="1456" customWidth="1"/>
    <col min="6908" max="6908" width="1.69921875" style="1456" customWidth="1"/>
    <col min="6909" max="6909" width="1.09765625" style="1456" customWidth="1"/>
    <col min="6910" max="6910" width="13.5" style="1456" customWidth="1"/>
    <col min="6911" max="6919" width="9.19921875" style="1456" customWidth="1"/>
    <col min="6920" max="6920" width="0.69921875" style="1456" customWidth="1"/>
    <col min="6921" max="6921" width="4.19921875" style="1456" customWidth="1"/>
    <col min="6922" max="7162" width="6.8984375" style="1456"/>
    <col min="7163" max="7163" width="1.19921875" style="1456" customWidth="1"/>
    <col min="7164" max="7164" width="1.69921875" style="1456" customWidth="1"/>
    <col min="7165" max="7165" width="1.09765625" style="1456" customWidth="1"/>
    <col min="7166" max="7166" width="13.5" style="1456" customWidth="1"/>
    <col min="7167" max="7175" width="9.19921875" style="1456" customWidth="1"/>
    <col min="7176" max="7176" width="0.69921875" style="1456" customWidth="1"/>
    <col min="7177" max="7177" width="4.19921875" style="1456" customWidth="1"/>
    <col min="7178" max="7418" width="6.8984375" style="1456"/>
    <col min="7419" max="7419" width="1.19921875" style="1456" customWidth="1"/>
    <col min="7420" max="7420" width="1.69921875" style="1456" customWidth="1"/>
    <col min="7421" max="7421" width="1.09765625" style="1456" customWidth="1"/>
    <col min="7422" max="7422" width="13.5" style="1456" customWidth="1"/>
    <col min="7423" max="7431" width="9.19921875" style="1456" customWidth="1"/>
    <col min="7432" max="7432" width="0.69921875" style="1456" customWidth="1"/>
    <col min="7433" max="7433" width="4.19921875" style="1456" customWidth="1"/>
    <col min="7434" max="7674" width="6.8984375" style="1456"/>
    <col min="7675" max="7675" width="1.19921875" style="1456" customWidth="1"/>
    <col min="7676" max="7676" width="1.69921875" style="1456" customWidth="1"/>
    <col min="7677" max="7677" width="1.09765625" style="1456" customWidth="1"/>
    <col min="7678" max="7678" width="13.5" style="1456" customWidth="1"/>
    <col min="7679" max="7687" width="9.19921875" style="1456" customWidth="1"/>
    <col min="7688" max="7688" width="0.69921875" style="1456" customWidth="1"/>
    <col min="7689" max="7689" width="4.19921875" style="1456" customWidth="1"/>
    <col min="7690" max="7930" width="6.8984375" style="1456"/>
    <col min="7931" max="7931" width="1.19921875" style="1456" customWidth="1"/>
    <col min="7932" max="7932" width="1.69921875" style="1456" customWidth="1"/>
    <col min="7933" max="7933" width="1.09765625" style="1456" customWidth="1"/>
    <col min="7934" max="7934" width="13.5" style="1456" customWidth="1"/>
    <col min="7935" max="7943" width="9.19921875" style="1456" customWidth="1"/>
    <col min="7944" max="7944" width="0.69921875" style="1456" customWidth="1"/>
    <col min="7945" max="7945" width="4.19921875" style="1456" customWidth="1"/>
    <col min="7946" max="8186" width="6.8984375" style="1456"/>
    <col min="8187" max="8187" width="1.19921875" style="1456" customWidth="1"/>
    <col min="8188" max="8188" width="1.69921875" style="1456" customWidth="1"/>
    <col min="8189" max="8189" width="1.09765625" style="1456" customWidth="1"/>
    <col min="8190" max="8190" width="13.5" style="1456" customWidth="1"/>
    <col min="8191" max="8199" width="9.19921875" style="1456" customWidth="1"/>
    <col min="8200" max="8200" width="0.69921875" style="1456" customWidth="1"/>
    <col min="8201" max="8201" width="4.19921875" style="1456" customWidth="1"/>
    <col min="8202" max="8442" width="6.8984375" style="1456"/>
    <col min="8443" max="8443" width="1.19921875" style="1456" customWidth="1"/>
    <col min="8444" max="8444" width="1.69921875" style="1456" customWidth="1"/>
    <col min="8445" max="8445" width="1.09765625" style="1456" customWidth="1"/>
    <col min="8446" max="8446" width="13.5" style="1456" customWidth="1"/>
    <col min="8447" max="8455" width="9.19921875" style="1456" customWidth="1"/>
    <col min="8456" max="8456" width="0.69921875" style="1456" customWidth="1"/>
    <col min="8457" max="8457" width="4.19921875" style="1456" customWidth="1"/>
    <col min="8458" max="8698" width="6.8984375" style="1456"/>
    <col min="8699" max="8699" width="1.19921875" style="1456" customWidth="1"/>
    <col min="8700" max="8700" width="1.69921875" style="1456" customWidth="1"/>
    <col min="8701" max="8701" width="1.09765625" style="1456" customWidth="1"/>
    <col min="8702" max="8702" width="13.5" style="1456" customWidth="1"/>
    <col min="8703" max="8711" width="9.19921875" style="1456" customWidth="1"/>
    <col min="8712" max="8712" width="0.69921875" style="1456" customWidth="1"/>
    <col min="8713" max="8713" width="4.19921875" style="1456" customWidth="1"/>
    <col min="8714" max="8954" width="6.8984375" style="1456"/>
    <col min="8955" max="8955" width="1.19921875" style="1456" customWidth="1"/>
    <col min="8956" max="8956" width="1.69921875" style="1456" customWidth="1"/>
    <col min="8957" max="8957" width="1.09765625" style="1456" customWidth="1"/>
    <col min="8958" max="8958" width="13.5" style="1456" customWidth="1"/>
    <col min="8959" max="8967" width="9.19921875" style="1456" customWidth="1"/>
    <col min="8968" max="8968" width="0.69921875" style="1456" customWidth="1"/>
    <col min="8969" max="8969" width="4.19921875" style="1456" customWidth="1"/>
    <col min="8970" max="9210" width="6.8984375" style="1456"/>
    <col min="9211" max="9211" width="1.19921875" style="1456" customWidth="1"/>
    <col min="9212" max="9212" width="1.69921875" style="1456" customWidth="1"/>
    <col min="9213" max="9213" width="1.09765625" style="1456" customWidth="1"/>
    <col min="9214" max="9214" width="13.5" style="1456" customWidth="1"/>
    <col min="9215" max="9223" width="9.19921875" style="1456" customWidth="1"/>
    <col min="9224" max="9224" width="0.69921875" style="1456" customWidth="1"/>
    <col min="9225" max="9225" width="4.19921875" style="1456" customWidth="1"/>
    <col min="9226" max="9466" width="6.8984375" style="1456"/>
    <col min="9467" max="9467" width="1.19921875" style="1456" customWidth="1"/>
    <col min="9468" max="9468" width="1.69921875" style="1456" customWidth="1"/>
    <col min="9469" max="9469" width="1.09765625" style="1456" customWidth="1"/>
    <col min="9470" max="9470" width="13.5" style="1456" customWidth="1"/>
    <col min="9471" max="9479" width="9.19921875" style="1456" customWidth="1"/>
    <col min="9480" max="9480" width="0.69921875" style="1456" customWidth="1"/>
    <col min="9481" max="9481" width="4.19921875" style="1456" customWidth="1"/>
    <col min="9482" max="9722" width="6.8984375" style="1456"/>
    <col min="9723" max="9723" width="1.19921875" style="1456" customWidth="1"/>
    <col min="9724" max="9724" width="1.69921875" style="1456" customWidth="1"/>
    <col min="9725" max="9725" width="1.09765625" style="1456" customWidth="1"/>
    <col min="9726" max="9726" width="13.5" style="1456" customWidth="1"/>
    <col min="9727" max="9735" width="9.19921875" style="1456" customWidth="1"/>
    <col min="9736" max="9736" width="0.69921875" style="1456" customWidth="1"/>
    <col min="9737" max="9737" width="4.19921875" style="1456" customWidth="1"/>
    <col min="9738" max="9978" width="6.8984375" style="1456"/>
    <col min="9979" max="9979" width="1.19921875" style="1456" customWidth="1"/>
    <col min="9980" max="9980" width="1.69921875" style="1456" customWidth="1"/>
    <col min="9981" max="9981" width="1.09765625" style="1456" customWidth="1"/>
    <col min="9982" max="9982" width="13.5" style="1456" customWidth="1"/>
    <col min="9983" max="9991" width="9.19921875" style="1456" customWidth="1"/>
    <col min="9992" max="9992" width="0.69921875" style="1456" customWidth="1"/>
    <col min="9993" max="9993" width="4.19921875" style="1456" customWidth="1"/>
    <col min="9994" max="10234" width="6.8984375" style="1456"/>
    <col min="10235" max="10235" width="1.19921875" style="1456" customWidth="1"/>
    <col min="10236" max="10236" width="1.69921875" style="1456" customWidth="1"/>
    <col min="10237" max="10237" width="1.09765625" style="1456" customWidth="1"/>
    <col min="10238" max="10238" width="13.5" style="1456" customWidth="1"/>
    <col min="10239" max="10247" width="9.19921875" style="1456" customWidth="1"/>
    <col min="10248" max="10248" width="0.69921875" style="1456" customWidth="1"/>
    <col min="10249" max="10249" width="4.19921875" style="1456" customWidth="1"/>
    <col min="10250" max="10490" width="6.8984375" style="1456"/>
    <col min="10491" max="10491" width="1.19921875" style="1456" customWidth="1"/>
    <col min="10492" max="10492" width="1.69921875" style="1456" customWidth="1"/>
    <col min="10493" max="10493" width="1.09765625" style="1456" customWidth="1"/>
    <col min="10494" max="10494" width="13.5" style="1456" customWidth="1"/>
    <col min="10495" max="10503" width="9.19921875" style="1456" customWidth="1"/>
    <col min="10504" max="10504" width="0.69921875" style="1456" customWidth="1"/>
    <col min="10505" max="10505" width="4.19921875" style="1456" customWidth="1"/>
    <col min="10506" max="10746" width="6.8984375" style="1456"/>
    <col min="10747" max="10747" width="1.19921875" style="1456" customWidth="1"/>
    <col min="10748" max="10748" width="1.69921875" style="1456" customWidth="1"/>
    <col min="10749" max="10749" width="1.09765625" style="1456" customWidth="1"/>
    <col min="10750" max="10750" width="13.5" style="1456" customWidth="1"/>
    <col min="10751" max="10759" width="9.19921875" style="1456" customWidth="1"/>
    <col min="10760" max="10760" width="0.69921875" style="1456" customWidth="1"/>
    <col min="10761" max="10761" width="4.19921875" style="1456" customWidth="1"/>
    <col min="10762" max="11002" width="6.8984375" style="1456"/>
    <col min="11003" max="11003" width="1.19921875" style="1456" customWidth="1"/>
    <col min="11004" max="11004" width="1.69921875" style="1456" customWidth="1"/>
    <col min="11005" max="11005" width="1.09765625" style="1456" customWidth="1"/>
    <col min="11006" max="11006" width="13.5" style="1456" customWidth="1"/>
    <col min="11007" max="11015" width="9.19921875" style="1456" customWidth="1"/>
    <col min="11016" max="11016" width="0.69921875" style="1456" customWidth="1"/>
    <col min="11017" max="11017" width="4.19921875" style="1456" customWidth="1"/>
    <col min="11018" max="11258" width="6.8984375" style="1456"/>
    <col min="11259" max="11259" width="1.19921875" style="1456" customWidth="1"/>
    <col min="11260" max="11260" width="1.69921875" style="1456" customWidth="1"/>
    <col min="11261" max="11261" width="1.09765625" style="1456" customWidth="1"/>
    <col min="11262" max="11262" width="13.5" style="1456" customWidth="1"/>
    <col min="11263" max="11271" width="9.19921875" style="1456" customWidth="1"/>
    <col min="11272" max="11272" width="0.69921875" style="1456" customWidth="1"/>
    <col min="11273" max="11273" width="4.19921875" style="1456" customWidth="1"/>
    <col min="11274" max="11514" width="6.8984375" style="1456"/>
    <col min="11515" max="11515" width="1.19921875" style="1456" customWidth="1"/>
    <col min="11516" max="11516" width="1.69921875" style="1456" customWidth="1"/>
    <col min="11517" max="11517" width="1.09765625" style="1456" customWidth="1"/>
    <col min="11518" max="11518" width="13.5" style="1456" customWidth="1"/>
    <col min="11519" max="11527" width="9.19921875" style="1456" customWidth="1"/>
    <col min="11528" max="11528" width="0.69921875" style="1456" customWidth="1"/>
    <col min="11529" max="11529" width="4.19921875" style="1456" customWidth="1"/>
    <col min="11530" max="11770" width="6.8984375" style="1456"/>
    <col min="11771" max="11771" width="1.19921875" style="1456" customWidth="1"/>
    <col min="11772" max="11772" width="1.69921875" style="1456" customWidth="1"/>
    <col min="11773" max="11773" width="1.09765625" style="1456" customWidth="1"/>
    <col min="11774" max="11774" width="13.5" style="1456" customWidth="1"/>
    <col min="11775" max="11783" width="9.19921875" style="1456" customWidth="1"/>
    <col min="11784" max="11784" width="0.69921875" style="1456" customWidth="1"/>
    <col min="11785" max="11785" width="4.19921875" style="1456" customWidth="1"/>
    <col min="11786" max="12026" width="6.8984375" style="1456"/>
    <col min="12027" max="12027" width="1.19921875" style="1456" customWidth="1"/>
    <col min="12028" max="12028" width="1.69921875" style="1456" customWidth="1"/>
    <col min="12029" max="12029" width="1.09765625" style="1456" customWidth="1"/>
    <col min="12030" max="12030" width="13.5" style="1456" customWidth="1"/>
    <col min="12031" max="12039" width="9.19921875" style="1456" customWidth="1"/>
    <col min="12040" max="12040" width="0.69921875" style="1456" customWidth="1"/>
    <col min="12041" max="12041" width="4.19921875" style="1456" customWidth="1"/>
    <col min="12042" max="12282" width="6.8984375" style="1456"/>
    <col min="12283" max="12283" width="1.19921875" style="1456" customWidth="1"/>
    <col min="12284" max="12284" width="1.69921875" style="1456" customWidth="1"/>
    <col min="12285" max="12285" width="1.09765625" style="1456" customWidth="1"/>
    <col min="12286" max="12286" width="13.5" style="1456" customWidth="1"/>
    <col min="12287" max="12295" width="9.19921875" style="1456" customWidth="1"/>
    <col min="12296" max="12296" width="0.69921875" style="1456" customWidth="1"/>
    <col min="12297" max="12297" width="4.19921875" style="1456" customWidth="1"/>
    <col min="12298" max="12538" width="6.8984375" style="1456"/>
    <col min="12539" max="12539" width="1.19921875" style="1456" customWidth="1"/>
    <col min="12540" max="12540" width="1.69921875" style="1456" customWidth="1"/>
    <col min="12541" max="12541" width="1.09765625" style="1456" customWidth="1"/>
    <col min="12542" max="12542" width="13.5" style="1456" customWidth="1"/>
    <col min="12543" max="12551" width="9.19921875" style="1456" customWidth="1"/>
    <col min="12552" max="12552" width="0.69921875" style="1456" customWidth="1"/>
    <col min="12553" max="12553" width="4.19921875" style="1456" customWidth="1"/>
    <col min="12554" max="12794" width="6.8984375" style="1456"/>
    <col min="12795" max="12795" width="1.19921875" style="1456" customWidth="1"/>
    <col min="12796" max="12796" width="1.69921875" style="1456" customWidth="1"/>
    <col min="12797" max="12797" width="1.09765625" style="1456" customWidth="1"/>
    <col min="12798" max="12798" width="13.5" style="1456" customWidth="1"/>
    <col min="12799" max="12807" width="9.19921875" style="1456" customWidth="1"/>
    <col min="12808" max="12808" width="0.69921875" style="1456" customWidth="1"/>
    <col min="12809" max="12809" width="4.19921875" style="1456" customWidth="1"/>
    <col min="12810" max="13050" width="6.8984375" style="1456"/>
    <col min="13051" max="13051" width="1.19921875" style="1456" customWidth="1"/>
    <col min="13052" max="13052" width="1.69921875" style="1456" customWidth="1"/>
    <col min="13053" max="13053" width="1.09765625" style="1456" customWidth="1"/>
    <col min="13054" max="13054" width="13.5" style="1456" customWidth="1"/>
    <col min="13055" max="13063" width="9.19921875" style="1456" customWidth="1"/>
    <col min="13064" max="13064" width="0.69921875" style="1456" customWidth="1"/>
    <col min="13065" max="13065" width="4.19921875" style="1456" customWidth="1"/>
    <col min="13066" max="13306" width="6.8984375" style="1456"/>
    <col min="13307" max="13307" width="1.19921875" style="1456" customWidth="1"/>
    <col min="13308" max="13308" width="1.69921875" style="1456" customWidth="1"/>
    <col min="13309" max="13309" width="1.09765625" style="1456" customWidth="1"/>
    <col min="13310" max="13310" width="13.5" style="1456" customWidth="1"/>
    <col min="13311" max="13319" width="9.19921875" style="1456" customWidth="1"/>
    <col min="13320" max="13320" width="0.69921875" style="1456" customWidth="1"/>
    <col min="13321" max="13321" width="4.19921875" style="1456" customWidth="1"/>
    <col min="13322" max="13562" width="6.8984375" style="1456"/>
    <col min="13563" max="13563" width="1.19921875" style="1456" customWidth="1"/>
    <col min="13564" max="13564" width="1.69921875" style="1456" customWidth="1"/>
    <col min="13565" max="13565" width="1.09765625" style="1456" customWidth="1"/>
    <col min="13566" max="13566" width="13.5" style="1456" customWidth="1"/>
    <col min="13567" max="13575" width="9.19921875" style="1456" customWidth="1"/>
    <col min="13576" max="13576" width="0.69921875" style="1456" customWidth="1"/>
    <col min="13577" max="13577" width="4.19921875" style="1456" customWidth="1"/>
    <col min="13578" max="13818" width="6.8984375" style="1456"/>
    <col min="13819" max="13819" width="1.19921875" style="1456" customWidth="1"/>
    <col min="13820" max="13820" width="1.69921875" style="1456" customWidth="1"/>
    <col min="13821" max="13821" width="1.09765625" style="1456" customWidth="1"/>
    <col min="13822" max="13822" width="13.5" style="1456" customWidth="1"/>
    <col min="13823" max="13831" width="9.19921875" style="1456" customWidth="1"/>
    <col min="13832" max="13832" width="0.69921875" style="1456" customWidth="1"/>
    <col min="13833" max="13833" width="4.19921875" style="1456" customWidth="1"/>
    <col min="13834" max="14074" width="6.8984375" style="1456"/>
    <col min="14075" max="14075" width="1.19921875" style="1456" customWidth="1"/>
    <col min="14076" max="14076" width="1.69921875" style="1456" customWidth="1"/>
    <col min="14077" max="14077" width="1.09765625" style="1456" customWidth="1"/>
    <col min="14078" max="14078" width="13.5" style="1456" customWidth="1"/>
    <col min="14079" max="14087" width="9.19921875" style="1456" customWidth="1"/>
    <col min="14088" max="14088" width="0.69921875" style="1456" customWidth="1"/>
    <col min="14089" max="14089" width="4.19921875" style="1456" customWidth="1"/>
    <col min="14090" max="14330" width="6.8984375" style="1456"/>
    <col min="14331" max="14331" width="1.19921875" style="1456" customWidth="1"/>
    <col min="14332" max="14332" width="1.69921875" style="1456" customWidth="1"/>
    <col min="14333" max="14333" width="1.09765625" style="1456" customWidth="1"/>
    <col min="14334" max="14334" width="13.5" style="1456" customWidth="1"/>
    <col min="14335" max="14343" width="9.19921875" style="1456" customWidth="1"/>
    <col min="14344" max="14344" width="0.69921875" style="1456" customWidth="1"/>
    <col min="14345" max="14345" width="4.19921875" style="1456" customWidth="1"/>
    <col min="14346" max="14586" width="6.8984375" style="1456"/>
    <col min="14587" max="14587" width="1.19921875" style="1456" customWidth="1"/>
    <col min="14588" max="14588" width="1.69921875" style="1456" customWidth="1"/>
    <col min="14589" max="14589" width="1.09765625" style="1456" customWidth="1"/>
    <col min="14590" max="14590" width="13.5" style="1456" customWidth="1"/>
    <col min="14591" max="14599" width="9.19921875" style="1456" customWidth="1"/>
    <col min="14600" max="14600" width="0.69921875" style="1456" customWidth="1"/>
    <col min="14601" max="14601" width="4.19921875" style="1456" customWidth="1"/>
    <col min="14602" max="14842" width="6.8984375" style="1456"/>
    <col min="14843" max="14843" width="1.19921875" style="1456" customWidth="1"/>
    <col min="14844" max="14844" width="1.69921875" style="1456" customWidth="1"/>
    <col min="14845" max="14845" width="1.09765625" style="1456" customWidth="1"/>
    <col min="14846" max="14846" width="13.5" style="1456" customWidth="1"/>
    <col min="14847" max="14855" width="9.19921875" style="1456" customWidth="1"/>
    <col min="14856" max="14856" width="0.69921875" style="1456" customWidth="1"/>
    <col min="14857" max="14857" width="4.19921875" style="1456" customWidth="1"/>
    <col min="14858" max="15098" width="6.8984375" style="1456"/>
    <col min="15099" max="15099" width="1.19921875" style="1456" customWidth="1"/>
    <col min="15100" max="15100" width="1.69921875" style="1456" customWidth="1"/>
    <col min="15101" max="15101" width="1.09765625" style="1456" customWidth="1"/>
    <col min="15102" max="15102" width="13.5" style="1456" customWidth="1"/>
    <col min="15103" max="15111" width="9.19921875" style="1456" customWidth="1"/>
    <col min="15112" max="15112" width="0.69921875" style="1456" customWidth="1"/>
    <col min="15113" max="15113" width="4.19921875" style="1456" customWidth="1"/>
    <col min="15114" max="15354" width="6.8984375" style="1456"/>
    <col min="15355" max="15355" width="1.19921875" style="1456" customWidth="1"/>
    <col min="15356" max="15356" width="1.69921875" style="1456" customWidth="1"/>
    <col min="15357" max="15357" width="1.09765625" style="1456" customWidth="1"/>
    <col min="15358" max="15358" width="13.5" style="1456" customWidth="1"/>
    <col min="15359" max="15367" width="9.19921875" style="1456" customWidth="1"/>
    <col min="15368" max="15368" width="0.69921875" style="1456" customWidth="1"/>
    <col min="15369" max="15369" width="4.19921875" style="1456" customWidth="1"/>
    <col min="15370" max="15610" width="6.8984375" style="1456"/>
    <col min="15611" max="15611" width="1.19921875" style="1456" customWidth="1"/>
    <col min="15612" max="15612" width="1.69921875" style="1456" customWidth="1"/>
    <col min="15613" max="15613" width="1.09765625" style="1456" customWidth="1"/>
    <col min="15614" max="15614" width="13.5" style="1456" customWidth="1"/>
    <col min="15615" max="15623" width="9.19921875" style="1456" customWidth="1"/>
    <col min="15624" max="15624" width="0.69921875" style="1456" customWidth="1"/>
    <col min="15625" max="15625" width="4.19921875" style="1456" customWidth="1"/>
    <col min="15626" max="15866" width="6.8984375" style="1456"/>
    <col min="15867" max="15867" width="1.19921875" style="1456" customWidth="1"/>
    <col min="15868" max="15868" width="1.69921875" style="1456" customWidth="1"/>
    <col min="15869" max="15869" width="1.09765625" style="1456" customWidth="1"/>
    <col min="15870" max="15870" width="13.5" style="1456" customWidth="1"/>
    <col min="15871" max="15879" width="9.19921875" style="1456" customWidth="1"/>
    <col min="15880" max="15880" width="0.69921875" style="1456" customWidth="1"/>
    <col min="15881" max="15881" width="4.19921875" style="1456" customWidth="1"/>
    <col min="15882" max="16122" width="6.8984375" style="1456"/>
    <col min="16123" max="16123" width="1.19921875" style="1456" customWidth="1"/>
    <col min="16124" max="16124" width="1.69921875" style="1456" customWidth="1"/>
    <col min="16125" max="16125" width="1.09765625" style="1456" customWidth="1"/>
    <col min="16126" max="16126" width="13.5" style="1456" customWidth="1"/>
    <col min="16127" max="16135" width="9.19921875" style="1456" customWidth="1"/>
    <col min="16136" max="16136" width="0.69921875" style="1456" customWidth="1"/>
    <col min="16137" max="16137" width="4.19921875" style="1456" customWidth="1"/>
    <col min="16138" max="16384" width="6.8984375" style="1456"/>
  </cols>
  <sheetData>
    <row r="1" spans="1:32" s="43" customFormat="1" ht="14.4" x14ac:dyDescent="0.3">
      <c r="A1" s="6080" t="s">
        <v>0</v>
      </c>
      <c r="B1" s="6080"/>
      <c r="C1" s="6080"/>
      <c r="D1" s="6080"/>
      <c r="E1" s="6080"/>
      <c r="F1" s="6080"/>
      <c r="G1" s="6080"/>
      <c r="H1" s="6080"/>
      <c r="I1" s="6080"/>
      <c r="J1" s="6080"/>
      <c r="K1" s="6080"/>
      <c r="L1" s="6080"/>
      <c r="M1" s="6080"/>
      <c r="N1" s="6080"/>
      <c r="O1" s="6080"/>
      <c r="P1" s="6080"/>
      <c r="Q1" s="6080"/>
      <c r="R1" s="6080"/>
      <c r="S1" s="6080"/>
      <c r="T1" s="6080"/>
      <c r="U1" s="6080"/>
      <c r="V1" s="6080"/>
      <c r="W1" s="6080"/>
      <c r="X1" s="6080"/>
      <c r="Y1" s="6080"/>
      <c r="Z1" s="6080"/>
      <c r="AA1" s="6080"/>
      <c r="AB1" s="6080"/>
      <c r="AC1" s="6080"/>
      <c r="AD1" s="6080"/>
      <c r="AE1" s="6080"/>
      <c r="AF1" s="868"/>
    </row>
    <row r="2" spans="1:32" s="1453" customFormat="1" ht="16.8" x14ac:dyDescent="0.3">
      <c r="A2" s="1450" t="s">
        <v>2160</v>
      </c>
      <c r="B2" s="1451"/>
      <c r="C2" s="1452"/>
      <c r="D2" s="1452"/>
      <c r="G2" s="1454"/>
      <c r="H2" s="1454"/>
      <c r="I2" s="1454"/>
      <c r="J2" s="1454"/>
      <c r="K2" s="1454"/>
      <c r="L2" s="1454"/>
      <c r="M2" s="1454"/>
      <c r="N2" s="1454"/>
      <c r="O2" s="6291" t="s">
        <v>2009</v>
      </c>
      <c r="P2" s="6291"/>
      <c r="Q2" s="6291"/>
      <c r="R2" s="1455"/>
    </row>
    <row r="4" spans="1:32" s="1461" customFormat="1" ht="15" customHeight="1" x14ac:dyDescent="0.3">
      <c r="A4" s="1458"/>
      <c r="B4" s="1459"/>
      <c r="C4" s="6292" t="s">
        <v>2161</v>
      </c>
      <c r="D4" s="6293"/>
      <c r="E4" s="6286" t="s">
        <v>13</v>
      </c>
      <c r="F4" s="6286" t="s">
        <v>14</v>
      </c>
      <c r="G4" s="6286" t="s">
        <v>15</v>
      </c>
      <c r="H4" s="6286" t="s">
        <v>2162</v>
      </c>
      <c r="I4" s="6286" t="s">
        <v>2163</v>
      </c>
      <c r="J4" s="6286" t="s">
        <v>2164</v>
      </c>
      <c r="K4" s="6286" t="s">
        <v>83</v>
      </c>
      <c r="L4" s="6286">
        <v>2023</v>
      </c>
      <c r="M4" s="6286">
        <v>2024</v>
      </c>
      <c r="N4" s="6288">
        <v>2024</v>
      </c>
      <c r="O4" s="6289"/>
      <c r="P4" s="6289"/>
      <c r="Q4" s="6289"/>
      <c r="R4" s="1460"/>
    </row>
    <row r="5" spans="1:32" s="1461" customFormat="1" ht="16.2" thickBot="1" x14ac:dyDescent="0.35">
      <c r="A5" s="1462"/>
      <c r="B5" s="1463"/>
      <c r="C5" s="6294"/>
      <c r="D5" s="6295"/>
      <c r="E5" s="6287"/>
      <c r="F5" s="6287"/>
      <c r="G5" s="6287"/>
      <c r="H5" s="6287"/>
      <c r="I5" s="6287"/>
      <c r="J5" s="6287"/>
      <c r="K5" s="6287"/>
      <c r="L5" s="6287"/>
      <c r="M5" s="6287"/>
      <c r="N5" s="1464" t="s">
        <v>980</v>
      </c>
      <c r="O5" s="1465" t="s">
        <v>17</v>
      </c>
      <c r="P5" s="1465" t="s">
        <v>18</v>
      </c>
      <c r="Q5" s="1465" t="s">
        <v>19</v>
      </c>
      <c r="R5" s="1466"/>
    </row>
    <row r="6" spans="1:32" s="1452" customFormat="1" x14ac:dyDescent="0.25">
      <c r="A6" s="1467"/>
      <c r="C6" s="1468" t="s">
        <v>2165</v>
      </c>
      <c r="D6" s="1469"/>
      <c r="E6" s="1470">
        <v>165423</v>
      </c>
      <c r="F6" s="1470">
        <v>180867</v>
      </c>
      <c r="G6" s="1470">
        <v>192438</v>
      </c>
      <c r="H6" s="1470">
        <v>198639</v>
      </c>
      <c r="I6" s="1471">
        <v>165722</v>
      </c>
      <c r="J6" s="1471">
        <v>214836</v>
      </c>
      <c r="K6" s="1471">
        <v>292112</v>
      </c>
      <c r="L6" s="1471">
        <v>283871</v>
      </c>
      <c r="M6" s="1471">
        <v>317802</v>
      </c>
      <c r="N6" s="1472">
        <v>69799</v>
      </c>
      <c r="O6" s="1473">
        <v>76271</v>
      </c>
      <c r="P6" s="1473">
        <v>85545</v>
      </c>
      <c r="Q6" s="1473">
        <v>86187</v>
      </c>
      <c r="R6" s="1474"/>
      <c r="S6" s="1475"/>
      <c r="T6" s="1475"/>
      <c r="U6" s="1475"/>
      <c r="V6" s="1475"/>
    </row>
    <row r="7" spans="1:32" s="1482" customFormat="1" x14ac:dyDescent="0.25">
      <c r="A7" s="1476"/>
      <c r="B7" s="1477"/>
      <c r="C7" s="1478" t="s">
        <v>1989</v>
      </c>
      <c r="D7" s="1479"/>
      <c r="E7" s="1471">
        <v>41103</v>
      </c>
      <c r="F7" s="1471">
        <v>46555</v>
      </c>
      <c r="G7" s="1471">
        <v>48032</v>
      </c>
      <c r="H7" s="1471">
        <v>52333</v>
      </c>
      <c r="I7" s="1471">
        <v>44028</v>
      </c>
      <c r="J7" s="1471">
        <v>51499</v>
      </c>
      <c r="K7" s="1471">
        <v>63910</v>
      </c>
      <c r="L7" s="1471">
        <v>70627</v>
      </c>
      <c r="M7" s="1471">
        <v>72925</v>
      </c>
      <c r="N7" s="1480">
        <v>14977</v>
      </c>
      <c r="O7" s="1481">
        <v>18819</v>
      </c>
      <c r="P7" s="1481">
        <v>20226</v>
      </c>
      <c r="Q7" s="1481">
        <v>18903</v>
      </c>
      <c r="R7" s="1474"/>
      <c r="S7" s="1475"/>
      <c r="T7" s="1475"/>
      <c r="U7" s="1475"/>
      <c r="V7" s="1475"/>
    </row>
    <row r="8" spans="1:32" x14ac:dyDescent="0.25">
      <c r="A8" s="1483"/>
      <c r="B8" s="1484"/>
      <c r="C8" s="1485"/>
      <c r="D8" s="1486" t="s">
        <v>1990</v>
      </c>
      <c r="E8" s="1487">
        <v>349</v>
      </c>
      <c r="F8" s="1487">
        <v>332</v>
      </c>
      <c r="G8" s="1487">
        <v>392</v>
      </c>
      <c r="H8" s="1487">
        <v>540</v>
      </c>
      <c r="I8" s="1487">
        <v>364</v>
      </c>
      <c r="J8" s="1487">
        <v>623</v>
      </c>
      <c r="K8" s="1487">
        <v>825</v>
      </c>
      <c r="L8" s="1487">
        <v>692</v>
      </c>
      <c r="M8" s="1487">
        <v>602</v>
      </c>
      <c r="N8" s="1488">
        <v>119</v>
      </c>
      <c r="O8" s="1489">
        <v>133</v>
      </c>
      <c r="P8" s="1489">
        <v>172</v>
      </c>
      <c r="Q8" s="1489">
        <v>178</v>
      </c>
      <c r="R8" s="1490"/>
      <c r="S8" s="1475"/>
      <c r="T8" s="1475"/>
      <c r="U8" s="1475"/>
      <c r="V8" s="1475"/>
    </row>
    <row r="9" spans="1:32" x14ac:dyDescent="0.25">
      <c r="A9" s="1483"/>
      <c r="C9" s="1491"/>
      <c r="D9" s="1486" t="s">
        <v>68</v>
      </c>
      <c r="E9" s="1487">
        <v>1453</v>
      </c>
      <c r="F9" s="1487">
        <v>2716</v>
      </c>
      <c r="G9" s="1487">
        <v>4176</v>
      </c>
      <c r="H9" s="1487">
        <v>4051</v>
      </c>
      <c r="I9" s="1487">
        <v>2834</v>
      </c>
      <c r="J9" s="1487">
        <v>4372</v>
      </c>
      <c r="K9" s="1487">
        <v>6534</v>
      </c>
      <c r="L9" s="1487">
        <v>5113</v>
      </c>
      <c r="M9" s="1487">
        <v>1995</v>
      </c>
      <c r="N9" s="1488">
        <v>422</v>
      </c>
      <c r="O9" s="1489">
        <v>529</v>
      </c>
      <c r="P9" s="1489">
        <v>602</v>
      </c>
      <c r="Q9" s="1489">
        <v>442</v>
      </c>
      <c r="R9" s="1490"/>
      <c r="S9" s="1475"/>
      <c r="T9" s="1475"/>
      <c r="U9" s="1475"/>
      <c r="V9" s="1475"/>
    </row>
    <row r="10" spans="1:32" x14ac:dyDescent="0.25">
      <c r="A10" s="1483"/>
      <c r="C10" s="1491"/>
      <c r="D10" s="1486" t="s">
        <v>2166</v>
      </c>
      <c r="E10" s="1487">
        <v>679</v>
      </c>
      <c r="F10" s="1487">
        <v>2090</v>
      </c>
      <c r="G10" s="1487">
        <v>390</v>
      </c>
      <c r="H10" s="1487">
        <v>405</v>
      </c>
      <c r="I10" s="1487">
        <v>436</v>
      </c>
      <c r="J10" s="1487">
        <v>353</v>
      </c>
      <c r="K10" s="1487">
        <v>499</v>
      </c>
      <c r="L10" s="1487">
        <v>534</v>
      </c>
      <c r="M10" s="1487">
        <v>845</v>
      </c>
      <c r="N10" s="1488">
        <v>214</v>
      </c>
      <c r="O10" s="1489">
        <v>138</v>
      </c>
      <c r="P10" s="1489">
        <v>252</v>
      </c>
      <c r="Q10" s="1489">
        <v>241</v>
      </c>
      <c r="R10" s="1490"/>
      <c r="S10" s="1475"/>
      <c r="T10" s="1475"/>
      <c r="U10" s="1475"/>
      <c r="V10" s="1475"/>
    </row>
    <row r="11" spans="1:32" x14ac:dyDescent="0.25">
      <c r="A11" s="1483"/>
      <c r="C11" s="1491"/>
      <c r="D11" s="1486" t="s">
        <v>2167</v>
      </c>
      <c r="E11" s="1487">
        <v>112</v>
      </c>
      <c r="F11" s="1487">
        <v>83</v>
      </c>
      <c r="G11" s="1487">
        <v>97</v>
      </c>
      <c r="H11" s="1487">
        <v>85</v>
      </c>
      <c r="I11" s="1487">
        <v>119</v>
      </c>
      <c r="J11" s="1487">
        <v>104</v>
      </c>
      <c r="K11" s="1487">
        <v>129</v>
      </c>
      <c r="L11" s="1487">
        <v>185</v>
      </c>
      <c r="M11" s="1487">
        <v>210</v>
      </c>
      <c r="N11" s="1488">
        <v>19</v>
      </c>
      <c r="O11" s="1489">
        <v>31</v>
      </c>
      <c r="P11" s="1489">
        <v>92</v>
      </c>
      <c r="Q11" s="1489">
        <v>68</v>
      </c>
      <c r="R11" s="1490"/>
      <c r="S11" s="1475"/>
      <c r="T11" s="1475"/>
      <c r="U11" s="1475"/>
      <c r="V11" s="1475"/>
    </row>
    <row r="12" spans="1:32" x14ac:dyDescent="0.25">
      <c r="A12" s="1483"/>
      <c r="C12" s="1491"/>
      <c r="D12" s="1486" t="s">
        <v>26</v>
      </c>
      <c r="E12" s="1487">
        <v>12876</v>
      </c>
      <c r="F12" s="1487">
        <v>14373</v>
      </c>
      <c r="G12" s="1487">
        <v>15630</v>
      </c>
      <c r="H12" s="1487">
        <v>13818</v>
      </c>
      <c r="I12" s="1487">
        <v>11914</v>
      </c>
      <c r="J12" s="1487">
        <v>14208</v>
      </c>
      <c r="K12" s="1487">
        <v>16286</v>
      </c>
      <c r="L12" s="1487">
        <v>17230</v>
      </c>
      <c r="M12" s="1487">
        <v>18593</v>
      </c>
      <c r="N12" s="1488">
        <v>3919</v>
      </c>
      <c r="O12" s="1489">
        <v>4804</v>
      </c>
      <c r="P12" s="1489">
        <v>5245</v>
      </c>
      <c r="Q12" s="1489">
        <v>4625</v>
      </c>
      <c r="R12" s="1490"/>
      <c r="S12" s="1475"/>
      <c r="T12" s="1475"/>
      <c r="U12" s="1475"/>
      <c r="V12" s="1475"/>
    </row>
    <row r="13" spans="1:32" x14ac:dyDescent="0.25">
      <c r="A13" s="1483"/>
      <c r="C13" s="1491"/>
      <c r="D13" s="1486" t="s">
        <v>27</v>
      </c>
      <c r="E13" s="1487">
        <v>5115</v>
      </c>
      <c r="F13" s="1487">
        <v>4847</v>
      </c>
      <c r="G13" s="1492">
        <v>5442</v>
      </c>
      <c r="H13" s="1487">
        <v>5960</v>
      </c>
      <c r="I13" s="1487">
        <v>5377</v>
      </c>
      <c r="J13" s="1487">
        <v>5820</v>
      </c>
      <c r="K13" s="1487">
        <v>6399</v>
      </c>
      <c r="L13" s="1487">
        <v>9426</v>
      </c>
      <c r="M13" s="1487">
        <v>10242</v>
      </c>
      <c r="N13" s="1488">
        <v>2114</v>
      </c>
      <c r="O13" s="1489">
        <v>2713</v>
      </c>
      <c r="P13" s="1489">
        <v>2778</v>
      </c>
      <c r="Q13" s="1489">
        <v>2637</v>
      </c>
      <c r="R13" s="1490"/>
      <c r="S13" s="1475"/>
      <c r="T13" s="1475"/>
      <c r="U13" s="1475"/>
      <c r="V13" s="1475"/>
    </row>
    <row r="14" spans="1:32" x14ac:dyDescent="0.25">
      <c r="A14" s="1483"/>
      <c r="C14" s="1491"/>
      <c r="D14" s="1486" t="s">
        <v>2168</v>
      </c>
      <c r="E14" s="1487">
        <v>276</v>
      </c>
      <c r="F14" s="1487">
        <v>298</v>
      </c>
      <c r="G14" s="1487">
        <v>311</v>
      </c>
      <c r="H14" s="1487">
        <v>281</v>
      </c>
      <c r="I14" s="1487">
        <v>325</v>
      </c>
      <c r="J14" s="1487">
        <v>486</v>
      </c>
      <c r="K14" s="1487">
        <v>441</v>
      </c>
      <c r="L14" s="1487">
        <v>518</v>
      </c>
      <c r="M14" s="1487">
        <v>495</v>
      </c>
      <c r="N14" s="1488">
        <v>87</v>
      </c>
      <c r="O14" s="1489">
        <v>111</v>
      </c>
      <c r="P14" s="1489">
        <v>130</v>
      </c>
      <c r="Q14" s="1489">
        <v>167</v>
      </c>
      <c r="R14" s="1490"/>
      <c r="S14" s="1475"/>
      <c r="T14" s="1475"/>
      <c r="U14" s="1475"/>
      <c r="V14" s="1475"/>
    </row>
    <row r="15" spans="1:32" x14ac:dyDescent="0.25">
      <c r="A15" s="1483"/>
      <c r="C15" s="1491"/>
      <c r="D15" s="1486" t="s">
        <v>2169</v>
      </c>
      <c r="E15" s="1487">
        <v>518</v>
      </c>
      <c r="F15" s="1487">
        <v>411</v>
      </c>
      <c r="G15" s="1487">
        <v>562</v>
      </c>
      <c r="H15" s="1487">
        <v>646</v>
      </c>
      <c r="I15" s="1487">
        <v>515</v>
      </c>
      <c r="J15" s="1487">
        <v>505</v>
      </c>
      <c r="K15" s="1487">
        <v>683</v>
      </c>
      <c r="L15" s="1487">
        <v>748</v>
      </c>
      <c r="M15" s="1487">
        <v>802</v>
      </c>
      <c r="N15" s="1488">
        <v>207</v>
      </c>
      <c r="O15" s="1489">
        <v>130</v>
      </c>
      <c r="P15" s="1489">
        <v>252</v>
      </c>
      <c r="Q15" s="1489">
        <v>213</v>
      </c>
      <c r="R15" s="1490"/>
      <c r="S15" s="1475"/>
      <c r="T15" s="1475"/>
      <c r="U15" s="1475"/>
      <c r="V15" s="1475"/>
    </row>
    <row r="16" spans="1:32" x14ac:dyDescent="0.25">
      <c r="A16" s="1483"/>
      <c r="C16" s="1491"/>
      <c r="D16" s="1486" t="s">
        <v>2170</v>
      </c>
      <c r="E16" s="1487">
        <v>128</v>
      </c>
      <c r="F16" s="1487">
        <v>293</v>
      </c>
      <c r="G16" s="1487">
        <v>172</v>
      </c>
      <c r="H16" s="1487">
        <v>165</v>
      </c>
      <c r="I16" s="1487">
        <v>167</v>
      </c>
      <c r="J16" s="1487">
        <v>206</v>
      </c>
      <c r="K16" s="1487">
        <v>209</v>
      </c>
      <c r="L16" s="1487">
        <v>288</v>
      </c>
      <c r="M16" s="1487">
        <v>213</v>
      </c>
      <c r="N16" s="1488">
        <v>43</v>
      </c>
      <c r="O16" s="1489">
        <v>37</v>
      </c>
      <c r="P16" s="1489">
        <v>92</v>
      </c>
      <c r="Q16" s="1489">
        <v>41</v>
      </c>
      <c r="R16" s="1490"/>
      <c r="S16" s="1475"/>
      <c r="T16" s="1475"/>
      <c r="U16" s="1475"/>
      <c r="V16" s="1475"/>
    </row>
    <row r="17" spans="1:22" x14ac:dyDescent="0.25">
      <c r="A17" s="1483"/>
      <c r="C17" s="1491"/>
      <c r="D17" s="1486" t="s">
        <v>30</v>
      </c>
      <c r="E17" s="1487">
        <v>3757</v>
      </c>
      <c r="F17" s="1487">
        <v>4050</v>
      </c>
      <c r="G17" s="1487">
        <v>4349</v>
      </c>
      <c r="H17" s="1487">
        <v>4662</v>
      </c>
      <c r="I17" s="1487">
        <v>4017</v>
      </c>
      <c r="J17" s="1487">
        <v>4834</v>
      </c>
      <c r="K17" s="1487">
        <v>6201</v>
      </c>
      <c r="L17" s="1487">
        <v>6252</v>
      </c>
      <c r="M17" s="1487">
        <v>6321</v>
      </c>
      <c r="N17" s="1488">
        <v>1209</v>
      </c>
      <c r="O17" s="1489">
        <v>1886</v>
      </c>
      <c r="P17" s="1489">
        <v>1531</v>
      </c>
      <c r="Q17" s="1489">
        <v>1695</v>
      </c>
      <c r="R17" s="1490"/>
      <c r="S17" s="1475"/>
      <c r="T17" s="1475"/>
      <c r="U17" s="1475"/>
      <c r="V17" s="1475"/>
    </row>
    <row r="18" spans="1:22" x14ac:dyDescent="0.25">
      <c r="A18" s="1483"/>
      <c r="C18" s="1491"/>
      <c r="D18" s="1486" t="s">
        <v>1991</v>
      </c>
      <c r="E18" s="1487">
        <v>1151</v>
      </c>
      <c r="F18" s="1487">
        <v>861</v>
      </c>
      <c r="G18" s="1487">
        <v>960</v>
      </c>
      <c r="H18" s="1487">
        <v>1077</v>
      </c>
      <c r="I18" s="1487">
        <v>1122</v>
      </c>
      <c r="J18" s="1487">
        <v>1258</v>
      </c>
      <c r="K18" s="1487">
        <v>1414</v>
      </c>
      <c r="L18" s="1487">
        <v>2281</v>
      </c>
      <c r="M18" s="1487">
        <v>3664</v>
      </c>
      <c r="N18" s="1488">
        <v>498</v>
      </c>
      <c r="O18" s="1489">
        <v>1128</v>
      </c>
      <c r="P18" s="1489">
        <v>1530</v>
      </c>
      <c r="Q18" s="1489">
        <v>508</v>
      </c>
      <c r="R18" s="1490"/>
      <c r="S18" s="1475"/>
      <c r="T18" s="1475"/>
      <c r="U18" s="1475"/>
      <c r="V18" s="1475"/>
    </row>
    <row r="19" spans="1:22" x14ac:dyDescent="0.25">
      <c r="A19" s="1483"/>
      <c r="C19" s="1491"/>
      <c r="D19" s="1486" t="s">
        <v>2171</v>
      </c>
      <c r="E19" s="1487">
        <v>513</v>
      </c>
      <c r="F19" s="1487">
        <v>607</v>
      </c>
      <c r="G19" s="1487">
        <v>636</v>
      </c>
      <c r="H19" s="1487">
        <v>668</v>
      </c>
      <c r="I19" s="1487">
        <v>619</v>
      </c>
      <c r="J19" s="1487">
        <v>815</v>
      </c>
      <c r="K19" s="1487">
        <v>1068</v>
      </c>
      <c r="L19" s="1487">
        <v>1338</v>
      </c>
      <c r="M19" s="1487">
        <v>1459</v>
      </c>
      <c r="N19" s="1488">
        <v>247</v>
      </c>
      <c r="O19" s="1489">
        <v>380</v>
      </c>
      <c r="P19" s="1489">
        <v>410</v>
      </c>
      <c r="Q19" s="1489">
        <v>422</v>
      </c>
      <c r="R19" s="1490"/>
      <c r="S19" s="1475"/>
      <c r="T19" s="1475"/>
      <c r="U19" s="1475"/>
      <c r="V19" s="1475"/>
    </row>
    <row r="20" spans="1:22" x14ac:dyDescent="0.25">
      <c r="A20" s="1483"/>
      <c r="C20" s="1491"/>
      <c r="D20" s="1486" t="s">
        <v>1992</v>
      </c>
      <c r="E20" s="1487">
        <v>510</v>
      </c>
      <c r="F20" s="1487">
        <v>455</v>
      </c>
      <c r="G20" s="1487">
        <v>375</v>
      </c>
      <c r="H20" s="1487">
        <v>454</v>
      </c>
      <c r="I20" s="1487">
        <v>723</v>
      </c>
      <c r="J20" s="1487">
        <v>891</v>
      </c>
      <c r="K20" s="1487">
        <v>1218</v>
      </c>
      <c r="L20" s="1487">
        <v>967</v>
      </c>
      <c r="M20" s="1487">
        <v>934</v>
      </c>
      <c r="N20" s="1488">
        <v>286</v>
      </c>
      <c r="O20" s="1489">
        <v>257</v>
      </c>
      <c r="P20" s="1489">
        <v>192</v>
      </c>
      <c r="Q20" s="1489">
        <v>199</v>
      </c>
      <c r="R20" s="1490"/>
      <c r="S20" s="1475"/>
      <c r="T20" s="1475"/>
      <c r="U20" s="1475"/>
      <c r="V20" s="1475"/>
    </row>
    <row r="21" spans="1:22" x14ac:dyDescent="0.25">
      <c r="A21" s="1483"/>
      <c r="C21" s="1491"/>
      <c r="D21" s="1486" t="s">
        <v>2172</v>
      </c>
      <c r="E21" s="1487">
        <v>500</v>
      </c>
      <c r="F21" s="1487">
        <v>386</v>
      </c>
      <c r="G21" s="1487">
        <v>187</v>
      </c>
      <c r="H21" s="1487">
        <v>70</v>
      </c>
      <c r="I21" s="1487">
        <v>63</v>
      </c>
      <c r="J21" s="1487">
        <v>111</v>
      </c>
      <c r="K21" s="1487">
        <v>107</v>
      </c>
      <c r="L21" s="1487">
        <v>31</v>
      </c>
      <c r="M21" s="1487">
        <v>52</v>
      </c>
      <c r="N21" s="1488">
        <v>7</v>
      </c>
      <c r="O21" s="1489">
        <v>29</v>
      </c>
      <c r="P21" s="1489">
        <v>7</v>
      </c>
      <c r="Q21" s="1489">
        <v>9</v>
      </c>
      <c r="R21" s="1490"/>
      <c r="S21" s="1475"/>
      <c r="T21" s="1475"/>
      <c r="U21" s="1475"/>
      <c r="V21" s="1475"/>
    </row>
    <row r="22" spans="1:22" x14ac:dyDescent="0.25">
      <c r="A22" s="1483"/>
      <c r="C22" s="1491"/>
      <c r="D22" s="1486" t="s">
        <v>1993</v>
      </c>
      <c r="E22" s="1487">
        <v>4922</v>
      </c>
      <c r="F22" s="1487">
        <v>5833</v>
      </c>
      <c r="G22" s="1487">
        <v>3796</v>
      </c>
      <c r="H22" s="1487">
        <v>6208</v>
      </c>
      <c r="I22" s="1487">
        <v>5798</v>
      </c>
      <c r="J22" s="1487">
        <v>4543</v>
      </c>
      <c r="K22" s="1487">
        <v>5638</v>
      </c>
      <c r="L22" s="1487">
        <v>6778</v>
      </c>
      <c r="M22" s="1487">
        <v>7602</v>
      </c>
      <c r="N22" s="1488">
        <v>2073</v>
      </c>
      <c r="O22" s="1489">
        <v>1567</v>
      </c>
      <c r="P22" s="1489">
        <v>1683</v>
      </c>
      <c r="Q22" s="1489">
        <v>2279</v>
      </c>
      <c r="R22" s="1490"/>
      <c r="S22" s="1475"/>
      <c r="T22" s="1475"/>
      <c r="U22" s="1475"/>
      <c r="V22" s="1475"/>
    </row>
    <row r="23" spans="1:22" x14ac:dyDescent="0.25">
      <c r="A23" s="1483"/>
      <c r="C23" s="1491"/>
      <c r="D23" s="1486" t="s">
        <v>2173</v>
      </c>
      <c r="E23" s="1487">
        <v>252</v>
      </c>
      <c r="F23" s="1487">
        <v>246</v>
      </c>
      <c r="G23" s="1487">
        <v>281</v>
      </c>
      <c r="H23" s="1487">
        <v>370</v>
      </c>
      <c r="I23" s="1487">
        <v>276</v>
      </c>
      <c r="J23" s="1487">
        <v>365</v>
      </c>
      <c r="K23" s="1487">
        <v>424</v>
      </c>
      <c r="L23" s="1487">
        <v>515</v>
      </c>
      <c r="M23" s="1487">
        <v>473</v>
      </c>
      <c r="N23" s="1488">
        <v>93</v>
      </c>
      <c r="O23" s="1489">
        <v>124</v>
      </c>
      <c r="P23" s="1489">
        <v>105</v>
      </c>
      <c r="Q23" s="1489">
        <v>151</v>
      </c>
      <c r="R23" s="1490"/>
      <c r="S23" s="1475"/>
      <c r="T23" s="1475"/>
      <c r="U23" s="1475"/>
      <c r="V23" s="1475"/>
    </row>
    <row r="24" spans="1:22" x14ac:dyDescent="0.25">
      <c r="A24" s="1483"/>
      <c r="C24" s="1491"/>
      <c r="D24" s="1486" t="s">
        <v>70</v>
      </c>
      <c r="E24" s="1487">
        <v>1313</v>
      </c>
      <c r="F24" s="1487">
        <v>1199</v>
      </c>
      <c r="G24" s="1487">
        <v>1473</v>
      </c>
      <c r="H24" s="1487">
        <v>1503</v>
      </c>
      <c r="I24" s="1487">
        <v>1081</v>
      </c>
      <c r="J24" s="1487">
        <v>1492</v>
      </c>
      <c r="K24" s="1487">
        <v>1779</v>
      </c>
      <c r="L24" s="1487">
        <v>2210</v>
      </c>
      <c r="M24" s="1487">
        <v>2403</v>
      </c>
      <c r="N24" s="1488">
        <v>513</v>
      </c>
      <c r="O24" s="1489">
        <v>609</v>
      </c>
      <c r="P24" s="1489">
        <v>691</v>
      </c>
      <c r="Q24" s="1489">
        <v>590</v>
      </c>
      <c r="R24" s="1490"/>
      <c r="S24" s="1475"/>
      <c r="T24" s="1475"/>
      <c r="U24" s="1475"/>
      <c r="V24" s="1475"/>
    </row>
    <row r="25" spans="1:22" x14ac:dyDescent="0.25">
      <c r="A25" s="1483"/>
      <c r="C25" s="1491"/>
      <c r="D25" s="1486" t="s">
        <v>2174</v>
      </c>
      <c r="E25" s="1487">
        <v>1415</v>
      </c>
      <c r="F25" s="1487">
        <v>1915</v>
      </c>
      <c r="G25" s="1487">
        <v>2609</v>
      </c>
      <c r="H25" s="1487">
        <v>3160</v>
      </c>
      <c r="I25" s="1487">
        <v>3101</v>
      </c>
      <c r="J25" s="1487">
        <v>5146</v>
      </c>
      <c r="K25" s="1487">
        <v>5475</v>
      </c>
      <c r="L25" s="1487">
        <v>4700</v>
      </c>
      <c r="M25" s="1487">
        <v>4460</v>
      </c>
      <c r="N25" s="1488">
        <v>812</v>
      </c>
      <c r="O25" s="1489">
        <v>1070</v>
      </c>
      <c r="P25" s="1489">
        <v>1123</v>
      </c>
      <c r="Q25" s="1489">
        <v>1455</v>
      </c>
      <c r="R25" s="1490"/>
      <c r="S25" s="1475"/>
      <c r="T25" s="1475"/>
      <c r="U25" s="1475"/>
      <c r="V25" s="1475"/>
    </row>
    <row r="26" spans="1:22" x14ac:dyDescent="0.25">
      <c r="A26" s="1483"/>
      <c r="C26" s="1491"/>
      <c r="D26" s="1486" t="s">
        <v>41</v>
      </c>
      <c r="E26" s="1487">
        <v>3595</v>
      </c>
      <c r="F26" s="1487">
        <v>3811</v>
      </c>
      <c r="G26" s="1487">
        <v>4261</v>
      </c>
      <c r="H26" s="1487">
        <v>6016</v>
      </c>
      <c r="I26" s="1487">
        <v>3264</v>
      </c>
      <c r="J26" s="1487">
        <v>3304</v>
      </c>
      <c r="K26" s="1487">
        <v>4203</v>
      </c>
      <c r="L26" s="1487">
        <v>5136</v>
      </c>
      <c r="M26" s="1487">
        <v>5967</v>
      </c>
      <c r="N26" s="1488">
        <v>984</v>
      </c>
      <c r="O26" s="1489">
        <v>1766</v>
      </c>
      <c r="P26" s="1489">
        <v>1780</v>
      </c>
      <c r="Q26" s="1489">
        <v>1437</v>
      </c>
      <c r="R26" s="1490"/>
      <c r="S26" s="1475"/>
      <c r="T26" s="1475"/>
      <c r="U26" s="1475"/>
      <c r="V26" s="1475"/>
    </row>
    <row r="27" spans="1:22" x14ac:dyDescent="0.25">
      <c r="A27" s="1483"/>
      <c r="C27" s="1491"/>
      <c r="D27" s="1486" t="s">
        <v>42</v>
      </c>
      <c r="E27" s="1493">
        <v>1669</v>
      </c>
      <c r="F27" s="1493">
        <v>1749</v>
      </c>
      <c r="G27" s="1493">
        <v>1933</v>
      </c>
      <c r="H27" s="1493">
        <v>2194</v>
      </c>
      <c r="I27" s="1493">
        <v>1913</v>
      </c>
      <c r="J27" s="1493">
        <f t="shared" ref="J27" si="0">J7-SUM(J8:J26)</f>
        <v>2063</v>
      </c>
      <c r="K27" s="1493">
        <v>4378</v>
      </c>
      <c r="L27" s="1493">
        <v>5685</v>
      </c>
      <c r="M27" s="1493">
        <v>5593</v>
      </c>
      <c r="N27" s="1488">
        <v>1111</v>
      </c>
      <c r="O27" s="1489">
        <v>1377</v>
      </c>
      <c r="P27" s="1489">
        <v>1559</v>
      </c>
      <c r="Q27" s="1489">
        <v>1546</v>
      </c>
      <c r="R27" s="1490"/>
      <c r="S27" s="1475"/>
      <c r="T27" s="1475"/>
      <c r="U27" s="1475"/>
      <c r="V27" s="1475"/>
    </row>
    <row r="28" spans="1:22" s="1495" customFormat="1" x14ac:dyDescent="0.25">
      <c r="A28" s="1494"/>
      <c r="B28" s="1482"/>
      <c r="C28" s="1478" t="s">
        <v>1994</v>
      </c>
      <c r="D28" s="1479"/>
      <c r="E28" s="1471">
        <v>87857</v>
      </c>
      <c r="F28" s="1471">
        <v>92432</v>
      </c>
      <c r="G28" s="1471">
        <v>103309</v>
      </c>
      <c r="H28" s="1471">
        <v>107585</v>
      </c>
      <c r="I28" s="1471">
        <v>90098</v>
      </c>
      <c r="J28" s="1471">
        <v>119688</v>
      </c>
      <c r="K28" s="1471">
        <v>163842</v>
      </c>
      <c r="L28" s="1471">
        <v>152933</v>
      </c>
      <c r="M28" s="1471">
        <v>179106</v>
      </c>
      <c r="N28" s="1480">
        <v>42071</v>
      </c>
      <c r="O28" s="1481">
        <v>41113</v>
      </c>
      <c r="P28" s="1481">
        <v>48082</v>
      </c>
      <c r="Q28" s="1481">
        <v>47840</v>
      </c>
      <c r="R28" s="1474"/>
      <c r="S28" s="1475"/>
      <c r="T28" s="1475"/>
      <c r="U28" s="1475"/>
      <c r="V28" s="1475"/>
    </row>
    <row r="29" spans="1:22" x14ac:dyDescent="0.25">
      <c r="A29" s="1483"/>
      <c r="C29" s="1491"/>
      <c r="D29" s="1486" t="s">
        <v>1995</v>
      </c>
      <c r="E29" s="1487">
        <v>29300</v>
      </c>
      <c r="F29" s="1487">
        <v>29675</v>
      </c>
      <c r="G29" s="1487">
        <v>31818</v>
      </c>
      <c r="H29" s="1487">
        <v>33234</v>
      </c>
      <c r="I29" s="1487">
        <v>27564</v>
      </c>
      <c r="J29" s="1487">
        <v>38101</v>
      </c>
      <c r="K29" s="1487">
        <v>47083</v>
      </c>
      <c r="L29" s="1487">
        <v>44948</v>
      </c>
      <c r="M29" s="1487">
        <v>54857</v>
      </c>
      <c r="N29" s="1488">
        <v>11919</v>
      </c>
      <c r="O29" s="1489">
        <v>11192</v>
      </c>
      <c r="P29" s="1489">
        <v>15205</v>
      </c>
      <c r="Q29" s="1489">
        <v>16541</v>
      </c>
      <c r="R29" s="1490"/>
      <c r="S29" s="1475"/>
      <c r="T29" s="1475"/>
      <c r="U29" s="1475"/>
      <c r="V29" s="1475"/>
    </row>
    <row r="30" spans="1:22" ht="14.4" x14ac:dyDescent="0.25">
      <c r="A30" s="1483"/>
      <c r="C30" s="1491"/>
      <c r="D30" s="1486" t="s">
        <v>2175</v>
      </c>
      <c r="E30" s="1487">
        <v>668</v>
      </c>
      <c r="F30" s="1487">
        <v>953</v>
      </c>
      <c r="G30" s="1487">
        <v>977</v>
      </c>
      <c r="H30" s="1487">
        <v>936</v>
      </c>
      <c r="I30" s="1487">
        <v>1124</v>
      </c>
      <c r="J30" s="1487">
        <v>754</v>
      </c>
      <c r="K30" s="1487">
        <v>1055</v>
      </c>
      <c r="L30" s="1487">
        <v>583</v>
      </c>
      <c r="M30" s="1487">
        <v>789</v>
      </c>
      <c r="N30" s="1488">
        <v>128</v>
      </c>
      <c r="O30" s="1489">
        <v>216</v>
      </c>
      <c r="P30" s="1489">
        <v>247</v>
      </c>
      <c r="Q30" s="1489">
        <v>198</v>
      </c>
      <c r="R30" s="1490"/>
      <c r="S30" s="1475"/>
      <c r="T30" s="1475"/>
      <c r="U30" s="1475"/>
      <c r="V30" s="1475"/>
    </row>
    <row r="31" spans="1:22" x14ac:dyDescent="0.25">
      <c r="A31" s="1483"/>
      <c r="C31" s="1491"/>
      <c r="D31" s="1486" t="s">
        <v>29</v>
      </c>
      <c r="E31" s="1487">
        <v>27292</v>
      </c>
      <c r="F31" s="1487">
        <v>29646</v>
      </c>
      <c r="G31" s="1487">
        <v>35161</v>
      </c>
      <c r="H31" s="1487">
        <v>27579</v>
      </c>
      <c r="I31" s="1487">
        <v>15859</v>
      </c>
      <c r="J31" s="1487">
        <v>33532</v>
      </c>
      <c r="K31" s="1487">
        <v>28419</v>
      </c>
      <c r="L31" s="1487">
        <v>29086</v>
      </c>
      <c r="M31" s="1487">
        <v>34449</v>
      </c>
      <c r="N31" s="1488">
        <v>10251</v>
      </c>
      <c r="O31" s="1489">
        <v>8727</v>
      </c>
      <c r="P31" s="1489">
        <v>8581</v>
      </c>
      <c r="Q31" s="1489">
        <v>6890</v>
      </c>
      <c r="R31" s="1490"/>
      <c r="S31" s="1475"/>
      <c r="T31" s="1475"/>
      <c r="U31" s="1475"/>
      <c r="V31" s="1475"/>
    </row>
    <row r="32" spans="1:22" x14ac:dyDescent="0.25">
      <c r="A32" s="1483"/>
      <c r="C32" s="1491"/>
      <c r="D32" s="1486" t="s">
        <v>2176</v>
      </c>
      <c r="E32" s="1487">
        <v>2701</v>
      </c>
      <c r="F32" s="1487">
        <v>2280</v>
      </c>
      <c r="G32" s="1487">
        <v>3587</v>
      </c>
      <c r="H32" s="1487">
        <v>3961</v>
      </c>
      <c r="I32" s="1487">
        <v>3594</v>
      </c>
      <c r="J32" s="1487">
        <v>4022</v>
      </c>
      <c r="K32" s="1487">
        <v>5179</v>
      </c>
      <c r="L32" s="1487">
        <v>3910</v>
      </c>
      <c r="M32" s="1487">
        <v>4135</v>
      </c>
      <c r="N32" s="1488">
        <v>947</v>
      </c>
      <c r="O32" s="1489">
        <v>773</v>
      </c>
      <c r="P32" s="1489">
        <v>1265</v>
      </c>
      <c r="Q32" s="1489">
        <v>1150</v>
      </c>
      <c r="R32" s="1490"/>
      <c r="S32" s="1475"/>
      <c r="T32" s="1475"/>
      <c r="U32" s="1475"/>
      <c r="V32" s="1475"/>
    </row>
    <row r="33" spans="1:22" x14ac:dyDescent="0.25">
      <c r="A33" s="1483"/>
      <c r="C33" s="1491"/>
      <c r="D33" s="1486" t="s">
        <v>2177</v>
      </c>
      <c r="E33" s="1487">
        <v>8</v>
      </c>
      <c r="F33" s="1487">
        <v>12</v>
      </c>
      <c r="G33" s="1487">
        <v>8</v>
      </c>
      <c r="H33" s="1487">
        <v>11</v>
      </c>
      <c r="I33" s="1487">
        <v>20</v>
      </c>
      <c r="J33" s="1487">
        <v>13</v>
      </c>
      <c r="K33" s="1487">
        <v>12</v>
      </c>
      <c r="L33" s="1487">
        <v>21</v>
      </c>
      <c r="M33" s="1487">
        <v>20</v>
      </c>
      <c r="N33" s="1488">
        <v>4</v>
      </c>
      <c r="O33" s="1489">
        <v>2</v>
      </c>
      <c r="P33" s="1489">
        <v>8</v>
      </c>
      <c r="Q33" s="1489">
        <v>6</v>
      </c>
      <c r="R33" s="1490"/>
      <c r="S33" s="1475"/>
      <c r="T33" s="1475"/>
      <c r="U33" s="1475"/>
      <c r="V33" s="1475"/>
    </row>
    <row r="34" spans="1:22" x14ac:dyDescent="0.25">
      <c r="A34" s="1483"/>
      <c r="C34" s="1491"/>
      <c r="D34" s="1486" t="s">
        <v>69</v>
      </c>
      <c r="E34" s="1487">
        <v>5135</v>
      </c>
      <c r="F34" s="1487">
        <v>6048</v>
      </c>
      <c r="G34" s="1487">
        <v>5981</v>
      </c>
      <c r="H34" s="1487">
        <v>6143</v>
      </c>
      <c r="I34" s="1487">
        <v>4897</v>
      </c>
      <c r="J34" s="1487">
        <v>5202</v>
      </c>
      <c r="K34" s="1487">
        <v>5942</v>
      </c>
      <c r="L34" s="1487">
        <v>8681</v>
      </c>
      <c r="M34" s="1487">
        <v>10350</v>
      </c>
      <c r="N34" s="1488">
        <v>2096</v>
      </c>
      <c r="O34" s="1489">
        <v>2393</v>
      </c>
      <c r="P34" s="1489">
        <v>2476</v>
      </c>
      <c r="Q34" s="1489">
        <v>3385</v>
      </c>
      <c r="R34" s="1490"/>
      <c r="S34" s="1475"/>
      <c r="T34" s="1475"/>
      <c r="U34" s="1475"/>
      <c r="V34" s="1475"/>
    </row>
    <row r="35" spans="1:22" x14ac:dyDescent="0.25">
      <c r="A35" s="1496"/>
      <c r="B35" s="1497"/>
      <c r="C35" s="1498"/>
      <c r="D35" s="1499" t="s">
        <v>2178</v>
      </c>
      <c r="E35" s="1500">
        <v>1501</v>
      </c>
      <c r="F35" s="1500">
        <v>2193</v>
      </c>
      <c r="G35" s="1500">
        <v>3374</v>
      </c>
      <c r="H35" s="1500">
        <v>3909</v>
      </c>
      <c r="I35" s="1500">
        <v>2245</v>
      </c>
      <c r="J35" s="1500">
        <v>1898</v>
      </c>
      <c r="K35" s="1500">
        <v>2424</v>
      </c>
      <c r="L35" s="1500">
        <v>2849</v>
      </c>
      <c r="M35" s="1500">
        <v>2809</v>
      </c>
      <c r="N35" s="1501">
        <v>475</v>
      </c>
      <c r="O35" s="1502">
        <v>916</v>
      </c>
      <c r="P35" s="1502">
        <v>782</v>
      </c>
      <c r="Q35" s="1502">
        <v>636</v>
      </c>
      <c r="R35" s="1490"/>
      <c r="S35" s="1475"/>
      <c r="T35" s="1475"/>
      <c r="U35" s="1475"/>
      <c r="V35" s="1475"/>
    </row>
    <row r="36" spans="1:22" s="1503" customFormat="1" ht="18.600000000000001" x14ac:dyDescent="0.25">
      <c r="B36" s="1504"/>
      <c r="C36" s="1505"/>
      <c r="D36" s="6290" t="s">
        <v>2179</v>
      </c>
      <c r="E36" s="6290"/>
      <c r="F36" s="1164"/>
      <c r="G36" s="1164" t="s">
        <v>2180</v>
      </c>
      <c r="H36" s="1164"/>
      <c r="I36" s="1164"/>
      <c r="J36" s="1506"/>
    </row>
  </sheetData>
  <mergeCells count="14">
    <mergeCell ref="L4:L5"/>
    <mergeCell ref="M4:M5"/>
    <mergeCell ref="N4:Q4"/>
    <mergeCell ref="D36:E36"/>
    <mergeCell ref="A1:AE1"/>
    <mergeCell ref="O2:Q2"/>
    <mergeCell ref="C4:D5"/>
    <mergeCell ref="E4:E5"/>
    <mergeCell ref="F4:F5"/>
    <mergeCell ref="G4:G5"/>
    <mergeCell ref="H4:H5"/>
    <mergeCell ref="I4:I5"/>
    <mergeCell ref="J4:J5"/>
    <mergeCell ref="K4:K5"/>
  </mergeCells>
  <hyperlinks>
    <hyperlink ref="A1:AE1" location="CONTENT!B123" display="Back to table of contents" xr:uid="{8CDD9510-FF25-4B27-85A4-F0F02A866093}"/>
  </hyperlinks>
  <pageMargins left="0.7" right="0.7" top="0.75" bottom="0.75" header="0.3" footer="0.3"/>
  <ignoredErrors>
    <ignoredError sqref="E4:L5" numberStoredAsText="1"/>
  </ignoredErrors>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AA012-EF40-4769-92F6-7269CA1FC5B5}">
  <dimension ref="A1:AF45"/>
  <sheetViews>
    <sheetView workbookViewId="0">
      <selection sqref="A1:AE1"/>
    </sheetView>
  </sheetViews>
  <sheetFormatPr defaultColWidth="6.8984375" defaultRowHeight="13.8" x14ac:dyDescent="0.25"/>
  <cols>
    <col min="1" max="1" width="1.19921875" style="1456" customWidth="1"/>
    <col min="2" max="2" width="1.69921875" style="1456" customWidth="1"/>
    <col min="3" max="3" width="6.09765625" style="1457" customWidth="1"/>
    <col min="4" max="4" width="13.5" style="1457" customWidth="1"/>
    <col min="5" max="17" width="10" style="1456" customWidth="1"/>
    <col min="18" max="249" width="6.8984375" style="1456"/>
    <col min="250" max="250" width="1.19921875" style="1456" customWidth="1"/>
    <col min="251" max="251" width="1.69921875" style="1456" customWidth="1"/>
    <col min="252" max="252" width="1.09765625" style="1456" customWidth="1"/>
    <col min="253" max="253" width="13.5" style="1456" customWidth="1"/>
    <col min="254" max="262" width="9.19921875" style="1456" customWidth="1"/>
    <col min="263" max="263" width="0.69921875" style="1456" customWidth="1"/>
    <col min="264" max="264" width="4.19921875" style="1456" customWidth="1"/>
    <col min="265" max="505" width="6.8984375" style="1456"/>
    <col min="506" max="506" width="1.19921875" style="1456" customWidth="1"/>
    <col min="507" max="507" width="1.69921875" style="1456" customWidth="1"/>
    <col min="508" max="508" width="1.09765625" style="1456" customWidth="1"/>
    <col min="509" max="509" width="13.5" style="1456" customWidth="1"/>
    <col min="510" max="518" width="9.19921875" style="1456" customWidth="1"/>
    <col min="519" max="519" width="0.69921875" style="1456" customWidth="1"/>
    <col min="520" max="520" width="4.19921875" style="1456" customWidth="1"/>
    <col min="521" max="761" width="6.8984375" style="1456"/>
    <col min="762" max="762" width="1.19921875" style="1456" customWidth="1"/>
    <col min="763" max="763" width="1.69921875" style="1456" customWidth="1"/>
    <col min="764" max="764" width="1.09765625" style="1456" customWidth="1"/>
    <col min="765" max="765" width="13.5" style="1456" customWidth="1"/>
    <col min="766" max="774" width="9.19921875" style="1456" customWidth="1"/>
    <col min="775" max="775" width="0.69921875" style="1456" customWidth="1"/>
    <col min="776" max="776" width="4.19921875" style="1456" customWidth="1"/>
    <col min="777" max="1017" width="6.8984375" style="1456"/>
    <col min="1018" max="1018" width="1.19921875" style="1456" customWidth="1"/>
    <col min="1019" max="1019" width="1.69921875" style="1456" customWidth="1"/>
    <col min="1020" max="1020" width="1.09765625" style="1456" customWidth="1"/>
    <col min="1021" max="1021" width="13.5" style="1456" customWidth="1"/>
    <col min="1022" max="1030" width="9.19921875" style="1456" customWidth="1"/>
    <col min="1031" max="1031" width="0.69921875" style="1456" customWidth="1"/>
    <col min="1032" max="1032" width="4.19921875" style="1456" customWidth="1"/>
    <col min="1033" max="1273" width="6.8984375" style="1456"/>
    <col min="1274" max="1274" width="1.19921875" style="1456" customWidth="1"/>
    <col min="1275" max="1275" width="1.69921875" style="1456" customWidth="1"/>
    <col min="1276" max="1276" width="1.09765625" style="1456" customWidth="1"/>
    <col min="1277" max="1277" width="13.5" style="1456" customWidth="1"/>
    <col min="1278" max="1286" width="9.19921875" style="1456" customWidth="1"/>
    <col min="1287" max="1287" width="0.69921875" style="1456" customWidth="1"/>
    <col min="1288" max="1288" width="4.19921875" style="1456" customWidth="1"/>
    <col min="1289" max="1529" width="6.8984375" style="1456"/>
    <col min="1530" max="1530" width="1.19921875" style="1456" customWidth="1"/>
    <col min="1531" max="1531" width="1.69921875" style="1456" customWidth="1"/>
    <col min="1532" max="1532" width="1.09765625" style="1456" customWidth="1"/>
    <col min="1533" max="1533" width="13.5" style="1456" customWidth="1"/>
    <col min="1534" max="1542" width="9.19921875" style="1456" customWidth="1"/>
    <col min="1543" max="1543" width="0.69921875" style="1456" customWidth="1"/>
    <col min="1544" max="1544" width="4.19921875" style="1456" customWidth="1"/>
    <col min="1545" max="1785" width="6.8984375" style="1456"/>
    <col min="1786" max="1786" width="1.19921875" style="1456" customWidth="1"/>
    <col min="1787" max="1787" width="1.69921875" style="1456" customWidth="1"/>
    <col min="1788" max="1788" width="1.09765625" style="1456" customWidth="1"/>
    <col min="1789" max="1789" width="13.5" style="1456" customWidth="1"/>
    <col min="1790" max="1798" width="9.19921875" style="1456" customWidth="1"/>
    <col min="1799" max="1799" width="0.69921875" style="1456" customWidth="1"/>
    <col min="1800" max="1800" width="4.19921875" style="1456" customWidth="1"/>
    <col min="1801" max="2041" width="6.8984375" style="1456"/>
    <col min="2042" max="2042" width="1.19921875" style="1456" customWidth="1"/>
    <col min="2043" max="2043" width="1.69921875" style="1456" customWidth="1"/>
    <col min="2044" max="2044" width="1.09765625" style="1456" customWidth="1"/>
    <col min="2045" max="2045" width="13.5" style="1456" customWidth="1"/>
    <col min="2046" max="2054" width="9.19921875" style="1456" customWidth="1"/>
    <col min="2055" max="2055" width="0.69921875" style="1456" customWidth="1"/>
    <col min="2056" max="2056" width="4.19921875" style="1456" customWidth="1"/>
    <col min="2057" max="2297" width="6.8984375" style="1456"/>
    <col min="2298" max="2298" width="1.19921875" style="1456" customWidth="1"/>
    <col min="2299" max="2299" width="1.69921875" style="1456" customWidth="1"/>
    <col min="2300" max="2300" width="1.09765625" style="1456" customWidth="1"/>
    <col min="2301" max="2301" width="13.5" style="1456" customWidth="1"/>
    <col min="2302" max="2310" width="9.19921875" style="1456" customWidth="1"/>
    <col min="2311" max="2311" width="0.69921875" style="1456" customWidth="1"/>
    <col min="2312" max="2312" width="4.19921875" style="1456" customWidth="1"/>
    <col min="2313" max="2553" width="6.8984375" style="1456"/>
    <col min="2554" max="2554" width="1.19921875" style="1456" customWidth="1"/>
    <col min="2555" max="2555" width="1.69921875" style="1456" customWidth="1"/>
    <col min="2556" max="2556" width="1.09765625" style="1456" customWidth="1"/>
    <col min="2557" max="2557" width="13.5" style="1456" customWidth="1"/>
    <col min="2558" max="2566" width="9.19921875" style="1456" customWidth="1"/>
    <col min="2567" max="2567" width="0.69921875" style="1456" customWidth="1"/>
    <col min="2568" max="2568" width="4.19921875" style="1456" customWidth="1"/>
    <col min="2569" max="2809" width="6.8984375" style="1456"/>
    <col min="2810" max="2810" width="1.19921875" style="1456" customWidth="1"/>
    <col min="2811" max="2811" width="1.69921875" style="1456" customWidth="1"/>
    <col min="2812" max="2812" width="1.09765625" style="1456" customWidth="1"/>
    <col min="2813" max="2813" width="13.5" style="1456" customWidth="1"/>
    <col min="2814" max="2822" width="9.19921875" style="1456" customWidth="1"/>
    <col min="2823" max="2823" width="0.69921875" style="1456" customWidth="1"/>
    <col min="2824" max="2824" width="4.19921875" style="1456" customWidth="1"/>
    <col min="2825" max="3065" width="6.8984375" style="1456"/>
    <col min="3066" max="3066" width="1.19921875" style="1456" customWidth="1"/>
    <col min="3067" max="3067" width="1.69921875" style="1456" customWidth="1"/>
    <col min="3068" max="3068" width="1.09765625" style="1456" customWidth="1"/>
    <col min="3069" max="3069" width="13.5" style="1456" customWidth="1"/>
    <col min="3070" max="3078" width="9.19921875" style="1456" customWidth="1"/>
    <col min="3079" max="3079" width="0.69921875" style="1456" customWidth="1"/>
    <col min="3080" max="3080" width="4.19921875" style="1456" customWidth="1"/>
    <col min="3081" max="3321" width="6.8984375" style="1456"/>
    <col min="3322" max="3322" width="1.19921875" style="1456" customWidth="1"/>
    <col min="3323" max="3323" width="1.69921875" style="1456" customWidth="1"/>
    <col min="3324" max="3324" width="1.09765625" style="1456" customWidth="1"/>
    <col min="3325" max="3325" width="13.5" style="1456" customWidth="1"/>
    <col min="3326" max="3334" width="9.19921875" style="1456" customWidth="1"/>
    <col min="3335" max="3335" width="0.69921875" style="1456" customWidth="1"/>
    <col min="3336" max="3336" width="4.19921875" style="1456" customWidth="1"/>
    <col min="3337" max="3577" width="6.8984375" style="1456"/>
    <col min="3578" max="3578" width="1.19921875" style="1456" customWidth="1"/>
    <col min="3579" max="3579" width="1.69921875" style="1456" customWidth="1"/>
    <col min="3580" max="3580" width="1.09765625" style="1456" customWidth="1"/>
    <col min="3581" max="3581" width="13.5" style="1456" customWidth="1"/>
    <col min="3582" max="3590" width="9.19921875" style="1456" customWidth="1"/>
    <col min="3591" max="3591" width="0.69921875" style="1456" customWidth="1"/>
    <col min="3592" max="3592" width="4.19921875" style="1456" customWidth="1"/>
    <col min="3593" max="3833" width="6.8984375" style="1456"/>
    <col min="3834" max="3834" width="1.19921875" style="1456" customWidth="1"/>
    <col min="3835" max="3835" width="1.69921875" style="1456" customWidth="1"/>
    <col min="3836" max="3836" width="1.09765625" style="1456" customWidth="1"/>
    <col min="3837" max="3837" width="13.5" style="1456" customWidth="1"/>
    <col min="3838" max="3846" width="9.19921875" style="1456" customWidth="1"/>
    <col min="3847" max="3847" width="0.69921875" style="1456" customWidth="1"/>
    <col min="3848" max="3848" width="4.19921875" style="1456" customWidth="1"/>
    <col min="3849" max="4089" width="6.8984375" style="1456"/>
    <col min="4090" max="4090" width="1.19921875" style="1456" customWidth="1"/>
    <col min="4091" max="4091" width="1.69921875" style="1456" customWidth="1"/>
    <col min="4092" max="4092" width="1.09765625" style="1456" customWidth="1"/>
    <col min="4093" max="4093" width="13.5" style="1456" customWidth="1"/>
    <col min="4094" max="4102" width="9.19921875" style="1456" customWidth="1"/>
    <col min="4103" max="4103" width="0.69921875" style="1456" customWidth="1"/>
    <col min="4104" max="4104" width="4.19921875" style="1456" customWidth="1"/>
    <col min="4105" max="4345" width="6.8984375" style="1456"/>
    <col min="4346" max="4346" width="1.19921875" style="1456" customWidth="1"/>
    <col min="4347" max="4347" width="1.69921875" style="1456" customWidth="1"/>
    <col min="4348" max="4348" width="1.09765625" style="1456" customWidth="1"/>
    <col min="4349" max="4349" width="13.5" style="1456" customWidth="1"/>
    <col min="4350" max="4358" width="9.19921875" style="1456" customWidth="1"/>
    <col min="4359" max="4359" width="0.69921875" style="1456" customWidth="1"/>
    <col min="4360" max="4360" width="4.19921875" style="1456" customWidth="1"/>
    <col min="4361" max="4601" width="6.8984375" style="1456"/>
    <col min="4602" max="4602" width="1.19921875" style="1456" customWidth="1"/>
    <col min="4603" max="4603" width="1.69921875" style="1456" customWidth="1"/>
    <col min="4604" max="4604" width="1.09765625" style="1456" customWidth="1"/>
    <col min="4605" max="4605" width="13.5" style="1456" customWidth="1"/>
    <col min="4606" max="4614" width="9.19921875" style="1456" customWidth="1"/>
    <col min="4615" max="4615" width="0.69921875" style="1456" customWidth="1"/>
    <col min="4616" max="4616" width="4.19921875" style="1456" customWidth="1"/>
    <col min="4617" max="4857" width="6.8984375" style="1456"/>
    <col min="4858" max="4858" width="1.19921875" style="1456" customWidth="1"/>
    <col min="4859" max="4859" width="1.69921875" style="1456" customWidth="1"/>
    <col min="4860" max="4860" width="1.09765625" style="1456" customWidth="1"/>
    <col min="4861" max="4861" width="13.5" style="1456" customWidth="1"/>
    <col min="4862" max="4870" width="9.19921875" style="1456" customWidth="1"/>
    <col min="4871" max="4871" width="0.69921875" style="1456" customWidth="1"/>
    <col min="4872" max="4872" width="4.19921875" style="1456" customWidth="1"/>
    <col min="4873" max="5113" width="6.8984375" style="1456"/>
    <col min="5114" max="5114" width="1.19921875" style="1456" customWidth="1"/>
    <col min="5115" max="5115" width="1.69921875" style="1456" customWidth="1"/>
    <col min="5116" max="5116" width="1.09765625" style="1456" customWidth="1"/>
    <col min="5117" max="5117" width="13.5" style="1456" customWidth="1"/>
    <col min="5118" max="5126" width="9.19921875" style="1456" customWidth="1"/>
    <col min="5127" max="5127" width="0.69921875" style="1456" customWidth="1"/>
    <col min="5128" max="5128" width="4.19921875" style="1456" customWidth="1"/>
    <col min="5129" max="5369" width="6.8984375" style="1456"/>
    <col min="5370" max="5370" width="1.19921875" style="1456" customWidth="1"/>
    <col min="5371" max="5371" width="1.69921875" style="1456" customWidth="1"/>
    <col min="5372" max="5372" width="1.09765625" style="1456" customWidth="1"/>
    <col min="5373" max="5373" width="13.5" style="1456" customWidth="1"/>
    <col min="5374" max="5382" width="9.19921875" style="1456" customWidth="1"/>
    <col min="5383" max="5383" width="0.69921875" style="1456" customWidth="1"/>
    <col min="5384" max="5384" width="4.19921875" style="1456" customWidth="1"/>
    <col min="5385" max="5625" width="6.8984375" style="1456"/>
    <col min="5626" max="5626" width="1.19921875" style="1456" customWidth="1"/>
    <col min="5627" max="5627" width="1.69921875" style="1456" customWidth="1"/>
    <col min="5628" max="5628" width="1.09765625" style="1456" customWidth="1"/>
    <col min="5629" max="5629" width="13.5" style="1456" customWidth="1"/>
    <col min="5630" max="5638" width="9.19921875" style="1456" customWidth="1"/>
    <col min="5639" max="5639" width="0.69921875" style="1456" customWidth="1"/>
    <col min="5640" max="5640" width="4.19921875" style="1456" customWidth="1"/>
    <col min="5641" max="5881" width="6.8984375" style="1456"/>
    <col min="5882" max="5882" width="1.19921875" style="1456" customWidth="1"/>
    <col min="5883" max="5883" width="1.69921875" style="1456" customWidth="1"/>
    <col min="5884" max="5884" width="1.09765625" style="1456" customWidth="1"/>
    <col min="5885" max="5885" width="13.5" style="1456" customWidth="1"/>
    <col min="5886" max="5894" width="9.19921875" style="1456" customWidth="1"/>
    <col min="5895" max="5895" width="0.69921875" style="1456" customWidth="1"/>
    <col min="5896" max="5896" width="4.19921875" style="1456" customWidth="1"/>
    <col min="5897" max="6137" width="6.8984375" style="1456"/>
    <col min="6138" max="6138" width="1.19921875" style="1456" customWidth="1"/>
    <col min="6139" max="6139" width="1.69921875" style="1456" customWidth="1"/>
    <col min="6140" max="6140" width="1.09765625" style="1456" customWidth="1"/>
    <col min="6141" max="6141" width="13.5" style="1456" customWidth="1"/>
    <col min="6142" max="6150" width="9.19921875" style="1456" customWidth="1"/>
    <col min="6151" max="6151" width="0.69921875" style="1456" customWidth="1"/>
    <col min="6152" max="6152" width="4.19921875" style="1456" customWidth="1"/>
    <col min="6153" max="6393" width="6.8984375" style="1456"/>
    <col min="6394" max="6394" width="1.19921875" style="1456" customWidth="1"/>
    <col min="6395" max="6395" width="1.69921875" style="1456" customWidth="1"/>
    <col min="6396" max="6396" width="1.09765625" style="1456" customWidth="1"/>
    <col min="6397" max="6397" width="13.5" style="1456" customWidth="1"/>
    <col min="6398" max="6406" width="9.19921875" style="1456" customWidth="1"/>
    <col min="6407" max="6407" width="0.69921875" style="1456" customWidth="1"/>
    <col min="6408" max="6408" width="4.19921875" style="1456" customWidth="1"/>
    <col min="6409" max="6649" width="6.8984375" style="1456"/>
    <col min="6650" max="6650" width="1.19921875" style="1456" customWidth="1"/>
    <col min="6651" max="6651" width="1.69921875" style="1456" customWidth="1"/>
    <col min="6652" max="6652" width="1.09765625" style="1456" customWidth="1"/>
    <col min="6653" max="6653" width="13.5" style="1456" customWidth="1"/>
    <col min="6654" max="6662" width="9.19921875" style="1456" customWidth="1"/>
    <col min="6663" max="6663" width="0.69921875" style="1456" customWidth="1"/>
    <col min="6664" max="6664" width="4.19921875" style="1456" customWidth="1"/>
    <col min="6665" max="6905" width="6.8984375" style="1456"/>
    <col min="6906" max="6906" width="1.19921875" style="1456" customWidth="1"/>
    <col min="6907" max="6907" width="1.69921875" style="1456" customWidth="1"/>
    <col min="6908" max="6908" width="1.09765625" style="1456" customWidth="1"/>
    <col min="6909" max="6909" width="13.5" style="1456" customWidth="1"/>
    <col min="6910" max="6918" width="9.19921875" style="1456" customWidth="1"/>
    <col min="6919" max="6919" width="0.69921875" style="1456" customWidth="1"/>
    <col min="6920" max="6920" width="4.19921875" style="1456" customWidth="1"/>
    <col min="6921" max="7161" width="6.8984375" style="1456"/>
    <col min="7162" max="7162" width="1.19921875" style="1456" customWidth="1"/>
    <col min="7163" max="7163" width="1.69921875" style="1456" customWidth="1"/>
    <col min="7164" max="7164" width="1.09765625" style="1456" customWidth="1"/>
    <col min="7165" max="7165" width="13.5" style="1456" customWidth="1"/>
    <col min="7166" max="7174" width="9.19921875" style="1456" customWidth="1"/>
    <col min="7175" max="7175" width="0.69921875" style="1456" customWidth="1"/>
    <col min="7176" max="7176" width="4.19921875" style="1456" customWidth="1"/>
    <col min="7177" max="7417" width="6.8984375" style="1456"/>
    <col min="7418" max="7418" width="1.19921875" style="1456" customWidth="1"/>
    <col min="7419" max="7419" width="1.69921875" style="1456" customWidth="1"/>
    <col min="7420" max="7420" width="1.09765625" style="1456" customWidth="1"/>
    <col min="7421" max="7421" width="13.5" style="1456" customWidth="1"/>
    <col min="7422" max="7430" width="9.19921875" style="1456" customWidth="1"/>
    <col min="7431" max="7431" width="0.69921875" style="1456" customWidth="1"/>
    <col min="7432" max="7432" width="4.19921875" style="1456" customWidth="1"/>
    <col min="7433" max="7673" width="6.8984375" style="1456"/>
    <col min="7674" max="7674" width="1.19921875" style="1456" customWidth="1"/>
    <col min="7675" max="7675" width="1.69921875" style="1456" customWidth="1"/>
    <col min="7676" max="7676" width="1.09765625" style="1456" customWidth="1"/>
    <col min="7677" max="7677" width="13.5" style="1456" customWidth="1"/>
    <col min="7678" max="7686" width="9.19921875" style="1456" customWidth="1"/>
    <col min="7687" max="7687" width="0.69921875" style="1456" customWidth="1"/>
    <col min="7688" max="7688" width="4.19921875" style="1456" customWidth="1"/>
    <col min="7689" max="7929" width="6.8984375" style="1456"/>
    <col min="7930" max="7930" width="1.19921875" style="1456" customWidth="1"/>
    <col min="7931" max="7931" width="1.69921875" style="1456" customWidth="1"/>
    <col min="7932" max="7932" width="1.09765625" style="1456" customWidth="1"/>
    <col min="7933" max="7933" width="13.5" style="1456" customWidth="1"/>
    <col min="7934" max="7942" width="9.19921875" style="1456" customWidth="1"/>
    <col min="7943" max="7943" width="0.69921875" style="1456" customWidth="1"/>
    <col min="7944" max="7944" width="4.19921875" style="1456" customWidth="1"/>
    <col min="7945" max="8185" width="6.8984375" style="1456"/>
    <col min="8186" max="8186" width="1.19921875" style="1456" customWidth="1"/>
    <col min="8187" max="8187" width="1.69921875" style="1456" customWidth="1"/>
    <col min="8188" max="8188" width="1.09765625" style="1456" customWidth="1"/>
    <col min="8189" max="8189" width="13.5" style="1456" customWidth="1"/>
    <col min="8190" max="8198" width="9.19921875" style="1456" customWidth="1"/>
    <col min="8199" max="8199" width="0.69921875" style="1456" customWidth="1"/>
    <col min="8200" max="8200" width="4.19921875" style="1456" customWidth="1"/>
    <col min="8201" max="8441" width="6.8984375" style="1456"/>
    <col min="8442" max="8442" width="1.19921875" style="1456" customWidth="1"/>
    <col min="8443" max="8443" width="1.69921875" style="1456" customWidth="1"/>
    <col min="8444" max="8444" width="1.09765625" style="1456" customWidth="1"/>
    <col min="8445" max="8445" width="13.5" style="1456" customWidth="1"/>
    <col min="8446" max="8454" width="9.19921875" style="1456" customWidth="1"/>
    <col min="8455" max="8455" width="0.69921875" style="1456" customWidth="1"/>
    <col min="8456" max="8456" width="4.19921875" style="1456" customWidth="1"/>
    <col min="8457" max="8697" width="6.8984375" style="1456"/>
    <col min="8698" max="8698" width="1.19921875" style="1456" customWidth="1"/>
    <col min="8699" max="8699" width="1.69921875" style="1456" customWidth="1"/>
    <col min="8700" max="8700" width="1.09765625" style="1456" customWidth="1"/>
    <col min="8701" max="8701" width="13.5" style="1456" customWidth="1"/>
    <col min="8702" max="8710" width="9.19921875" style="1456" customWidth="1"/>
    <col min="8711" max="8711" width="0.69921875" style="1456" customWidth="1"/>
    <col min="8712" max="8712" width="4.19921875" style="1456" customWidth="1"/>
    <col min="8713" max="8953" width="6.8984375" style="1456"/>
    <col min="8954" max="8954" width="1.19921875" style="1456" customWidth="1"/>
    <col min="8955" max="8955" width="1.69921875" style="1456" customWidth="1"/>
    <col min="8956" max="8956" width="1.09765625" style="1456" customWidth="1"/>
    <col min="8957" max="8957" width="13.5" style="1456" customWidth="1"/>
    <col min="8958" max="8966" width="9.19921875" style="1456" customWidth="1"/>
    <col min="8967" max="8967" width="0.69921875" style="1456" customWidth="1"/>
    <col min="8968" max="8968" width="4.19921875" style="1456" customWidth="1"/>
    <col min="8969" max="9209" width="6.8984375" style="1456"/>
    <col min="9210" max="9210" width="1.19921875" style="1456" customWidth="1"/>
    <col min="9211" max="9211" width="1.69921875" style="1456" customWidth="1"/>
    <col min="9212" max="9212" width="1.09765625" style="1456" customWidth="1"/>
    <col min="9213" max="9213" width="13.5" style="1456" customWidth="1"/>
    <col min="9214" max="9222" width="9.19921875" style="1456" customWidth="1"/>
    <col min="9223" max="9223" width="0.69921875" style="1456" customWidth="1"/>
    <col min="9224" max="9224" width="4.19921875" style="1456" customWidth="1"/>
    <col min="9225" max="9465" width="6.8984375" style="1456"/>
    <col min="9466" max="9466" width="1.19921875" style="1456" customWidth="1"/>
    <col min="9467" max="9467" width="1.69921875" style="1456" customWidth="1"/>
    <col min="9468" max="9468" width="1.09765625" style="1456" customWidth="1"/>
    <col min="9469" max="9469" width="13.5" style="1456" customWidth="1"/>
    <col min="9470" max="9478" width="9.19921875" style="1456" customWidth="1"/>
    <col min="9479" max="9479" width="0.69921875" style="1456" customWidth="1"/>
    <col min="9480" max="9480" width="4.19921875" style="1456" customWidth="1"/>
    <col min="9481" max="9721" width="6.8984375" style="1456"/>
    <col min="9722" max="9722" width="1.19921875" style="1456" customWidth="1"/>
    <col min="9723" max="9723" width="1.69921875" style="1456" customWidth="1"/>
    <col min="9724" max="9724" width="1.09765625" style="1456" customWidth="1"/>
    <col min="9725" max="9725" width="13.5" style="1456" customWidth="1"/>
    <col min="9726" max="9734" width="9.19921875" style="1456" customWidth="1"/>
    <col min="9735" max="9735" width="0.69921875" style="1456" customWidth="1"/>
    <col min="9736" max="9736" width="4.19921875" style="1456" customWidth="1"/>
    <col min="9737" max="9977" width="6.8984375" style="1456"/>
    <col min="9978" max="9978" width="1.19921875" style="1456" customWidth="1"/>
    <col min="9979" max="9979" width="1.69921875" style="1456" customWidth="1"/>
    <col min="9980" max="9980" width="1.09765625" style="1456" customWidth="1"/>
    <col min="9981" max="9981" width="13.5" style="1456" customWidth="1"/>
    <col min="9982" max="9990" width="9.19921875" style="1456" customWidth="1"/>
    <col min="9991" max="9991" width="0.69921875" style="1456" customWidth="1"/>
    <col min="9992" max="9992" width="4.19921875" style="1456" customWidth="1"/>
    <col min="9993" max="10233" width="6.8984375" style="1456"/>
    <col min="10234" max="10234" width="1.19921875" style="1456" customWidth="1"/>
    <col min="10235" max="10235" width="1.69921875" style="1456" customWidth="1"/>
    <col min="10236" max="10236" width="1.09765625" style="1456" customWidth="1"/>
    <col min="10237" max="10237" width="13.5" style="1456" customWidth="1"/>
    <col min="10238" max="10246" width="9.19921875" style="1456" customWidth="1"/>
    <col min="10247" max="10247" width="0.69921875" style="1456" customWidth="1"/>
    <col min="10248" max="10248" width="4.19921875" style="1456" customWidth="1"/>
    <col min="10249" max="10489" width="6.8984375" style="1456"/>
    <col min="10490" max="10490" width="1.19921875" style="1456" customWidth="1"/>
    <col min="10491" max="10491" width="1.69921875" style="1456" customWidth="1"/>
    <col min="10492" max="10492" width="1.09765625" style="1456" customWidth="1"/>
    <col min="10493" max="10493" width="13.5" style="1456" customWidth="1"/>
    <col min="10494" max="10502" width="9.19921875" style="1456" customWidth="1"/>
    <col min="10503" max="10503" width="0.69921875" style="1456" customWidth="1"/>
    <col min="10504" max="10504" width="4.19921875" style="1456" customWidth="1"/>
    <col min="10505" max="10745" width="6.8984375" style="1456"/>
    <col min="10746" max="10746" width="1.19921875" style="1456" customWidth="1"/>
    <col min="10747" max="10747" width="1.69921875" style="1456" customWidth="1"/>
    <col min="10748" max="10748" width="1.09765625" style="1456" customWidth="1"/>
    <col min="10749" max="10749" width="13.5" style="1456" customWidth="1"/>
    <col min="10750" max="10758" width="9.19921875" style="1456" customWidth="1"/>
    <col min="10759" max="10759" width="0.69921875" style="1456" customWidth="1"/>
    <col min="10760" max="10760" width="4.19921875" style="1456" customWidth="1"/>
    <col min="10761" max="11001" width="6.8984375" style="1456"/>
    <col min="11002" max="11002" width="1.19921875" style="1456" customWidth="1"/>
    <col min="11003" max="11003" width="1.69921875" style="1456" customWidth="1"/>
    <col min="11004" max="11004" width="1.09765625" style="1456" customWidth="1"/>
    <col min="11005" max="11005" width="13.5" style="1456" customWidth="1"/>
    <col min="11006" max="11014" width="9.19921875" style="1456" customWidth="1"/>
    <col min="11015" max="11015" width="0.69921875" style="1456" customWidth="1"/>
    <col min="11016" max="11016" width="4.19921875" style="1456" customWidth="1"/>
    <col min="11017" max="11257" width="6.8984375" style="1456"/>
    <col min="11258" max="11258" width="1.19921875" style="1456" customWidth="1"/>
    <col min="11259" max="11259" width="1.69921875" style="1456" customWidth="1"/>
    <col min="11260" max="11260" width="1.09765625" style="1456" customWidth="1"/>
    <col min="11261" max="11261" width="13.5" style="1456" customWidth="1"/>
    <col min="11262" max="11270" width="9.19921875" style="1456" customWidth="1"/>
    <col min="11271" max="11271" width="0.69921875" style="1456" customWidth="1"/>
    <col min="11272" max="11272" width="4.19921875" style="1456" customWidth="1"/>
    <col min="11273" max="11513" width="6.8984375" style="1456"/>
    <col min="11514" max="11514" width="1.19921875" style="1456" customWidth="1"/>
    <col min="11515" max="11515" width="1.69921875" style="1456" customWidth="1"/>
    <col min="11516" max="11516" width="1.09765625" style="1456" customWidth="1"/>
    <col min="11517" max="11517" width="13.5" style="1456" customWidth="1"/>
    <col min="11518" max="11526" width="9.19921875" style="1456" customWidth="1"/>
    <col min="11527" max="11527" width="0.69921875" style="1456" customWidth="1"/>
    <col min="11528" max="11528" width="4.19921875" style="1456" customWidth="1"/>
    <col min="11529" max="11769" width="6.8984375" style="1456"/>
    <col min="11770" max="11770" width="1.19921875" style="1456" customWidth="1"/>
    <col min="11771" max="11771" width="1.69921875" style="1456" customWidth="1"/>
    <col min="11772" max="11772" width="1.09765625" style="1456" customWidth="1"/>
    <col min="11773" max="11773" width="13.5" style="1456" customWidth="1"/>
    <col min="11774" max="11782" width="9.19921875" style="1456" customWidth="1"/>
    <col min="11783" max="11783" width="0.69921875" style="1456" customWidth="1"/>
    <col min="11784" max="11784" width="4.19921875" style="1456" customWidth="1"/>
    <col min="11785" max="12025" width="6.8984375" style="1456"/>
    <col min="12026" max="12026" width="1.19921875" style="1456" customWidth="1"/>
    <col min="12027" max="12027" width="1.69921875" style="1456" customWidth="1"/>
    <col min="12028" max="12028" width="1.09765625" style="1456" customWidth="1"/>
    <col min="12029" max="12029" width="13.5" style="1456" customWidth="1"/>
    <col min="12030" max="12038" width="9.19921875" style="1456" customWidth="1"/>
    <col min="12039" max="12039" width="0.69921875" style="1456" customWidth="1"/>
    <col min="12040" max="12040" width="4.19921875" style="1456" customWidth="1"/>
    <col min="12041" max="12281" width="6.8984375" style="1456"/>
    <col min="12282" max="12282" width="1.19921875" style="1456" customWidth="1"/>
    <col min="12283" max="12283" width="1.69921875" style="1456" customWidth="1"/>
    <col min="12284" max="12284" width="1.09765625" style="1456" customWidth="1"/>
    <col min="12285" max="12285" width="13.5" style="1456" customWidth="1"/>
    <col min="12286" max="12294" width="9.19921875" style="1456" customWidth="1"/>
    <col min="12295" max="12295" width="0.69921875" style="1456" customWidth="1"/>
    <col min="12296" max="12296" width="4.19921875" style="1456" customWidth="1"/>
    <col min="12297" max="12537" width="6.8984375" style="1456"/>
    <col min="12538" max="12538" width="1.19921875" style="1456" customWidth="1"/>
    <col min="12539" max="12539" width="1.69921875" style="1456" customWidth="1"/>
    <col min="12540" max="12540" width="1.09765625" style="1456" customWidth="1"/>
    <col min="12541" max="12541" width="13.5" style="1456" customWidth="1"/>
    <col min="12542" max="12550" width="9.19921875" style="1456" customWidth="1"/>
    <col min="12551" max="12551" width="0.69921875" style="1456" customWidth="1"/>
    <col min="12552" max="12552" width="4.19921875" style="1456" customWidth="1"/>
    <col min="12553" max="12793" width="6.8984375" style="1456"/>
    <col min="12794" max="12794" width="1.19921875" style="1456" customWidth="1"/>
    <col min="12795" max="12795" width="1.69921875" style="1456" customWidth="1"/>
    <col min="12796" max="12796" width="1.09765625" style="1456" customWidth="1"/>
    <col min="12797" max="12797" width="13.5" style="1456" customWidth="1"/>
    <col min="12798" max="12806" width="9.19921875" style="1456" customWidth="1"/>
    <col min="12807" max="12807" width="0.69921875" style="1456" customWidth="1"/>
    <col min="12808" max="12808" width="4.19921875" style="1456" customWidth="1"/>
    <col min="12809" max="13049" width="6.8984375" style="1456"/>
    <col min="13050" max="13050" width="1.19921875" style="1456" customWidth="1"/>
    <col min="13051" max="13051" width="1.69921875" style="1456" customWidth="1"/>
    <col min="13052" max="13052" width="1.09765625" style="1456" customWidth="1"/>
    <col min="13053" max="13053" width="13.5" style="1456" customWidth="1"/>
    <col min="13054" max="13062" width="9.19921875" style="1456" customWidth="1"/>
    <col min="13063" max="13063" width="0.69921875" style="1456" customWidth="1"/>
    <col min="13064" max="13064" width="4.19921875" style="1456" customWidth="1"/>
    <col min="13065" max="13305" width="6.8984375" style="1456"/>
    <col min="13306" max="13306" width="1.19921875" style="1456" customWidth="1"/>
    <col min="13307" max="13307" width="1.69921875" style="1456" customWidth="1"/>
    <col min="13308" max="13308" width="1.09765625" style="1456" customWidth="1"/>
    <col min="13309" max="13309" width="13.5" style="1456" customWidth="1"/>
    <col min="13310" max="13318" width="9.19921875" style="1456" customWidth="1"/>
    <col min="13319" max="13319" width="0.69921875" style="1456" customWidth="1"/>
    <col min="13320" max="13320" width="4.19921875" style="1456" customWidth="1"/>
    <col min="13321" max="13561" width="6.8984375" style="1456"/>
    <col min="13562" max="13562" width="1.19921875" style="1456" customWidth="1"/>
    <col min="13563" max="13563" width="1.69921875" style="1456" customWidth="1"/>
    <col min="13564" max="13564" width="1.09765625" style="1456" customWidth="1"/>
    <col min="13565" max="13565" width="13.5" style="1456" customWidth="1"/>
    <col min="13566" max="13574" width="9.19921875" style="1456" customWidth="1"/>
    <col min="13575" max="13575" width="0.69921875" style="1456" customWidth="1"/>
    <col min="13576" max="13576" width="4.19921875" style="1456" customWidth="1"/>
    <col min="13577" max="13817" width="6.8984375" style="1456"/>
    <col min="13818" max="13818" width="1.19921875" style="1456" customWidth="1"/>
    <col min="13819" max="13819" width="1.69921875" style="1456" customWidth="1"/>
    <col min="13820" max="13820" width="1.09765625" style="1456" customWidth="1"/>
    <col min="13821" max="13821" width="13.5" style="1456" customWidth="1"/>
    <col min="13822" max="13830" width="9.19921875" style="1456" customWidth="1"/>
    <col min="13831" max="13831" width="0.69921875" style="1456" customWidth="1"/>
    <col min="13832" max="13832" width="4.19921875" style="1456" customWidth="1"/>
    <col min="13833" max="14073" width="6.8984375" style="1456"/>
    <col min="14074" max="14074" width="1.19921875" style="1456" customWidth="1"/>
    <col min="14075" max="14075" width="1.69921875" style="1456" customWidth="1"/>
    <col min="14076" max="14076" width="1.09765625" style="1456" customWidth="1"/>
    <col min="14077" max="14077" width="13.5" style="1456" customWidth="1"/>
    <col min="14078" max="14086" width="9.19921875" style="1456" customWidth="1"/>
    <col min="14087" max="14087" width="0.69921875" style="1456" customWidth="1"/>
    <col min="14088" max="14088" width="4.19921875" style="1456" customWidth="1"/>
    <col min="14089" max="14329" width="6.8984375" style="1456"/>
    <col min="14330" max="14330" width="1.19921875" style="1456" customWidth="1"/>
    <col min="14331" max="14331" width="1.69921875" style="1456" customWidth="1"/>
    <col min="14332" max="14332" width="1.09765625" style="1456" customWidth="1"/>
    <col min="14333" max="14333" width="13.5" style="1456" customWidth="1"/>
    <col min="14334" max="14342" width="9.19921875" style="1456" customWidth="1"/>
    <col min="14343" max="14343" width="0.69921875" style="1456" customWidth="1"/>
    <col min="14344" max="14344" width="4.19921875" style="1456" customWidth="1"/>
    <col min="14345" max="14585" width="6.8984375" style="1456"/>
    <col min="14586" max="14586" width="1.19921875" style="1456" customWidth="1"/>
    <col min="14587" max="14587" width="1.69921875" style="1456" customWidth="1"/>
    <col min="14588" max="14588" width="1.09765625" style="1456" customWidth="1"/>
    <col min="14589" max="14589" width="13.5" style="1456" customWidth="1"/>
    <col min="14590" max="14598" width="9.19921875" style="1456" customWidth="1"/>
    <col min="14599" max="14599" width="0.69921875" style="1456" customWidth="1"/>
    <col min="14600" max="14600" width="4.19921875" style="1456" customWidth="1"/>
    <col min="14601" max="14841" width="6.8984375" style="1456"/>
    <col min="14842" max="14842" width="1.19921875" style="1456" customWidth="1"/>
    <col min="14843" max="14843" width="1.69921875" style="1456" customWidth="1"/>
    <col min="14844" max="14844" width="1.09765625" style="1456" customWidth="1"/>
    <col min="14845" max="14845" width="13.5" style="1456" customWidth="1"/>
    <col min="14846" max="14854" width="9.19921875" style="1456" customWidth="1"/>
    <col min="14855" max="14855" width="0.69921875" style="1456" customWidth="1"/>
    <col min="14856" max="14856" width="4.19921875" style="1456" customWidth="1"/>
    <col min="14857" max="15097" width="6.8984375" style="1456"/>
    <col min="15098" max="15098" width="1.19921875" style="1456" customWidth="1"/>
    <col min="15099" max="15099" width="1.69921875" style="1456" customWidth="1"/>
    <col min="15100" max="15100" width="1.09765625" style="1456" customWidth="1"/>
    <col min="15101" max="15101" width="13.5" style="1456" customWidth="1"/>
    <col min="15102" max="15110" width="9.19921875" style="1456" customWidth="1"/>
    <col min="15111" max="15111" width="0.69921875" style="1456" customWidth="1"/>
    <col min="15112" max="15112" width="4.19921875" style="1456" customWidth="1"/>
    <col min="15113" max="15353" width="6.8984375" style="1456"/>
    <col min="15354" max="15354" width="1.19921875" style="1456" customWidth="1"/>
    <col min="15355" max="15355" width="1.69921875" style="1456" customWidth="1"/>
    <col min="15356" max="15356" width="1.09765625" style="1456" customWidth="1"/>
    <col min="15357" max="15357" width="13.5" style="1456" customWidth="1"/>
    <col min="15358" max="15366" width="9.19921875" style="1456" customWidth="1"/>
    <col min="15367" max="15367" width="0.69921875" style="1456" customWidth="1"/>
    <col min="15368" max="15368" width="4.19921875" style="1456" customWidth="1"/>
    <col min="15369" max="15609" width="6.8984375" style="1456"/>
    <col min="15610" max="15610" width="1.19921875" style="1456" customWidth="1"/>
    <col min="15611" max="15611" width="1.69921875" style="1456" customWidth="1"/>
    <col min="15612" max="15612" width="1.09765625" style="1456" customWidth="1"/>
    <col min="15613" max="15613" width="13.5" style="1456" customWidth="1"/>
    <col min="15614" max="15622" width="9.19921875" style="1456" customWidth="1"/>
    <col min="15623" max="15623" width="0.69921875" style="1456" customWidth="1"/>
    <col min="15624" max="15624" width="4.19921875" style="1456" customWidth="1"/>
    <col min="15625" max="15865" width="6.8984375" style="1456"/>
    <col min="15866" max="15866" width="1.19921875" style="1456" customWidth="1"/>
    <col min="15867" max="15867" width="1.69921875" style="1456" customWidth="1"/>
    <col min="15868" max="15868" width="1.09765625" style="1456" customWidth="1"/>
    <col min="15869" max="15869" width="13.5" style="1456" customWidth="1"/>
    <col min="15870" max="15878" width="9.19921875" style="1456" customWidth="1"/>
    <col min="15879" max="15879" width="0.69921875" style="1456" customWidth="1"/>
    <col min="15880" max="15880" width="4.19921875" style="1456" customWidth="1"/>
    <col min="15881" max="16121" width="6.8984375" style="1456"/>
    <col min="16122" max="16122" width="1.19921875" style="1456" customWidth="1"/>
    <col min="16123" max="16123" width="1.69921875" style="1456" customWidth="1"/>
    <col min="16124" max="16124" width="1.09765625" style="1456" customWidth="1"/>
    <col min="16125" max="16125" width="13.5" style="1456" customWidth="1"/>
    <col min="16126" max="16134" width="9.19921875" style="1456" customWidth="1"/>
    <col min="16135" max="16135" width="0.69921875" style="1456" customWidth="1"/>
    <col min="16136" max="16136" width="4.19921875" style="1456" customWidth="1"/>
    <col min="16137" max="16384" width="6.8984375" style="1456"/>
  </cols>
  <sheetData>
    <row r="1" spans="1:32" s="43" customFormat="1" ht="14.4" x14ac:dyDescent="0.3">
      <c r="A1" s="5863" t="s">
        <v>0</v>
      </c>
      <c r="B1" s="5863"/>
      <c r="C1" s="5863"/>
      <c r="D1" s="5863"/>
      <c r="E1" s="5863"/>
      <c r="F1" s="5863"/>
      <c r="G1" s="5863"/>
      <c r="H1" s="5863"/>
      <c r="I1" s="5863"/>
      <c r="J1" s="5863"/>
      <c r="K1" s="5863"/>
      <c r="L1" s="5863"/>
      <c r="M1" s="5863"/>
      <c r="N1" s="5863"/>
      <c r="O1" s="5863"/>
      <c r="P1" s="5863"/>
      <c r="Q1" s="5863"/>
      <c r="R1" s="5863"/>
      <c r="S1" s="5863"/>
      <c r="T1" s="5863"/>
      <c r="U1" s="5863"/>
      <c r="V1" s="5863"/>
      <c r="W1" s="5863"/>
      <c r="X1" s="5863"/>
      <c r="Y1" s="5863"/>
      <c r="Z1" s="5863"/>
      <c r="AA1" s="5863"/>
      <c r="AB1" s="5863"/>
      <c r="AC1" s="5863"/>
      <c r="AD1" s="5863"/>
      <c r="AE1" s="5863"/>
      <c r="AF1" s="868"/>
    </row>
    <row r="2" spans="1:32" s="1453" customFormat="1" ht="16.8" x14ac:dyDescent="0.3">
      <c r="A2" s="1450" t="s">
        <v>2181</v>
      </c>
      <c r="B2" s="1451"/>
      <c r="C2" s="1451"/>
      <c r="D2" s="1451"/>
      <c r="K2" s="6301"/>
      <c r="L2" s="6301"/>
      <c r="M2" s="6301"/>
      <c r="N2" s="6301"/>
      <c r="O2" s="6301"/>
      <c r="P2" s="6301"/>
      <c r="Q2" s="6301"/>
    </row>
    <row r="3" spans="1:32" x14ac:dyDescent="0.25">
      <c r="K3" s="6301"/>
      <c r="L3" s="6301"/>
      <c r="M3" s="6301"/>
      <c r="N3" s="6301"/>
      <c r="O3" s="6301"/>
      <c r="P3" s="6301"/>
      <c r="Q3" s="6301"/>
    </row>
    <row r="4" spans="1:32" ht="13.2" x14ac:dyDescent="0.25">
      <c r="A4" s="1507"/>
      <c r="B4" s="1508"/>
      <c r="C4" s="6302" t="s">
        <v>2161</v>
      </c>
      <c r="D4" s="6303"/>
      <c r="E4" s="6286" t="s">
        <v>13</v>
      </c>
      <c r="F4" s="6286" t="s">
        <v>14</v>
      </c>
      <c r="G4" s="6286" t="s">
        <v>15</v>
      </c>
      <c r="H4" s="6286" t="s">
        <v>2162</v>
      </c>
      <c r="I4" s="6286" t="s">
        <v>2163</v>
      </c>
      <c r="J4" s="6286" t="s">
        <v>2164</v>
      </c>
      <c r="K4" s="6296">
        <v>2022</v>
      </c>
      <c r="L4" s="6296">
        <v>2023</v>
      </c>
      <c r="M4" s="6296">
        <v>2024</v>
      </c>
      <c r="N4" s="6298">
        <v>2024</v>
      </c>
      <c r="O4" s="6298"/>
      <c r="P4" s="6298"/>
      <c r="Q4" s="6299"/>
    </row>
    <row r="5" spans="1:32" thickBot="1" x14ac:dyDescent="0.3">
      <c r="A5" s="1509"/>
      <c r="B5" s="1510"/>
      <c r="C5" s="6304"/>
      <c r="D5" s="6305"/>
      <c r="E5" s="6287"/>
      <c r="F5" s="6287"/>
      <c r="G5" s="6287"/>
      <c r="H5" s="6287"/>
      <c r="I5" s="6287"/>
      <c r="J5" s="6287"/>
      <c r="K5" s="6297"/>
      <c r="L5" s="6297"/>
      <c r="M5" s="6297"/>
      <c r="N5" s="1511" t="s">
        <v>980</v>
      </c>
      <c r="O5" s="1465" t="s">
        <v>17</v>
      </c>
      <c r="P5" s="1465" t="s">
        <v>18</v>
      </c>
      <c r="Q5" s="1465" t="s">
        <v>19</v>
      </c>
    </row>
    <row r="6" spans="1:32" ht="13.2" x14ac:dyDescent="0.25">
      <c r="A6" s="1512"/>
      <c r="C6" s="1491"/>
      <c r="D6" s="1513" t="s">
        <v>33</v>
      </c>
      <c r="E6" s="1493">
        <v>3323</v>
      </c>
      <c r="F6" s="1493">
        <v>3312</v>
      </c>
      <c r="G6" s="1493">
        <v>3453</v>
      </c>
      <c r="H6" s="1493">
        <v>4072</v>
      </c>
      <c r="I6" s="1493">
        <v>4314</v>
      </c>
      <c r="J6" s="1493">
        <v>3757</v>
      </c>
      <c r="K6" s="1493">
        <v>5180</v>
      </c>
      <c r="L6" s="1493">
        <v>4751</v>
      </c>
      <c r="M6" s="1493">
        <v>6298</v>
      </c>
      <c r="N6" s="1514">
        <v>1855</v>
      </c>
      <c r="O6" s="1515">
        <v>1179</v>
      </c>
      <c r="P6" s="1515">
        <v>1803</v>
      </c>
      <c r="Q6" s="1515">
        <v>1461</v>
      </c>
      <c r="S6" s="1516"/>
      <c r="T6" s="1516"/>
      <c r="U6" s="1516"/>
    </row>
    <row r="7" spans="1:32" ht="13.2" x14ac:dyDescent="0.25">
      <c r="A7" s="1512"/>
      <c r="C7" s="1491"/>
      <c r="D7" s="1513" t="s">
        <v>2182</v>
      </c>
      <c r="E7" s="1493">
        <v>18</v>
      </c>
      <c r="F7" s="1493">
        <v>37</v>
      </c>
      <c r="G7" s="1493">
        <v>30</v>
      </c>
      <c r="H7" s="1493">
        <v>36</v>
      </c>
      <c r="I7" s="1493">
        <v>37</v>
      </c>
      <c r="J7" s="1493">
        <v>38</v>
      </c>
      <c r="K7" s="1493">
        <v>48</v>
      </c>
      <c r="L7" s="1493">
        <v>48</v>
      </c>
      <c r="M7" s="1493">
        <v>45</v>
      </c>
      <c r="N7" s="1488">
        <v>11</v>
      </c>
      <c r="O7" s="1489">
        <v>11</v>
      </c>
      <c r="P7" s="1489">
        <v>10</v>
      </c>
      <c r="Q7" s="1489">
        <v>13</v>
      </c>
      <c r="S7" s="1516"/>
      <c r="T7" s="1516"/>
      <c r="U7" s="1516"/>
    </row>
    <row r="8" spans="1:32" ht="13.2" x14ac:dyDescent="0.25">
      <c r="A8" s="1512"/>
      <c r="C8" s="1491"/>
      <c r="D8" s="1513" t="s">
        <v>2183</v>
      </c>
      <c r="E8" s="1493">
        <v>637</v>
      </c>
      <c r="F8" s="1493">
        <v>686</v>
      </c>
      <c r="G8" s="1493">
        <v>759</v>
      </c>
      <c r="H8" s="1493">
        <v>637</v>
      </c>
      <c r="I8" s="1493">
        <v>646</v>
      </c>
      <c r="J8" s="1493">
        <v>915</v>
      </c>
      <c r="K8" s="1493">
        <v>1522</v>
      </c>
      <c r="L8" s="1493">
        <v>1160</v>
      </c>
      <c r="M8" s="1493">
        <v>2231</v>
      </c>
      <c r="N8" s="1488">
        <v>427</v>
      </c>
      <c r="O8" s="1489">
        <v>209</v>
      </c>
      <c r="P8" s="1489">
        <v>273</v>
      </c>
      <c r="Q8" s="1489">
        <v>1322</v>
      </c>
      <c r="S8" s="1516"/>
      <c r="T8" s="1516"/>
      <c r="U8" s="1516"/>
    </row>
    <row r="9" spans="1:32" ht="13.2" x14ac:dyDescent="0.25">
      <c r="A9" s="1512"/>
      <c r="C9" s="1491"/>
      <c r="D9" s="1513" t="s">
        <v>2184</v>
      </c>
      <c r="E9" s="1493">
        <v>215</v>
      </c>
      <c r="F9" s="1493">
        <v>148</v>
      </c>
      <c r="G9" s="1493">
        <v>134</v>
      </c>
      <c r="H9" s="1493">
        <v>143</v>
      </c>
      <c r="I9" s="1493">
        <v>101</v>
      </c>
      <c r="J9" s="1493">
        <v>93</v>
      </c>
      <c r="K9" s="1493">
        <v>155</v>
      </c>
      <c r="L9" s="1493">
        <v>189</v>
      </c>
      <c r="M9" s="1493">
        <v>185</v>
      </c>
      <c r="N9" s="1488">
        <v>32</v>
      </c>
      <c r="O9" s="1489">
        <v>41</v>
      </c>
      <c r="P9" s="1489">
        <v>51</v>
      </c>
      <c r="Q9" s="1489">
        <v>61</v>
      </c>
      <c r="S9" s="1516"/>
      <c r="T9" s="1516"/>
      <c r="U9" s="1516"/>
    </row>
    <row r="10" spans="1:32" ht="13.2" x14ac:dyDescent="0.25">
      <c r="A10" s="1512"/>
      <c r="C10" s="1491"/>
      <c r="D10" s="1513" t="s">
        <v>2185</v>
      </c>
      <c r="E10" s="1493">
        <v>877</v>
      </c>
      <c r="F10" s="1493">
        <v>2604</v>
      </c>
      <c r="G10" s="1493">
        <v>2007</v>
      </c>
      <c r="H10" s="1493">
        <v>1283</v>
      </c>
      <c r="I10" s="1493">
        <v>255</v>
      </c>
      <c r="J10" s="1493">
        <v>283</v>
      </c>
      <c r="K10" s="1493">
        <v>549</v>
      </c>
      <c r="L10" s="1493">
        <v>825</v>
      </c>
      <c r="M10" s="1493">
        <v>2550</v>
      </c>
      <c r="N10" s="1488">
        <v>87</v>
      </c>
      <c r="O10" s="1489">
        <v>119</v>
      </c>
      <c r="P10" s="1489">
        <v>667</v>
      </c>
      <c r="Q10" s="1489">
        <v>1677</v>
      </c>
      <c r="S10" s="1516"/>
      <c r="T10" s="1516"/>
      <c r="U10" s="1516"/>
    </row>
    <row r="11" spans="1:32" ht="13.2" x14ac:dyDescent="0.25">
      <c r="A11" s="1512"/>
      <c r="C11" s="1491"/>
      <c r="D11" s="1513" t="s">
        <v>38</v>
      </c>
      <c r="E11" s="1493">
        <v>1368</v>
      </c>
      <c r="F11" s="1493">
        <v>2398</v>
      </c>
      <c r="G11" s="1493">
        <v>764</v>
      </c>
      <c r="H11" s="1493">
        <v>1780</v>
      </c>
      <c r="I11" s="1493">
        <v>845</v>
      </c>
      <c r="J11" s="1493">
        <v>1296</v>
      </c>
      <c r="K11" s="1493">
        <v>1741</v>
      </c>
      <c r="L11" s="1493">
        <v>1233</v>
      </c>
      <c r="M11" s="1493">
        <v>1836</v>
      </c>
      <c r="N11" s="1488">
        <v>276</v>
      </c>
      <c r="O11" s="1489">
        <v>283</v>
      </c>
      <c r="P11" s="1489">
        <v>539</v>
      </c>
      <c r="Q11" s="1489">
        <v>738</v>
      </c>
      <c r="S11" s="1516"/>
      <c r="T11" s="1516"/>
      <c r="U11" s="1516"/>
    </row>
    <row r="12" spans="1:32" ht="13.2" x14ac:dyDescent="0.25">
      <c r="A12" s="1512"/>
      <c r="C12" s="1491"/>
      <c r="D12" s="1513" t="s">
        <v>2089</v>
      </c>
      <c r="E12" s="1493">
        <v>3310</v>
      </c>
      <c r="F12" s="1493">
        <v>3038</v>
      </c>
      <c r="G12" s="1493">
        <v>3897</v>
      </c>
      <c r="H12" s="1493">
        <v>3910</v>
      </c>
      <c r="I12" s="1493">
        <v>2870</v>
      </c>
      <c r="J12" s="1493">
        <v>3480</v>
      </c>
      <c r="K12" s="1493">
        <v>4648</v>
      </c>
      <c r="L12" s="1493">
        <v>4135</v>
      </c>
      <c r="M12" s="1493">
        <v>5087</v>
      </c>
      <c r="N12" s="1488">
        <v>1130</v>
      </c>
      <c r="O12" s="1489">
        <v>1274</v>
      </c>
      <c r="P12" s="1489">
        <v>1337</v>
      </c>
      <c r="Q12" s="1489">
        <v>1346</v>
      </c>
      <c r="S12" s="1516"/>
      <c r="T12" s="1516"/>
      <c r="U12" s="1516"/>
    </row>
    <row r="13" spans="1:32" ht="13.2" x14ac:dyDescent="0.25">
      <c r="A13" s="1512"/>
      <c r="C13" s="1491"/>
      <c r="D13" s="1513" t="s">
        <v>40</v>
      </c>
      <c r="E13" s="1493">
        <v>3076</v>
      </c>
      <c r="F13" s="1493">
        <v>3849</v>
      </c>
      <c r="G13" s="1493">
        <v>6579</v>
      </c>
      <c r="H13" s="1493">
        <v>14161</v>
      </c>
      <c r="I13" s="1493">
        <v>20041</v>
      </c>
      <c r="J13" s="1493">
        <v>18994</v>
      </c>
      <c r="K13" s="1493">
        <v>26300</v>
      </c>
      <c r="L13" s="1493">
        <v>31497</v>
      </c>
      <c r="M13" s="1493">
        <v>40536</v>
      </c>
      <c r="N13" s="1488">
        <v>9093</v>
      </c>
      <c r="O13" s="1489">
        <v>10509</v>
      </c>
      <c r="P13" s="1489">
        <v>11629</v>
      </c>
      <c r="Q13" s="1489">
        <v>9305</v>
      </c>
      <c r="S13" s="1516"/>
      <c r="T13" s="1516"/>
      <c r="U13" s="1516"/>
    </row>
    <row r="14" spans="1:32" ht="13.2" x14ac:dyDescent="0.25">
      <c r="A14" s="1512"/>
      <c r="C14" s="1491"/>
      <c r="D14" s="1513" t="s">
        <v>2186</v>
      </c>
      <c r="E14" s="1493">
        <v>3400</v>
      </c>
      <c r="F14" s="1493">
        <v>1455</v>
      </c>
      <c r="G14" s="1493">
        <v>1380</v>
      </c>
      <c r="H14" s="1493">
        <v>1293</v>
      </c>
      <c r="I14" s="1493">
        <v>1564</v>
      </c>
      <c r="J14" s="1493">
        <v>2222</v>
      </c>
      <c r="K14" s="1493">
        <v>3379</v>
      </c>
      <c r="L14" s="1493">
        <v>3610</v>
      </c>
      <c r="M14" s="1493">
        <v>4784</v>
      </c>
      <c r="N14" s="1488">
        <v>1152</v>
      </c>
      <c r="O14" s="1489">
        <v>1247</v>
      </c>
      <c r="P14" s="1489">
        <v>1195</v>
      </c>
      <c r="Q14" s="1489">
        <v>1190</v>
      </c>
      <c r="S14" s="1516"/>
      <c r="T14" s="1516"/>
      <c r="U14" s="1516"/>
    </row>
    <row r="15" spans="1:32" ht="13.2" x14ac:dyDescent="0.25">
      <c r="A15" s="1512"/>
      <c r="C15" s="1491"/>
      <c r="D15" s="1513" t="s">
        <v>42</v>
      </c>
      <c r="E15" s="1493">
        <v>5028</v>
      </c>
      <c r="F15" s="1493">
        <v>4098</v>
      </c>
      <c r="G15" s="1493">
        <v>3400</v>
      </c>
      <c r="H15" s="1493">
        <v>4497</v>
      </c>
      <c r="I15" s="1493">
        <v>4122</v>
      </c>
      <c r="J15" s="1493">
        <v>5088</v>
      </c>
      <c r="K15" s="1493">
        <v>30206</v>
      </c>
      <c r="L15" s="1493">
        <v>15407</v>
      </c>
      <c r="M15" s="1493">
        <v>8145</v>
      </c>
      <c r="N15" s="1488">
        <v>2188</v>
      </c>
      <c r="O15" s="1489">
        <v>2022</v>
      </c>
      <c r="P15" s="1489">
        <v>2014</v>
      </c>
      <c r="Q15" s="1489">
        <v>1921</v>
      </c>
      <c r="S15" s="1516"/>
      <c r="T15" s="1516"/>
      <c r="U15" s="1516"/>
    </row>
    <row r="16" spans="1:32" s="1518" customFormat="1" ht="13.2" x14ac:dyDescent="0.25">
      <c r="A16" s="1517"/>
      <c r="C16" s="1519" t="s">
        <v>1999</v>
      </c>
      <c r="D16" s="1520"/>
      <c r="E16" s="1521">
        <v>22260</v>
      </c>
      <c r="F16" s="1521">
        <v>25734</v>
      </c>
      <c r="G16" s="1521">
        <v>26101</v>
      </c>
      <c r="H16" s="1521">
        <v>25432</v>
      </c>
      <c r="I16" s="1521">
        <v>19940</v>
      </c>
      <c r="J16" s="1521">
        <v>26210</v>
      </c>
      <c r="K16" s="1521">
        <v>39632</v>
      </c>
      <c r="L16" s="1521">
        <v>36022</v>
      </c>
      <c r="M16" s="1521">
        <v>41388</v>
      </c>
      <c r="N16" s="1522">
        <v>9397</v>
      </c>
      <c r="O16" s="1523">
        <v>10566</v>
      </c>
      <c r="P16" s="1523">
        <v>10086</v>
      </c>
      <c r="Q16" s="1523">
        <v>11339</v>
      </c>
      <c r="S16" s="1516"/>
      <c r="T16" s="1516"/>
      <c r="U16" s="1516"/>
    </row>
    <row r="17" spans="1:21" ht="13.2" x14ac:dyDescent="0.25">
      <c r="A17" s="1512"/>
      <c r="C17" s="1491"/>
      <c r="D17" s="1513" t="s">
        <v>2187</v>
      </c>
      <c r="E17" s="1493">
        <v>66</v>
      </c>
      <c r="F17" s="1493">
        <v>63</v>
      </c>
      <c r="G17" s="1493">
        <v>118</v>
      </c>
      <c r="H17" s="1493">
        <v>142</v>
      </c>
      <c r="I17" s="1493">
        <v>68</v>
      </c>
      <c r="J17" s="1493">
        <v>126</v>
      </c>
      <c r="K17" s="1493">
        <v>113</v>
      </c>
      <c r="L17" s="1493">
        <v>103</v>
      </c>
      <c r="M17" s="1493">
        <v>108</v>
      </c>
      <c r="N17" s="1524">
        <v>6</v>
      </c>
      <c r="O17" s="1489">
        <v>3</v>
      </c>
      <c r="P17" s="1525">
        <v>0</v>
      </c>
      <c r="Q17" s="1526">
        <v>99</v>
      </c>
      <c r="S17" s="1516"/>
      <c r="T17" s="1516"/>
      <c r="U17" s="1516"/>
    </row>
    <row r="18" spans="1:21" ht="13.2" x14ac:dyDescent="0.25">
      <c r="A18" s="1512"/>
      <c r="C18" s="1491"/>
      <c r="D18" s="1513" t="s">
        <v>2188</v>
      </c>
      <c r="E18" s="1493">
        <v>107</v>
      </c>
      <c r="F18" s="1493">
        <v>56</v>
      </c>
      <c r="G18" s="1493">
        <v>11</v>
      </c>
      <c r="H18" s="1493">
        <v>14</v>
      </c>
      <c r="I18" s="1493">
        <v>12</v>
      </c>
      <c r="J18" s="1493">
        <v>5</v>
      </c>
      <c r="K18" s="1493">
        <v>12</v>
      </c>
      <c r="L18" s="1493">
        <v>1752</v>
      </c>
      <c r="M18" s="1493">
        <v>3870</v>
      </c>
      <c r="N18" s="1527">
        <v>869</v>
      </c>
      <c r="O18" s="1528">
        <v>890</v>
      </c>
      <c r="P18" s="1528">
        <v>1672</v>
      </c>
      <c r="Q18" s="1489">
        <v>439</v>
      </c>
      <c r="S18" s="1516"/>
      <c r="T18" s="1516"/>
      <c r="U18" s="1516"/>
    </row>
    <row r="19" spans="1:21" ht="13.2" x14ac:dyDescent="0.25">
      <c r="A19" s="1512"/>
      <c r="C19" s="1491"/>
      <c r="D19" s="1513" t="s">
        <v>2189</v>
      </c>
      <c r="E19" s="1493">
        <v>1003</v>
      </c>
      <c r="F19" s="1493">
        <v>1146</v>
      </c>
      <c r="G19" s="1493">
        <v>1159</v>
      </c>
      <c r="H19" s="1493">
        <v>1421</v>
      </c>
      <c r="I19" s="1493">
        <v>1196</v>
      </c>
      <c r="J19" s="1493">
        <v>1369</v>
      </c>
      <c r="K19" s="1493">
        <v>2174</v>
      </c>
      <c r="L19" s="1493">
        <v>2283</v>
      </c>
      <c r="M19" s="1493">
        <v>2526</v>
      </c>
      <c r="N19" s="1488">
        <v>447</v>
      </c>
      <c r="O19" s="1489">
        <v>677</v>
      </c>
      <c r="P19" s="1489">
        <v>834</v>
      </c>
      <c r="Q19" s="1489">
        <v>568</v>
      </c>
      <c r="S19" s="1516"/>
      <c r="T19" s="1516"/>
      <c r="U19" s="1516"/>
    </row>
    <row r="20" spans="1:21" ht="13.2" x14ac:dyDescent="0.25">
      <c r="A20" s="1512"/>
      <c r="C20" s="1491"/>
      <c r="D20" s="1513" t="s">
        <v>31</v>
      </c>
      <c r="E20" s="1493">
        <v>1255</v>
      </c>
      <c r="F20" s="1493">
        <v>1453</v>
      </c>
      <c r="G20" s="1493">
        <v>1390</v>
      </c>
      <c r="H20" s="1493">
        <v>1439</v>
      </c>
      <c r="I20" s="1493">
        <v>1417</v>
      </c>
      <c r="J20" s="1493">
        <v>1834</v>
      </c>
      <c r="K20" s="1493">
        <v>2244</v>
      </c>
      <c r="L20" s="1493">
        <v>2566</v>
      </c>
      <c r="M20" s="1493">
        <v>2042</v>
      </c>
      <c r="N20" s="1488">
        <v>458</v>
      </c>
      <c r="O20" s="1489">
        <v>680</v>
      </c>
      <c r="P20" s="1489">
        <v>265</v>
      </c>
      <c r="Q20" s="1489">
        <v>639</v>
      </c>
      <c r="S20" s="1516"/>
      <c r="T20" s="1516"/>
      <c r="U20" s="1516"/>
    </row>
    <row r="21" spans="1:21" ht="13.2" x14ac:dyDescent="0.25">
      <c r="A21" s="1512"/>
      <c r="C21" s="1491"/>
      <c r="D21" s="1513" t="s">
        <v>2190</v>
      </c>
      <c r="E21" s="1493">
        <v>1843</v>
      </c>
      <c r="F21" s="1493">
        <v>2529</v>
      </c>
      <c r="G21" s="1493">
        <v>1808</v>
      </c>
      <c r="H21" s="1493">
        <v>1501</v>
      </c>
      <c r="I21" s="1493">
        <v>913</v>
      </c>
      <c r="J21" s="1493">
        <v>1159</v>
      </c>
      <c r="K21" s="1493">
        <v>1796</v>
      </c>
      <c r="L21" s="1493">
        <v>1966</v>
      </c>
      <c r="M21" s="1493">
        <v>1497</v>
      </c>
      <c r="N21" s="1488">
        <v>339</v>
      </c>
      <c r="O21" s="1489">
        <v>388</v>
      </c>
      <c r="P21" s="1489">
        <v>416</v>
      </c>
      <c r="Q21" s="1489">
        <v>354</v>
      </c>
      <c r="S21" s="1516"/>
      <c r="T21" s="1516"/>
      <c r="U21" s="1516"/>
    </row>
    <row r="22" spans="1:21" ht="13.2" x14ac:dyDescent="0.25">
      <c r="A22" s="1512"/>
      <c r="C22" s="1491"/>
      <c r="D22" s="1513" t="s">
        <v>2191</v>
      </c>
      <c r="E22" s="1493">
        <v>36</v>
      </c>
      <c r="F22" s="1493">
        <v>21</v>
      </c>
      <c r="G22" s="1487">
        <v>1</v>
      </c>
      <c r="H22" s="1529">
        <v>0</v>
      </c>
      <c r="I22" s="1493">
        <v>1</v>
      </c>
      <c r="J22" s="1487">
        <v>51</v>
      </c>
      <c r="K22" s="1487">
        <v>185</v>
      </c>
      <c r="L22" s="1487">
        <v>113</v>
      </c>
      <c r="M22" s="1493">
        <v>49</v>
      </c>
      <c r="N22" s="1488">
        <v>21</v>
      </c>
      <c r="O22" s="1489">
        <v>19</v>
      </c>
      <c r="P22" s="1489">
        <v>9</v>
      </c>
      <c r="Q22" s="1525">
        <v>0</v>
      </c>
      <c r="S22" s="1516"/>
      <c r="T22" s="1516"/>
      <c r="U22" s="1516"/>
    </row>
    <row r="23" spans="1:21" ht="13.2" x14ac:dyDescent="0.25">
      <c r="A23" s="1512"/>
      <c r="C23" s="1491"/>
      <c r="D23" s="1513" t="s">
        <v>2192</v>
      </c>
      <c r="E23" s="1493">
        <v>236</v>
      </c>
      <c r="F23" s="1493">
        <v>332</v>
      </c>
      <c r="G23" s="1493">
        <v>283</v>
      </c>
      <c r="H23" s="1493">
        <v>309</v>
      </c>
      <c r="I23" s="1493">
        <v>282</v>
      </c>
      <c r="J23" s="1493">
        <v>260</v>
      </c>
      <c r="K23" s="1493">
        <v>542</v>
      </c>
      <c r="L23" s="1493">
        <v>390</v>
      </c>
      <c r="M23" s="1493">
        <v>331</v>
      </c>
      <c r="N23" s="1488">
        <v>85</v>
      </c>
      <c r="O23" s="1489">
        <v>93</v>
      </c>
      <c r="P23" s="1489">
        <v>68</v>
      </c>
      <c r="Q23" s="1489">
        <v>85</v>
      </c>
      <c r="S23" s="1516"/>
      <c r="T23" s="1516"/>
      <c r="U23" s="1516"/>
    </row>
    <row r="24" spans="1:21" ht="13.2" x14ac:dyDescent="0.25">
      <c r="A24" s="1512"/>
      <c r="C24" s="1491"/>
      <c r="D24" s="1513" t="s">
        <v>2093</v>
      </c>
      <c r="E24" s="1493">
        <v>493</v>
      </c>
      <c r="F24" s="1493">
        <v>359</v>
      </c>
      <c r="G24" s="1493">
        <v>297</v>
      </c>
      <c r="H24" s="1493">
        <v>335</v>
      </c>
      <c r="I24" s="1493">
        <v>347</v>
      </c>
      <c r="J24" s="1493">
        <v>214</v>
      </c>
      <c r="K24" s="1493">
        <v>638</v>
      </c>
      <c r="L24" s="1493">
        <v>224</v>
      </c>
      <c r="M24" s="1493">
        <v>297</v>
      </c>
      <c r="N24" s="1488">
        <v>2</v>
      </c>
      <c r="O24" s="1489">
        <v>170</v>
      </c>
      <c r="P24" s="1489">
        <v>70</v>
      </c>
      <c r="Q24" s="1489">
        <v>55</v>
      </c>
      <c r="S24" s="1516"/>
      <c r="T24" s="1516"/>
      <c r="U24" s="1516"/>
    </row>
    <row r="25" spans="1:21" ht="13.2" x14ac:dyDescent="0.25">
      <c r="A25" s="1512"/>
      <c r="C25" s="1491"/>
      <c r="D25" s="1513" t="s">
        <v>2001</v>
      </c>
      <c r="E25" s="1493">
        <v>99</v>
      </c>
      <c r="F25" s="1493">
        <v>96</v>
      </c>
      <c r="G25" s="1493">
        <v>134</v>
      </c>
      <c r="H25" s="1493">
        <v>102</v>
      </c>
      <c r="I25" s="1493">
        <v>143</v>
      </c>
      <c r="J25" s="1493">
        <v>110</v>
      </c>
      <c r="K25" s="1493">
        <v>112</v>
      </c>
      <c r="L25" s="1493">
        <v>130</v>
      </c>
      <c r="M25" s="1493">
        <v>123</v>
      </c>
      <c r="N25" s="1488">
        <v>52</v>
      </c>
      <c r="O25" s="1489">
        <v>23</v>
      </c>
      <c r="P25" s="1489">
        <v>24</v>
      </c>
      <c r="Q25" s="1489">
        <v>24</v>
      </c>
      <c r="S25" s="1516"/>
      <c r="T25" s="1516"/>
      <c r="U25" s="1516"/>
    </row>
    <row r="26" spans="1:21" ht="13.2" x14ac:dyDescent="0.25">
      <c r="A26" s="1512"/>
      <c r="C26" s="1491"/>
      <c r="D26" s="1513" t="s">
        <v>37</v>
      </c>
      <c r="E26" s="1493">
        <v>2517</v>
      </c>
      <c r="F26" s="1493">
        <v>2708</v>
      </c>
      <c r="G26" s="1493">
        <v>1877</v>
      </c>
      <c r="H26" s="1493">
        <v>2244</v>
      </c>
      <c r="I26" s="1493">
        <v>1966</v>
      </c>
      <c r="J26" s="1493">
        <v>2731</v>
      </c>
      <c r="K26" s="1493">
        <v>3032</v>
      </c>
      <c r="L26" s="1493">
        <v>3959</v>
      </c>
      <c r="M26" s="1493">
        <v>2994</v>
      </c>
      <c r="N26" s="1488">
        <v>928</v>
      </c>
      <c r="O26" s="1489">
        <v>754</v>
      </c>
      <c r="P26" s="1489">
        <v>513</v>
      </c>
      <c r="Q26" s="1489">
        <v>799</v>
      </c>
      <c r="S26" s="1516"/>
      <c r="T26" s="1516"/>
      <c r="U26" s="1516"/>
    </row>
    <row r="27" spans="1:21" ht="13.2" x14ac:dyDescent="0.25">
      <c r="A27" s="1512"/>
      <c r="C27" s="1491"/>
      <c r="D27" s="1513" t="s">
        <v>2094</v>
      </c>
      <c r="E27" s="1493">
        <v>12384</v>
      </c>
      <c r="F27" s="1493">
        <v>15392</v>
      </c>
      <c r="G27" s="1493">
        <v>17705</v>
      </c>
      <c r="H27" s="1493">
        <v>16008</v>
      </c>
      <c r="I27" s="1493">
        <v>12741</v>
      </c>
      <c r="J27" s="1493">
        <v>17173</v>
      </c>
      <c r="K27" s="1493">
        <v>26475</v>
      </c>
      <c r="L27" s="1493">
        <v>20550</v>
      </c>
      <c r="M27" s="1493">
        <v>23664</v>
      </c>
      <c r="N27" s="1488">
        <v>5687</v>
      </c>
      <c r="O27" s="1489">
        <v>6436</v>
      </c>
      <c r="P27" s="1489">
        <v>5292</v>
      </c>
      <c r="Q27" s="1489">
        <v>6249</v>
      </c>
      <c r="S27" s="1516"/>
      <c r="T27" s="1516"/>
      <c r="U27" s="1516"/>
    </row>
    <row r="28" spans="1:21" ht="13.2" x14ac:dyDescent="0.25">
      <c r="A28" s="1512"/>
      <c r="C28" s="1491"/>
      <c r="D28" s="1513" t="s">
        <v>2193</v>
      </c>
      <c r="E28" s="1493">
        <v>356</v>
      </c>
      <c r="F28" s="1493">
        <v>375</v>
      </c>
      <c r="G28" s="1493">
        <v>425</v>
      </c>
      <c r="H28" s="1493">
        <v>459</v>
      </c>
      <c r="I28" s="1493">
        <v>45</v>
      </c>
      <c r="J28" s="1493">
        <v>24</v>
      </c>
      <c r="K28" s="1493">
        <v>49</v>
      </c>
      <c r="L28" s="1493">
        <v>46</v>
      </c>
      <c r="M28" s="1493">
        <v>337</v>
      </c>
      <c r="N28" s="1488">
        <v>96</v>
      </c>
      <c r="O28" s="1489">
        <v>51</v>
      </c>
      <c r="P28" s="1489">
        <v>55</v>
      </c>
      <c r="Q28" s="1489">
        <v>135</v>
      </c>
      <c r="S28" s="1516"/>
      <c r="T28" s="1516"/>
      <c r="U28" s="1516"/>
    </row>
    <row r="29" spans="1:21" ht="13.2" x14ac:dyDescent="0.25">
      <c r="A29" s="1512"/>
      <c r="C29" s="1491"/>
      <c r="D29" s="1513" t="s">
        <v>2194</v>
      </c>
      <c r="E29" s="1493">
        <v>716</v>
      </c>
      <c r="F29" s="1493">
        <v>205</v>
      </c>
      <c r="G29" s="1493">
        <v>109</v>
      </c>
      <c r="H29" s="1493">
        <v>66</v>
      </c>
      <c r="I29" s="1493">
        <v>52</v>
      </c>
      <c r="J29" s="1493">
        <v>6</v>
      </c>
      <c r="K29" s="1493">
        <v>217</v>
      </c>
      <c r="L29" s="1493">
        <v>271</v>
      </c>
      <c r="M29" s="1493">
        <v>575</v>
      </c>
      <c r="N29" s="1488">
        <v>72</v>
      </c>
      <c r="O29" s="1489">
        <v>10</v>
      </c>
      <c r="P29" s="1489">
        <v>433</v>
      </c>
      <c r="Q29" s="1489">
        <v>60</v>
      </c>
      <c r="S29" s="1516"/>
      <c r="T29" s="1516"/>
      <c r="U29" s="1516"/>
    </row>
    <row r="30" spans="1:21" ht="13.2" x14ac:dyDescent="0.25">
      <c r="A30" s="1512"/>
      <c r="C30" s="1491"/>
      <c r="D30" s="1513" t="s">
        <v>72</v>
      </c>
      <c r="E30" s="1493">
        <v>210</v>
      </c>
      <c r="F30" s="1493">
        <v>205</v>
      </c>
      <c r="G30" s="1493">
        <v>139</v>
      </c>
      <c r="H30" s="1493">
        <v>507</v>
      </c>
      <c r="I30" s="1493">
        <v>111</v>
      </c>
      <c r="J30" s="1493">
        <v>154</v>
      </c>
      <c r="K30" s="1493">
        <v>144</v>
      </c>
      <c r="L30" s="1493">
        <v>103</v>
      </c>
      <c r="M30" s="1493">
        <v>70</v>
      </c>
      <c r="N30" s="1524">
        <v>36</v>
      </c>
      <c r="O30" s="1489">
        <v>17</v>
      </c>
      <c r="P30" s="1489">
        <v>9</v>
      </c>
      <c r="Q30" s="1489">
        <v>8</v>
      </c>
      <c r="S30" s="1516"/>
      <c r="T30" s="1516"/>
      <c r="U30" s="1516"/>
    </row>
    <row r="31" spans="1:21" ht="13.2" x14ac:dyDescent="0.25">
      <c r="A31" s="1512"/>
      <c r="C31" s="1491"/>
      <c r="D31" s="1513" t="s">
        <v>73</v>
      </c>
      <c r="E31" s="1493">
        <v>21</v>
      </c>
      <c r="F31" s="1493">
        <v>115</v>
      </c>
      <c r="G31" s="1493">
        <v>168</v>
      </c>
      <c r="H31" s="1493">
        <v>319</v>
      </c>
      <c r="I31" s="1493">
        <v>20</v>
      </c>
      <c r="J31" s="1493">
        <v>209</v>
      </c>
      <c r="K31" s="1493">
        <v>598</v>
      </c>
      <c r="L31" s="1493">
        <v>202</v>
      </c>
      <c r="M31" s="1493">
        <v>325</v>
      </c>
      <c r="N31" s="1488">
        <v>124</v>
      </c>
      <c r="O31" s="1526">
        <v>120</v>
      </c>
      <c r="P31" s="1489">
        <v>55</v>
      </c>
      <c r="Q31" s="1489">
        <v>26</v>
      </c>
      <c r="S31" s="1516"/>
      <c r="T31" s="1516"/>
      <c r="U31" s="1516"/>
    </row>
    <row r="32" spans="1:21" ht="13.2" x14ac:dyDescent="0.25">
      <c r="A32" s="1512"/>
      <c r="C32" s="1491"/>
      <c r="D32" s="1513" t="s">
        <v>42</v>
      </c>
      <c r="E32" s="1493">
        <v>918</v>
      </c>
      <c r="F32" s="1493">
        <v>679</v>
      </c>
      <c r="G32" s="1493">
        <v>477</v>
      </c>
      <c r="H32" s="1493">
        <v>566</v>
      </c>
      <c r="I32" s="1493">
        <v>626</v>
      </c>
      <c r="J32" s="1493">
        <v>785</v>
      </c>
      <c r="K32" s="1493">
        <v>1301</v>
      </c>
      <c r="L32" s="1493">
        <v>1364</v>
      </c>
      <c r="M32" s="1493">
        <v>2580</v>
      </c>
      <c r="N32" s="1488">
        <v>175</v>
      </c>
      <c r="O32" s="1489">
        <v>235</v>
      </c>
      <c r="P32" s="1489">
        <v>371</v>
      </c>
      <c r="Q32" s="1489">
        <v>1799</v>
      </c>
      <c r="S32" s="1516"/>
      <c r="T32" s="1516"/>
      <c r="U32" s="1516"/>
    </row>
    <row r="33" spans="1:21" s="1518" customFormat="1" ht="13.2" x14ac:dyDescent="0.25">
      <c r="A33" s="1517"/>
      <c r="C33" s="1478" t="s">
        <v>2003</v>
      </c>
      <c r="D33" s="1520"/>
      <c r="E33" s="1521">
        <v>8387</v>
      </c>
      <c r="F33" s="1521">
        <v>9931</v>
      </c>
      <c r="G33" s="1521">
        <v>8893</v>
      </c>
      <c r="H33" s="1521">
        <v>8753</v>
      </c>
      <c r="I33" s="1521">
        <v>7024</v>
      </c>
      <c r="J33" s="1521">
        <v>12260</v>
      </c>
      <c r="K33" s="1521">
        <v>15977</v>
      </c>
      <c r="L33" s="1521">
        <v>16889</v>
      </c>
      <c r="M33" s="1521">
        <v>16345</v>
      </c>
      <c r="N33" s="1522">
        <v>1927</v>
      </c>
      <c r="O33" s="1523">
        <v>3917</v>
      </c>
      <c r="P33" s="1523">
        <v>4303</v>
      </c>
      <c r="Q33" s="1523">
        <v>6198</v>
      </c>
      <c r="S33" s="1516"/>
      <c r="T33" s="1516"/>
      <c r="U33" s="1516"/>
    </row>
    <row r="34" spans="1:21" ht="13.2" x14ac:dyDescent="0.25">
      <c r="A34" s="1512"/>
      <c r="C34" s="1491"/>
      <c r="D34" s="1513" t="s">
        <v>2195</v>
      </c>
      <c r="E34" s="1493">
        <v>2087</v>
      </c>
      <c r="F34" s="1493">
        <v>2056</v>
      </c>
      <c r="G34" s="1493">
        <v>2291</v>
      </c>
      <c r="H34" s="1493">
        <v>1902</v>
      </c>
      <c r="I34" s="1493">
        <v>2100</v>
      </c>
      <c r="J34" s="1493">
        <v>2834</v>
      </c>
      <c r="K34" s="1493">
        <v>4545</v>
      </c>
      <c r="L34" s="1493">
        <v>3831</v>
      </c>
      <c r="M34" s="1493">
        <v>2791</v>
      </c>
      <c r="N34" s="1488">
        <v>25</v>
      </c>
      <c r="O34" s="1489">
        <v>972</v>
      </c>
      <c r="P34" s="1489">
        <v>1010</v>
      </c>
      <c r="Q34" s="1489">
        <v>784</v>
      </c>
      <c r="S34" s="1516"/>
      <c r="T34" s="1516"/>
      <c r="U34" s="1516"/>
    </row>
    <row r="35" spans="1:21" ht="13.2" x14ac:dyDescent="0.25">
      <c r="A35" s="1512"/>
      <c r="C35" s="1491"/>
      <c r="D35" s="1513" t="s">
        <v>2196</v>
      </c>
      <c r="E35" s="1493">
        <v>1662</v>
      </c>
      <c r="F35" s="1493">
        <v>2363</v>
      </c>
      <c r="G35" s="1493">
        <v>618</v>
      </c>
      <c r="H35" s="1493">
        <v>1531</v>
      </c>
      <c r="I35" s="1493">
        <v>1079</v>
      </c>
      <c r="J35" s="1493">
        <v>2809</v>
      </c>
      <c r="K35" s="1493">
        <v>3013</v>
      </c>
      <c r="L35" s="1493">
        <v>5583</v>
      </c>
      <c r="M35" s="1493">
        <v>5911</v>
      </c>
      <c r="N35" s="1488">
        <v>289</v>
      </c>
      <c r="O35" s="1489">
        <v>1204</v>
      </c>
      <c r="P35" s="1489">
        <v>1728</v>
      </c>
      <c r="Q35" s="1489">
        <v>2690</v>
      </c>
      <c r="S35" s="1516"/>
      <c r="T35" s="1516"/>
      <c r="U35" s="1516"/>
    </row>
    <row r="36" spans="1:21" ht="13.2" x14ac:dyDescent="0.25">
      <c r="A36" s="1512"/>
      <c r="C36" s="1491"/>
      <c r="D36" s="1513" t="s">
        <v>519</v>
      </c>
      <c r="E36" s="1493">
        <v>757</v>
      </c>
      <c r="F36" s="1493">
        <v>539</v>
      </c>
      <c r="G36" s="1493">
        <v>323</v>
      </c>
      <c r="H36" s="1493">
        <v>287</v>
      </c>
      <c r="I36" s="1493">
        <v>298</v>
      </c>
      <c r="J36" s="1493">
        <v>351</v>
      </c>
      <c r="K36" s="1493">
        <v>364</v>
      </c>
      <c r="L36" s="1493">
        <v>257</v>
      </c>
      <c r="M36" s="1493">
        <v>401</v>
      </c>
      <c r="N36" s="1488">
        <v>57</v>
      </c>
      <c r="O36" s="1489">
        <v>156</v>
      </c>
      <c r="P36" s="1489">
        <v>71</v>
      </c>
      <c r="Q36" s="1489">
        <v>117</v>
      </c>
      <c r="S36" s="1516"/>
      <c r="T36" s="1516"/>
      <c r="U36" s="1516"/>
    </row>
    <row r="37" spans="1:21" ht="13.2" x14ac:dyDescent="0.25">
      <c r="A37" s="1512"/>
      <c r="C37" s="1491"/>
      <c r="D37" s="1513" t="s">
        <v>2197</v>
      </c>
      <c r="E37" s="1493">
        <v>26</v>
      </c>
      <c r="F37" s="1493">
        <v>59</v>
      </c>
      <c r="G37" s="1493">
        <v>38</v>
      </c>
      <c r="H37" s="1493">
        <v>40</v>
      </c>
      <c r="I37" s="1493">
        <v>59</v>
      </c>
      <c r="J37" s="1493">
        <v>33</v>
      </c>
      <c r="K37" s="1493">
        <v>75</v>
      </c>
      <c r="L37" s="1493">
        <v>81</v>
      </c>
      <c r="M37" s="1493">
        <v>584</v>
      </c>
      <c r="N37" s="1488">
        <v>34</v>
      </c>
      <c r="O37" s="1489">
        <v>10</v>
      </c>
      <c r="P37" s="1489">
        <v>15</v>
      </c>
      <c r="Q37" s="1489">
        <v>525</v>
      </c>
      <c r="S37" s="1516"/>
      <c r="T37" s="1516"/>
      <c r="U37" s="1516"/>
    </row>
    <row r="38" spans="1:21" ht="13.2" x14ac:dyDescent="0.25">
      <c r="A38" s="1512"/>
      <c r="C38" s="1491"/>
      <c r="D38" s="1513" t="s">
        <v>2198</v>
      </c>
      <c r="E38" s="1493">
        <v>227</v>
      </c>
      <c r="F38" s="1493">
        <v>214</v>
      </c>
      <c r="G38" s="1493">
        <v>258</v>
      </c>
      <c r="H38" s="1493">
        <v>257</v>
      </c>
      <c r="I38" s="1493">
        <v>228</v>
      </c>
      <c r="J38" s="1493">
        <v>283</v>
      </c>
      <c r="K38" s="1493">
        <v>366</v>
      </c>
      <c r="L38" s="1493">
        <v>396</v>
      </c>
      <c r="M38" s="1493">
        <v>431</v>
      </c>
      <c r="N38" s="1488">
        <v>108</v>
      </c>
      <c r="O38" s="1489">
        <v>83</v>
      </c>
      <c r="P38" s="1489">
        <v>102</v>
      </c>
      <c r="Q38" s="1489">
        <v>138</v>
      </c>
      <c r="S38" s="1516"/>
      <c r="T38" s="1516"/>
      <c r="U38" s="1516"/>
    </row>
    <row r="39" spans="1:21" ht="13.2" x14ac:dyDescent="0.25">
      <c r="A39" s="1512"/>
      <c r="C39" s="1491"/>
      <c r="D39" s="1513" t="s">
        <v>2199</v>
      </c>
      <c r="E39" s="1493">
        <v>3491</v>
      </c>
      <c r="F39" s="1493">
        <v>4288</v>
      </c>
      <c r="G39" s="1493">
        <v>4663</v>
      </c>
      <c r="H39" s="1493">
        <v>4009</v>
      </c>
      <c r="I39" s="1493">
        <v>2724</v>
      </c>
      <c r="J39" s="1493">
        <v>4938</v>
      </c>
      <c r="K39" s="1493">
        <v>6202</v>
      </c>
      <c r="L39" s="1493">
        <v>5311</v>
      </c>
      <c r="M39" s="1493">
        <v>4463</v>
      </c>
      <c r="N39" s="1488">
        <v>830</v>
      </c>
      <c r="O39" s="1489">
        <v>1086</v>
      </c>
      <c r="P39" s="1489">
        <v>1256</v>
      </c>
      <c r="Q39" s="1489">
        <v>1291</v>
      </c>
      <c r="S39" s="1516"/>
      <c r="T39" s="1516"/>
      <c r="U39" s="1516"/>
    </row>
    <row r="40" spans="1:21" ht="13.2" x14ac:dyDescent="0.25">
      <c r="A40" s="1512"/>
      <c r="C40" s="1491"/>
      <c r="D40" s="1513" t="s">
        <v>42</v>
      </c>
      <c r="E40" s="1493">
        <v>137</v>
      </c>
      <c r="F40" s="1493">
        <v>412</v>
      </c>
      <c r="G40" s="1493">
        <v>702</v>
      </c>
      <c r="H40" s="1493">
        <v>727</v>
      </c>
      <c r="I40" s="1493">
        <v>536</v>
      </c>
      <c r="J40" s="1493">
        <v>1012</v>
      </c>
      <c r="K40" s="1493">
        <v>1412</v>
      </c>
      <c r="L40" s="1493">
        <v>1430</v>
      </c>
      <c r="M40" s="1493">
        <v>1764</v>
      </c>
      <c r="N40" s="1488">
        <v>584</v>
      </c>
      <c r="O40" s="1489">
        <v>406</v>
      </c>
      <c r="P40" s="1489">
        <v>121</v>
      </c>
      <c r="Q40" s="1489">
        <v>653</v>
      </c>
      <c r="S40" s="1516"/>
      <c r="T40" s="1516"/>
      <c r="U40" s="1516"/>
    </row>
    <row r="41" spans="1:21" s="1518" customFormat="1" ht="13.2" x14ac:dyDescent="0.25">
      <c r="A41" s="1517"/>
      <c r="C41" s="1478" t="s">
        <v>2006</v>
      </c>
      <c r="D41" s="1520"/>
      <c r="E41" s="1521">
        <v>5816</v>
      </c>
      <c r="F41" s="1521">
        <v>6215</v>
      </c>
      <c r="G41" s="1521">
        <v>6103</v>
      </c>
      <c r="H41" s="1521">
        <v>4536</v>
      </c>
      <c r="I41" s="1521">
        <v>4632</v>
      </c>
      <c r="J41" s="1521">
        <v>5179</v>
      </c>
      <c r="K41" s="1521">
        <v>8751</v>
      </c>
      <c r="L41" s="1521">
        <v>7400</v>
      </c>
      <c r="M41" s="1521">
        <v>8038</v>
      </c>
      <c r="N41" s="1522">
        <v>1427</v>
      </c>
      <c r="O41" s="1523">
        <v>1856</v>
      </c>
      <c r="P41" s="1523">
        <v>2848</v>
      </c>
      <c r="Q41" s="1523">
        <v>1907</v>
      </c>
      <c r="S41" s="1516"/>
      <c r="T41" s="1516"/>
      <c r="U41" s="1516"/>
    </row>
    <row r="42" spans="1:21" ht="13.2" x14ac:dyDescent="0.25">
      <c r="A42" s="1512"/>
      <c r="C42" s="1491"/>
      <c r="D42" s="1513" t="s">
        <v>25</v>
      </c>
      <c r="E42" s="1493">
        <v>3247</v>
      </c>
      <c r="F42" s="1493">
        <v>3779</v>
      </c>
      <c r="G42" s="1493">
        <v>3446</v>
      </c>
      <c r="H42" s="1493">
        <v>2728</v>
      </c>
      <c r="I42" s="1493">
        <v>2691</v>
      </c>
      <c r="J42" s="1493">
        <v>2595</v>
      </c>
      <c r="K42" s="1493">
        <v>5057</v>
      </c>
      <c r="L42" s="1493">
        <v>4234</v>
      </c>
      <c r="M42" s="1493">
        <v>4619</v>
      </c>
      <c r="N42" s="1488">
        <v>608</v>
      </c>
      <c r="O42" s="1489">
        <v>1039</v>
      </c>
      <c r="P42" s="1489">
        <v>1867</v>
      </c>
      <c r="Q42" s="1489">
        <v>1105</v>
      </c>
      <c r="S42" s="1516"/>
      <c r="T42" s="1516"/>
      <c r="U42" s="1516"/>
    </row>
    <row r="43" spans="1:21" ht="13.2" x14ac:dyDescent="0.25">
      <c r="A43" s="1512"/>
      <c r="C43" s="1491"/>
      <c r="D43" s="1513" t="s">
        <v>529</v>
      </c>
      <c r="E43" s="1493">
        <v>2566</v>
      </c>
      <c r="F43" s="1493">
        <v>2432</v>
      </c>
      <c r="G43" s="1493">
        <v>2540</v>
      </c>
      <c r="H43" s="1493">
        <v>1804</v>
      </c>
      <c r="I43" s="1493">
        <v>1940</v>
      </c>
      <c r="J43" s="1493">
        <v>2580</v>
      </c>
      <c r="K43" s="1493">
        <v>3692</v>
      </c>
      <c r="L43" s="1493">
        <v>3159</v>
      </c>
      <c r="M43" s="1493">
        <v>3413</v>
      </c>
      <c r="N43" s="1488">
        <v>818</v>
      </c>
      <c r="O43" s="1489">
        <v>815</v>
      </c>
      <c r="P43" s="1489">
        <v>978</v>
      </c>
      <c r="Q43" s="1489">
        <v>802</v>
      </c>
      <c r="S43" s="1516"/>
      <c r="T43" s="1516"/>
      <c r="U43" s="1516"/>
    </row>
    <row r="44" spans="1:21" ht="13.2" x14ac:dyDescent="0.25">
      <c r="A44" s="1530"/>
      <c r="B44" s="1497"/>
      <c r="C44" s="1498"/>
      <c r="D44" s="1531" t="s">
        <v>42</v>
      </c>
      <c r="E44" s="1532">
        <v>3</v>
      </c>
      <c r="F44" s="1532">
        <v>4</v>
      </c>
      <c r="G44" s="1532">
        <v>117</v>
      </c>
      <c r="H44" s="1500">
        <v>4</v>
      </c>
      <c r="I44" s="1500">
        <v>1</v>
      </c>
      <c r="J44" s="1500">
        <v>4</v>
      </c>
      <c r="K44" s="1500">
        <v>2</v>
      </c>
      <c r="L44" s="1500">
        <v>7</v>
      </c>
      <c r="M44" s="1532">
        <v>6</v>
      </c>
      <c r="N44" s="1501">
        <v>1</v>
      </c>
      <c r="O44" s="1502">
        <v>2</v>
      </c>
      <c r="P44" s="1533">
        <v>3</v>
      </c>
      <c r="Q44" s="1534">
        <v>0</v>
      </c>
      <c r="S44" s="1516"/>
      <c r="T44" s="1516"/>
      <c r="U44" s="1516"/>
    </row>
    <row r="45" spans="1:21" s="1503" customFormat="1" ht="18.600000000000001" x14ac:dyDescent="0.25">
      <c r="B45" s="1535"/>
      <c r="C45" s="1536"/>
      <c r="D45" s="6300" t="s">
        <v>2200</v>
      </c>
      <c r="E45" s="6300"/>
      <c r="F45" s="6300"/>
      <c r="G45" s="6300"/>
      <c r="H45" s="1506" t="s">
        <v>2180</v>
      </c>
      <c r="I45" s="1506"/>
      <c r="J45" s="1506"/>
    </row>
  </sheetData>
  <mergeCells count="14">
    <mergeCell ref="L4:L5"/>
    <mergeCell ref="M4:M5"/>
    <mergeCell ref="N4:Q4"/>
    <mergeCell ref="D45:G45"/>
    <mergeCell ref="A1:AE1"/>
    <mergeCell ref="K2:Q3"/>
    <mergeCell ref="C4:D5"/>
    <mergeCell ref="E4:E5"/>
    <mergeCell ref="F4:F5"/>
    <mergeCell ref="G4:G5"/>
    <mergeCell ref="H4:H5"/>
    <mergeCell ref="I4:I5"/>
    <mergeCell ref="J4:J5"/>
    <mergeCell ref="K4:K5"/>
  </mergeCells>
  <hyperlinks>
    <hyperlink ref="A1" location="CONTENT!A1" display="Back to table of contents" xr:uid="{CAE91FFA-AE79-49A2-AE08-34155C3CAFBB}"/>
    <hyperlink ref="A1:AE1" location="CONTENT!B123" display="Back to table of contents" xr:uid="{99E067A2-047C-4066-AFA7-2FB16F374465}"/>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C2D46-5AA3-4118-B7B9-D63B5B4455FC}">
  <dimension ref="A1:I22"/>
  <sheetViews>
    <sheetView workbookViewId="0">
      <selection sqref="A1:I1"/>
    </sheetView>
  </sheetViews>
  <sheetFormatPr defaultColWidth="8.8984375" defaultRowHeight="13.2" x14ac:dyDescent="0.25"/>
  <cols>
    <col min="1" max="1" width="12.19921875" style="1543" customWidth="1"/>
    <col min="2" max="9" width="15.59765625" style="1543" customWidth="1"/>
    <col min="10" max="10" width="10.69921875" style="1543" customWidth="1"/>
    <col min="11" max="255" width="8.8984375" style="1543"/>
    <col min="256" max="256" width="13.09765625" style="1543" customWidth="1"/>
    <col min="257" max="264" width="10.69921875" style="1543" customWidth="1"/>
    <col min="265" max="265" width="5.3984375" style="1543" customWidth="1"/>
    <col min="266" max="266" width="12.5" style="1543" bestFit="1" customWidth="1"/>
    <col min="267" max="511" width="8.8984375" style="1543"/>
    <col min="512" max="512" width="13.09765625" style="1543" customWidth="1"/>
    <col min="513" max="520" width="10.69921875" style="1543" customWidth="1"/>
    <col min="521" max="521" width="5.3984375" style="1543" customWidth="1"/>
    <col min="522" max="522" width="12.5" style="1543" bestFit="1" customWidth="1"/>
    <col min="523" max="767" width="8.8984375" style="1543"/>
    <col min="768" max="768" width="13.09765625" style="1543" customWidth="1"/>
    <col min="769" max="776" width="10.69921875" style="1543" customWidth="1"/>
    <col min="777" max="777" width="5.3984375" style="1543" customWidth="1"/>
    <col min="778" max="778" width="12.5" style="1543" bestFit="1" customWidth="1"/>
    <col min="779" max="1023" width="8.8984375" style="1543"/>
    <col min="1024" max="1024" width="13.09765625" style="1543" customWidth="1"/>
    <col min="1025" max="1032" width="10.69921875" style="1543" customWidth="1"/>
    <col min="1033" max="1033" width="5.3984375" style="1543" customWidth="1"/>
    <col min="1034" max="1034" width="12.5" style="1543" bestFit="1" customWidth="1"/>
    <col min="1035" max="1279" width="8.8984375" style="1543"/>
    <col min="1280" max="1280" width="13.09765625" style="1543" customWidth="1"/>
    <col min="1281" max="1288" width="10.69921875" style="1543" customWidth="1"/>
    <col min="1289" max="1289" width="5.3984375" style="1543" customWidth="1"/>
    <col min="1290" max="1290" width="12.5" style="1543" bestFit="1" customWidth="1"/>
    <col min="1291" max="1535" width="8.8984375" style="1543"/>
    <col min="1536" max="1536" width="13.09765625" style="1543" customWidth="1"/>
    <col min="1537" max="1544" width="10.69921875" style="1543" customWidth="1"/>
    <col min="1545" max="1545" width="5.3984375" style="1543" customWidth="1"/>
    <col min="1546" max="1546" width="12.5" style="1543" bestFit="1" customWidth="1"/>
    <col min="1547" max="1791" width="8.8984375" style="1543"/>
    <col min="1792" max="1792" width="13.09765625" style="1543" customWidth="1"/>
    <col min="1793" max="1800" width="10.69921875" style="1543" customWidth="1"/>
    <col min="1801" max="1801" width="5.3984375" style="1543" customWidth="1"/>
    <col min="1802" max="1802" width="12.5" style="1543" bestFit="1" customWidth="1"/>
    <col min="1803" max="2047" width="8.8984375" style="1543"/>
    <col min="2048" max="2048" width="13.09765625" style="1543" customWidth="1"/>
    <col min="2049" max="2056" width="10.69921875" style="1543" customWidth="1"/>
    <col min="2057" max="2057" width="5.3984375" style="1543" customWidth="1"/>
    <col min="2058" max="2058" width="12.5" style="1543" bestFit="1" customWidth="1"/>
    <col min="2059" max="2303" width="8.8984375" style="1543"/>
    <col min="2304" max="2304" width="13.09765625" style="1543" customWidth="1"/>
    <col min="2305" max="2312" width="10.69921875" style="1543" customWidth="1"/>
    <col min="2313" max="2313" width="5.3984375" style="1543" customWidth="1"/>
    <col min="2314" max="2314" width="12.5" style="1543" bestFit="1" customWidth="1"/>
    <col min="2315" max="2559" width="8.8984375" style="1543"/>
    <col min="2560" max="2560" width="13.09765625" style="1543" customWidth="1"/>
    <col min="2561" max="2568" width="10.69921875" style="1543" customWidth="1"/>
    <col min="2569" max="2569" width="5.3984375" style="1543" customWidth="1"/>
    <col min="2570" max="2570" width="12.5" style="1543" bestFit="1" customWidth="1"/>
    <col min="2571" max="2815" width="8.8984375" style="1543"/>
    <col min="2816" max="2816" width="13.09765625" style="1543" customWidth="1"/>
    <col min="2817" max="2824" width="10.69921875" style="1543" customWidth="1"/>
    <col min="2825" max="2825" width="5.3984375" style="1543" customWidth="1"/>
    <col min="2826" max="2826" width="12.5" style="1543" bestFit="1" customWidth="1"/>
    <col min="2827" max="3071" width="8.8984375" style="1543"/>
    <col min="3072" max="3072" width="13.09765625" style="1543" customWidth="1"/>
    <col min="3073" max="3080" width="10.69921875" style="1543" customWidth="1"/>
    <col min="3081" max="3081" width="5.3984375" style="1543" customWidth="1"/>
    <col min="3082" max="3082" width="12.5" style="1543" bestFit="1" customWidth="1"/>
    <col min="3083" max="3327" width="8.8984375" style="1543"/>
    <col min="3328" max="3328" width="13.09765625" style="1543" customWidth="1"/>
    <col min="3329" max="3336" width="10.69921875" style="1543" customWidth="1"/>
    <col min="3337" max="3337" width="5.3984375" style="1543" customWidth="1"/>
    <col min="3338" max="3338" width="12.5" style="1543" bestFit="1" customWidth="1"/>
    <col min="3339" max="3583" width="8.8984375" style="1543"/>
    <col min="3584" max="3584" width="13.09765625" style="1543" customWidth="1"/>
    <col min="3585" max="3592" width="10.69921875" style="1543" customWidth="1"/>
    <col min="3593" max="3593" width="5.3984375" style="1543" customWidth="1"/>
    <col min="3594" max="3594" width="12.5" style="1543" bestFit="1" customWidth="1"/>
    <col min="3595" max="3839" width="8.8984375" style="1543"/>
    <col min="3840" max="3840" width="13.09765625" style="1543" customWidth="1"/>
    <col min="3841" max="3848" width="10.69921875" style="1543" customWidth="1"/>
    <col min="3849" max="3849" width="5.3984375" style="1543" customWidth="1"/>
    <col min="3850" max="3850" width="12.5" style="1543" bestFit="1" customWidth="1"/>
    <col min="3851" max="4095" width="8.8984375" style="1543"/>
    <col min="4096" max="4096" width="13.09765625" style="1543" customWidth="1"/>
    <col min="4097" max="4104" width="10.69921875" style="1543" customWidth="1"/>
    <col min="4105" max="4105" width="5.3984375" style="1543" customWidth="1"/>
    <col min="4106" max="4106" width="12.5" style="1543" bestFit="1" customWidth="1"/>
    <col min="4107" max="4351" width="8.8984375" style="1543"/>
    <col min="4352" max="4352" width="13.09765625" style="1543" customWidth="1"/>
    <col min="4353" max="4360" width="10.69921875" style="1543" customWidth="1"/>
    <col min="4361" max="4361" width="5.3984375" style="1543" customWidth="1"/>
    <col min="4362" max="4362" width="12.5" style="1543" bestFit="1" customWidth="1"/>
    <col min="4363" max="4607" width="8.8984375" style="1543"/>
    <col min="4608" max="4608" width="13.09765625" style="1543" customWidth="1"/>
    <col min="4609" max="4616" width="10.69921875" style="1543" customWidth="1"/>
    <col min="4617" max="4617" width="5.3984375" style="1543" customWidth="1"/>
    <col min="4618" max="4618" width="12.5" style="1543" bestFit="1" customWidth="1"/>
    <col min="4619" max="4863" width="8.8984375" style="1543"/>
    <col min="4864" max="4864" width="13.09765625" style="1543" customWidth="1"/>
    <col min="4865" max="4872" width="10.69921875" style="1543" customWidth="1"/>
    <col min="4873" max="4873" width="5.3984375" style="1543" customWidth="1"/>
    <col min="4874" max="4874" width="12.5" style="1543" bestFit="1" customWidth="1"/>
    <col min="4875" max="5119" width="8.8984375" style="1543"/>
    <col min="5120" max="5120" width="13.09765625" style="1543" customWidth="1"/>
    <col min="5121" max="5128" width="10.69921875" style="1543" customWidth="1"/>
    <col min="5129" max="5129" width="5.3984375" style="1543" customWidth="1"/>
    <col min="5130" max="5130" width="12.5" style="1543" bestFit="1" customWidth="1"/>
    <col min="5131" max="5375" width="8.8984375" style="1543"/>
    <col min="5376" max="5376" width="13.09765625" style="1543" customWidth="1"/>
    <col min="5377" max="5384" width="10.69921875" style="1543" customWidth="1"/>
    <col min="5385" max="5385" width="5.3984375" style="1543" customWidth="1"/>
    <col min="5386" max="5386" width="12.5" style="1543" bestFit="1" customWidth="1"/>
    <col min="5387" max="5631" width="8.8984375" style="1543"/>
    <col min="5632" max="5632" width="13.09765625" style="1543" customWidth="1"/>
    <col min="5633" max="5640" width="10.69921875" style="1543" customWidth="1"/>
    <col min="5641" max="5641" width="5.3984375" style="1543" customWidth="1"/>
    <col min="5642" max="5642" width="12.5" style="1543" bestFit="1" customWidth="1"/>
    <col min="5643" max="5887" width="8.8984375" style="1543"/>
    <col min="5888" max="5888" width="13.09765625" style="1543" customWidth="1"/>
    <col min="5889" max="5896" width="10.69921875" style="1543" customWidth="1"/>
    <col min="5897" max="5897" width="5.3984375" style="1543" customWidth="1"/>
    <col min="5898" max="5898" width="12.5" style="1543" bestFit="1" customWidth="1"/>
    <col min="5899" max="6143" width="8.8984375" style="1543"/>
    <col min="6144" max="6144" width="13.09765625" style="1543" customWidth="1"/>
    <col min="6145" max="6152" width="10.69921875" style="1543" customWidth="1"/>
    <col min="6153" max="6153" width="5.3984375" style="1543" customWidth="1"/>
    <col min="6154" max="6154" width="12.5" style="1543" bestFit="1" customWidth="1"/>
    <col min="6155" max="6399" width="8.8984375" style="1543"/>
    <col min="6400" max="6400" width="13.09765625" style="1543" customWidth="1"/>
    <col min="6401" max="6408" width="10.69921875" style="1543" customWidth="1"/>
    <col min="6409" max="6409" width="5.3984375" style="1543" customWidth="1"/>
    <col min="6410" max="6410" width="12.5" style="1543" bestFit="1" customWidth="1"/>
    <col min="6411" max="6655" width="8.8984375" style="1543"/>
    <col min="6656" max="6656" width="13.09765625" style="1543" customWidth="1"/>
    <col min="6657" max="6664" width="10.69921875" style="1543" customWidth="1"/>
    <col min="6665" max="6665" width="5.3984375" style="1543" customWidth="1"/>
    <col min="6666" max="6666" width="12.5" style="1543" bestFit="1" customWidth="1"/>
    <col min="6667" max="6911" width="8.8984375" style="1543"/>
    <col min="6912" max="6912" width="13.09765625" style="1543" customWidth="1"/>
    <col min="6913" max="6920" width="10.69921875" style="1543" customWidth="1"/>
    <col min="6921" max="6921" width="5.3984375" style="1543" customWidth="1"/>
    <col min="6922" max="6922" width="12.5" style="1543" bestFit="1" customWidth="1"/>
    <col min="6923" max="7167" width="8.8984375" style="1543"/>
    <col min="7168" max="7168" width="13.09765625" style="1543" customWidth="1"/>
    <col min="7169" max="7176" width="10.69921875" style="1543" customWidth="1"/>
    <col min="7177" max="7177" width="5.3984375" style="1543" customWidth="1"/>
    <col min="7178" max="7178" width="12.5" style="1543" bestFit="1" customWidth="1"/>
    <col min="7179" max="7423" width="8.8984375" style="1543"/>
    <col min="7424" max="7424" width="13.09765625" style="1543" customWidth="1"/>
    <col min="7425" max="7432" width="10.69921875" style="1543" customWidth="1"/>
    <col min="7433" max="7433" width="5.3984375" style="1543" customWidth="1"/>
    <col min="7434" max="7434" width="12.5" style="1543" bestFit="1" customWidth="1"/>
    <col min="7435" max="7679" width="8.8984375" style="1543"/>
    <col min="7680" max="7680" width="13.09765625" style="1543" customWidth="1"/>
    <col min="7681" max="7688" width="10.69921875" style="1543" customWidth="1"/>
    <col min="7689" max="7689" width="5.3984375" style="1543" customWidth="1"/>
    <col min="7690" max="7690" width="12.5" style="1543" bestFit="1" customWidth="1"/>
    <col min="7691" max="7935" width="8.8984375" style="1543"/>
    <col min="7936" max="7936" width="13.09765625" style="1543" customWidth="1"/>
    <col min="7937" max="7944" width="10.69921875" style="1543" customWidth="1"/>
    <col min="7945" max="7945" width="5.3984375" style="1543" customWidth="1"/>
    <col min="7946" max="7946" width="12.5" style="1543" bestFit="1" customWidth="1"/>
    <col min="7947" max="8191" width="8.8984375" style="1543"/>
    <col min="8192" max="8192" width="13.09765625" style="1543" customWidth="1"/>
    <col min="8193" max="8200" width="10.69921875" style="1543" customWidth="1"/>
    <col min="8201" max="8201" width="5.3984375" style="1543" customWidth="1"/>
    <col min="8202" max="8202" width="12.5" style="1543" bestFit="1" customWidth="1"/>
    <col min="8203" max="8447" width="8.8984375" style="1543"/>
    <col min="8448" max="8448" width="13.09765625" style="1543" customWidth="1"/>
    <col min="8449" max="8456" width="10.69921875" style="1543" customWidth="1"/>
    <col min="8457" max="8457" width="5.3984375" style="1543" customWidth="1"/>
    <col min="8458" max="8458" width="12.5" style="1543" bestFit="1" customWidth="1"/>
    <col min="8459" max="8703" width="8.8984375" style="1543"/>
    <col min="8704" max="8704" width="13.09765625" style="1543" customWidth="1"/>
    <col min="8705" max="8712" width="10.69921875" style="1543" customWidth="1"/>
    <col min="8713" max="8713" width="5.3984375" style="1543" customWidth="1"/>
    <col min="8714" max="8714" width="12.5" style="1543" bestFit="1" customWidth="1"/>
    <col min="8715" max="8959" width="8.8984375" style="1543"/>
    <col min="8960" max="8960" width="13.09765625" style="1543" customWidth="1"/>
    <col min="8961" max="8968" width="10.69921875" style="1543" customWidth="1"/>
    <col min="8969" max="8969" width="5.3984375" style="1543" customWidth="1"/>
    <col min="8970" max="8970" width="12.5" style="1543" bestFit="1" customWidth="1"/>
    <col min="8971" max="9215" width="8.8984375" style="1543"/>
    <col min="9216" max="9216" width="13.09765625" style="1543" customWidth="1"/>
    <col min="9217" max="9224" width="10.69921875" style="1543" customWidth="1"/>
    <col min="9225" max="9225" width="5.3984375" style="1543" customWidth="1"/>
    <col min="9226" max="9226" width="12.5" style="1543" bestFit="1" customWidth="1"/>
    <col min="9227" max="9471" width="8.8984375" style="1543"/>
    <col min="9472" max="9472" width="13.09765625" style="1543" customWidth="1"/>
    <col min="9473" max="9480" width="10.69921875" style="1543" customWidth="1"/>
    <col min="9481" max="9481" width="5.3984375" style="1543" customWidth="1"/>
    <col min="9482" max="9482" width="12.5" style="1543" bestFit="1" customWidth="1"/>
    <col min="9483" max="9727" width="8.8984375" style="1543"/>
    <col min="9728" max="9728" width="13.09765625" style="1543" customWidth="1"/>
    <col min="9729" max="9736" width="10.69921875" style="1543" customWidth="1"/>
    <col min="9737" max="9737" width="5.3984375" style="1543" customWidth="1"/>
    <col min="9738" max="9738" width="12.5" style="1543" bestFit="1" customWidth="1"/>
    <col min="9739" max="9983" width="8.8984375" style="1543"/>
    <col min="9984" max="9984" width="13.09765625" style="1543" customWidth="1"/>
    <col min="9985" max="9992" width="10.69921875" style="1543" customWidth="1"/>
    <col min="9993" max="9993" width="5.3984375" style="1543" customWidth="1"/>
    <col min="9994" max="9994" width="12.5" style="1543" bestFit="1" customWidth="1"/>
    <col min="9995" max="10239" width="8.8984375" style="1543"/>
    <col min="10240" max="10240" width="13.09765625" style="1543" customWidth="1"/>
    <col min="10241" max="10248" width="10.69921875" style="1543" customWidth="1"/>
    <col min="10249" max="10249" width="5.3984375" style="1543" customWidth="1"/>
    <col min="10250" max="10250" width="12.5" style="1543" bestFit="1" customWidth="1"/>
    <col min="10251" max="10495" width="8.8984375" style="1543"/>
    <col min="10496" max="10496" width="13.09765625" style="1543" customWidth="1"/>
    <col min="10497" max="10504" width="10.69921875" style="1543" customWidth="1"/>
    <col min="10505" max="10505" width="5.3984375" style="1543" customWidth="1"/>
    <col min="10506" max="10506" width="12.5" style="1543" bestFit="1" customWidth="1"/>
    <col min="10507" max="10751" width="8.8984375" style="1543"/>
    <col min="10752" max="10752" width="13.09765625" style="1543" customWidth="1"/>
    <col min="10753" max="10760" width="10.69921875" style="1543" customWidth="1"/>
    <col min="10761" max="10761" width="5.3984375" style="1543" customWidth="1"/>
    <col min="10762" max="10762" width="12.5" style="1543" bestFit="1" customWidth="1"/>
    <col min="10763" max="11007" width="8.8984375" style="1543"/>
    <col min="11008" max="11008" width="13.09765625" style="1543" customWidth="1"/>
    <col min="11009" max="11016" width="10.69921875" style="1543" customWidth="1"/>
    <col min="11017" max="11017" width="5.3984375" style="1543" customWidth="1"/>
    <col min="11018" max="11018" width="12.5" style="1543" bestFit="1" customWidth="1"/>
    <col min="11019" max="11263" width="8.8984375" style="1543"/>
    <col min="11264" max="11264" width="13.09765625" style="1543" customWidth="1"/>
    <col min="11265" max="11272" width="10.69921875" style="1543" customWidth="1"/>
    <col min="11273" max="11273" width="5.3984375" style="1543" customWidth="1"/>
    <col min="11274" max="11274" width="12.5" style="1543" bestFit="1" customWidth="1"/>
    <col min="11275" max="11519" width="8.8984375" style="1543"/>
    <col min="11520" max="11520" width="13.09765625" style="1543" customWidth="1"/>
    <col min="11521" max="11528" width="10.69921875" style="1543" customWidth="1"/>
    <col min="11529" max="11529" width="5.3984375" style="1543" customWidth="1"/>
    <col min="11530" max="11530" width="12.5" style="1543" bestFit="1" customWidth="1"/>
    <col min="11531" max="11775" width="8.8984375" style="1543"/>
    <col min="11776" max="11776" width="13.09765625" style="1543" customWidth="1"/>
    <col min="11777" max="11784" width="10.69921875" style="1543" customWidth="1"/>
    <col min="11785" max="11785" width="5.3984375" style="1543" customWidth="1"/>
    <col min="11786" max="11786" width="12.5" style="1543" bestFit="1" customWidth="1"/>
    <col min="11787" max="12031" width="8.8984375" style="1543"/>
    <col min="12032" max="12032" width="13.09765625" style="1543" customWidth="1"/>
    <col min="12033" max="12040" width="10.69921875" style="1543" customWidth="1"/>
    <col min="12041" max="12041" width="5.3984375" style="1543" customWidth="1"/>
    <col min="12042" max="12042" width="12.5" style="1543" bestFit="1" customWidth="1"/>
    <col min="12043" max="12287" width="8.8984375" style="1543"/>
    <col min="12288" max="12288" width="13.09765625" style="1543" customWidth="1"/>
    <col min="12289" max="12296" width="10.69921875" style="1543" customWidth="1"/>
    <col min="12297" max="12297" width="5.3984375" style="1543" customWidth="1"/>
    <col min="12298" max="12298" width="12.5" style="1543" bestFit="1" customWidth="1"/>
    <col min="12299" max="12543" width="8.8984375" style="1543"/>
    <col min="12544" max="12544" width="13.09765625" style="1543" customWidth="1"/>
    <col min="12545" max="12552" width="10.69921875" style="1543" customWidth="1"/>
    <col min="12553" max="12553" width="5.3984375" style="1543" customWidth="1"/>
    <col min="12554" max="12554" width="12.5" style="1543" bestFit="1" customWidth="1"/>
    <col min="12555" max="12799" width="8.8984375" style="1543"/>
    <col min="12800" max="12800" width="13.09765625" style="1543" customWidth="1"/>
    <col min="12801" max="12808" width="10.69921875" style="1543" customWidth="1"/>
    <col min="12809" max="12809" width="5.3984375" style="1543" customWidth="1"/>
    <col min="12810" max="12810" width="12.5" style="1543" bestFit="1" customWidth="1"/>
    <col min="12811" max="13055" width="8.8984375" style="1543"/>
    <col min="13056" max="13056" width="13.09765625" style="1543" customWidth="1"/>
    <col min="13057" max="13064" width="10.69921875" style="1543" customWidth="1"/>
    <col min="13065" max="13065" width="5.3984375" style="1543" customWidth="1"/>
    <col min="13066" max="13066" width="12.5" style="1543" bestFit="1" customWidth="1"/>
    <col min="13067" max="13311" width="8.8984375" style="1543"/>
    <col min="13312" max="13312" width="13.09765625" style="1543" customWidth="1"/>
    <col min="13313" max="13320" width="10.69921875" style="1543" customWidth="1"/>
    <col min="13321" max="13321" width="5.3984375" style="1543" customWidth="1"/>
    <col min="13322" max="13322" width="12.5" style="1543" bestFit="1" customWidth="1"/>
    <col min="13323" max="13567" width="8.8984375" style="1543"/>
    <col min="13568" max="13568" width="13.09765625" style="1543" customWidth="1"/>
    <col min="13569" max="13576" width="10.69921875" style="1543" customWidth="1"/>
    <col min="13577" max="13577" width="5.3984375" style="1543" customWidth="1"/>
    <col min="13578" max="13578" width="12.5" style="1543" bestFit="1" customWidth="1"/>
    <col min="13579" max="13823" width="8.8984375" style="1543"/>
    <col min="13824" max="13824" width="13.09765625" style="1543" customWidth="1"/>
    <col min="13825" max="13832" width="10.69921875" style="1543" customWidth="1"/>
    <col min="13833" max="13833" width="5.3984375" style="1543" customWidth="1"/>
    <col min="13834" max="13834" width="12.5" style="1543" bestFit="1" customWidth="1"/>
    <col min="13835" max="14079" width="8.8984375" style="1543"/>
    <col min="14080" max="14080" width="13.09765625" style="1543" customWidth="1"/>
    <col min="14081" max="14088" width="10.69921875" style="1543" customWidth="1"/>
    <col min="14089" max="14089" width="5.3984375" style="1543" customWidth="1"/>
    <col min="14090" max="14090" width="12.5" style="1543" bestFit="1" customWidth="1"/>
    <col min="14091" max="14335" width="8.8984375" style="1543"/>
    <col min="14336" max="14336" width="13.09765625" style="1543" customWidth="1"/>
    <col min="14337" max="14344" width="10.69921875" style="1543" customWidth="1"/>
    <col min="14345" max="14345" width="5.3984375" style="1543" customWidth="1"/>
    <col min="14346" max="14346" width="12.5" style="1543" bestFit="1" customWidth="1"/>
    <col min="14347" max="14591" width="8.8984375" style="1543"/>
    <col min="14592" max="14592" width="13.09765625" style="1543" customWidth="1"/>
    <col min="14593" max="14600" width="10.69921875" style="1543" customWidth="1"/>
    <col min="14601" max="14601" width="5.3984375" style="1543" customWidth="1"/>
    <col min="14602" max="14602" width="12.5" style="1543" bestFit="1" customWidth="1"/>
    <col min="14603" max="14847" width="8.8984375" style="1543"/>
    <col min="14848" max="14848" width="13.09765625" style="1543" customWidth="1"/>
    <col min="14849" max="14856" width="10.69921875" style="1543" customWidth="1"/>
    <col min="14857" max="14857" width="5.3984375" style="1543" customWidth="1"/>
    <col min="14858" max="14858" width="12.5" style="1543" bestFit="1" customWidth="1"/>
    <col min="14859" max="15103" width="8.8984375" style="1543"/>
    <col min="15104" max="15104" width="13.09765625" style="1543" customWidth="1"/>
    <col min="15105" max="15112" width="10.69921875" style="1543" customWidth="1"/>
    <col min="15113" max="15113" width="5.3984375" style="1543" customWidth="1"/>
    <col min="15114" max="15114" width="12.5" style="1543" bestFit="1" customWidth="1"/>
    <col min="15115" max="15359" width="8.8984375" style="1543"/>
    <col min="15360" max="15360" width="13.09765625" style="1543" customWidth="1"/>
    <col min="15361" max="15368" width="10.69921875" style="1543" customWidth="1"/>
    <col min="15369" max="15369" width="5.3984375" style="1543" customWidth="1"/>
    <col min="15370" max="15370" width="12.5" style="1543" bestFit="1" customWidth="1"/>
    <col min="15371" max="15615" width="8.8984375" style="1543"/>
    <col min="15616" max="15616" width="13.09765625" style="1543" customWidth="1"/>
    <col min="15617" max="15624" width="10.69921875" style="1543" customWidth="1"/>
    <col min="15625" max="15625" width="5.3984375" style="1543" customWidth="1"/>
    <col min="15626" max="15626" width="12.5" style="1543" bestFit="1" customWidth="1"/>
    <col min="15627" max="15871" width="8.8984375" style="1543"/>
    <col min="15872" max="15872" width="13.09765625" style="1543" customWidth="1"/>
    <col min="15873" max="15880" width="10.69921875" style="1543" customWidth="1"/>
    <col min="15881" max="15881" width="5.3984375" style="1543" customWidth="1"/>
    <col min="15882" max="15882" width="12.5" style="1543" bestFit="1" customWidth="1"/>
    <col min="15883" max="16127" width="8.8984375" style="1543"/>
    <col min="16128" max="16128" width="13.09765625" style="1543" customWidth="1"/>
    <col min="16129" max="16136" width="10.69921875" style="1543" customWidth="1"/>
    <col min="16137" max="16137" width="5.3984375" style="1543" customWidth="1"/>
    <col min="16138" max="16138" width="12.5" style="1543" bestFit="1" customWidth="1"/>
    <col min="16139" max="16384" width="8.8984375" style="1543"/>
  </cols>
  <sheetData>
    <row r="1" spans="1:9" s="419" customFormat="1" ht="15.6" x14ac:dyDescent="0.3">
      <c r="A1" s="5863" t="s">
        <v>0</v>
      </c>
      <c r="B1" s="5863"/>
      <c r="C1" s="5863"/>
      <c r="D1" s="5863"/>
      <c r="E1" s="5863"/>
      <c r="F1" s="5863"/>
      <c r="G1" s="5863"/>
      <c r="H1" s="5863"/>
      <c r="I1" s="5863"/>
    </row>
    <row r="2" spans="1:9" ht="15.6" x14ac:dyDescent="0.3">
      <c r="A2" s="1537" t="s">
        <v>2201</v>
      </c>
      <c r="B2" s="1538"/>
      <c r="C2" s="1538"/>
      <c r="D2" s="1539"/>
      <c r="E2" s="1538"/>
      <c r="F2" s="1540"/>
      <c r="G2" s="1541"/>
      <c r="H2" s="1538"/>
      <c r="I2" s="1542"/>
    </row>
    <row r="3" spans="1:9" ht="15.6" x14ac:dyDescent="0.3">
      <c r="A3" s="1537"/>
      <c r="B3" s="1538"/>
      <c r="C3" s="1538"/>
      <c r="D3" s="1539"/>
      <c r="E3" s="1538"/>
      <c r="F3" s="1540"/>
      <c r="G3" s="1541"/>
      <c r="H3" s="1538"/>
      <c r="I3" s="1542" t="s">
        <v>2202</v>
      </c>
    </row>
    <row r="4" spans="1:9" x14ac:dyDescent="0.25">
      <c r="A4" s="6307" t="s">
        <v>61</v>
      </c>
      <c r="B4" s="6307" t="s">
        <v>2203</v>
      </c>
      <c r="C4" s="6307"/>
      <c r="D4" s="6307"/>
      <c r="E4" s="6307" t="s">
        <v>2204</v>
      </c>
      <c r="F4" s="6307"/>
      <c r="G4" s="6307"/>
      <c r="H4" s="6307" t="s">
        <v>2205</v>
      </c>
      <c r="I4" s="6307"/>
    </row>
    <row r="5" spans="1:9" ht="24.6" x14ac:dyDescent="0.25">
      <c r="A5" s="6308"/>
      <c r="B5" s="1544" t="s">
        <v>2206</v>
      </c>
      <c r="C5" s="1544" t="s">
        <v>2207</v>
      </c>
      <c r="D5" s="1544" t="s">
        <v>6</v>
      </c>
      <c r="E5" s="1544" t="s">
        <v>2208</v>
      </c>
      <c r="F5" s="1544" t="s">
        <v>2209</v>
      </c>
      <c r="G5" s="1544" t="s">
        <v>6</v>
      </c>
      <c r="H5" s="1544" t="s">
        <v>316</v>
      </c>
      <c r="I5" s="1544" t="s">
        <v>2210</v>
      </c>
    </row>
    <row r="6" spans="1:9" ht="13.8" x14ac:dyDescent="0.25">
      <c r="A6" s="1545" t="s">
        <v>223</v>
      </c>
      <c r="B6" s="1546"/>
      <c r="C6" s="1546"/>
      <c r="D6" s="1547"/>
      <c r="E6" s="1546"/>
      <c r="F6" s="1546"/>
      <c r="G6" s="1548"/>
      <c r="H6" s="1549"/>
      <c r="I6" s="1549"/>
    </row>
    <row r="7" spans="1:9" ht="16.8" x14ac:dyDescent="0.25">
      <c r="A7" s="1550" t="s">
        <v>2211</v>
      </c>
      <c r="B7" s="1551">
        <v>553.1</v>
      </c>
      <c r="C7" s="1551">
        <v>26.7</v>
      </c>
      <c r="D7" s="1551">
        <v>579.79999999999995</v>
      </c>
      <c r="E7" s="1551">
        <v>301.7</v>
      </c>
      <c r="F7" s="1551">
        <v>235.7</v>
      </c>
      <c r="G7" s="1551">
        <v>537.4</v>
      </c>
      <c r="H7" s="1551">
        <v>42.4</v>
      </c>
      <c r="I7" s="1551">
        <v>7.7</v>
      </c>
    </row>
    <row r="8" spans="1:9" ht="16.8" x14ac:dyDescent="0.25">
      <c r="A8" s="1550" t="s">
        <v>2212</v>
      </c>
      <c r="B8" s="1551">
        <v>580.9</v>
      </c>
      <c r="C8" s="1551">
        <v>26.9</v>
      </c>
      <c r="D8" s="1551">
        <v>607.79999999999995</v>
      </c>
      <c r="E8" s="1551">
        <v>304.3</v>
      </c>
      <c r="F8" s="1551">
        <v>266.60000000000002</v>
      </c>
      <c r="G8" s="1551">
        <v>570.9</v>
      </c>
      <c r="H8" s="1551">
        <v>36.9</v>
      </c>
      <c r="I8" s="1551">
        <v>6.4</v>
      </c>
    </row>
    <row r="9" spans="1:9" ht="16.8" x14ac:dyDescent="0.25">
      <c r="A9" s="1550" t="s">
        <v>2213</v>
      </c>
      <c r="B9" s="1551">
        <v>581.9</v>
      </c>
      <c r="C9" s="1551">
        <v>26.6</v>
      </c>
      <c r="D9" s="1551">
        <v>608.5</v>
      </c>
      <c r="E9" s="1551">
        <v>304.60000000000002</v>
      </c>
      <c r="F9" s="1551">
        <v>269</v>
      </c>
      <c r="G9" s="1551">
        <v>573.6</v>
      </c>
      <c r="H9" s="1551">
        <v>34.9</v>
      </c>
      <c r="I9" s="1551">
        <v>6</v>
      </c>
    </row>
    <row r="10" spans="1:9" ht="13.8" x14ac:dyDescent="0.25">
      <c r="A10" s="1545" t="s">
        <v>63</v>
      </c>
      <c r="B10" s="1552"/>
      <c r="C10" s="1552"/>
      <c r="D10" s="1552"/>
      <c r="E10" s="1552"/>
      <c r="F10" s="1552"/>
      <c r="G10" s="1552"/>
      <c r="H10" s="1552"/>
      <c r="I10" s="1552"/>
    </row>
    <row r="11" spans="1:9" ht="16.8" x14ac:dyDescent="0.25">
      <c r="A11" s="1550" t="s">
        <v>2211</v>
      </c>
      <c r="B11" s="1551">
        <v>330.9</v>
      </c>
      <c r="C11" s="1551">
        <v>21.5</v>
      </c>
      <c r="D11" s="1551">
        <v>352.4</v>
      </c>
      <c r="E11" s="1551">
        <v>181.5</v>
      </c>
      <c r="F11" s="1551">
        <v>151</v>
      </c>
      <c r="G11" s="1551">
        <v>332.5</v>
      </c>
      <c r="H11" s="1551">
        <v>19.899999999999999</v>
      </c>
      <c r="I11" s="1551">
        <v>6</v>
      </c>
    </row>
    <row r="12" spans="1:9" ht="16.8" x14ac:dyDescent="0.25">
      <c r="A12" s="1550" t="s">
        <v>2212</v>
      </c>
      <c r="B12" s="1551">
        <v>335.2</v>
      </c>
      <c r="C12" s="1551">
        <v>21.5</v>
      </c>
      <c r="D12" s="1551">
        <v>356.7</v>
      </c>
      <c r="E12" s="1551">
        <v>180</v>
      </c>
      <c r="F12" s="1551">
        <v>161.19999999999999</v>
      </c>
      <c r="G12" s="1551">
        <v>341.2</v>
      </c>
      <c r="H12" s="1551">
        <v>15.5</v>
      </c>
      <c r="I12" s="1551">
        <v>4.5999999999999996</v>
      </c>
    </row>
    <row r="13" spans="1:9" ht="16.8" x14ac:dyDescent="0.25">
      <c r="A13" s="1550" t="s">
        <v>2213</v>
      </c>
      <c r="B13" s="1551">
        <v>330.4</v>
      </c>
      <c r="C13" s="1551">
        <v>21.6</v>
      </c>
      <c r="D13" s="1551">
        <v>352</v>
      </c>
      <c r="E13" s="1551">
        <v>179.3</v>
      </c>
      <c r="F13" s="1551">
        <v>158.69999999999999</v>
      </c>
      <c r="G13" s="1551">
        <v>338</v>
      </c>
      <c r="H13" s="1551">
        <v>14</v>
      </c>
      <c r="I13" s="1551">
        <v>4.2</v>
      </c>
    </row>
    <row r="14" spans="1:9" ht="13.8" x14ac:dyDescent="0.25">
      <c r="A14" s="1545" t="s">
        <v>224</v>
      </c>
      <c r="B14" s="1553"/>
      <c r="C14" s="1553"/>
      <c r="D14" s="1553"/>
      <c r="E14" s="1553"/>
      <c r="F14" s="1553"/>
      <c r="G14" s="1554"/>
      <c r="H14" s="1550"/>
      <c r="I14" s="1550"/>
    </row>
    <row r="15" spans="1:9" ht="16.8" x14ac:dyDescent="0.25">
      <c r="A15" s="1550" t="s">
        <v>2211</v>
      </c>
      <c r="B15" s="1551">
        <v>222.2</v>
      </c>
      <c r="C15" s="1551">
        <v>5.2</v>
      </c>
      <c r="D15" s="1551">
        <v>227.4</v>
      </c>
      <c r="E15" s="1551">
        <v>120.2</v>
      </c>
      <c r="F15" s="1551">
        <v>84.7</v>
      </c>
      <c r="G15" s="1551">
        <v>204.9</v>
      </c>
      <c r="H15" s="1551">
        <v>22.5</v>
      </c>
      <c r="I15" s="1551">
        <v>10.1</v>
      </c>
    </row>
    <row r="16" spans="1:9" ht="16.8" x14ac:dyDescent="0.25">
      <c r="A16" s="1550" t="s">
        <v>2212</v>
      </c>
      <c r="B16" s="1551">
        <v>245.7</v>
      </c>
      <c r="C16" s="1551">
        <v>5.4</v>
      </c>
      <c r="D16" s="1551">
        <v>251.1</v>
      </c>
      <c r="E16" s="1551">
        <v>124.3</v>
      </c>
      <c r="F16" s="1551">
        <v>105.4</v>
      </c>
      <c r="G16" s="1551">
        <v>229.7</v>
      </c>
      <c r="H16" s="1551">
        <v>21.4</v>
      </c>
      <c r="I16" s="1551">
        <v>8.6999999999999993</v>
      </c>
    </row>
    <row r="17" spans="1:9" ht="16.8" x14ac:dyDescent="0.25">
      <c r="A17" s="1555" t="s">
        <v>2213</v>
      </c>
      <c r="B17" s="1556">
        <v>251.5</v>
      </c>
      <c r="C17" s="1556">
        <v>5</v>
      </c>
      <c r="D17" s="1556">
        <v>256.5</v>
      </c>
      <c r="E17" s="1556">
        <v>125.3</v>
      </c>
      <c r="F17" s="1556">
        <v>110.3</v>
      </c>
      <c r="G17" s="1556">
        <v>235.6</v>
      </c>
      <c r="H17" s="1556">
        <v>20.9</v>
      </c>
      <c r="I17" s="1556">
        <v>8.3000000000000007</v>
      </c>
    </row>
    <row r="18" spans="1:9" ht="13.8" x14ac:dyDescent="0.25">
      <c r="A18" s="1557"/>
      <c r="B18" s="1558"/>
      <c r="C18" s="1558"/>
      <c r="D18" s="1558"/>
      <c r="E18" s="1558"/>
      <c r="F18" s="1558"/>
      <c r="G18" s="1558"/>
      <c r="H18" s="1558"/>
      <c r="I18" s="1558"/>
    </row>
    <row r="19" spans="1:9" x14ac:dyDescent="0.25">
      <c r="A19" s="6306" t="s">
        <v>2214</v>
      </c>
      <c r="B19" s="6306"/>
      <c r="C19" s="6306"/>
      <c r="D19" s="6306"/>
      <c r="E19" s="6306"/>
      <c r="F19" s="6306"/>
      <c r="G19" s="6306"/>
      <c r="H19" s="6306"/>
      <c r="I19" s="6306"/>
    </row>
    <row r="20" spans="1:9" ht="15.6" x14ac:dyDescent="0.25">
      <c r="A20" s="1559" t="s">
        <v>2215</v>
      </c>
      <c r="B20" s="1560"/>
      <c r="C20" s="1560"/>
      <c r="D20" s="1561"/>
      <c r="E20" s="1562"/>
      <c r="F20" s="1559"/>
      <c r="G20" s="1563"/>
      <c r="H20" s="1559"/>
      <c r="I20" s="1559"/>
    </row>
    <row r="21" spans="1:9" ht="15.6" x14ac:dyDescent="0.25">
      <c r="A21" s="1559" t="s">
        <v>2216</v>
      </c>
      <c r="B21" s="1560"/>
      <c r="C21" s="1560"/>
      <c r="D21" s="1561"/>
      <c r="E21" s="1562"/>
      <c r="F21" s="1559"/>
      <c r="G21" s="1563"/>
      <c r="H21" s="1559"/>
      <c r="I21" s="1559"/>
    </row>
    <row r="22" spans="1:9" ht="15.6" x14ac:dyDescent="0.25">
      <c r="A22" s="1559" t="s">
        <v>2217</v>
      </c>
      <c r="B22" s="1560"/>
      <c r="C22" s="1560"/>
      <c r="D22" s="1561"/>
      <c r="E22" s="1562"/>
      <c r="F22" s="1559"/>
      <c r="G22" s="1563"/>
      <c r="H22" s="1559"/>
      <c r="I22" s="1559"/>
    </row>
  </sheetData>
  <mergeCells count="6">
    <mergeCell ref="A19:I19"/>
    <mergeCell ref="A1:I1"/>
    <mergeCell ref="A4:A5"/>
    <mergeCell ref="B4:D4"/>
    <mergeCell ref="E4:G4"/>
    <mergeCell ref="H4:I4"/>
  </mergeCells>
  <hyperlinks>
    <hyperlink ref="A1" location="CONTENT!A1" display="Back to table of contents" xr:uid="{9FA7E9B0-AD9E-49A4-BEAF-AF8843F2B7AC}"/>
    <hyperlink ref="A1:I1" location="CONTENT!B139" display="Back to table of contents" xr:uid="{D3C1860F-51BA-4E01-82D7-FDBFEECFEA3B}"/>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65A9E-4D0E-4D32-B783-677E594E93D5}">
  <dimension ref="A1:O70"/>
  <sheetViews>
    <sheetView workbookViewId="0">
      <selection sqref="A1:XFD1"/>
    </sheetView>
  </sheetViews>
  <sheetFormatPr defaultColWidth="5.5" defaultRowHeight="13.2" x14ac:dyDescent="0.3"/>
  <cols>
    <col min="1" max="1" width="1.09765625" style="1566" customWidth="1"/>
    <col min="2" max="2" width="37.19921875" style="1566" customWidth="1"/>
    <col min="3" max="3" width="9.3984375" style="1566" customWidth="1"/>
    <col min="4" max="4" width="9.5" style="1566" customWidth="1"/>
    <col min="5" max="5" width="9.3984375" style="1566" customWidth="1"/>
    <col min="6" max="6" width="7.8984375" style="1566" bestFit="1" customWidth="1"/>
    <col min="7" max="7" width="8.69921875" style="1566" customWidth="1"/>
    <col min="8" max="8" width="8.19921875" style="1566" customWidth="1"/>
    <col min="9" max="9" width="9" style="1566" customWidth="1"/>
    <col min="10" max="11" width="7.8984375" style="1566" bestFit="1" customWidth="1"/>
    <col min="12" max="12" width="9.69921875" style="1566" customWidth="1"/>
    <col min="13" max="16384" width="5.5" style="1566"/>
  </cols>
  <sheetData>
    <row r="1" spans="1:15" s="419" customFormat="1" ht="15.6" x14ac:dyDescent="0.3">
      <c r="A1" s="5863" t="s">
        <v>0</v>
      </c>
      <c r="B1" s="5863"/>
      <c r="C1" s="5863"/>
      <c r="D1" s="5863"/>
      <c r="E1" s="5863"/>
      <c r="F1" s="5863"/>
      <c r="G1" s="5863"/>
      <c r="H1" s="5863"/>
      <c r="I1" s="5863"/>
    </row>
    <row r="2" spans="1:15" ht="15.6" x14ac:dyDescent="0.3">
      <c r="A2" s="1564" t="s">
        <v>2218</v>
      </c>
      <c r="B2" s="1565"/>
    </row>
    <row r="3" spans="1:15" x14ac:dyDescent="0.3">
      <c r="A3" s="1567"/>
      <c r="B3" s="1568" t="s">
        <v>653</v>
      </c>
      <c r="C3" s="6313"/>
      <c r="D3" s="6313"/>
      <c r="E3" s="6313"/>
    </row>
    <row r="4" spans="1:15" s="1572" customFormat="1" ht="15.6" x14ac:dyDescent="0.3">
      <c r="A4" s="1569"/>
      <c r="B4" s="1570"/>
      <c r="C4" s="6314" t="s">
        <v>2219</v>
      </c>
      <c r="D4" s="6309"/>
      <c r="E4" s="6309"/>
      <c r="F4" s="6314" t="s">
        <v>2220</v>
      </c>
      <c r="G4" s="6309"/>
      <c r="H4" s="6309"/>
      <c r="I4" s="6314" t="s">
        <v>2221</v>
      </c>
      <c r="J4" s="6309"/>
      <c r="K4" s="6309"/>
      <c r="L4" s="1571"/>
    </row>
    <row r="5" spans="1:15" s="1572" customFormat="1" x14ac:dyDescent="0.3">
      <c r="A5" s="1573"/>
      <c r="B5" s="1574" t="s">
        <v>2222</v>
      </c>
      <c r="C5" s="6311" t="s">
        <v>63</v>
      </c>
      <c r="D5" s="6316" t="s">
        <v>224</v>
      </c>
      <c r="E5" s="1575" t="s">
        <v>2223</v>
      </c>
      <c r="F5" s="6309" t="s">
        <v>63</v>
      </c>
      <c r="G5" s="6309" t="s">
        <v>224</v>
      </c>
      <c r="H5" s="6311" t="s">
        <v>2223</v>
      </c>
      <c r="I5" s="6309" t="s">
        <v>63</v>
      </c>
      <c r="J5" s="6309" t="s">
        <v>224</v>
      </c>
      <c r="K5" s="6311" t="s">
        <v>2223</v>
      </c>
    </row>
    <row r="6" spans="1:15" s="1572" customFormat="1" ht="83.4" customHeight="1" x14ac:dyDescent="0.3">
      <c r="A6" s="1576"/>
      <c r="B6" s="1577" t="s">
        <v>88</v>
      </c>
      <c r="C6" s="6315"/>
      <c r="D6" s="6317"/>
      <c r="E6" s="1578" t="s">
        <v>2224</v>
      </c>
      <c r="F6" s="6310"/>
      <c r="G6" s="6310"/>
      <c r="H6" s="6312"/>
      <c r="I6" s="6310"/>
      <c r="J6" s="6310"/>
      <c r="K6" s="6312"/>
    </row>
    <row r="7" spans="1:15" ht="20.100000000000001" customHeight="1" x14ac:dyDescent="0.25">
      <c r="A7" s="1579"/>
      <c r="B7" s="1580" t="s">
        <v>1659</v>
      </c>
      <c r="C7" s="1581">
        <v>6335</v>
      </c>
      <c r="D7" s="1581">
        <v>1405</v>
      </c>
      <c r="E7" s="1582">
        <v>7740</v>
      </c>
      <c r="F7" s="1583">
        <v>6437</v>
      </c>
      <c r="G7" s="1583">
        <v>1581</v>
      </c>
      <c r="H7" s="1583">
        <v>8018</v>
      </c>
      <c r="I7" s="1583">
        <v>6403</v>
      </c>
      <c r="J7" s="1583">
        <v>1690</v>
      </c>
      <c r="K7" s="1583">
        <v>8093</v>
      </c>
      <c r="L7" s="1584"/>
      <c r="M7" s="1585"/>
      <c r="N7" s="1585"/>
      <c r="O7" s="1585"/>
    </row>
    <row r="8" spans="1:15" s="1591" customFormat="1" ht="20.100000000000001" customHeight="1" x14ac:dyDescent="0.25">
      <c r="A8" s="1586"/>
      <c r="B8" s="1587" t="s">
        <v>2225</v>
      </c>
      <c r="C8" s="1588">
        <v>3401</v>
      </c>
      <c r="D8" s="1588">
        <v>458</v>
      </c>
      <c r="E8" s="1589">
        <v>3859</v>
      </c>
      <c r="F8" s="1590">
        <v>3377</v>
      </c>
      <c r="G8" s="1590">
        <v>611</v>
      </c>
      <c r="H8" s="1590">
        <v>3988</v>
      </c>
      <c r="I8" s="1590">
        <v>3197</v>
      </c>
      <c r="J8" s="1590">
        <v>595</v>
      </c>
      <c r="K8" s="1590">
        <v>3792</v>
      </c>
      <c r="L8" s="1584"/>
      <c r="M8" s="1585"/>
      <c r="N8" s="1585"/>
      <c r="O8" s="1585"/>
    </row>
    <row r="9" spans="1:15" ht="20.100000000000001" customHeight="1" x14ac:dyDescent="0.25">
      <c r="A9" s="1579"/>
      <c r="B9" s="1592" t="s">
        <v>1662</v>
      </c>
      <c r="C9" s="1593">
        <v>808</v>
      </c>
      <c r="D9" s="1593">
        <v>101</v>
      </c>
      <c r="E9" s="1594">
        <v>909</v>
      </c>
      <c r="F9" s="1595">
        <v>830</v>
      </c>
      <c r="G9" s="1595">
        <v>90</v>
      </c>
      <c r="H9" s="1595">
        <v>920</v>
      </c>
      <c r="I9" s="1595">
        <v>883</v>
      </c>
      <c r="J9" s="1595">
        <v>57</v>
      </c>
      <c r="K9" s="1595">
        <v>940</v>
      </c>
      <c r="L9" s="1584"/>
      <c r="M9" s="1585"/>
      <c r="N9" s="1585"/>
      <c r="O9" s="1585"/>
    </row>
    <row r="10" spans="1:15" ht="20.100000000000001" customHeight="1" x14ac:dyDescent="0.25">
      <c r="A10" s="1579"/>
      <c r="B10" s="1592" t="s">
        <v>1663</v>
      </c>
      <c r="C10" s="1593">
        <v>34011</v>
      </c>
      <c r="D10" s="1593">
        <v>20358</v>
      </c>
      <c r="E10" s="1594">
        <v>54369</v>
      </c>
      <c r="F10" s="1595">
        <v>31290</v>
      </c>
      <c r="G10" s="1595">
        <v>20405</v>
      </c>
      <c r="H10" s="1595">
        <v>51695</v>
      </c>
      <c r="I10" s="1595">
        <v>32060</v>
      </c>
      <c r="J10" s="1595">
        <v>19756</v>
      </c>
      <c r="K10" s="1595">
        <v>51816</v>
      </c>
      <c r="L10" s="1584"/>
      <c r="M10" s="1585"/>
      <c r="N10" s="1585"/>
      <c r="O10" s="1585"/>
    </row>
    <row r="11" spans="1:15" s="1591" customFormat="1" ht="20.100000000000001" customHeight="1" x14ac:dyDescent="0.25">
      <c r="A11" s="1586"/>
      <c r="B11" s="1596" t="s">
        <v>2226</v>
      </c>
      <c r="C11" s="1588">
        <v>641</v>
      </c>
      <c r="D11" s="1588">
        <v>16</v>
      </c>
      <c r="E11" s="1589">
        <v>657</v>
      </c>
      <c r="F11" s="1590">
        <v>589</v>
      </c>
      <c r="G11" s="1590">
        <v>15</v>
      </c>
      <c r="H11" s="1590">
        <v>604</v>
      </c>
      <c r="I11" s="1590">
        <v>593</v>
      </c>
      <c r="J11" s="1590">
        <v>14</v>
      </c>
      <c r="K11" s="1590">
        <v>607</v>
      </c>
      <c r="L11" s="1584"/>
      <c r="M11" s="1585"/>
      <c r="N11" s="1585"/>
      <c r="O11" s="1585"/>
    </row>
    <row r="12" spans="1:15" s="1591" customFormat="1" ht="20.100000000000001" customHeight="1" x14ac:dyDescent="0.25">
      <c r="A12" s="1586"/>
      <c r="B12" s="1597" t="s">
        <v>2227</v>
      </c>
      <c r="C12" s="1588">
        <v>5499</v>
      </c>
      <c r="D12" s="1588">
        <v>4775</v>
      </c>
      <c r="E12" s="1589">
        <v>10274</v>
      </c>
      <c r="F12" s="1590">
        <v>4937</v>
      </c>
      <c r="G12" s="1590">
        <v>4937</v>
      </c>
      <c r="H12" s="1590">
        <v>9874</v>
      </c>
      <c r="I12" s="1590">
        <v>5346</v>
      </c>
      <c r="J12" s="1590">
        <v>4513</v>
      </c>
      <c r="K12" s="1590">
        <v>9859</v>
      </c>
      <c r="L12" s="1584"/>
      <c r="M12" s="1585"/>
      <c r="N12" s="1585"/>
      <c r="O12" s="1585"/>
    </row>
    <row r="13" spans="1:15" s="1591" customFormat="1" ht="20.100000000000001" customHeight="1" x14ac:dyDescent="0.25">
      <c r="A13" s="1586"/>
      <c r="B13" s="1597" t="s">
        <v>2228</v>
      </c>
      <c r="C13" s="1588">
        <v>15611</v>
      </c>
      <c r="D13" s="1588">
        <v>9645</v>
      </c>
      <c r="E13" s="1589">
        <v>25256</v>
      </c>
      <c r="F13" s="1590">
        <v>13372</v>
      </c>
      <c r="G13" s="1590">
        <v>9162</v>
      </c>
      <c r="H13" s="1590">
        <v>22534</v>
      </c>
      <c r="I13" s="1590">
        <v>13677</v>
      </c>
      <c r="J13" s="1590">
        <v>8820</v>
      </c>
      <c r="K13" s="1590">
        <v>22497</v>
      </c>
      <c r="L13" s="1584"/>
      <c r="M13" s="1585"/>
      <c r="N13" s="1585"/>
      <c r="O13" s="1585"/>
    </row>
    <row r="14" spans="1:15" ht="20.100000000000001" customHeight="1" x14ac:dyDescent="0.25">
      <c r="A14" s="1579"/>
      <c r="B14" s="1592" t="s">
        <v>2229</v>
      </c>
      <c r="C14" s="1593">
        <v>2346</v>
      </c>
      <c r="D14" s="1593">
        <v>231</v>
      </c>
      <c r="E14" s="1594">
        <v>2577</v>
      </c>
      <c r="F14" s="1595">
        <v>2185</v>
      </c>
      <c r="G14" s="1595">
        <v>231</v>
      </c>
      <c r="H14" s="1595">
        <v>2416</v>
      </c>
      <c r="I14" s="1595">
        <v>2151</v>
      </c>
      <c r="J14" s="1595">
        <v>238</v>
      </c>
      <c r="K14" s="1595">
        <v>2389</v>
      </c>
      <c r="L14" s="1584"/>
      <c r="M14" s="1585"/>
      <c r="N14" s="1585"/>
      <c r="O14" s="1585"/>
    </row>
    <row r="15" spans="1:15" ht="24.75" customHeight="1" x14ac:dyDescent="0.25">
      <c r="A15" s="1579"/>
      <c r="B15" s="1598" t="s">
        <v>2230</v>
      </c>
      <c r="C15" s="1593">
        <v>1740</v>
      </c>
      <c r="D15" s="1593">
        <v>418</v>
      </c>
      <c r="E15" s="1594">
        <v>2158</v>
      </c>
      <c r="F15" s="1595">
        <v>1959</v>
      </c>
      <c r="G15" s="1595">
        <v>482</v>
      </c>
      <c r="H15" s="1595">
        <v>2441</v>
      </c>
      <c r="I15" s="1595">
        <v>1946</v>
      </c>
      <c r="J15" s="1595">
        <v>491</v>
      </c>
      <c r="K15" s="1595">
        <v>2437</v>
      </c>
      <c r="L15" s="1584"/>
      <c r="M15" s="1585"/>
      <c r="N15" s="1585"/>
      <c r="O15" s="1585"/>
    </row>
    <row r="16" spans="1:15" ht="20.100000000000001" customHeight="1" x14ac:dyDescent="0.25">
      <c r="A16" s="1579"/>
      <c r="B16" s="1592" t="s">
        <v>1669</v>
      </c>
      <c r="C16" s="1593">
        <v>15818</v>
      </c>
      <c r="D16" s="1593">
        <v>937</v>
      </c>
      <c r="E16" s="1594">
        <v>16755</v>
      </c>
      <c r="F16" s="1595">
        <v>14736</v>
      </c>
      <c r="G16" s="1595">
        <v>882</v>
      </c>
      <c r="H16" s="1595">
        <v>15618</v>
      </c>
      <c r="I16" s="1595">
        <v>13256</v>
      </c>
      <c r="J16" s="1595">
        <v>890</v>
      </c>
      <c r="K16" s="1595">
        <v>14146</v>
      </c>
      <c r="L16" s="1584"/>
      <c r="M16" s="1585"/>
      <c r="N16" s="1585"/>
      <c r="O16" s="1585"/>
    </row>
    <row r="17" spans="1:15" ht="26.25" customHeight="1" x14ac:dyDescent="0.25">
      <c r="A17" s="1579"/>
      <c r="B17" s="1599" t="s">
        <v>2231</v>
      </c>
      <c r="C17" s="1593">
        <v>17365</v>
      </c>
      <c r="D17" s="1593">
        <v>12801</v>
      </c>
      <c r="E17" s="1594">
        <v>30166</v>
      </c>
      <c r="F17" s="1595">
        <v>17217</v>
      </c>
      <c r="G17" s="1595">
        <v>12715</v>
      </c>
      <c r="H17" s="1595">
        <v>29932</v>
      </c>
      <c r="I17" s="1595">
        <v>17185</v>
      </c>
      <c r="J17" s="1595">
        <v>13481</v>
      </c>
      <c r="K17" s="1595">
        <v>30666</v>
      </c>
      <c r="L17" s="1584"/>
      <c r="M17" s="1585"/>
      <c r="N17" s="1585"/>
      <c r="O17" s="1585"/>
    </row>
    <row r="18" spans="1:15" s="1591" customFormat="1" ht="20.100000000000001" customHeight="1" x14ac:dyDescent="0.25">
      <c r="A18" s="1586"/>
      <c r="B18" s="1596" t="s">
        <v>2232</v>
      </c>
      <c r="C18" s="1588">
        <v>17084</v>
      </c>
      <c r="D18" s="1588">
        <v>12727</v>
      </c>
      <c r="E18" s="1589">
        <v>29811</v>
      </c>
      <c r="F18" s="1590">
        <v>16922</v>
      </c>
      <c r="G18" s="1590">
        <v>12653</v>
      </c>
      <c r="H18" s="1590">
        <v>29575</v>
      </c>
      <c r="I18" s="1590">
        <v>16892</v>
      </c>
      <c r="J18" s="1590">
        <v>13420</v>
      </c>
      <c r="K18" s="1590">
        <v>30312</v>
      </c>
      <c r="L18" s="1584"/>
      <c r="M18" s="1585"/>
      <c r="N18" s="1585"/>
      <c r="O18" s="1585"/>
    </row>
    <row r="19" spans="1:15" ht="20.100000000000001" customHeight="1" x14ac:dyDescent="0.25">
      <c r="A19" s="1579"/>
      <c r="B19" s="1592" t="s">
        <v>1672</v>
      </c>
      <c r="C19" s="1593">
        <v>11820</v>
      </c>
      <c r="D19" s="1593">
        <v>2955</v>
      </c>
      <c r="E19" s="1594">
        <v>14775</v>
      </c>
      <c r="F19" s="1595">
        <v>11790</v>
      </c>
      <c r="G19" s="1595">
        <v>2997</v>
      </c>
      <c r="H19" s="1595">
        <v>14787</v>
      </c>
      <c r="I19" s="1595">
        <v>11626</v>
      </c>
      <c r="J19" s="1595">
        <v>3125</v>
      </c>
      <c r="K19" s="1595">
        <v>14751</v>
      </c>
      <c r="L19" s="1584"/>
      <c r="M19" s="1585"/>
      <c r="N19" s="1585"/>
      <c r="O19" s="1585"/>
    </row>
    <row r="20" spans="1:15" ht="20.100000000000001" customHeight="1" x14ac:dyDescent="0.25">
      <c r="A20" s="1579"/>
      <c r="B20" s="1592" t="s">
        <v>1673</v>
      </c>
      <c r="C20" s="1593">
        <v>16262</v>
      </c>
      <c r="D20" s="1593">
        <v>8560</v>
      </c>
      <c r="E20" s="1594">
        <v>24822</v>
      </c>
      <c r="F20" s="1595">
        <v>16613</v>
      </c>
      <c r="G20" s="1595">
        <v>8862</v>
      </c>
      <c r="H20" s="1595">
        <v>25475</v>
      </c>
      <c r="I20" s="1595">
        <v>16587</v>
      </c>
      <c r="J20" s="1595">
        <v>9334</v>
      </c>
      <c r="K20" s="1595">
        <v>25921</v>
      </c>
      <c r="L20" s="1584"/>
      <c r="M20" s="1585"/>
      <c r="N20" s="1585"/>
      <c r="O20" s="1585"/>
    </row>
    <row r="21" spans="1:15" ht="20.100000000000001" customHeight="1" x14ac:dyDescent="0.25">
      <c r="A21" s="1579"/>
      <c r="B21" s="1592" t="s">
        <v>1674</v>
      </c>
      <c r="C21" s="1593">
        <v>6517</v>
      </c>
      <c r="D21" s="1593">
        <v>5201</v>
      </c>
      <c r="E21" s="1594">
        <v>11718</v>
      </c>
      <c r="F21" s="1595">
        <v>6566</v>
      </c>
      <c r="G21" s="1595">
        <v>5417</v>
      </c>
      <c r="H21" s="1595">
        <v>11983</v>
      </c>
      <c r="I21" s="1595">
        <v>7333</v>
      </c>
      <c r="J21" s="1595">
        <v>6292</v>
      </c>
      <c r="K21" s="1595">
        <v>13625</v>
      </c>
      <c r="L21" s="1584"/>
      <c r="M21" s="1585"/>
      <c r="N21" s="1585"/>
      <c r="O21" s="1585"/>
    </row>
    <row r="22" spans="1:15" ht="20.100000000000001" customHeight="1" x14ac:dyDescent="0.25">
      <c r="A22" s="1579"/>
      <c r="B22" s="1592" t="s">
        <v>1675</v>
      </c>
      <c r="C22" s="1593">
        <v>6423</v>
      </c>
      <c r="D22" s="1593">
        <v>8261</v>
      </c>
      <c r="E22" s="1594">
        <v>14684</v>
      </c>
      <c r="F22" s="1595">
        <v>6412</v>
      </c>
      <c r="G22" s="1595">
        <v>8347</v>
      </c>
      <c r="H22" s="1595">
        <v>14759</v>
      </c>
      <c r="I22" s="1595">
        <v>6516</v>
      </c>
      <c r="J22" s="1595">
        <v>8782</v>
      </c>
      <c r="K22" s="1595">
        <v>15298</v>
      </c>
      <c r="L22" s="1584"/>
      <c r="M22" s="1585"/>
      <c r="N22" s="1585"/>
      <c r="O22" s="1585"/>
    </row>
    <row r="23" spans="1:15" s="1591" customFormat="1" ht="20.100000000000001" customHeight="1" x14ac:dyDescent="0.25">
      <c r="A23" s="1586"/>
      <c r="B23" s="1596" t="s">
        <v>2233</v>
      </c>
      <c r="C23" s="1588">
        <v>4059</v>
      </c>
      <c r="D23" s="1588">
        <v>4608</v>
      </c>
      <c r="E23" s="1589">
        <v>8667</v>
      </c>
      <c r="F23" s="1590">
        <v>4049</v>
      </c>
      <c r="G23" s="1590">
        <v>4733</v>
      </c>
      <c r="H23" s="1590">
        <v>8782</v>
      </c>
      <c r="I23" s="1590">
        <v>4081</v>
      </c>
      <c r="J23" s="1590">
        <v>4942</v>
      </c>
      <c r="K23" s="1590">
        <v>9023</v>
      </c>
      <c r="L23" s="1584"/>
      <c r="M23" s="1585"/>
      <c r="N23" s="1585"/>
      <c r="O23" s="1585"/>
    </row>
    <row r="24" spans="1:15" s="1591" customFormat="1" ht="20.100000000000001" customHeight="1" x14ac:dyDescent="0.25">
      <c r="A24" s="1586"/>
      <c r="B24" s="1597" t="s">
        <v>2234</v>
      </c>
      <c r="C24" s="1588">
        <v>390</v>
      </c>
      <c r="D24" s="1588">
        <v>873</v>
      </c>
      <c r="E24" s="1589">
        <v>1263</v>
      </c>
      <c r="F24" s="1600">
        <v>380</v>
      </c>
      <c r="G24" s="1600">
        <v>875</v>
      </c>
      <c r="H24" s="1600">
        <v>1255</v>
      </c>
      <c r="I24" s="1600">
        <v>410</v>
      </c>
      <c r="J24" s="1600">
        <v>924</v>
      </c>
      <c r="K24" s="1600">
        <v>1334</v>
      </c>
      <c r="L24" s="1584"/>
      <c r="M24" s="1585"/>
      <c r="N24" s="1585"/>
      <c r="O24" s="1585"/>
    </row>
    <row r="25" spans="1:15" s="1591" customFormat="1" ht="20.100000000000001" customHeight="1" x14ac:dyDescent="0.25">
      <c r="A25" s="1586"/>
      <c r="B25" s="1597" t="s">
        <v>2235</v>
      </c>
      <c r="C25" s="1588">
        <v>1082</v>
      </c>
      <c r="D25" s="1588">
        <v>1705</v>
      </c>
      <c r="E25" s="1589">
        <v>2787</v>
      </c>
      <c r="F25" s="1600">
        <v>1049</v>
      </c>
      <c r="G25" s="1600">
        <v>1667</v>
      </c>
      <c r="H25" s="1600">
        <v>2716</v>
      </c>
      <c r="I25" s="1600">
        <v>1066</v>
      </c>
      <c r="J25" s="1600">
        <v>1675</v>
      </c>
      <c r="K25" s="1600">
        <v>2741</v>
      </c>
      <c r="L25" s="1584"/>
      <c r="M25" s="1585"/>
      <c r="N25" s="1585"/>
      <c r="O25" s="1585"/>
    </row>
    <row r="26" spans="1:15" ht="20.100000000000001" customHeight="1" x14ac:dyDescent="0.25">
      <c r="A26" s="1579"/>
      <c r="B26" s="1580" t="s">
        <v>1681</v>
      </c>
      <c r="C26" s="1593">
        <v>614</v>
      </c>
      <c r="D26" s="1593">
        <v>406</v>
      </c>
      <c r="E26" s="1594">
        <v>1020</v>
      </c>
      <c r="F26" s="1601">
        <v>637</v>
      </c>
      <c r="G26" s="1601">
        <v>405</v>
      </c>
      <c r="H26" s="1601">
        <v>1042</v>
      </c>
      <c r="I26" s="1601">
        <v>659</v>
      </c>
      <c r="J26" s="1601">
        <v>426</v>
      </c>
      <c r="K26" s="1601">
        <v>1085</v>
      </c>
      <c r="L26" s="1584"/>
      <c r="M26" s="1585"/>
      <c r="N26" s="1585"/>
      <c r="O26" s="1585"/>
    </row>
    <row r="27" spans="1:15" ht="20.100000000000001" customHeight="1" x14ac:dyDescent="0.25">
      <c r="A27" s="1579"/>
      <c r="B27" s="1580" t="s">
        <v>1683</v>
      </c>
      <c r="C27" s="1593">
        <v>5497</v>
      </c>
      <c r="D27" s="1593">
        <v>5248</v>
      </c>
      <c r="E27" s="1594">
        <v>10745</v>
      </c>
      <c r="F27" s="1601">
        <v>5371</v>
      </c>
      <c r="G27" s="1601">
        <v>5367</v>
      </c>
      <c r="H27" s="1601">
        <v>10738</v>
      </c>
      <c r="I27" s="1601">
        <v>5470</v>
      </c>
      <c r="J27" s="1601">
        <v>5709</v>
      </c>
      <c r="K27" s="1601">
        <v>11179</v>
      </c>
      <c r="L27" s="1584"/>
      <c r="M27" s="1585"/>
      <c r="N27" s="1585"/>
      <c r="O27" s="1585"/>
    </row>
    <row r="28" spans="1:15" ht="20.100000000000001" customHeight="1" x14ac:dyDescent="0.25">
      <c r="A28" s="1579"/>
      <c r="B28" s="1580" t="s">
        <v>1684</v>
      </c>
      <c r="C28" s="1593">
        <v>9858</v>
      </c>
      <c r="D28" s="1593">
        <v>8376</v>
      </c>
      <c r="E28" s="1594">
        <v>18234</v>
      </c>
      <c r="F28" s="1601">
        <v>10046</v>
      </c>
      <c r="G28" s="1601">
        <v>8553</v>
      </c>
      <c r="H28" s="1601">
        <v>18599</v>
      </c>
      <c r="I28" s="1601">
        <v>9576</v>
      </c>
      <c r="J28" s="1601">
        <v>9479</v>
      </c>
      <c r="K28" s="1601">
        <v>19055</v>
      </c>
      <c r="L28" s="1584"/>
      <c r="M28" s="1585"/>
      <c r="N28" s="1585"/>
      <c r="O28" s="1585"/>
    </row>
    <row r="29" spans="1:15" ht="29.25" customHeight="1" x14ac:dyDescent="0.25">
      <c r="A29" s="1579"/>
      <c r="B29" s="1599" t="s">
        <v>2236</v>
      </c>
      <c r="C29" s="1593">
        <v>29348</v>
      </c>
      <c r="D29" s="1593">
        <v>13155</v>
      </c>
      <c r="E29" s="1594">
        <v>42503</v>
      </c>
      <c r="F29" s="1601">
        <v>29310</v>
      </c>
      <c r="G29" s="1601">
        <v>13783</v>
      </c>
      <c r="H29" s="1601">
        <v>43093</v>
      </c>
      <c r="I29" s="1601">
        <v>28835</v>
      </c>
      <c r="J29" s="1601">
        <v>14449</v>
      </c>
      <c r="K29" s="1601">
        <v>43284</v>
      </c>
      <c r="L29" s="1584"/>
      <c r="M29" s="1585"/>
      <c r="N29" s="1585"/>
      <c r="O29" s="1585"/>
    </row>
    <row r="30" spans="1:15" ht="20.100000000000001" customHeight="1" x14ac:dyDescent="0.25">
      <c r="A30" s="1579"/>
      <c r="B30" s="1592" t="s">
        <v>1686</v>
      </c>
      <c r="C30" s="1593">
        <v>9262</v>
      </c>
      <c r="D30" s="1593">
        <v>17279</v>
      </c>
      <c r="E30" s="1594">
        <v>26541</v>
      </c>
      <c r="F30" s="1601">
        <v>9098</v>
      </c>
      <c r="G30" s="1601">
        <v>17245</v>
      </c>
      <c r="H30" s="1601">
        <v>26343</v>
      </c>
      <c r="I30" s="1601">
        <v>8729</v>
      </c>
      <c r="J30" s="1601">
        <v>17143</v>
      </c>
      <c r="K30" s="1601">
        <v>25872</v>
      </c>
      <c r="L30" s="1584"/>
      <c r="M30" s="1585"/>
      <c r="N30" s="1585"/>
      <c r="O30" s="1585"/>
    </row>
    <row r="31" spans="1:15" ht="20.100000000000001" customHeight="1" x14ac:dyDescent="0.25">
      <c r="A31" s="1579"/>
      <c r="B31" s="1592" t="s">
        <v>1687</v>
      </c>
      <c r="C31" s="1593">
        <v>7380</v>
      </c>
      <c r="D31" s="1593">
        <v>10340</v>
      </c>
      <c r="E31" s="1594">
        <v>17720</v>
      </c>
      <c r="F31" s="1601">
        <v>7429</v>
      </c>
      <c r="G31" s="1601">
        <v>10665</v>
      </c>
      <c r="H31" s="1601">
        <v>18094</v>
      </c>
      <c r="I31" s="1601">
        <v>7230</v>
      </c>
      <c r="J31" s="1601">
        <v>10733</v>
      </c>
      <c r="K31" s="1601">
        <v>17963</v>
      </c>
      <c r="L31" s="1584"/>
      <c r="M31" s="1585"/>
      <c r="N31" s="1585"/>
      <c r="O31" s="1585"/>
    </row>
    <row r="32" spans="1:15" ht="20.100000000000001" customHeight="1" x14ac:dyDescent="0.25">
      <c r="A32" s="1579"/>
      <c r="B32" s="1592" t="s">
        <v>1688</v>
      </c>
      <c r="C32" s="1593">
        <v>2913</v>
      </c>
      <c r="D32" s="1593">
        <v>1448</v>
      </c>
      <c r="E32" s="1594">
        <v>4361</v>
      </c>
      <c r="F32" s="1601">
        <v>2842</v>
      </c>
      <c r="G32" s="1601">
        <v>1426</v>
      </c>
      <c r="H32" s="1601">
        <v>4268</v>
      </c>
      <c r="I32" s="1601">
        <v>2785</v>
      </c>
      <c r="J32" s="1601">
        <v>1493</v>
      </c>
      <c r="K32" s="1601">
        <v>4278</v>
      </c>
      <c r="L32" s="1584"/>
      <c r="M32" s="1585"/>
      <c r="N32" s="1585"/>
      <c r="O32" s="1585"/>
    </row>
    <row r="33" spans="1:15" ht="20.100000000000001" customHeight="1" x14ac:dyDescent="0.25">
      <c r="A33" s="1579"/>
      <c r="B33" s="1592" t="s">
        <v>1689</v>
      </c>
      <c r="C33" s="1593">
        <v>778</v>
      </c>
      <c r="D33" s="1593">
        <v>763</v>
      </c>
      <c r="E33" s="1594">
        <v>1541</v>
      </c>
      <c r="F33" s="1601">
        <v>760</v>
      </c>
      <c r="G33" s="1601">
        <v>774</v>
      </c>
      <c r="H33" s="1601">
        <v>1534</v>
      </c>
      <c r="I33" s="1601">
        <v>739</v>
      </c>
      <c r="J33" s="1601">
        <v>770</v>
      </c>
      <c r="K33" s="1601">
        <v>1509</v>
      </c>
      <c r="L33" s="1584"/>
      <c r="M33" s="1585"/>
      <c r="N33" s="1585"/>
      <c r="O33" s="1585"/>
    </row>
    <row r="34" spans="1:15" s="1572" customFormat="1" ht="20.100000000000001" customHeight="1" x14ac:dyDescent="0.25">
      <c r="A34" s="1602"/>
      <c r="B34" s="1603" t="s">
        <v>6</v>
      </c>
      <c r="C34" s="1604">
        <v>185095</v>
      </c>
      <c r="D34" s="1604">
        <v>118243</v>
      </c>
      <c r="E34" s="1605">
        <v>303338</v>
      </c>
      <c r="F34" s="1606">
        <v>181528</v>
      </c>
      <c r="G34" s="1606">
        <v>120227</v>
      </c>
      <c r="H34" s="1606">
        <v>301755</v>
      </c>
      <c r="I34" s="1606">
        <v>179969</v>
      </c>
      <c r="J34" s="1606">
        <v>124338</v>
      </c>
      <c r="K34" s="1606">
        <v>304307</v>
      </c>
      <c r="L34" s="1584"/>
      <c r="M34" s="1585"/>
      <c r="N34" s="1585"/>
      <c r="O34" s="1585"/>
    </row>
    <row r="35" spans="1:15" s="1591" customFormat="1" ht="20.100000000000001" customHeight="1" x14ac:dyDescent="0.25">
      <c r="A35" s="1607"/>
      <c r="B35" s="1608" t="s">
        <v>2237</v>
      </c>
      <c r="C35" s="1609">
        <v>44123</v>
      </c>
      <c r="D35" s="1609">
        <v>31311</v>
      </c>
      <c r="E35" s="1610">
        <v>75434</v>
      </c>
      <c r="F35" s="1611">
        <v>43818</v>
      </c>
      <c r="G35" s="1611">
        <v>32225</v>
      </c>
      <c r="H35" s="1611">
        <v>76043</v>
      </c>
      <c r="I35" s="1611">
        <v>42934</v>
      </c>
      <c r="J35" s="1611">
        <v>32965</v>
      </c>
      <c r="K35" s="1611">
        <v>75899</v>
      </c>
      <c r="L35" s="1612"/>
    </row>
    <row r="36" spans="1:15" s="1591" customFormat="1" ht="5.25" customHeight="1" x14ac:dyDescent="0.3">
      <c r="B36" s="1613"/>
      <c r="C36" s="1614"/>
      <c r="D36" s="1614"/>
      <c r="E36" s="1615"/>
    </row>
    <row r="37" spans="1:15" s="1616" customFormat="1" ht="28.8" x14ac:dyDescent="0.3">
      <c r="B37" s="1617" t="s">
        <v>2238</v>
      </c>
    </row>
    <row r="38" spans="1:15" ht="15.6" x14ac:dyDescent="0.3">
      <c r="B38" s="1566" t="s">
        <v>2239</v>
      </c>
    </row>
    <row r="40" spans="1:15" x14ac:dyDescent="0.3">
      <c r="C40" s="1584"/>
      <c r="D40" s="1584"/>
      <c r="E40" s="1584"/>
    </row>
    <row r="41" spans="1:15" x14ac:dyDescent="0.3">
      <c r="F41" s="1618"/>
      <c r="G41" s="1618"/>
      <c r="H41" s="1618"/>
      <c r="I41" s="1618"/>
      <c r="J41" s="1618"/>
      <c r="K41" s="1618"/>
    </row>
    <row r="42" spans="1:15" x14ac:dyDescent="0.3">
      <c r="B42" s="1580"/>
      <c r="C42" s="1584"/>
      <c r="D42" s="1584"/>
      <c r="E42" s="1584"/>
      <c r="F42" s="1584"/>
      <c r="G42" s="1584"/>
      <c r="H42" s="1584"/>
    </row>
    <row r="43" spans="1:15" x14ac:dyDescent="0.3">
      <c r="B43" s="1587"/>
      <c r="C43" s="1584"/>
      <c r="D43" s="1584"/>
      <c r="E43" s="1584"/>
      <c r="F43" s="1584"/>
      <c r="G43" s="1584"/>
      <c r="H43" s="1584"/>
    </row>
    <row r="44" spans="1:15" x14ac:dyDescent="0.3">
      <c r="B44" s="1592"/>
      <c r="C44" s="1584"/>
      <c r="D44" s="1584"/>
      <c r="E44" s="1584"/>
      <c r="F44" s="1584"/>
      <c r="G44" s="1584"/>
      <c r="H44" s="1584"/>
    </row>
    <row r="45" spans="1:15" x14ac:dyDescent="0.3">
      <c r="B45" s="1592"/>
      <c r="C45" s="1584"/>
      <c r="D45" s="1584"/>
      <c r="E45" s="1584"/>
      <c r="F45" s="1584"/>
      <c r="G45" s="1584"/>
      <c r="H45" s="1584"/>
    </row>
    <row r="46" spans="1:15" x14ac:dyDescent="0.3">
      <c r="B46" s="1596"/>
      <c r="C46" s="1584"/>
      <c r="D46" s="1584"/>
      <c r="E46" s="1584"/>
      <c r="F46" s="1584"/>
      <c r="G46" s="1584"/>
      <c r="H46" s="1584"/>
    </row>
    <row r="47" spans="1:15" x14ac:dyDescent="0.3">
      <c r="B47" s="1597"/>
      <c r="C47" s="1584"/>
      <c r="D47" s="1584"/>
      <c r="E47" s="1584"/>
      <c r="F47" s="1584"/>
      <c r="G47" s="1584"/>
      <c r="H47" s="1584"/>
    </row>
    <row r="48" spans="1:15" x14ac:dyDescent="0.3">
      <c r="B48" s="1597"/>
      <c r="C48" s="1584"/>
      <c r="D48" s="1584"/>
      <c r="E48" s="1584"/>
      <c r="F48" s="1584"/>
      <c r="G48" s="1584"/>
      <c r="H48" s="1584"/>
    </row>
    <row r="49" spans="2:8" x14ac:dyDescent="0.3">
      <c r="B49" s="1592"/>
      <c r="C49" s="1584"/>
      <c r="D49" s="1584"/>
      <c r="E49" s="1584"/>
      <c r="F49" s="1584"/>
      <c r="G49" s="1584"/>
      <c r="H49" s="1584"/>
    </row>
    <row r="50" spans="2:8" x14ac:dyDescent="0.3">
      <c r="B50" s="1598"/>
      <c r="C50" s="1584"/>
      <c r="D50" s="1584"/>
      <c r="E50" s="1584"/>
      <c r="F50" s="1584"/>
      <c r="G50" s="1584"/>
      <c r="H50" s="1584"/>
    </row>
    <row r="51" spans="2:8" x14ac:dyDescent="0.3">
      <c r="B51" s="1592"/>
      <c r="C51" s="1584"/>
      <c r="D51" s="1584"/>
      <c r="E51" s="1584"/>
      <c r="F51" s="1584"/>
      <c r="G51" s="1584"/>
      <c r="H51" s="1584"/>
    </row>
    <row r="52" spans="2:8" x14ac:dyDescent="0.3">
      <c r="B52" s="1599"/>
      <c r="C52" s="1584"/>
      <c r="D52" s="1584"/>
      <c r="E52" s="1584"/>
      <c r="F52" s="1584"/>
      <c r="G52" s="1584"/>
      <c r="H52" s="1584"/>
    </row>
    <row r="53" spans="2:8" x14ac:dyDescent="0.3">
      <c r="B53" s="1596"/>
      <c r="C53" s="1584"/>
      <c r="D53" s="1584"/>
      <c r="E53" s="1584"/>
      <c r="F53" s="1584"/>
      <c r="G53" s="1584"/>
      <c r="H53" s="1584"/>
    </row>
    <row r="54" spans="2:8" x14ac:dyDescent="0.3">
      <c r="B54" s="1592"/>
      <c r="C54" s="1584"/>
      <c r="D54" s="1584"/>
      <c r="E54" s="1584"/>
      <c r="F54" s="1584"/>
      <c r="G54" s="1584"/>
      <c r="H54" s="1584"/>
    </row>
    <row r="55" spans="2:8" x14ac:dyDescent="0.3">
      <c r="B55" s="1592"/>
      <c r="C55" s="1584"/>
      <c r="D55" s="1584"/>
      <c r="E55" s="1584"/>
      <c r="F55" s="1584"/>
      <c r="G55" s="1584"/>
      <c r="H55" s="1584"/>
    </row>
    <row r="56" spans="2:8" x14ac:dyDescent="0.3">
      <c r="B56" s="1592"/>
      <c r="C56" s="1584"/>
      <c r="D56" s="1584"/>
      <c r="E56" s="1584"/>
      <c r="F56" s="1584"/>
      <c r="G56" s="1584"/>
      <c r="H56" s="1584"/>
    </row>
    <row r="57" spans="2:8" x14ac:dyDescent="0.3">
      <c r="B57" s="1592"/>
      <c r="C57" s="1584"/>
      <c r="D57" s="1584"/>
      <c r="E57" s="1584"/>
      <c r="F57" s="1584"/>
      <c r="G57" s="1584"/>
      <c r="H57" s="1584"/>
    </row>
    <row r="58" spans="2:8" x14ac:dyDescent="0.3">
      <c r="B58" s="1596"/>
      <c r="C58" s="1584"/>
      <c r="D58" s="1584"/>
      <c r="E58" s="1584"/>
      <c r="F58" s="1584"/>
      <c r="G58" s="1584"/>
      <c r="H58" s="1584"/>
    </row>
    <row r="59" spans="2:8" x14ac:dyDescent="0.3">
      <c r="B59" s="1597"/>
      <c r="C59" s="1584"/>
      <c r="D59" s="1584"/>
      <c r="E59" s="1584"/>
      <c r="F59" s="1584"/>
      <c r="G59" s="1584"/>
      <c r="H59" s="1584"/>
    </row>
    <row r="60" spans="2:8" x14ac:dyDescent="0.3">
      <c r="B60" s="1597"/>
      <c r="C60" s="1584"/>
      <c r="D60" s="1584"/>
      <c r="E60" s="1584"/>
      <c r="F60" s="1584"/>
      <c r="G60" s="1584"/>
      <c r="H60" s="1584"/>
    </row>
    <row r="61" spans="2:8" x14ac:dyDescent="0.3">
      <c r="B61" s="1580"/>
      <c r="C61" s="1584"/>
      <c r="D61" s="1584"/>
      <c r="E61" s="1584"/>
      <c r="F61" s="1584"/>
      <c r="G61" s="1584"/>
      <c r="H61" s="1584"/>
    </row>
    <row r="62" spans="2:8" x14ac:dyDescent="0.3">
      <c r="B62" s="1580"/>
      <c r="C62" s="1584"/>
      <c r="D62" s="1584"/>
      <c r="E62" s="1584"/>
      <c r="F62" s="1584"/>
      <c r="G62" s="1584"/>
      <c r="H62" s="1584"/>
    </row>
    <row r="63" spans="2:8" x14ac:dyDescent="0.3">
      <c r="B63" s="1580"/>
      <c r="C63" s="1584"/>
      <c r="D63" s="1584"/>
      <c r="E63" s="1584"/>
      <c r="F63" s="1584"/>
      <c r="G63" s="1584"/>
      <c r="H63" s="1584"/>
    </row>
    <row r="64" spans="2:8" x14ac:dyDescent="0.3">
      <c r="B64" s="1599"/>
      <c r="C64" s="1584"/>
      <c r="D64" s="1584"/>
      <c r="E64" s="1584"/>
      <c r="F64" s="1584"/>
      <c r="G64" s="1584"/>
      <c r="H64" s="1584"/>
    </row>
    <row r="65" spans="2:8" x14ac:dyDescent="0.3">
      <c r="B65" s="1592"/>
      <c r="C65" s="1584"/>
      <c r="D65" s="1584"/>
      <c r="E65" s="1584"/>
      <c r="F65" s="1584"/>
      <c r="G65" s="1584"/>
      <c r="H65" s="1584"/>
    </row>
    <row r="66" spans="2:8" x14ac:dyDescent="0.3">
      <c r="B66" s="1592"/>
      <c r="C66" s="1584"/>
      <c r="D66" s="1584"/>
      <c r="E66" s="1584"/>
      <c r="F66" s="1584"/>
      <c r="G66" s="1584"/>
      <c r="H66" s="1584"/>
    </row>
    <row r="67" spans="2:8" x14ac:dyDescent="0.3">
      <c r="B67" s="1592"/>
      <c r="C67" s="1584"/>
      <c r="D67" s="1584"/>
      <c r="E67" s="1584"/>
      <c r="F67" s="1584"/>
      <c r="G67" s="1584"/>
      <c r="H67" s="1584"/>
    </row>
    <row r="68" spans="2:8" x14ac:dyDescent="0.3">
      <c r="B68" s="1592"/>
      <c r="C68" s="1584"/>
      <c r="D68" s="1584"/>
      <c r="E68" s="1584"/>
      <c r="F68" s="1584"/>
      <c r="G68" s="1584"/>
      <c r="H68" s="1584"/>
    </row>
    <row r="69" spans="2:8" x14ac:dyDescent="0.3">
      <c r="C69" s="1584"/>
      <c r="D69" s="1584"/>
      <c r="E69" s="1584"/>
      <c r="F69" s="1584"/>
      <c r="G69" s="1584"/>
      <c r="H69" s="1584"/>
    </row>
    <row r="70" spans="2:8" x14ac:dyDescent="0.3">
      <c r="C70" s="1584"/>
      <c r="D70" s="1584"/>
      <c r="E70" s="1584"/>
      <c r="F70" s="1584"/>
      <c r="G70" s="1584"/>
      <c r="H70" s="1584"/>
    </row>
  </sheetData>
  <mergeCells count="13">
    <mergeCell ref="I5:I6"/>
    <mergeCell ref="J5:J6"/>
    <mergeCell ref="K5:K6"/>
    <mergeCell ref="A1:I1"/>
    <mergeCell ref="C3:E3"/>
    <mergeCell ref="C4:E4"/>
    <mergeCell ref="F4:H4"/>
    <mergeCell ref="I4:K4"/>
    <mergeCell ref="C5:C6"/>
    <mergeCell ref="D5:D6"/>
    <mergeCell ref="F5:F6"/>
    <mergeCell ref="G5:G6"/>
    <mergeCell ref="H5:H6"/>
  </mergeCells>
  <hyperlinks>
    <hyperlink ref="A1" location="CONTENT!A1" display="Back to table of contents" xr:uid="{F529542B-629F-4230-8806-BADF97D1E4E4}"/>
    <hyperlink ref="A1:I1" location="CONTENT!B139" display="Back to table of contents" xr:uid="{C859F3D8-CF29-4972-AB23-36136A59D019}"/>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855B-ADA3-40DA-B6C1-52617F1635DC}">
  <dimension ref="A1:I57"/>
  <sheetViews>
    <sheetView workbookViewId="0">
      <selection sqref="A1:XFD1"/>
    </sheetView>
  </sheetViews>
  <sheetFormatPr defaultColWidth="6" defaultRowHeight="13.2" x14ac:dyDescent="0.25"/>
  <cols>
    <col min="1" max="1" width="1" style="1543" customWidth="1"/>
    <col min="2" max="2" width="40.69921875" style="1543" customWidth="1"/>
    <col min="3" max="4" width="11.8984375" style="1543" customWidth="1"/>
    <col min="5" max="5" width="10.69921875" style="1543" customWidth="1"/>
    <col min="6" max="6" width="8.69921875" style="1543" customWidth="1"/>
    <col min="7" max="8" width="6" style="1543"/>
    <col min="9" max="9" width="6.5" style="1543" bestFit="1" customWidth="1"/>
    <col min="10" max="213" width="6" style="1543"/>
    <col min="214" max="214" width="1.09765625" style="1543" customWidth="1"/>
    <col min="215" max="215" width="40.5" style="1543" customWidth="1"/>
    <col min="216" max="218" width="8.09765625" style="1543" customWidth="1"/>
    <col min="219" max="469" width="6" style="1543"/>
    <col min="470" max="470" width="1.09765625" style="1543" customWidth="1"/>
    <col min="471" max="471" width="40.5" style="1543" customWidth="1"/>
    <col min="472" max="474" width="8.09765625" style="1543" customWidth="1"/>
    <col min="475" max="725" width="6" style="1543"/>
    <col min="726" max="726" width="1.09765625" style="1543" customWidth="1"/>
    <col min="727" max="727" width="40.5" style="1543" customWidth="1"/>
    <col min="728" max="730" width="8.09765625" style="1543" customWidth="1"/>
    <col min="731" max="981" width="6" style="1543"/>
    <col min="982" max="982" width="1.09765625" style="1543" customWidth="1"/>
    <col min="983" max="983" width="40.5" style="1543" customWidth="1"/>
    <col min="984" max="986" width="8.09765625" style="1543" customWidth="1"/>
    <col min="987" max="1237" width="6" style="1543"/>
    <col min="1238" max="1238" width="1.09765625" style="1543" customWidth="1"/>
    <col min="1239" max="1239" width="40.5" style="1543" customWidth="1"/>
    <col min="1240" max="1242" width="8.09765625" style="1543" customWidth="1"/>
    <col min="1243" max="1493" width="6" style="1543"/>
    <col min="1494" max="1494" width="1.09765625" style="1543" customWidth="1"/>
    <col min="1495" max="1495" width="40.5" style="1543" customWidth="1"/>
    <col min="1496" max="1498" width="8.09765625" style="1543" customWidth="1"/>
    <col min="1499" max="1749" width="6" style="1543"/>
    <col min="1750" max="1750" width="1.09765625" style="1543" customWidth="1"/>
    <col min="1751" max="1751" width="40.5" style="1543" customWidth="1"/>
    <col min="1752" max="1754" width="8.09765625" style="1543" customWidth="1"/>
    <col min="1755" max="2005" width="6" style="1543"/>
    <col min="2006" max="2006" width="1.09765625" style="1543" customWidth="1"/>
    <col min="2007" max="2007" width="40.5" style="1543" customWidth="1"/>
    <col min="2008" max="2010" width="8.09765625" style="1543" customWidth="1"/>
    <col min="2011" max="2261" width="6" style="1543"/>
    <col min="2262" max="2262" width="1.09765625" style="1543" customWidth="1"/>
    <col min="2263" max="2263" width="40.5" style="1543" customWidth="1"/>
    <col min="2264" max="2266" width="8.09765625" style="1543" customWidth="1"/>
    <col min="2267" max="2517" width="6" style="1543"/>
    <col min="2518" max="2518" width="1.09765625" style="1543" customWidth="1"/>
    <col min="2519" max="2519" width="40.5" style="1543" customWidth="1"/>
    <col min="2520" max="2522" width="8.09765625" style="1543" customWidth="1"/>
    <col min="2523" max="2773" width="6" style="1543"/>
    <col min="2774" max="2774" width="1.09765625" style="1543" customWidth="1"/>
    <col min="2775" max="2775" width="40.5" style="1543" customWidth="1"/>
    <col min="2776" max="2778" width="8.09765625" style="1543" customWidth="1"/>
    <col min="2779" max="3029" width="6" style="1543"/>
    <col min="3030" max="3030" width="1.09765625" style="1543" customWidth="1"/>
    <col min="3031" max="3031" width="40.5" style="1543" customWidth="1"/>
    <col min="3032" max="3034" width="8.09765625" style="1543" customWidth="1"/>
    <col min="3035" max="3285" width="6" style="1543"/>
    <col min="3286" max="3286" width="1.09765625" style="1543" customWidth="1"/>
    <col min="3287" max="3287" width="40.5" style="1543" customWidth="1"/>
    <col min="3288" max="3290" width="8.09765625" style="1543" customWidth="1"/>
    <col min="3291" max="3541" width="6" style="1543"/>
    <col min="3542" max="3542" width="1.09765625" style="1543" customWidth="1"/>
    <col min="3543" max="3543" width="40.5" style="1543" customWidth="1"/>
    <col min="3544" max="3546" width="8.09765625" style="1543" customWidth="1"/>
    <col min="3547" max="3797" width="6" style="1543"/>
    <col min="3798" max="3798" width="1.09765625" style="1543" customWidth="1"/>
    <col min="3799" max="3799" width="40.5" style="1543" customWidth="1"/>
    <col min="3800" max="3802" width="8.09765625" style="1543" customWidth="1"/>
    <col min="3803" max="4053" width="6" style="1543"/>
    <col min="4054" max="4054" width="1.09765625" style="1543" customWidth="1"/>
    <col min="4055" max="4055" width="40.5" style="1543" customWidth="1"/>
    <col min="4056" max="4058" width="8.09765625" style="1543" customWidth="1"/>
    <col min="4059" max="4309" width="6" style="1543"/>
    <col min="4310" max="4310" width="1.09765625" style="1543" customWidth="1"/>
    <col min="4311" max="4311" width="40.5" style="1543" customWidth="1"/>
    <col min="4312" max="4314" width="8.09765625" style="1543" customWidth="1"/>
    <col min="4315" max="4565" width="6" style="1543"/>
    <col min="4566" max="4566" width="1.09765625" style="1543" customWidth="1"/>
    <col min="4567" max="4567" width="40.5" style="1543" customWidth="1"/>
    <col min="4568" max="4570" width="8.09765625" style="1543" customWidth="1"/>
    <col min="4571" max="4821" width="6" style="1543"/>
    <col min="4822" max="4822" width="1.09765625" style="1543" customWidth="1"/>
    <col min="4823" max="4823" width="40.5" style="1543" customWidth="1"/>
    <col min="4824" max="4826" width="8.09765625" style="1543" customWidth="1"/>
    <col min="4827" max="5077" width="6" style="1543"/>
    <col min="5078" max="5078" width="1.09765625" style="1543" customWidth="1"/>
    <col min="5079" max="5079" width="40.5" style="1543" customWidth="1"/>
    <col min="5080" max="5082" width="8.09765625" style="1543" customWidth="1"/>
    <col min="5083" max="5333" width="6" style="1543"/>
    <col min="5334" max="5334" width="1.09765625" style="1543" customWidth="1"/>
    <col min="5335" max="5335" width="40.5" style="1543" customWidth="1"/>
    <col min="5336" max="5338" width="8.09765625" style="1543" customWidth="1"/>
    <col min="5339" max="5589" width="6" style="1543"/>
    <col min="5590" max="5590" width="1.09765625" style="1543" customWidth="1"/>
    <col min="5591" max="5591" width="40.5" style="1543" customWidth="1"/>
    <col min="5592" max="5594" width="8.09765625" style="1543" customWidth="1"/>
    <col min="5595" max="5845" width="6" style="1543"/>
    <col min="5846" max="5846" width="1.09765625" style="1543" customWidth="1"/>
    <col min="5847" max="5847" width="40.5" style="1543" customWidth="1"/>
    <col min="5848" max="5850" width="8.09765625" style="1543" customWidth="1"/>
    <col min="5851" max="6101" width="6" style="1543"/>
    <col min="6102" max="6102" width="1.09765625" style="1543" customWidth="1"/>
    <col min="6103" max="6103" width="40.5" style="1543" customWidth="1"/>
    <col min="6104" max="6106" width="8.09765625" style="1543" customWidth="1"/>
    <col min="6107" max="6357" width="6" style="1543"/>
    <col min="6358" max="6358" width="1.09765625" style="1543" customWidth="1"/>
    <col min="6359" max="6359" width="40.5" style="1543" customWidth="1"/>
    <col min="6360" max="6362" width="8.09765625" style="1543" customWidth="1"/>
    <col min="6363" max="6613" width="6" style="1543"/>
    <col min="6614" max="6614" width="1.09765625" style="1543" customWidth="1"/>
    <col min="6615" max="6615" width="40.5" style="1543" customWidth="1"/>
    <col min="6616" max="6618" width="8.09765625" style="1543" customWidth="1"/>
    <col min="6619" max="6869" width="6" style="1543"/>
    <col min="6870" max="6870" width="1.09765625" style="1543" customWidth="1"/>
    <col min="6871" max="6871" width="40.5" style="1543" customWidth="1"/>
    <col min="6872" max="6874" width="8.09765625" style="1543" customWidth="1"/>
    <col min="6875" max="7125" width="6" style="1543"/>
    <col min="7126" max="7126" width="1.09765625" style="1543" customWidth="1"/>
    <col min="7127" max="7127" width="40.5" style="1543" customWidth="1"/>
    <col min="7128" max="7130" width="8.09765625" style="1543" customWidth="1"/>
    <col min="7131" max="7381" width="6" style="1543"/>
    <col min="7382" max="7382" width="1.09765625" style="1543" customWidth="1"/>
    <col min="7383" max="7383" width="40.5" style="1543" customWidth="1"/>
    <col min="7384" max="7386" width="8.09765625" style="1543" customWidth="1"/>
    <col min="7387" max="7637" width="6" style="1543"/>
    <col min="7638" max="7638" width="1.09765625" style="1543" customWidth="1"/>
    <col min="7639" max="7639" width="40.5" style="1543" customWidth="1"/>
    <col min="7640" max="7642" width="8.09765625" style="1543" customWidth="1"/>
    <col min="7643" max="7893" width="6" style="1543"/>
    <col min="7894" max="7894" width="1.09765625" style="1543" customWidth="1"/>
    <col min="7895" max="7895" width="40.5" style="1543" customWidth="1"/>
    <col min="7896" max="7898" width="8.09765625" style="1543" customWidth="1"/>
    <col min="7899" max="8149" width="6" style="1543"/>
    <col min="8150" max="8150" width="1.09765625" style="1543" customWidth="1"/>
    <col min="8151" max="8151" width="40.5" style="1543" customWidth="1"/>
    <col min="8152" max="8154" width="8.09765625" style="1543" customWidth="1"/>
    <col min="8155" max="8405" width="6" style="1543"/>
    <col min="8406" max="8406" width="1.09765625" style="1543" customWidth="1"/>
    <col min="8407" max="8407" width="40.5" style="1543" customWidth="1"/>
    <col min="8408" max="8410" width="8.09765625" style="1543" customWidth="1"/>
    <col min="8411" max="8661" width="6" style="1543"/>
    <col min="8662" max="8662" width="1.09765625" style="1543" customWidth="1"/>
    <col min="8663" max="8663" width="40.5" style="1543" customWidth="1"/>
    <col min="8664" max="8666" width="8.09765625" style="1543" customWidth="1"/>
    <col min="8667" max="8917" width="6" style="1543"/>
    <col min="8918" max="8918" width="1.09765625" style="1543" customWidth="1"/>
    <col min="8919" max="8919" width="40.5" style="1543" customWidth="1"/>
    <col min="8920" max="8922" width="8.09765625" style="1543" customWidth="1"/>
    <col min="8923" max="9173" width="6" style="1543"/>
    <col min="9174" max="9174" width="1.09765625" style="1543" customWidth="1"/>
    <col min="9175" max="9175" width="40.5" style="1543" customWidth="1"/>
    <col min="9176" max="9178" width="8.09765625" style="1543" customWidth="1"/>
    <col min="9179" max="9429" width="6" style="1543"/>
    <col min="9430" max="9430" width="1.09765625" style="1543" customWidth="1"/>
    <col min="9431" max="9431" width="40.5" style="1543" customWidth="1"/>
    <col min="9432" max="9434" width="8.09765625" style="1543" customWidth="1"/>
    <col min="9435" max="9685" width="6" style="1543"/>
    <col min="9686" max="9686" width="1.09765625" style="1543" customWidth="1"/>
    <col min="9687" max="9687" width="40.5" style="1543" customWidth="1"/>
    <col min="9688" max="9690" width="8.09765625" style="1543" customWidth="1"/>
    <col min="9691" max="9941" width="6" style="1543"/>
    <col min="9942" max="9942" width="1.09765625" style="1543" customWidth="1"/>
    <col min="9943" max="9943" width="40.5" style="1543" customWidth="1"/>
    <col min="9944" max="9946" width="8.09765625" style="1543" customWidth="1"/>
    <col min="9947" max="10197" width="6" style="1543"/>
    <col min="10198" max="10198" width="1.09765625" style="1543" customWidth="1"/>
    <col min="10199" max="10199" width="40.5" style="1543" customWidth="1"/>
    <col min="10200" max="10202" width="8.09765625" style="1543" customWidth="1"/>
    <col min="10203" max="10453" width="6" style="1543"/>
    <col min="10454" max="10454" width="1.09765625" style="1543" customWidth="1"/>
    <col min="10455" max="10455" width="40.5" style="1543" customWidth="1"/>
    <col min="10456" max="10458" width="8.09765625" style="1543" customWidth="1"/>
    <col min="10459" max="10709" width="6" style="1543"/>
    <col min="10710" max="10710" width="1.09765625" style="1543" customWidth="1"/>
    <col min="10711" max="10711" width="40.5" style="1543" customWidth="1"/>
    <col min="10712" max="10714" width="8.09765625" style="1543" customWidth="1"/>
    <col min="10715" max="10965" width="6" style="1543"/>
    <col min="10966" max="10966" width="1.09765625" style="1543" customWidth="1"/>
    <col min="10967" max="10967" width="40.5" style="1543" customWidth="1"/>
    <col min="10968" max="10970" width="8.09765625" style="1543" customWidth="1"/>
    <col min="10971" max="11221" width="6" style="1543"/>
    <col min="11222" max="11222" width="1.09765625" style="1543" customWidth="1"/>
    <col min="11223" max="11223" width="40.5" style="1543" customWidth="1"/>
    <col min="11224" max="11226" width="8.09765625" style="1543" customWidth="1"/>
    <col min="11227" max="11477" width="6" style="1543"/>
    <col min="11478" max="11478" width="1.09765625" style="1543" customWidth="1"/>
    <col min="11479" max="11479" width="40.5" style="1543" customWidth="1"/>
    <col min="11480" max="11482" width="8.09765625" style="1543" customWidth="1"/>
    <col min="11483" max="11733" width="6" style="1543"/>
    <col min="11734" max="11734" width="1.09765625" style="1543" customWidth="1"/>
    <col min="11735" max="11735" width="40.5" style="1543" customWidth="1"/>
    <col min="11736" max="11738" width="8.09765625" style="1543" customWidth="1"/>
    <col min="11739" max="11989" width="6" style="1543"/>
    <col min="11990" max="11990" width="1.09765625" style="1543" customWidth="1"/>
    <col min="11991" max="11991" width="40.5" style="1543" customWidth="1"/>
    <col min="11992" max="11994" width="8.09765625" style="1543" customWidth="1"/>
    <col min="11995" max="12245" width="6" style="1543"/>
    <col min="12246" max="12246" width="1.09765625" style="1543" customWidth="1"/>
    <col min="12247" max="12247" width="40.5" style="1543" customWidth="1"/>
    <col min="12248" max="12250" width="8.09765625" style="1543" customWidth="1"/>
    <col min="12251" max="12501" width="6" style="1543"/>
    <col min="12502" max="12502" width="1.09765625" style="1543" customWidth="1"/>
    <col min="12503" max="12503" width="40.5" style="1543" customWidth="1"/>
    <col min="12504" max="12506" width="8.09765625" style="1543" customWidth="1"/>
    <col min="12507" max="12757" width="6" style="1543"/>
    <col min="12758" max="12758" width="1.09765625" style="1543" customWidth="1"/>
    <col min="12759" max="12759" width="40.5" style="1543" customWidth="1"/>
    <col min="12760" max="12762" width="8.09765625" style="1543" customWidth="1"/>
    <col min="12763" max="13013" width="6" style="1543"/>
    <col min="13014" max="13014" width="1.09765625" style="1543" customWidth="1"/>
    <col min="13015" max="13015" width="40.5" style="1543" customWidth="1"/>
    <col min="13016" max="13018" width="8.09765625" style="1543" customWidth="1"/>
    <col min="13019" max="13269" width="6" style="1543"/>
    <col min="13270" max="13270" width="1.09765625" style="1543" customWidth="1"/>
    <col min="13271" max="13271" width="40.5" style="1543" customWidth="1"/>
    <col min="13272" max="13274" width="8.09765625" style="1543" customWidth="1"/>
    <col min="13275" max="13525" width="6" style="1543"/>
    <col min="13526" max="13526" width="1.09765625" style="1543" customWidth="1"/>
    <col min="13527" max="13527" width="40.5" style="1543" customWidth="1"/>
    <col min="13528" max="13530" width="8.09765625" style="1543" customWidth="1"/>
    <col min="13531" max="13781" width="6" style="1543"/>
    <col min="13782" max="13782" width="1.09765625" style="1543" customWidth="1"/>
    <col min="13783" max="13783" width="40.5" style="1543" customWidth="1"/>
    <col min="13784" max="13786" width="8.09765625" style="1543" customWidth="1"/>
    <col min="13787" max="14037" width="6" style="1543"/>
    <col min="14038" max="14038" width="1.09765625" style="1543" customWidth="1"/>
    <col min="14039" max="14039" width="40.5" style="1543" customWidth="1"/>
    <col min="14040" max="14042" width="8.09765625" style="1543" customWidth="1"/>
    <col min="14043" max="14293" width="6" style="1543"/>
    <col min="14294" max="14294" width="1.09765625" style="1543" customWidth="1"/>
    <col min="14295" max="14295" width="40.5" style="1543" customWidth="1"/>
    <col min="14296" max="14298" width="8.09765625" style="1543" customWidth="1"/>
    <col min="14299" max="14549" width="6" style="1543"/>
    <col min="14550" max="14550" width="1.09765625" style="1543" customWidth="1"/>
    <col min="14551" max="14551" width="40.5" style="1543" customWidth="1"/>
    <col min="14552" max="14554" width="8.09765625" style="1543" customWidth="1"/>
    <col min="14555" max="14805" width="6" style="1543"/>
    <col min="14806" max="14806" width="1.09765625" style="1543" customWidth="1"/>
    <col min="14807" max="14807" width="40.5" style="1543" customWidth="1"/>
    <col min="14808" max="14810" width="8.09765625" style="1543" customWidth="1"/>
    <col min="14811" max="15061" width="6" style="1543"/>
    <col min="15062" max="15062" width="1.09765625" style="1543" customWidth="1"/>
    <col min="15063" max="15063" width="40.5" style="1543" customWidth="1"/>
    <col min="15064" max="15066" width="8.09765625" style="1543" customWidth="1"/>
    <col min="15067" max="15317" width="6" style="1543"/>
    <col min="15318" max="15318" width="1.09765625" style="1543" customWidth="1"/>
    <col min="15319" max="15319" width="40.5" style="1543" customWidth="1"/>
    <col min="15320" max="15322" width="8.09765625" style="1543" customWidth="1"/>
    <col min="15323" max="15573" width="6" style="1543"/>
    <col min="15574" max="15574" width="1.09765625" style="1543" customWidth="1"/>
    <col min="15575" max="15575" width="40.5" style="1543" customWidth="1"/>
    <col min="15576" max="15578" width="8.09765625" style="1543" customWidth="1"/>
    <col min="15579" max="15829" width="6" style="1543"/>
    <col min="15830" max="15830" width="1.09765625" style="1543" customWidth="1"/>
    <col min="15831" max="15831" width="40.5" style="1543" customWidth="1"/>
    <col min="15832" max="15834" width="8.09765625" style="1543" customWidth="1"/>
    <col min="15835" max="16085" width="6" style="1543"/>
    <col min="16086" max="16086" width="1.09765625" style="1543" customWidth="1"/>
    <col min="16087" max="16087" width="40.5" style="1543" customWidth="1"/>
    <col min="16088" max="16090" width="8.09765625" style="1543" customWidth="1"/>
    <col min="16091" max="16384" width="6" style="1543"/>
  </cols>
  <sheetData>
    <row r="1" spans="1:9" s="419" customFormat="1" ht="15.6" x14ac:dyDescent="0.3">
      <c r="A1" s="5863" t="s">
        <v>0</v>
      </c>
      <c r="B1" s="5863"/>
      <c r="C1" s="5863"/>
      <c r="D1" s="5863"/>
      <c r="E1" s="5863"/>
      <c r="F1" s="5863"/>
      <c r="G1" s="5863"/>
      <c r="H1" s="5863"/>
      <c r="I1" s="5863"/>
    </row>
    <row r="2" spans="1:9" ht="15.6" x14ac:dyDescent="0.25">
      <c r="A2" s="1619" t="s">
        <v>2240</v>
      </c>
      <c r="B2" s="1620"/>
    </row>
    <row r="3" spans="1:9" ht="15.6" x14ac:dyDescent="0.3">
      <c r="A3" s="1621"/>
      <c r="B3" s="1622" t="s">
        <v>2241</v>
      </c>
      <c r="C3" s="1623" t="s">
        <v>2242</v>
      </c>
      <c r="D3" s="1624" t="s">
        <v>2243</v>
      </c>
      <c r="E3" s="1624" t="s">
        <v>2244</v>
      </c>
    </row>
    <row r="4" spans="1:9" ht="15.6" x14ac:dyDescent="0.3">
      <c r="A4" s="1621"/>
      <c r="B4" s="1625" t="s">
        <v>2245</v>
      </c>
      <c r="C4" s="1626">
        <f>C5+C6</f>
        <v>97689</v>
      </c>
      <c r="D4" s="1626">
        <f>D5+D6</f>
        <v>98802</v>
      </c>
      <c r="E4" s="1626">
        <f>E5+E6</f>
        <v>100666</v>
      </c>
      <c r="F4" s="1627"/>
    </row>
    <row r="5" spans="1:9" ht="16.2" x14ac:dyDescent="0.3">
      <c r="A5" s="1621"/>
      <c r="B5" s="1628" t="s">
        <v>2246</v>
      </c>
      <c r="C5" s="1629">
        <v>75434</v>
      </c>
      <c r="D5" s="1629">
        <v>76043</v>
      </c>
      <c r="E5" s="1630">
        <v>75899</v>
      </c>
      <c r="F5" s="1627"/>
    </row>
    <row r="6" spans="1:9" ht="15.6" x14ac:dyDescent="0.3">
      <c r="A6" s="1621"/>
      <c r="B6" s="1628" t="s">
        <v>2247</v>
      </c>
      <c r="C6" s="1629">
        <v>22255</v>
      </c>
      <c r="D6" s="1629">
        <v>22759</v>
      </c>
      <c r="E6" s="1630">
        <v>24767</v>
      </c>
      <c r="F6" s="1627"/>
    </row>
    <row r="7" spans="1:9" ht="15.6" x14ac:dyDescent="0.3">
      <c r="A7" s="1621"/>
      <c r="B7" s="1625" t="s">
        <v>2248</v>
      </c>
      <c r="C7" s="1626">
        <f>C15-C4</f>
        <v>205649</v>
      </c>
      <c r="D7" s="1626">
        <f t="shared" ref="D7:E7" si="0">D15-D4</f>
        <v>202953</v>
      </c>
      <c r="E7" s="1626">
        <f t="shared" si="0"/>
        <v>203641</v>
      </c>
      <c r="F7" s="1627"/>
      <c r="I7" s="1627"/>
    </row>
    <row r="8" spans="1:9" ht="15.6" x14ac:dyDescent="0.3">
      <c r="A8" s="1621"/>
      <c r="B8" s="1631" t="s">
        <v>2249</v>
      </c>
      <c r="C8" s="1629">
        <v>36477</v>
      </c>
      <c r="D8" s="1629">
        <v>34420</v>
      </c>
      <c r="E8" s="1630">
        <v>34649</v>
      </c>
      <c r="F8" s="1627"/>
    </row>
    <row r="9" spans="1:9" ht="15.6" x14ac:dyDescent="0.3">
      <c r="A9" s="1621"/>
      <c r="B9" s="1632" t="s">
        <v>2250</v>
      </c>
      <c r="C9" s="1629">
        <v>34551</v>
      </c>
      <c r="D9" s="1629">
        <v>32071</v>
      </c>
      <c r="E9" s="1630">
        <v>31866</v>
      </c>
      <c r="F9" s="1627"/>
    </row>
    <row r="10" spans="1:9" ht="15.6" x14ac:dyDescent="0.3">
      <c r="A10" s="1621"/>
      <c r="B10" s="1633" t="s">
        <v>2251</v>
      </c>
      <c r="C10" s="1629">
        <v>4044</v>
      </c>
      <c r="D10" s="1629">
        <v>3240</v>
      </c>
      <c r="E10" s="1630">
        <v>3512</v>
      </c>
      <c r="F10" s="1627"/>
    </row>
    <row r="11" spans="1:9" ht="15.6" x14ac:dyDescent="0.3">
      <c r="A11" s="1621"/>
      <c r="B11" s="1633" t="s">
        <v>2252</v>
      </c>
      <c r="C11" s="1629">
        <v>19945</v>
      </c>
      <c r="D11" s="1629">
        <v>18009</v>
      </c>
      <c r="E11" s="1630">
        <v>17587</v>
      </c>
      <c r="F11" s="1627"/>
    </row>
    <row r="12" spans="1:9" ht="15.6" x14ac:dyDescent="0.3">
      <c r="A12" s="1621"/>
      <c r="B12" s="1633" t="s">
        <v>2253</v>
      </c>
      <c r="C12" s="1629">
        <v>886</v>
      </c>
      <c r="D12" s="1629">
        <v>880</v>
      </c>
      <c r="E12" s="1630">
        <v>799</v>
      </c>
      <c r="F12" s="1627"/>
    </row>
    <row r="13" spans="1:9" ht="15.6" x14ac:dyDescent="0.3">
      <c r="A13" s="1621"/>
      <c r="B13" s="1633" t="s">
        <v>2254</v>
      </c>
      <c r="C13" s="1629">
        <v>9676</v>
      </c>
      <c r="D13" s="1629">
        <f t="shared" ref="D13:E13" si="1">D9-SUM(D10:D12)</f>
        <v>9942</v>
      </c>
      <c r="E13" s="1629">
        <f t="shared" si="1"/>
        <v>9968</v>
      </c>
      <c r="F13" s="1627"/>
      <c r="G13" s="1627"/>
      <c r="H13" s="1627"/>
    </row>
    <row r="14" spans="1:9" ht="15.6" x14ac:dyDescent="0.3">
      <c r="A14" s="1621"/>
      <c r="B14" s="1634" t="s">
        <v>2255</v>
      </c>
      <c r="C14" s="1629">
        <v>1926</v>
      </c>
      <c r="D14" s="1629">
        <v>2349</v>
      </c>
      <c r="E14" s="1630">
        <v>2783</v>
      </c>
      <c r="F14" s="1627"/>
    </row>
    <row r="15" spans="1:9" ht="15.6" x14ac:dyDescent="0.3">
      <c r="A15" s="1621"/>
      <c r="B15" s="1635" t="s">
        <v>1107</v>
      </c>
      <c r="C15" s="1626">
        <v>303338</v>
      </c>
      <c r="D15" s="1626">
        <v>301755</v>
      </c>
      <c r="E15" s="1636">
        <v>304307</v>
      </c>
      <c r="F15" s="1627"/>
    </row>
    <row r="16" spans="1:9" ht="15.6" x14ac:dyDescent="0.3">
      <c r="A16" s="1621"/>
      <c r="B16" s="1637" t="s">
        <v>2256</v>
      </c>
      <c r="C16" s="1638">
        <v>4516</v>
      </c>
      <c r="D16" s="1638">
        <f t="shared" ref="D16:E16" si="2">D17+D18</f>
        <v>4592</v>
      </c>
      <c r="E16" s="1638">
        <f t="shared" si="2"/>
        <v>4399</v>
      </c>
      <c r="F16" s="1627"/>
    </row>
    <row r="17" spans="1:8" ht="15.6" x14ac:dyDescent="0.3">
      <c r="A17" s="1621"/>
      <c r="B17" s="1639" t="s">
        <v>2257</v>
      </c>
      <c r="C17" s="1629">
        <v>3859</v>
      </c>
      <c r="D17" s="1629">
        <v>3988</v>
      </c>
      <c r="E17" s="1630">
        <v>3792</v>
      </c>
      <c r="F17" s="1627"/>
    </row>
    <row r="18" spans="1:8" s="1643" customFormat="1" ht="13.5" customHeight="1" x14ac:dyDescent="0.25">
      <c r="A18" s="1640"/>
      <c r="B18" s="1641" t="s">
        <v>2258</v>
      </c>
      <c r="C18" s="1629">
        <v>657</v>
      </c>
      <c r="D18" s="1629">
        <v>604</v>
      </c>
      <c r="E18" s="1642">
        <v>607</v>
      </c>
      <c r="F18" s="1627"/>
    </row>
    <row r="19" spans="1:8" s="1643" customFormat="1" ht="3.75" customHeight="1" x14ac:dyDescent="0.25">
      <c r="A19" s="1644"/>
      <c r="B19" s="1645"/>
      <c r="C19" s="1646"/>
      <c r="D19" s="1646"/>
      <c r="F19" s="1627"/>
    </row>
    <row r="20" spans="1:8" s="1643" customFormat="1" x14ac:dyDescent="0.25">
      <c r="A20" s="1644"/>
      <c r="B20" s="1647" t="s">
        <v>2259</v>
      </c>
      <c r="C20" s="1648"/>
      <c r="D20" s="1648"/>
      <c r="F20" s="1627"/>
    </row>
    <row r="21" spans="1:8" s="1643" customFormat="1" ht="21" customHeight="1" x14ac:dyDescent="0.25">
      <c r="A21" s="1649"/>
      <c r="B21" s="6318" t="s">
        <v>2260</v>
      </c>
      <c r="C21" s="6318"/>
      <c r="D21" s="6318"/>
      <c r="F21" s="1627"/>
    </row>
    <row r="22" spans="1:8" s="1643" customFormat="1" x14ac:dyDescent="0.25">
      <c r="A22" s="1650"/>
      <c r="B22" s="1651" t="s">
        <v>2261</v>
      </c>
      <c r="C22" s="1651"/>
      <c r="D22" s="1651"/>
      <c r="F22" s="1627"/>
    </row>
    <row r="23" spans="1:8" s="1643" customFormat="1" x14ac:dyDescent="0.25">
      <c r="A23" s="1650"/>
      <c r="B23" s="1651"/>
      <c r="C23" s="1651"/>
      <c r="D23" s="1651"/>
      <c r="F23" s="1627"/>
    </row>
    <row r="24" spans="1:8" s="423" customFormat="1" ht="27" customHeight="1" x14ac:dyDescent="0.25">
      <c r="B24" s="6319" t="s">
        <v>2262</v>
      </c>
      <c r="C24" s="6319"/>
      <c r="D24" s="6319"/>
      <c r="F24" s="1627"/>
    </row>
    <row r="25" spans="1:8" s="423" customFormat="1" ht="12.75" customHeight="1" x14ac:dyDescent="0.25">
      <c r="D25" s="1652" t="s">
        <v>2263</v>
      </c>
      <c r="F25" s="1627"/>
    </row>
    <row r="26" spans="1:8" s="1653" customFormat="1" x14ac:dyDescent="0.25">
      <c r="B26" s="1654" t="s">
        <v>2222</v>
      </c>
      <c r="C26" s="1623" t="s">
        <v>2264</v>
      </c>
      <c r="D26" s="1623" t="s">
        <v>2265</v>
      </c>
      <c r="E26" s="1623" t="s">
        <v>2266</v>
      </c>
      <c r="F26" s="1627"/>
    </row>
    <row r="27" spans="1:8" s="423" customFormat="1" ht="14.1" customHeight="1" x14ac:dyDescent="0.25">
      <c r="B27" s="1655" t="s">
        <v>1659</v>
      </c>
      <c r="C27" s="1656">
        <v>24630</v>
      </c>
      <c r="D27" s="1657">
        <v>28668</v>
      </c>
      <c r="E27" s="1657">
        <v>30883</v>
      </c>
      <c r="F27" s="1658"/>
      <c r="G27" s="432"/>
      <c r="H27" s="432"/>
    </row>
    <row r="28" spans="1:8" s="1659" customFormat="1" ht="14.1" customHeight="1" x14ac:dyDescent="0.25">
      <c r="B28" s="1660" t="s">
        <v>2267</v>
      </c>
      <c r="C28" s="1656">
        <v>23406</v>
      </c>
      <c r="D28" s="1661">
        <v>26435</v>
      </c>
      <c r="E28" s="1661">
        <v>28983</v>
      </c>
      <c r="F28" s="1662"/>
      <c r="G28" s="432"/>
      <c r="H28" s="432"/>
    </row>
    <row r="29" spans="1:8" s="423" customFormat="1" ht="14.1" customHeight="1" x14ac:dyDescent="0.25">
      <c r="B29" s="1663" t="s">
        <v>1662</v>
      </c>
      <c r="C29" s="1656">
        <v>31972</v>
      </c>
      <c r="D29" s="1657">
        <v>34892</v>
      </c>
      <c r="E29" s="1657">
        <v>35928</v>
      </c>
      <c r="F29" s="1658"/>
      <c r="G29" s="432"/>
      <c r="H29" s="432"/>
    </row>
    <row r="30" spans="1:8" s="423" customFormat="1" ht="14.1" customHeight="1" x14ac:dyDescent="0.25">
      <c r="B30" s="1663" t="s">
        <v>1663</v>
      </c>
      <c r="C30" s="1656">
        <v>21531</v>
      </c>
      <c r="D30" s="1657">
        <v>22503</v>
      </c>
      <c r="E30" s="1657">
        <v>24894</v>
      </c>
      <c r="F30" s="1658"/>
      <c r="G30" s="432"/>
      <c r="H30" s="432"/>
    </row>
    <row r="31" spans="1:8" s="1659" customFormat="1" ht="14.1" customHeight="1" x14ac:dyDescent="0.25">
      <c r="B31" s="1664" t="s">
        <v>2268</v>
      </c>
      <c r="C31" s="1656">
        <v>25412</v>
      </c>
      <c r="D31" s="1661">
        <v>28099</v>
      </c>
      <c r="E31" s="1661">
        <v>31130</v>
      </c>
      <c r="F31" s="1662"/>
      <c r="G31" s="432"/>
      <c r="H31" s="432"/>
    </row>
    <row r="32" spans="1:8" s="1659" customFormat="1" ht="14.1" customHeight="1" x14ac:dyDescent="0.25">
      <c r="B32" s="1664" t="s">
        <v>2269</v>
      </c>
      <c r="C32" s="1656">
        <v>21060</v>
      </c>
      <c r="D32" s="1661">
        <v>21481</v>
      </c>
      <c r="E32" s="1661">
        <v>25293</v>
      </c>
      <c r="F32" s="1662"/>
      <c r="G32" s="432"/>
      <c r="H32" s="432"/>
    </row>
    <row r="33" spans="2:8" s="1659" customFormat="1" ht="14.1" customHeight="1" x14ac:dyDescent="0.25">
      <c r="B33" s="1664" t="s">
        <v>2270</v>
      </c>
      <c r="C33" s="1656">
        <v>19775</v>
      </c>
      <c r="D33" s="1661">
        <v>18348</v>
      </c>
      <c r="E33" s="1661">
        <v>21082</v>
      </c>
      <c r="F33" s="1662"/>
      <c r="G33" s="432"/>
      <c r="H33" s="432"/>
    </row>
    <row r="34" spans="2:8" s="423" customFormat="1" ht="14.1" customHeight="1" x14ac:dyDescent="0.25">
      <c r="B34" s="1663" t="s">
        <v>2229</v>
      </c>
      <c r="C34" s="1656">
        <v>55418</v>
      </c>
      <c r="D34" s="1657">
        <v>55305</v>
      </c>
      <c r="E34" s="1657">
        <v>60993</v>
      </c>
      <c r="F34" s="1658"/>
      <c r="G34" s="432"/>
      <c r="H34" s="432"/>
    </row>
    <row r="35" spans="2:8" s="423" customFormat="1" ht="14.1" customHeight="1" x14ac:dyDescent="0.25">
      <c r="B35" s="1663" t="s">
        <v>2230</v>
      </c>
      <c r="C35" s="1656">
        <v>25881</v>
      </c>
      <c r="D35" s="1657">
        <v>31806</v>
      </c>
      <c r="E35" s="1657">
        <v>36746</v>
      </c>
      <c r="F35" s="1658"/>
      <c r="G35" s="432"/>
      <c r="H35" s="432"/>
    </row>
    <row r="36" spans="2:8" s="423" customFormat="1" ht="12" customHeight="1" x14ac:dyDescent="0.25">
      <c r="B36" s="1663" t="s">
        <v>1669</v>
      </c>
      <c r="C36" s="1656">
        <v>30044</v>
      </c>
      <c r="D36" s="1657">
        <v>32169</v>
      </c>
      <c r="E36" s="1657">
        <v>35480</v>
      </c>
      <c r="F36" s="1658"/>
      <c r="G36" s="432"/>
      <c r="H36" s="432"/>
    </row>
    <row r="37" spans="2:8" s="423" customFormat="1" ht="34.200000000000003" customHeight="1" x14ac:dyDescent="0.25">
      <c r="B37" s="1665" t="s">
        <v>2231</v>
      </c>
      <c r="C37" s="1656">
        <v>26386</v>
      </c>
      <c r="D37" s="1657">
        <v>26582</v>
      </c>
      <c r="E37" s="1657">
        <v>28587</v>
      </c>
      <c r="F37" s="1658"/>
      <c r="G37" s="432"/>
      <c r="H37" s="432"/>
    </row>
    <row r="38" spans="2:8" s="423" customFormat="1" ht="12" customHeight="1" x14ac:dyDescent="0.25">
      <c r="B38" s="1664" t="s">
        <v>2232</v>
      </c>
      <c r="C38" s="1656">
        <v>26504</v>
      </c>
      <c r="D38" s="1661">
        <v>26617</v>
      </c>
      <c r="E38" s="1661">
        <v>28604</v>
      </c>
      <c r="F38" s="1662"/>
      <c r="G38" s="432"/>
      <c r="H38" s="432"/>
    </row>
    <row r="39" spans="2:8" s="423" customFormat="1" ht="14.1" customHeight="1" x14ac:dyDescent="0.25">
      <c r="B39" s="1663" t="s">
        <v>1672</v>
      </c>
      <c r="C39" s="1656">
        <v>34864</v>
      </c>
      <c r="D39" s="1657">
        <v>40463</v>
      </c>
      <c r="E39" s="1657">
        <v>42917</v>
      </c>
      <c r="F39" s="1658"/>
      <c r="G39" s="432"/>
      <c r="H39" s="432"/>
    </row>
    <row r="40" spans="2:8" s="423" customFormat="1" ht="14.1" customHeight="1" x14ac:dyDescent="0.25">
      <c r="B40" s="1663" t="s">
        <v>1673</v>
      </c>
      <c r="C40" s="1656">
        <v>20474</v>
      </c>
      <c r="D40" s="1657">
        <v>24409</v>
      </c>
      <c r="E40" s="1657">
        <v>27478</v>
      </c>
      <c r="F40" s="1658"/>
      <c r="G40" s="432"/>
      <c r="H40" s="432"/>
    </row>
    <row r="41" spans="2:8" s="423" customFormat="1" ht="14.1" customHeight="1" x14ac:dyDescent="0.25">
      <c r="B41" s="1663" t="s">
        <v>1674</v>
      </c>
      <c r="C41" s="1656">
        <v>44646</v>
      </c>
      <c r="D41" s="1657">
        <v>49531</v>
      </c>
      <c r="E41" s="1657">
        <v>48658</v>
      </c>
      <c r="F41" s="1658"/>
      <c r="G41" s="432"/>
      <c r="H41" s="432"/>
    </row>
    <row r="42" spans="2:8" s="423" customFormat="1" ht="14.1" customHeight="1" x14ac:dyDescent="0.25">
      <c r="B42" s="1663" t="s">
        <v>1675</v>
      </c>
      <c r="C42" s="1656">
        <v>55403</v>
      </c>
      <c r="D42" s="1657">
        <v>57704</v>
      </c>
      <c r="E42" s="1657">
        <v>61793</v>
      </c>
      <c r="F42" s="1658"/>
      <c r="G42" s="432"/>
      <c r="H42" s="432"/>
    </row>
    <row r="43" spans="2:8" s="1659" customFormat="1" ht="14.1" customHeight="1" x14ac:dyDescent="0.25">
      <c r="B43" s="1664" t="s">
        <v>2271</v>
      </c>
      <c r="C43" s="1656">
        <v>59622</v>
      </c>
      <c r="D43" s="1661">
        <v>58802</v>
      </c>
      <c r="E43" s="1661">
        <v>64936</v>
      </c>
      <c r="F43" s="1662"/>
      <c r="G43" s="432"/>
      <c r="H43" s="432"/>
    </row>
    <row r="44" spans="2:8" s="1659" customFormat="1" ht="14.1" customHeight="1" x14ac:dyDescent="0.25">
      <c r="B44" s="1664" t="s">
        <v>2272</v>
      </c>
      <c r="C44" s="1656">
        <v>38303</v>
      </c>
      <c r="D44" s="1661">
        <v>49819</v>
      </c>
      <c r="E44" s="1661">
        <v>43640</v>
      </c>
      <c r="F44" s="1662"/>
      <c r="G44" s="432"/>
      <c r="H44" s="432"/>
    </row>
    <row r="45" spans="2:8" s="1659" customFormat="1" ht="12" customHeight="1" x14ac:dyDescent="0.25">
      <c r="B45" s="1664" t="s">
        <v>2273</v>
      </c>
      <c r="C45" s="1656">
        <v>48377</v>
      </c>
      <c r="D45" s="1661">
        <v>51078</v>
      </c>
      <c r="E45" s="1661">
        <v>53031</v>
      </c>
      <c r="F45" s="1662"/>
      <c r="G45" s="432"/>
      <c r="H45" s="432"/>
    </row>
    <row r="46" spans="2:8" s="423" customFormat="1" ht="14.1" customHeight="1" x14ac:dyDescent="0.25">
      <c r="B46" s="1666" t="s">
        <v>1681</v>
      </c>
      <c r="C46" s="1656">
        <v>47583</v>
      </c>
      <c r="D46" s="1657">
        <v>56043</v>
      </c>
      <c r="E46" s="1657">
        <v>61511</v>
      </c>
      <c r="F46" s="1658"/>
      <c r="G46" s="432"/>
      <c r="H46" s="432"/>
    </row>
    <row r="47" spans="2:8" s="423" customFormat="1" ht="14.1" customHeight="1" x14ac:dyDescent="0.25">
      <c r="B47" s="1666" t="s">
        <v>1683</v>
      </c>
      <c r="C47" s="1656">
        <v>50056</v>
      </c>
      <c r="D47" s="1657">
        <v>56320</v>
      </c>
      <c r="E47" s="1657">
        <v>59421</v>
      </c>
      <c r="F47" s="1658"/>
      <c r="G47" s="432"/>
      <c r="H47" s="432"/>
    </row>
    <row r="48" spans="2:8" s="423" customFormat="1" ht="14.1" customHeight="1" x14ac:dyDescent="0.25">
      <c r="B48" s="1666" t="s">
        <v>1684</v>
      </c>
      <c r="C48" s="1656">
        <v>19903</v>
      </c>
      <c r="D48" s="1657">
        <v>21378</v>
      </c>
      <c r="E48" s="1657">
        <v>21984</v>
      </c>
      <c r="F48" s="1658"/>
      <c r="G48" s="432"/>
      <c r="H48" s="432"/>
    </row>
    <row r="49" spans="2:8" s="423" customFormat="1" ht="14.1" customHeight="1" x14ac:dyDescent="0.25">
      <c r="B49" s="1663" t="s">
        <v>2236</v>
      </c>
      <c r="C49" s="1656">
        <v>37940</v>
      </c>
      <c r="D49" s="1657">
        <v>40082</v>
      </c>
      <c r="E49" s="1657">
        <v>44080</v>
      </c>
      <c r="F49" s="1658"/>
      <c r="G49" s="432"/>
      <c r="H49" s="432"/>
    </row>
    <row r="50" spans="2:8" s="423" customFormat="1" ht="12.75" customHeight="1" x14ac:dyDescent="0.25">
      <c r="B50" s="1663" t="s">
        <v>1686</v>
      </c>
      <c r="C50" s="1656">
        <v>37184</v>
      </c>
      <c r="D50" s="1657">
        <v>41477</v>
      </c>
      <c r="E50" s="1657">
        <v>42921</v>
      </c>
      <c r="F50" s="1658"/>
      <c r="G50" s="432"/>
      <c r="H50" s="432"/>
    </row>
    <row r="51" spans="2:8" s="423" customFormat="1" ht="12.75" customHeight="1" x14ac:dyDescent="0.25">
      <c r="B51" s="1663" t="s">
        <v>1687</v>
      </c>
      <c r="C51" s="1656">
        <v>40340</v>
      </c>
      <c r="D51" s="1657">
        <v>45047</v>
      </c>
      <c r="E51" s="1657">
        <v>45224</v>
      </c>
      <c r="F51" s="1658"/>
      <c r="G51" s="432"/>
      <c r="H51" s="432"/>
    </row>
    <row r="52" spans="2:8" s="423" customFormat="1" ht="12.75" customHeight="1" x14ac:dyDescent="0.25">
      <c r="B52" s="1663" t="s">
        <v>1688</v>
      </c>
      <c r="C52" s="1656">
        <v>24051</v>
      </c>
      <c r="D52" s="1657">
        <v>26147</v>
      </c>
      <c r="E52" s="1657">
        <v>26786</v>
      </c>
      <c r="F52" s="1658"/>
      <c r="G52" s="432"/>
      <c r="H52" s="432"/>
    </row>
    <row r="53" spans="2:8" s="423" customFormat="1" ht="12.75" customHeight="1" x14ac:dyDescent="0.25">
      <c r="B53" s="1663" t="s">
        <v>1689</v>
      </c>
      <c r="C53" s="1656">
        <v>22597</v>
      </c>
      <c r="D53" s="1657">
        <v>25173</v>
      </c>
      <c r="E53" s="1657">
        <v>29428</v>
      </c>
      <c r="F53" s="1658"/>
      <c r="G53" s="432"/>
      <c r="H53" s="432"/>
    </row>
    <row r="54" spans="2:8" s="1653" customFormat="1" ht="14.1" customHeight="1" x14ac:dyDescent="0.25">
      <c r="B54" s="1667" t="s">
        <v>2274</v>
      </c>
      <c r="C54" s="1668">
        <v>33789</v>
      </c>
      <c r="D54" s="1669">
        <v>37104</v>
      </c>
      <c r="E54" s="1669">
        <v>39206</v>
      </c>
      <c r="F54" s="1670"/>
      <c r="G54" s="432"/>
      <c r="H54" s="432"/>
    </row>
    <row r="55" spans="2:8" s="1671" customFormat="1" ht="14.4" x14ac:dyDescent="0.25">
      <c r="B55" s="424" t="s">
        <v>2275</v>
      </c>
    </row>
    <row r="56" spans="2:8" s="1671" customFormat="1" ht="14.4" x14ac:dyDescent="0.25">
      <c r="B56" s="1672" t="s">
        <v>2276</v>
      </c>
      <c r="C56" s="1672" t="s">
        <v>2277</v>
      </c>
      <c r="D56" s="1672"/>
    </row>
    <row r="57" spans="2:8" s="1671" customFormat="1" ht="10.199999999999999" x14ac:dyDescent="0.2">
      <c r="C57" s="1673"/>
    </row>
  </sheetData>
  <mergeCells count="3">
    <mergeCell ref="A1:I1"/>
    <mergeCell ref="B21:D21"/>
    <mergeCell ref="B24:D24"/>
  </mergeCells>
  <hyperlinks>
    <hyperlink ref="A1" location="CONTENT!A1" display="Back to table of contents" xr:uid="{F4107D0C-2CD4-4F78-A3B4-20849F0D5BE2}"/>
    <hyperlink ref="A1:I1" location="CONTENT!B139" display="Back to table of contents" xr:uid="{A1EE1CF6-4AC2-45F8-9866-488FBCC2A1EA}"/>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AFEE-4121-4813-A0A8-1C3EC506480B}">
  <dimension ref="A1:HB41"/>
  <sheetViews>
    <sheetView workbookViewId="0">
      <selection sqref="A1:XFD1"/>
    </sheetView>
  </sheetViews>
  <sheetFormatPr defaultColWidth="7.3984375" defaultRowHeight="16.95" customHeight="1" x14ac:dyDescent="0.25"/>
  <cols>
    <col min="1" max="1" width="37.09765625" style="1674" customWidth="1"/>
    <col min="2" max="10" width="8.69921875" style="1674" customWidth="1"/>
    <col min="11" max="11" width="8.59765625" style="1674" customWidth="1"/>
    <col min="12" max="15" width="7.69921875" style="1674" customWidth="1"/>
    <col min="16" max="16" width="11.3984375" style="1674" customWidth="1"/>
    <col min="17" max="192" width="7.69921875" style="1674" customWidth="1"/>
    <col min="193" max="193" width="34" style="1674" customWidth="1"/>
    <col min="194" max="194" width="7.3984375" style="1674"/>
    <col min="195" max="195" width="1.19921875" style="1674" customWidth="1"/>
    <col min="196" max="196" width="7.3984375" style="1674"/>
    <col min="197" max="197" width="1.19921875" style="1674" customWidth="1"/>
    <col min="198" max="198" width="7.3984375" style="1674"/>
    <col min="199" max="199" width="1.19921875" style="1674" customWidth="1"/>
    <col min="200" max="200" width="7.3984375" style="1674"/>
    <col min="201" max="201" width="1.19921875" style="1674" customWidth="1"/>
    <col min="202" max="202" width="7.3984375" style="1674"/>
    <col min="203" max="203" width="1.19921875" style="1674" customWidth="1"/>
    <col min="204" max="204" width="7.3984375" style="1674"/>
    <col min="205" max="205" width="1.19921875" style="1674" customWidth="1"/>
    <col min="206" max="206" width="7.3984375" style="1674"/>
    <col min="207" max="207" width="1.19921875" style="1674" customWidth="1"/>
    <col min="208" max="208" width="7.3984375" style="1674"/>
    <col min="209" max="209" width="1.19921875" style="1674" customWidth="1"/>
    <col min="210" max="16384" width="7.3984375" style="1674"/>
  </cols>
  <sheetData>
    <row r="1" spans="1:210" s="419" customFormat="1" ht="15.6" x14ac:dyDescent="0.3">
      <c r="A1" s="5863" t="s">
        <v>0</v>
      </c>
      <c r="B1" s="5863"/>
      <c r="C1" s="5863"/>
      <c r="D1" s="5863"/>
      <c r="E1" s="5863"/>
      <c r="F1" s="5863"/>
      <c r="G1" s="5863"/>
      <c r="H1" s="5863"/>
      <c r="I1" s="5863"/>
    </row>
    <row r="2" spans="1:210" ht="13.8" x14ac:dyDescent="0.25">
      <c r="A2" s="6332" t="s">
        <v>2278</v>
      </c>
      <c r="B2" s="6332"/>
      <c r="C2" s="6332"/>
      <c r="D2" s="6332"/>
      <c r="E2" s="6332"/>
      <c r="F2" s="6332"/>
      <c r="G2" s="6332"/>
      <c r="H2" s="6332"/>
      <c r="I2" s="6332"/>
      <c r="J2" s="6332"/>
    </row>
    <row r="3" spans="1:210" ht="13.2" x14ac:dyDescent="0.25">
      <c r="A3" s="1674" t="s">
        <v>88</v>
      </c>
    </row>
    <row r="4" spans="1:210" ht="13.8" x14ac:dyDescent="0.25">
      <c r="A4" s="6333" t="s">
        <v>2279</v>
      </c>
      <c r="B4" s="6329" t="s">
        <v>2280</v>
      </c>
      <c r="C4" s="6335"/>
      <c r="D4" s="6330"/>
      <c r="E4" s="6329" t="s">
        <v>2281</v>
      </c>
      <c r="F4" s="6335"/>
      <c r="G4" s="6330"/>
      <c r="H4" s="6329" t="s">
        <v>2282</v>
      </c>
      <c r="I4" s="6335"/>
      <c r="J4" s="6330"/>
    </row>
    <row r="5" spans="1:210" ht="13.8" x14ac:dyDescent="0.25">
      <c r="A5" s="6334"/>
      <c r="B5" s="1675" t="s">
        <v>63</v>
      </c>
      <c r="C5" s="1675" t="s">
        <v>224</v>
      </c>
      <c r="D5" s="1676" t="s">
        <v>223</v>
      </c>
      <c r="E5" s="1677" t="s">
        <v>63</v>
      </c>
      <c r="F5" s="1677" t="s">
        <v>224</v>
      </c>
      <c r="G5" s="1678" t="s">
        <v>223</v>
      </c>
      <c r="H5" s="1677" t="s">
        <v>63</v>
      </c>
      <c r="I5" s="1677" t="s">
        <v>224</v>
      </c>
      <c r="J5" s="1678" t="s">
        <v>223</v>
      </c>
    </row>
    <row r="6" spans="1:210" ht="13.8" x14ac:dyDescent="0.25">
      <c r="A6" s="1679" t="s">
        <v>1663</v>
      </c>
      <c r="B6" s="1680">
        <v>18927</v>
      </c>
      <c r="C6" s="1680">
        <v>15624</v>
      </c>
      <c r="D6" s="1681">
        <v>34551</v>
      </c>
      <c r="E6" s="1682">
        <v>16675</v>
      </c>
      <c r="F6" s="1682">
        <v>15396</v>
      </c>
      <c r="G6" s="1682">
        <v>32071</v>
      </c>
      <c r="H6" s="1682">
        <v>16826</v>
      </c>
      <c r="I6" s="1682">
        <v>15040</v>
      </c>
      <c r="J6" s="1682">
        <v>31866</v>
      </c>
      <c r="K6" s="1683"/>
      <c r="L6" s="1683"/>
      <c r="M6" s="1683"/>
      <c r="N6" s="1683"/>
      <c r="O6" s="1683"/>
      <c r="P6" s="1683"/>
      <c r="Q6" s="1683"/>
      <c r="R6" s="1683"/>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84"/>
      <c r="CF6" s="1684"/>
      <c r="CG6" s="1684"/>
      <c r="CH6" s="1684"/>
      <c r="CI6" s="1684"/>
      <c r="CJ6" s="1684"/>
      <c r="CK6" s="1684"/>
      <c r="CL6" s="1684"/>
      <c r="CM6" s="1684"/>
      <c r="CN6" s="1684"/>
      <c r="CO6" s="1684"/>
      <c r="CP6" s="1684"/>
      <c r="CQ6" s="1684"/>
      <c r="CR6" s="1684"/>
      <c r="CS6" s="1684"/>
      <c r="CT6" s="1684"/>
      <c r="CU6" s="1684"/>
      <c r="CV6" s="1684"/>
      <c r="CW6" s="1684"/>
      <c r="CX6" s="1684"/>
      <c r="CY6" s="1684"/>
      <c r="CZ6" s="1684"/>
      <c r="DA6" s="1684"/>
      <c r="DB6" s="1684"/>
      <c r="DC6" s="1684"/>
      <c r="DD6" s="1684"/>
      <c r="DE6" s="1684"/>
      <c r="DF6" s="1684"/>
      <c r="DG6" s="1684"/>
      <c r="DH6" s="1684"/>
      <c r="DI6" s="1684"/>
      <c r="DJ6" s="1684"/>
      <c r="DK6" s="1684"/>
      <c r="DL6" s="1684"/>
      <c r="DM6" s="1684"/>
      <c r="DN6" s="1684"/>
      <c r="DO6" s="1684"/>
      <c r="DP6" s="1684"/>
      <c r="DQ6" s="1684"/>
      <c r="DR6" s="1684"/>
      <c r="DS6" s="1684"/>
      <c r="DT6" s="1684"/>
      <c r="DU6" s="1684"/>
      <c r="DV6" s="1684"/>
      <c r="DW6" s="1684"/>
      <c r="DX6" s="1684"/>
      <c r="DY6" s="1684"/>
      <c r="DZ6" s="1684"/>
      <c r="EA6" s="1684"/>
      <c r="EB6" s="1684"/>
      <c r="EC6" s="1684"/>
      <c r="ED6" s="1684"/>
      <c r="EE6" s="1684"/>
      <c r="EF6" s="1684"/>
      <c r="EG6" s="1684"/>
      <c r="EH6" s="1684"/>
      <c r="EI6" s="1684"/>
      <c r="EJ6" s="1684"/>
      <c r="EK6" s="1684"/>
      <c r="EL6" s="1684"/>
      <c r="EM6" s="1684"/>
      <c r="EN6" s="1684"/>
      <c r="EO6" s="1684"/>
      <c r="EP6" s="1684"/>
      <c r="EQ6" s="1684"/>
      <c r="ER6" s="1684"/>
      <c r="ES6" s="1684"/>
      <c r="ET6" s="1684"/>
      <c r="EU6" s="1684"/>
      <c r="EV6" s="1684"/>
      <c r="EW6" s="1684"/>
      <c r="EX6" s="1684"/>
      <c r="EY6" s="1684"/>
      <c r="EZ6" s="1684"/>
      <c r="FA6" s="1684"/>
      <c r="FB6" s="1684"/>
      <c r="FC6" s="1684"/>
      <c r="FD6" s="1684"/>
      <c r="FE6" s="1684"/>
      <c r="FF6" s="1684"/>
      <c r="FG6" s="1684"/>
      <c r="FH6" s="1684"/>
      <c r="FI6" s="1684"/>
      <c r="FJ6" s="1684"/>
      <c r="FK6" s="1684"/>
      <c r="FL6" s="1684"/>
      <c r="FM6" s="1684"/>
      <c r="FN6" s="1684"/>
      <c r="FO6" s="1684"/>
      <c r="FP6" s="1684"/>
      <c r="FQ6" s="1684"/>
      <c r="FR6" s="1684"/>
      <c r="FS6" s="1684"/>
      <c r="FT6" s="1684"/>
      <c r="FU6" s="1684"/>
      <c r="FV6" s="1684"/>
      <c r="FW6" s="1684"/>
      <c r="FX6" s="1684"/>
      <c r="FY6" s="1684"/>
      <c r="FZ6" s="1684"/>
      <c r="GA6" s="1684"/>
      <c r="GB6" s="1684"/>
      <c r="GC6" s="1684"/>
      <c r="GD6" s="1684"/>
      <c r="GE6" s="1684"/>
      <c r="GF6" s="1684"/>
      <c r="GG6" s="1684"/>
      <c r="GH6" s="1684"/>
      <c r="GI6" s="1684"/>
      <c r="GJ6" s="1684"/>
      <c r="GK6" s="1685"/>
      <c r="GL6" s="1685"/>
      <c r="GM6" s="1685"/>
      <c r="GN6" s="1685"/>
      <c r="GO6" s="1685"/>
      <c r="GP6" s="1685"/>
      <c r="GQ6" s="1685"/>
      <c r="GR6" s="1685"/>
      <c r="GS6" s="1685"/>
      <c r="GT6" s="1685"/>
      <c r="GU6" s="1685"/>
      <c r="GV6" s="1685"/>
      <c r="GW6" s="1685"/>
      <c r="GX6" s="1685"/>
      <c r="GY6" s="1685"/>
      <c r="GZ6" s="1685"/>
      <c r="HA6" s="1685"/>
      <c r="HB6" s="1685"/>
    </row>
    <row r="7" spans="1:210" ht="13.8" x14ac:dyDescent="0.25">
      <c r="A7" s="1686" t="s">
        <v>2283</v>
      </c>
      <c r="B7" s="1687">
        <v>1806</v>
      </c>
      <c r="C7" s="1687">
        <v>3137</v>
      </c>
      <c r="D7" s="1688">
        <v>4943</v>
      </c>
      <c r="E7" s="1595">
        <v>1764</v>
      </c>
      <c r="F7" s="1595">
        <v>3056</v>
      </c>
      <c r="G7" s="1595">
        <v>4820</v>
      </c>
      <c r="H7" s="1595">
        <v>1760</v>
      </c>
      <c r="I7" s="1595">
        <v>3009</v>
      </c>
      <c r="J7" s="1595">
        <v>4769</v>
      </c>
      <c r="K7" s="1683"/>
      <c r="L7" s="1683"/>
      <c r="M7" s="1683"/>
      <c r="N7" s="1683"/>
      <c r="O7" s="1683"/>
      <c r="P7" s="1683"/>
      <c r="Q7" s="1683"/>
      <c r="GK7" s="1689"/>
      <c r="GL7" s="1689"/>
      <c r="GM7" s="1689"/>
      <c r="GN7" s="1689"/>
      <c r="GO7" s="1689"/>
      <c r="GP7" s="1689"/>
      <c r="GQ7" s="1689"/>
      <c r="GR7" s="1689"/>
      <c r="GS7" s="1689"/>
      <c r="GT7" s="1689"/>
      <c r="GU7" s="1689"/>
      <c r="GV7" s="1689"/>
      <c r="GW7" s="1689"/>
      <c r="GX7" s="1689"/>
      <c r="GY7" s="1689"/>
      <c r="GZ7" s="1689"/>
      <c r="HA7" s="1689"/>
      <c r="HB7" s="1689"/>
    </row>
    <row r="8" spans="1:210" ht="13.8" x14ac:dyDescent="0.25">
      <c r="A8" s="1686" t="s">
        <v>1899</v>
      </c>
      <c r="B8" s="1687">
        <v>3499</v>
      </c>
      <c r="C8" s="1687">
        <v>545</v>
      </c>
      <c r="D8" s="1688">
        <v>4044</v>
      </c>
      <c r="E8" s="1595">
        <v>2827</v>
      </c>
      <c r="F8" s="1595">
        <v>413</v>
      </c>
      <c r="G8" s="1595">
        <v>3240</v>
      </c>
      <c r="H8" s="1595">
        <v>3030</v>
      </c>
      <c r="I8" s="1595">
        <v>482</v>
      </c>
      <c r="J8" s="1595">
        <v>3512</v>
      </c>
      <c r="K8" s="1683"/>
      <c r="L8" s="1683"/>
      <c r="M8" s="1683"/>
      <c r="N8" s="1683"/>
      <c r="O8" s="1683"/>
      <c r="P8" s="1683"/>
      <c r="Q8" s="1683"/>
      <c r="GK8" s="1689"/>
      <c r="GL8" s="1689"/>
      <c r="GM8" s="1689"/>
      <c r="GN8" s="1689"/>
      <c r="GO8" s="1689"/>
      <c r="GP8" s="1689"/>
      <c r="GQ8" s="1689"/>
      <c r="GR8" s="1689"/>
      <c r="GS8" s="1689"/>
      <c r="GT8" s="1689"/>
      <c r="GU8" s="1689"/>
      <c r="GV8" s="1689"/>
      <c r="GW8" s="1689"/>
      <c r="GX8" s="1689"/>
      <c r="GY8" s="1689"/>
      <c r="GZ8" s="1689"/>
      <c r="HA8" s="1689"/>
      <c r="HB8" s="1689"/>
    </row>
    <row r="9" spans="1:210" ht="13.8" x14ac:dyDescent="0.25">
      <c r="A9" s="1686" t="s">
        <v>1900</v>
      </c>
      <c r="B9" s="1687">
        <v>11430</v>
      </c>
      <c r="C9" s="1687">
        <v>8515</v>
      </c>
      <c r="D9" s="1688">
        <v>19945</v>
      </c>
      <c r="E9" s="1595">
        <v>9889</v>
      </c>
      <c r="F9" s="1595">
        <v>8120</v>
      </c>
      <c r="G9" s="1595">
        <v>18009</v>
      </c>
      <c r="H9" s="1595">
        <v>9907</v>
      </c>
      <c r="I9" s="1595">
        <v>7680</v>
      </c>
      <c r="J9" s="1595">
        <v>17587</v>
      </c>
      <c r="K9" s="1683"/>
      <c r="L9" s="1683"/>
      <c r="M9" s="1683"/>
      <c r="N9" s="1683"/>
      <c r="O9" s="1683"/>
      <c r="P9" s="1683"/>
      <c r="Q9" s="1683"/>
      <c r="GK9" s="1689"/>
      <c r="GL9" s="1689"/>
      <c r="GM9" s="1689"/>
      <c r="GN9" s="1689"/>
      <c r="GO9" s="1689"/>
      <c r="GP9" s="1689"/>
      <c r="GQ9" s="1689"/>
      <c r="GR9" s="1689"/>
      <c r="GS9" s="1689"/>
      <c r="GT9" s="1689"/>
      <c r="GU9" s="1689"/>
      <c r="GV9" s="1689"/>
      <c r="GW9" s="1689"/>
      <c r="GX9" s="1689"/>
      <c r="GY9" s="1689"/>
      <c r="GZ9" s="1689"/>
      <c r="HA9" s="1689"/>
      <c r="HB9" s="1689"/>
    </row>
    <row r="10" spans="1:210" ht="13.8" x14ac:dyDescent="0.25">
      <c r="A10" s="1686" t="s">
        <v>2284</v>
      </c>
      <c r="B10" s="1687">
        <v>133</v>
      </c>
      <c r="C10" s="1687">
        <v>487</v>
      </c>
      <c r="D10" s="1688">
        <v>620</v>
      </c>
      <c r="E10" s="1595">
        <v>170</v>
      </c>
      <c r="F10" s="1595">
        <v>609</v>
      </c>
      <c r="G10" s="1595">
        <v>779</v>
      </c>
      <c r="H10" s="1595">
        <v>171</v>
      </c>
      <c r="I10" s="1595">
        <v>677</v>
      </c>
      <c r="J10" s="1595">
        <v>848</v>
      </c>
      <c r="K10" s="1683"/>
      <c r="L10" s="1683"/>
      <c r="M10" s="1683"/>
      <c r="N10" s="1683"/>
      <c r="O10" s="1683"/>
      <c r="P10" s="1683"/>
      <c r="Q10" s="1683"/>
      <c r="GK10" s="1689"/>
      <c r="GL10" s="1689"/>
      <c r="GM10" s="1689"/>
      <c r="GN10" s="1689"/>
      <c r="GO10" s="1689"/>
      <c r="GP10" s="1689"/>
      <c r="GQ10" s="1689"/>
      <c r="GR10" s="1689"/>
      <c r="GS10" s="1689"/>
      <c r="GT10" s="1689"/>
      <c r="GU10" s="1689"/>
      <c r="GV10" s="1689"/>
      <c r="GW10" s="1689"/>
      <c r="GX10" s="1689"/>
      <c r="GY10" s="1689"/>
      <c r="GZ10" s="1689"/>
      <c r="HA10" s="1689"/>
      <c r="HB10" s="1689"/>
    </row>
    <row r="11" spans="1:210" ht="13.8" x14ac:dyDescent="0.25">
      <c r="A11" s="1686" t="s">
        <v>2285</v>
      </c>
      <c r="B11" s="1687">
        <v>110</v>
      </c>
      <c r="C11" s="1687">
        <v>45</v>
      </c>
      <c r="D11" s="1688">
        <v>155</v>
      </c>
      <c r="E11" s="1595">
        <v>76</v>
      </c>
      <c r="F11" s="1595">
        <v>32</v>
      </c>
      <c r="G11" s="1595">
        <v>108</v>
      </c>
      <c r="H11" s="1595">
        <v>89</v>
      </c>
      <c r="I11" s="1595">
        <v>40</v>
      </c>
      <c r="J11" s="1595">
        <v>129</v>
      </c>
      <c r="K11" s="1683"/>
      <c r="L11" s="1683"/>
      <c r="M11" s="1683"/>
      <c r="N11" s="1683"/>
      <c r="O11" s="1683"/>
      <c r="P11" s="1683"/>
      <c r="Q11" s="1683"/>
      <c r="GK11" s="1689"/>
      <c r="GL11" s="1689"/>
      <c r="GM11" s="1689"/>
      <c r="GN11" s="1689"/>
      <c r="GO11" s="1689"/>
      <c r="GP11" s="1689"/>
      <c r="GQ11" s="1689"/>
      <c r="GR11" s="1689"/>
      <c r="GS11" s="1689"/>
      <c r="GT11" s="1689"/>
      <c r="GU11" s="1689"/>
      <c r="GV11" s="1689"/>
      <c r="GW11" s="1689"/>
      <c r="GX11" s="1689"/>
      <c r="GY11" s="1689"/>
      <c r="GZ11" s="1689"/>
      <c r="HA11" s="1689"/>
      <c r="HB11" s="1689"/>
    </row>
    <row r="12" spans="1:210" ht="13.8" x14ac:dyDescent="0.25">
      <c r="A12" s="1690" t="s">
        <v>2286</v>
      </c>
      <c r="B12" s="1687">
        <v>346</v>
      </c>
      <c r="C12" s="1687">
        <v>812</v>
      </c>
      <c r="D12" s="1688">
        <v>1158</v>
      </c>
      <c r="E12" s="1595">
        <v>382</v>
      </c>
      <c r="F12" s="1595">
        <v>1058</v>
      </c>
      <c r="G12" s="1595">
        <v>1440</v>
      </c>
      <c r="H12" s="1595">
        <v>376</v>
      </c>
      <c r="I12" s="1595">
        <v>1023</v>
      </c>
      <c r="J12" s="1595">
        <v>1399</v>
      </c>
      <c r="K12" s="1683"/>
      <c r="L12" s="1683"/>
      <c r="M12" s="1683"/>
      <c r="N12" s="1683"/>
      <c r="O12" s="1683"/>
      <c r="P12" s="1683"/>
      <c r="Q12" s="1683"/>
      <c r="GK12" s="1689"/>
      <c r="GL12" s="1689"/>
      <c r="GM12" s="1689"/>
      <c r="GN12" s="1689"/>
      <c r="GO12" s="1689"/>
      <c r="GP12" s="1689"/>
      <c r="GQ12" s="1689"/>
      <c r="GR12" s="1689"/>
      <c r="GS12" s="1689"/>
      <c r="GT12" s="1689"/>
      <c r="GU12" s="1689"/>
      <c r="GV12" s="1689"/>
      <c r="GW12" s="1689"/>
      <c r="GX12" s="1689"/>
      <c r="GY12" s="1689"/>
      <c r="GZ12" s="1689"/>
      <c r="HA12" s="1689"/>
      <c r="HB12" s="1689"/>
    </row>
    <row r="13" spans="1:210" ht="13.8" x14ac:dyDescent="0.25">
      <c r="A13" s="1686" t="s">
        <v>1974</v>
      </c>
      <c r="B13" s="1687">
        <v>236</v>
      </c>
      <c r="C13" s="1687">
        <v>245</v>
      </c>
      <c r="D13" s="1688">
        <v>481</v>
      </c>
      <c r="E13" s="1595">
        <v>255</v>
      </c>
      <c r="F13" s="1595">
        <v>309</v>
      </c>
      <c r="G13" s="1595">
        <v>564</v>
      </c>
      <c r="H13" s="1595">
        <v>263</v>
      </c>
      <c r="I13" s="1595">
        <v>312</v>
      </c>
      <c r="J13" s="1595">
        <v>575</v>
      </c>
      <c r="K13" s="1683"/>
      <c r="L13" s="1683"/>
      <c r="M13" s="1683"/>
      <c r="N13" s="1683"/>
      <c r="O13" s="1683"/>
      <c r="P13" s="1683"/>
      <c r="Q13" s="1683"/>
      <c r="GK13" s="1689"/>
      <c r="GL13" s="1689"/>
      <c r="GM13" s="1689"/>
      <c r="GN13" s="1689"/>
      <c r="GO13" s="1689"/>
      <c r="GP13" s="1689"/>
      <c r="GQ13" s="1689"/>
      <c r="GR13" s="1689"/>
      <c r="GS13" s="1689"/>
      <c r="GT13" s="1689"/>
      <c r="GU13" s="1689"/>
      <c r="GV13" s="1689"/>
      <c r="GW13" s="1689"/>
      <c r="GX13" s="1689"/>
      <c r="GY13" s="1689"/>
      <c r="GZ13" s="1689"/>
      <c r="HA13" s="1689"/>
      <c r="HB13" s="1689"/>
    </row>
    <row r="14" spans="1:210" ht="13.8" x14ac:dyDescent="0.25">
      <c r="A14" s="1686" t="s">
        <v>2287</v>
      </c>
      <c r="B14" s="1687">
        <v>331</v>
      </c>
      <c r="C14" s="1687">
        <v>555</v>
      </c>
      <c r="D14" s="1688">
        <v>886</v>
      </c>
      <c r="E14" s="1595">
        <v>328</v>
      </c>
      <c r="F14" s="1595">
        <v>552</v>
      </c>
      <c r="G14" s="1595">
        <v>880</v>
      </c>
      <c r="H14" s="1595">
        <v>298</v>
      </c>
      <c r="I14" s="1595">
        <v>501</v>
      </c>
      <c r="J14" s="1595">
        <v>799</v>
      </c>
      <c r="K14" s="1683"/>
      <c r="L14" s="1683"/>
      <c r="M14" s="1683"/>
      <c r="N14" s="1683"/>
      <c r="O14" s="1683"/>
      <c r="P14" s="1683"/>
      <c r="Q14" s="1683"/>
      <c r="GK14" s="1689"/>
      <c r="GL14" s="1689"/>
      <c r="GM14" s="1689"/>
      <c r="GN14" s="1689"/>
      <c r="GO14" s="1689"/>
      <c r="GP14" s="1689"/>
      <c r="GQ14" s="1689"/>
      <c r="GR14" s="1689"/>
      <c r="GS14" s="1689"/>
      <c r="GT14" s="1689"/>
      <c r="GU14" s="1689"/>
      <c r="GV14" s="1689"/>
      <c r="GW14" s="1689"/>
      <c r="GX14" s="1689"/>
      <c r="GY14" s="1689"/>
      <c r="GZ14" s="1689"/>
      <c r="HA14" s="1689"/>
      <c r="HB14" s="1689"/>
    </row>
    <row r="15" spans="1:210" ht="13.8" x14ac:dyDescent="0.25">
      <c r="A15" s="1686" t="s">
        <v>2288</v>
      </c>
      <c r="B15" s="1687">
        <v>246</v>
      </c>
      <c r="C15" s="1687">
        <v>86</v>
      </c>
      <c r="D15" s="1688">
        <v>332</v>
      </c>
      <c r="E15" s="1595">
        <v>231</v>
      </c>
      <c r="F15" s="1595">
        <v>87</v>
      </c>
      <c r="G15" s="1595">
        <v>318</v>
      </c>
      <c r="H15" s="1595">
        <v>214</v>
      </c>
      <c r="I15" s="1595">
        <v>82</v>
      </c>
      <c r="J15" s="1595">
        <v>296</v>
      </c>
      <c r="K15" s="1683"/>
      <c r="L15" s="1683"/>
      <c r="M15" s="1683"/>
      <c r="N15" s="1683"/>
      <c r="O15" s="1683"/>
      <c r="P15" s="1683"/>
      <c r="Q15" s="1683"/>
      <c r="GK15" s="1689"/>
      <c r="GL15" s="1689"/>
      <c r="GM15" s="1689"/>
      <c r="GN15" s="1689"/>
      <c r="GO15" s="1689"/>
      <c r="GP15" s="1689"/>
      <c r="GQ15" s="1689"/>
      <c r="GR15" s="1689"/>
      <c r="GS15" s="1689"/>
      <c r="GT15" s="1689"/>
      <c r="GU15" s="1689"/>
      <c r="GV15" s="1689"/>
      <c r="GW15" s="1689"/>
      <c r="GX15" s="1689"/>
      <c r="GY15" s="1689"/>
      <c r="GZ15" s="1689"/>
      <c r="HA15" s="1689"/>
      <c r="HB15" s="1689"/>
    </row>
    <row r="16" spans="1:210" ht="13.8" x14ac:dyDescent="0.25">
      <c r="A16" s="1686" t="s">
        <v>2289</v>
      </c>
      <c r="B16" s="1687">
        <v>212</v>
      </c>
      <c r="C16" s="1687">
        <v>104</v>
      </c>
      <c r="D16" s="1688">
        <v>316</v>
      </c>
      <c r="E16" s="1595">
        <v>173</v>
      </c>
      <c r="F16" s="1595">
        <v>85</v>
      </c>
      <c r="G16" s="1595">
        <v>258</v>
      </c>
      <c r="H16" s="1595">
        <v>205</v>
      </c>
      <c r="I16" s="1595">
        <v>71</v>
      </c>
      <c r="J16" s="1595">
        <v>276</v>
      </c>
      <c r="K16" s="1683"/>
      <c r="L16" s="1683"/>
      <c r="M16" s="1683"/>
      <c r="N16" s="1683"/>
      <c r="O16" s="1683"/>
      <c r="P16" s="1683"/>
      <c r="Q16" s="1683"/>
      <c r="GK16" s="1689"/>
      <c r="GL16" s="1689"/>
      <c r="GM16" s="1689"/>
      <c r="GN16" s="1689"/>
      <c r="GO16" s="1689"/>
      <c r="GP16" s="1689"/>
      <c r="GQ16" s="1689"/>
      <c r="GR16" s="1689"/>
      <c r="GS16" s="1689"/>
      <c r="GT16" s="1689"/>
      <c r="GU16" s="1689"/>
      <c r="GV16" s="1689"/>
      <c r="GW16" s="1689"/>
      <c r="GX16" s="1689"/>
      <c r="GY16" s="1689"/>
      <c r="GZ16" s="1689"/>
      <c r="HA16" s="1689"/>
      <c r="HB16" s="1689"/>
    </row>
    <row r="17" spans="1:210" ht="13.8" x14ac:dyDescent="0.25">
      <c r="A17" s="1686" t="s">
        <v>1661</v>
      </c>
      <c r="B17" s="1687">
        <v>578</v>
      </c>
      <c r="C17" s="1687">
        <v>1093</v>
      </c>
      <c r="D17" s="1688">
        <v>1671</v>
      </c>
      <c r="E17" s="1595">
        <v>580</v>
      </c>
      <c r="F17" s="1595">
        <v>1075</v>
      </c>
      <c r="G17" s="1595">
        <v>1655</v>
      </c>
      <c r="H17" s="1595">
        <v>513</v>
      </c>
      <c r="I17" s="1595">
        <v>1163</v>
      </c>
      <c r="J17" s="1595">
        <v>1676</v>
      </c>
      <c r="K17" s="1683"/>
      <c r="L17" s="1683"/>
      <c r="M17" s="1683"/>
      <c r="N17" s="1683"/>
      <c r="O17" s="1683"/>
      <c r="P17" s="1683"/>
      <c r="Q17" s="1683"/>
      <c r="GK17" s="1689"/>
      <c r="GL17" s="1689"/>
      <c r="GM17" s="1689"/>
      <c r="GN17" s="1689"/>
      <c r="GO17" s="1689"/>
      <c r="GP17" s="1689"/>
      <c r="GQ17" s="1689"/>
      <c r="GR17" s="1689"/>
      <c r="GS17" s="1689"/>
      <c r="GT17" s="1689"/>
      <c r="GU17" s="1689"/>
      <c r="GV17" s="1689"/>
      <c r="GW17" s="1689"/>
      <c r="GX17" s="1689"/>
      <c r="GY17" s="1689"/>
      <c r="GZ17" s="1689"/>
      <c r="HA17" s="1689"/>
      <c r="HB17" s="1689"/>
    </row>
    <row r="18" spans="1:210" ht="13.8" x14ac:dyDescent="0.25">
      <c r="A18" s="1691" t="s">
        <v>2290</v>
      </c>
      <c r="B18" s="1692">
        <v>1396</v>
      </c>
      <c r="C18" s="1692">
        <v>530</v>
      </c>
      <c r="D18" s="1693">
        <v>1926</v>
      </c>
      <c r="E18" s="1694">
        <v>1656</v>
      </c>
      <c r="F18" s="1694">
        <v>693</v>
      </c>
      <c r="G18" s="1694">
        <v>2349</v>
      </c>
      <c r="H18" s="1694">
        <v>1947</v>
      </c>
      <c r="I18" s="1694">
        <v>836</v>
      </c>
      <c r="J18" s="1694">
        <v>2783</v>
      </c>
      <c r="K18" s="1683"/>
      <c r="L18" s="1683"/>
      <c r="M18" s="1683"/>
      <c r="N18" s="1683"/>
      <c r="O18" s="1683"/>
      <c r="P18" s="1683"/>
      <c r="Q18" s="1683"/>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c r="AP18" s="1684"/>
      <c r="AQ18" s="1684"/>
      <c r="AR18" s="1684"/>
      <c r="AS18" s="1684"/>
      <c r="AT18" s="1684"/>
      <c r="AU18" s="1684"/>
      <c r="AV18" s="1684"/>
      <c r="AW18" s="1684"/>
      <c r="AX18" s="1684"/>
      <c r="AY18" s="1684"/>
      <c r="AZ18" s="1684"/>
      <c r="BA18" s="1684"/>
      <c r="BB18" s="1684"/>
      <c r="BC18" s="1684"/>
      <c r="BD18" s="1684"/>
      <c r="BE18" s="1684"/>
      <c r="BF18" s="1684"/>
      <c r="BG18" s="1684"/>
      <c r="BH18" s="1684"/>
      <c r="BI18" s="1684"/>
      <c r="BJ18" s="1684"/>
      <c r="BK18" s="1684"/>
      <c r="BL18" s="1684"/>
      <c r="BM18" s="1684"/>
      <c r="BN18" s="1684"/>
      <c r="BO18" s="1684"/>
      <c r="BP18" s="1684"/>
      <c r="BQ18" s="1684"/>
      <c r="BR18" s="1684"/>
      <c r="BS18" s="1684"/>
      <c r="BT18" s="1684"/>
      <c r="BU18" s="1684"/>
      <c r="BV18" s="1684"/>
      <c r="BW18" s="1684"/>
      <c r="BX18" s="1684"/>
      <c r="BY18" s="1684"/>
      <c r="BZ18" s="1684"/>
      <c r="CA18" s="1684"/>
      <c r="CB18" s="1684"/>
      <c r="CC18" s="1684"/>
      <c r="CD18" s="1684"/>
      <c r="CE18" s="1684"/>
      <c r="CF18" s="1684"/>
      <c r="CG18" s="1684"/>
      <c r="CH18" s="1684"/>
      <c r="CI18" s="1684"/>
      <c r="CJ18" s="1684"/>
      <c r="CK18" s="1684"/>
      <c r="CL18" s="1684"/>
      <c r="CM18" s="1684"/>
      <c r="CN18" s="1684"/>
      <c r="CO18" s="1684"/>
      <c r="CP18" s="1684"/>
      <c r="CQ18" s="1684"/>
      <c r="CR18" s="1684"/>
      <c r="CS18" s="1684"/>
      <c r="CT18" s="1684"/>
      <c r="CU18" s="1684"/>
      <c r="CV18" s="1684"/>
      <c r="CW18" s="1684"/>
      <c r="CX18" s="1684"/>
      <c r="CY18" s="1684"/>
      <c r="CZ18" s="1684"/>
      <c r="DA18" s="1684"/>
      <c r="DB18" s="1684"/>
      <c r="DC18" s="1684"/>
      <c r="DD18" s="1684"/>
      <c r="DE18" s="1684"/>
      <c r="DF18" s="1684"/>
      <c r="DG18" s="1684"/>
      <c r="DH18" s="1684"/>
      <c r="DI18" s="1684"/>
      <c r="DJ18" s="1684"/>
      <c r="DK18" s="1684"/>
      <c r="DL18" s="1684"/>
      <c r="DM18" s="1684"/>
      <c r="DN18" s="1684"/>
      <c r="DO18" s="1684"/>
      <c r="DP18" s="1684"/>
      <c r="DQ18" s="1684"/>
      <c r="DR18" s="1684"/>
      <c r="DS18" s="1684"/>
      <c r="DT18" s="1684"/>
      <c r="DU18" s="1684"/>
      <c r="DV18" s="1684"/>
      <c r="DW18" s="1684"/>
      <c r="DX18" s="1684"/>
      <c r="DY18" s="1684"/>
      <c r="DZ18" s="1684"/>
      <c r="EA18" s="1684"/>
      <c r="EB18" s="1684"/>
      <c r="EC18" s="1684"/>
      <c r="ED18" s="1684"/>
      <c r="EE18" s="1684"/>
      <c r="EF18" s="1684"/>
      <c r="EG18" s="1684"/>
      <c r="EH18" s="1684"/>
      <c r="EI18" s="1684"/>
      <c r="EJ18" s="1684"/>
      <c r="EK18" s="1684"/>
      <c r="EL18" s="1684"/>
      <c r="EM18" s="1684"/>
      <c r="EN18" s="1684"/>
      <c r="EO18" s="1684"/>
      <c r="EP18" s="1684"/>
      <c r="EQ18" s="1684"/>
      <c r="ER18" s="1684"/>
      <c r="ES18" s="1684"/>
      <c r="ET18" s="1684"/>
      <c r="EU18" s="1684"/>
      <c r="EV18" s="1684"/>
      <c r="EW18" s="1684"/>
      <c r="EX18" s="1684"/>
      <c r="EY18" s="1684"/>
      <c r="EZ18" s="1684"/>
      <c r="FA18" s="1684"/>
      <c r="FB18" s="1684"/>
      <c r="FC18" s="1684"/>
      <c r="FD18" s="1684"/>
      <c r="FE18" s="1684"/>
      <c r="FF18" s="1684"/>
      <c r="FG18" s="1684"/>
      <c r="FH18" s="1684"/>
      <c r="FI18" s="1684"/>
      <c r="FJ18" s="1684"/>
      <c r="FK18" s="1684"/>
      <c r="FL18" s="1684"/>
      <c r="FM18" s="1684"/>
      <c r="FN18" s="1684"/>
      <c r="FO18" s="1684"/>
      <c r="FP18" s="1684"/>
      <c r="FQ18" s="1684"/>
      <c r="FR18" s="1684"/>
      <c r="FS18" s="1684"/>
      <c r="FT18" s="1684"/>
      <c r="FU18" s="1684"/>
      <c r="FV18" s="1684"/>
      <c r="FW18" s="1684"/>
      <c r="FX18" s="1684"/>
      <c r="FY18" s="1684"/>
      <c r="FZ18" s="1684"/>
      <c r="GA18" s="1684"/>
      <c r="GB18" s="1684"/>
      <c r="GC18" s="1684"/>
      <c r="GD18" s="1684"/>
      <c r="GE18" s="1684"/>
      <c r="GF18" s="1684"/>
      <c r="GG18" s="1684"/>
      <c r="GH18" s="1684"/>
      <c r="GI18" s="1684"/>
      <c r="GJ18" s="1684"/>
      <c r="GK18" s="1685"/>
      <c r="GL18" s="1685"/>
      <c r="GM18" s="1685"/>
      <c r="GN18" s="1685"/>
      <c r="GO18" s="1685"/>
      <c r="GP18" s="1685"/>
      <c r="GQ18" s="1685"/>
      <c r="GR18" s="1685"/>
      <c r="GS18" s="1685"/>
      <c r="GT18" s="1685"/>
      <c r="GU18" s="1685"/>
      <c r="GV18" s="1685"/>
      <c r="GW18" s="1685"/>
      <c r="GX18" s="1685"/>
      <c r="GY18" s="1685"/>
      <c r="GZ18" s="1685"/>
      <c r="HA18" s="1685"/>
      <c r="HB18" s="1685"/>
    </row>
    <row r="19" spans="1:210" s="1699" customFormat="1" ht="13.8" x14ac:dyDescent="0.25">
      <c r="A19" s="1695" t="s">
        <v>6</v>
      </c>
      <c r="B19" s="1696">
        <v>20323</v>
      </c>
      <c r="C19" s="1696">
        <v>16154</v>
      </c>
      <c r="D19" s="1696">
        <v>36477</v>
      </c>
      <c r="E19" s="1697">
        <v>18331</v>
      </c>
      <c r="F19" s="1697">
        <v>16089</v>
      </c>
      <c r="G19" s="1697">
        <v>34420</v>
      </c>
      <c r="H19" s="1697">
        <v>18773</v>
      </c>
      <c r="I19" s="1697">
        <v>15876</v>
      </c>
      <c r="J19" s="1697">
        <v>34649</v>
      </c>
      <c r="K19" s="1698"/>
      <c r="L19" s="1683"/>
      <c r="M19" s="1683"/>
      <c r="N19" s="1683"/>
      <c r="O19" s="1683"/>
      <c r="P19" s="1683"/>
      <c r="Q19" s="1683"/>
    </row>
    <row r="20" spans="1:210" s="1699" customFormat="1" ht="13.8" x14ac:dyDescent="0.25">
      <c r="A20" s="1700" t="s">
        <v>2291</v>
      </c>
      <c r="B20" s="1701">
        <v>12376</v>
      </c>
      <c r="C20" s="1701">
        <v>4986</v>
      </c>
      <c r="D20" s="1702">
        <v>17362</v>
      </c>
      <c r="E20" s="1703">
        <v>10705</v>
      </c>
      <c r="F20" s="1703">
        <v>4360</v>
      </c>
      <c r="G20" s="1703">
        <v>15065</v>
      </c>
      <c r="H20" s="1703">
        <v>11054</v>
      </c>
      <c r="I20" s="1703">
        <v>4516</v>
      </c>
      <c r="J20" s="1703">
        <v>15570</v>
      </c>
      <c r="K20" s="1698"/>
      <c r="L20" s="1683"/>
      <c r="M20" s="1683"/>
      <c r="N20" s="1683"/>
      <c r="O20" s="1683"/>
      <c r="P20" s="1683"/>
      <c r="Q20" s="1683"/>
    </row>
    <row r="21" spans="1:210" s="1699" customFormat="1" ht="24.75" customHeight="1" x14ac:dyDescent="0.3">
      <c r="A21" s="1699" t="s">
        <v>2292</v>
      </c>
      <c r="B21" s="1704"/>
      <c r="C21" s="1704"/>
      <c r="D21" s="1704"/>
      <c r="E21" s="1704"/>
      <c r="F21" s="1704"/>
      <c r="G21" s="1704"/>
      <c r="H21" s="1704"/>
      <c r="I21" s="1704"/>
      <c r="J21" s="1704"/>
    </row>
    <row r="22" spans="1:210" ht="14.4" x14ac:dyDescent="0.25">
      <c r="A22" s="1705"/>
      <c r="B22" s="1706"/>
      <c r="C22" s="1706"/>
      <c r="D22" s="1706"/>
      <c r="E22" s="1706"/>
      <c r="F22" s="1706"/>
      <c r="G22" s="1706"/>
      <c r="H22" s="1706"/>
      <c r="I22" s="1706"/>
      <c r="J22" s="1706"/>
      <c r="K22" s="1706"/>
    </row>
    <row r="23" spans="1:210" ht="13.8" x14ac:dyDescent="0.25">
      <c r="A23" s="1707" t="s">
        <v>2293</v>
      </c>
      <c r="B23" s="1707"/>
      <c r="C23" s="1707"/>
      <c r="D23" s="1707"/>
      <c r="E23" s="1707"/>
      <c r="F23" s="1706"/>
      <c r="G23" s="1706"/>
      <c r="H23" s="1706"/>
      <c r="I23" s="1706"/>
      <c r="J23" s="1706"/>
      <c r="K23" s="1706"/>
    </row>
    <row r="24" spans="1:210" ht="13.8" x14ac:dyDescent="0.25">
      <c r="A24" s="1708"/>
      <c r="B24" s="1709"/>
      <c r="C24" s="1708"/>
      <c r="D24" s="1710"/>
      <c r="F24" s="1706"/>
      <c r="G24" s="1706"/>
      <c r="H24" s="1711" t="s">
        <v>2263</v>
      </c>
      <c r="I24" s="1706"/>
      <c r="J24" s="1706"/>
    </row>
    <row r="25" spans="1:210" ht="13.8" x14ac:dyDescent="0.25">
      <c r="A25" s="6328" t="s">
        <v>2279</v>
      </c>
      <c r="B25" s="6328"/>
      <c r="C25" s="6329" t="s">
        <v>2294</v>
      </c>
      <c r="D25" s="6330"/>
      <c r="E25" s="6329" t="s">
        <v>2295</v>
      </c>
      <c r="F25" s="6330"/>
      <c r="G25" s="6331" t="s">
        <v>2282</v>
      </c>
      <c r="H25" s="6331"/>
    </row>
    <row r="26" spans="1:210" ht="13.8" x14ac:dyDescent="0.25">
      <c r="A26" s="1712" t="s">
        <v>1663</v>
      </c>
      <c r="B26" s="1713"/>
      <c r="C26" s="6321">
        <v>18737</v>
      </c>
      <c r="D26" s="6321"/>
      <c r="E26" s="6322">
        <v>18530</v>
      </c>
      <c r="F26" s="6323"/>
      <c r="G26" s="6322">
        <v>21117</v>
      </c>
      <c r="H26" s="6323"/>
      <c r="J26" s="1714"/>
      <c r="K26" s="1714"/>
      <c r="L26" s="1706"/>
      <c r="M26" s="1706"/>
      <c r="N26" s="1706"/>
      <c r="P26" s="1706"/>
    </row>
    <row r="27" spans="1:210" ht="13.8" x14ac:dyDescent="0.25">
      <c r="A27" s="1715" t="s">
        <v>2283</v>
      </c>
      <c r="B27" s="1716"/>
      <c r="C27" s="6324">
        <v>17917</v>
      </c>
      <c r="D27" s="6324"/>
      <c r="E27" s="6325">
        <v>17436</v>
      </c>
      <c r="F27" s="6326"/>
      <c r="G27" s="6325">
        <v>21346</v>
      </c>
      <c r="H27" s="6326"/>
      <c r="J27" s="1717"/>
      <c r="K27" s="1717"/>
      <c r="L27" s="1706"/>
      <c r="M27" s="1706"/>
      <c r="N27" s="1706"/>
      <c r="O27" s="1718"/>
      <c r="P27" s="1706"/>
    </row>
    <row r="28" spans="1:210" ht="13.8" x14ac:dyDescent="0.25">
      <c r="A28" s="1715" t="s">
        <v>1899</v>
      </c>
      <c r="B28" s="1716"/>
      <c r="C28" s="6324">
        <v>22214</v>
      </c>
      <c r="D28" s="6324"/>
      <c r="E28" s="6325">
        <v>26288</v>
      </c>
      <c r="F28" s="6326"/>
      <c r="G28" s="6325">
        <v>26691</v>
      </c>
      <c r="H28" s="6326"/>
      <c r="J28" s="1717"/>
      <c r="K28" s="1717"/>
      <c r="L28" s="1706"/>
      <c r="M28" s="1706"/>
      <c r="N28" s="1706"/>
      <c r="O28" s="1718"/>
      <c r="P28" s="1706"/>
    </row>
    <row r="29" spans="1:210" ht="13.8" x14ac:dyDescent="0.25">
      <c r="A29" s="1715" t="s">
        <v>2296</v>
      </c>
      <c r="B29" s="1716"/>
      <c r="C29" s="6324">
        <v>19823</v>
      </c>
      <c r="D29" s="6324"/>
      <c r="E29" s="6325">
        <v>17629</v>
      </c>
      <c r="F29" s="6326"/>
      <c r="G29" s="6325">
        <v>20261</v>
      </c>
      <c r="H29" s="6326"/>
      <c r="J29" s="1717"/>
      <c r="K29" s="1717"/>
      <c r="L29" s="1706"/>
      <c r="M29" s="1706"/>
      <c r="N29" s="1706"/>
      <c r="O29" s="1718"/>
      <c r="P29" s="1706"/>
    </row>
    <row r="30" spans="1:210" ht="13.8" x14ac:dyDescent="0.25">
      <c r="A30" s="1715" t="s">
        <v>2284</v>
      </c>
      <c r="B30" s="1716"/>
      <c r="C30" s="6324">
        <v>16267</v>
      </c>
      <c r="D30" s="6324"/>
      <c r="E30" s="6325">
        <v>17432</v>
      </c>
      <c r="F30" s="6326"/>
      <c r="G30" s="6325">
        <v>17264</v>
      </c>
      <c r="H30" s="6326"/>
      <c r="J30" s="1717"/>
      <c r="K30" s="1717"/>
      <c r="L30" s="1706"/>
      <c r="M30" s="1706"/>
      <c r="N30" s="1706"/>
      <c r="O30" s="1718"/>
      <c r="P30" s="1706"/>
    </row>
    <row r="31" spans="1:210" ht="13.8" x14ac:dyDescent="0.25">
      <c r="A31" s="1715" t="s">
        <v>2285</v>
      </c>
      <c r="B31" s="1716"/>
      <c r="C31" s="6324">
        <v>13637</v>
      </c>
      <c r="D31" s="6324"/>
      <c r="E31" s="6325">
        <v>16491</v>
      </c>
      <c r="F31" s="6326"/>
      <c r="G31" s="6325">
        <v>22974</v>
      </c>
      <c r="H31" s="6326"/>
      <c r="J31" s="1717"/>
      <c r="K31" s="1717"/>
      <c r="L31" s="1706"/>
      <c r="M31" s="1706"/>
      <c r="N31" s="1706"/>
      <c r="O31" s="1718"/>
      <c r="P31" s="1706"/>
    </row>
    <row r="32" spans="1:210" ht="13.8" x14ac:dyDescent="0.25">
      <c r="A32" s="6327" t="s">
        <v>2286</v>
      </c>
      <c r="B32" s="6327"/>
      <c r="C32" s="6324">
        <v>16817</v>
      </c>
      <c r="D32" s="6324"/>
      <c r="E32" s="6325">
        <v>15539</v>
      </c>
      <c r="F32" s="6326"/>
      <c r="G32" s="6325">
        <v>19652</v>
      </c>
      <c r="H32" s="6326"/>
      <c r="J32" s="1717"/>
      <c r="K32" s="1717"/>
      <c r="L32" s="1706"/>
      <c r="M32" s="1706"/>
      <c r="N32" s="1706"/>
      <c r="O32" s="1718"/>
      <c r="P32" s="1706"/>
    </row>
    <row r="33" spans="1:16" ht="13.8" x14ac:dyDescent="0.25">
      <c r="A33" s="1715" t="s">
        <v>1974</v>
      </c>
      <c r="B33" s="1716"/>
      <c r="C33" s="6324">
        <v>22007</v>
      </c>
      <c r="D33" s="6324"/>
      <c r="E33" s="6325">
        <v>20849</v>
      </c>
      <c r="F33" s="6326"/>
      <c r="G33" s="6325">
        <v>24135</v>
      </c>
      <c r="H33" s="6326"/>
      <c r="J33" s="1717"/>
      <c r="K33" s="1717"/>
      <c r="L33" s="1706"/>
      <c r="M33" s="1706"/>
      <c r="N33" s="1706"/>
      <c r="O33" s="1718"/>
      <c r="P33" s="1706"/>
    </row>
    <row r="34" spans="1:16" ht="13.8" x14ac:dyDescent="0.25">
      <c r="A34" s="1715" t="s">
        <v>2287</v>
      </c>
      <c r="B34" s="1716"/>
      <c r="C34" s="6324">
        <v>18881</v>
      </c>
      <c r="D34" s="6324"/>
      <c r="E34" s="6325">
        <v>23260</v>
      </c>
      <c r="F34" s="6326"/>
      <c r="G34" s="6325">
        <v>24442</v>
      </c>
      <c r="H34" s="6326"/>
      <c r="J34" s="1717"/>
      <c r="K34" s="1717"/>
      <c r="L34" s="1706"/>
      <c r="M34" s="1706"/>
      <c r="N34" s="1706"/>
      <c r="O34" s="1718"/>
      <c r="P34" s="1706"/>
    </row>
    <row r="35" spans="1:16" ht="13.8" x14ac:dyDescent="0.25">
      <c r="A35" s="1715" t="s">
        <v>2288</v>
      </c>
      <c r="B35" s="1716"/>
      <c r="C35" s="6324">
        <v>24277</v>
      </c>
      <c r="D35" s="6324"/>
      <c r="E35" s="6325">
        <v>26641</v>
      </c>
      <c r="F35" s="6326"/>
      <c r="G35" s="6325">
        <v>28708</v>
      </c>
      <c r="H35" s="6326"/>
      <c r="J35" s="1717"/>
      <c r="K35" s="1717"/>
      <c r="L35" s="1706"/>
      <c r="M35" s="1706"/>
      <c r="N35" s="1706"/>
      <c r="O35" s="1718"/>
      <c r="P35" s="1706"/>
    </row>
    <row r="36" spans="1:16" ht="13.8" x14ac:dyDescent="0.25">
      <c r="A36" s="1715" t="s">
        <v>2289</v>
      </c>
      <c r="B36" s="1716"/>
      <c r="C36" s="6324">
        <v>25078</v>
      </c>
      <c r="D36" s="6324"/>
      <c r="E36" s="6325">
        <v>20729</v>
      </c>
      <c r="F36" s="6326"/>
      <c r="G36" s="6325">
        <v>22128</v>
      </c>
      <c r="H36" s="6326"/>
      <c r="J36" s="1717"/>
      <c r="K36" s="1717"/>
      <c r="L36" s="1706"/>
      <c r="M36" s="1706"/>
      <c r="N36" s="1706"/>
      <c r="O36" s="1718"/>
      <c r="P36" s="1706"/>
    </row>
    <row r="37" spans="1:16" ht="16.95" customHeight="1" x14ac:dyDescent="0.3">
      <c r="A37" s="1715" t="s">
        <v>1661</v>
      </c>
      <c r="B37" s="1716"/>
      <c r="C37" s="6324">
        <v>15822</v>
      </c>
      <c r="D37" s="6324"/>
      <c r="E37" s="6325">
        <v>21544</v>
      </c>
      <c r="F37" s="6326"/>
      <c r="G37" s="6325">
        <v>20435</v>
      </c>
      <c r="H37" s="6326"/>
      <c r="J37" s="1717"/>
      <c r="K37" s="1717"/>
      <c r="L37" s="1706"/>
      <c r="M37" s="1706"/>
      <c r="N37" s="1706"/>
      <c r="O37" s="1719"/>
      <c r="P37" s="1706"/>
    </row>
    <row r="38" spans="1:16" ht="13.8" x14ac:dyDescent="0.25">
      <c r="A38" s="1712" t="s">
        <v>2290</v>
      </c>
      <c r="B38" s="1720"/>
      <c r="C38" s="6321">
        <v>32935</v>
      </c>
      <c r="D38" s="6321"/>
      <c r="E38" s="6322">
        <v>36475</v>
      </c>
      <c r="F38" s="6323"/>
      <c r="G38" s="6322">
        <v>44974</v>
      </c>
      <c r="H38" s="6323"/>
      <c r="J38" s="1714"/>
      <c r="K38" s="1714"/>
      <c r="L38" s="1706"/>
      <c r="M38" s="1706"/>
      <c r="N38" s="1706"/>
      <c r="O38" s="1718"/>
      <c r="P38" s="1706"/>
    </row>
    <row r="39" spans="1:16" ht="16.95" customHeight="1" x14ac:dyDescent="0.3">
      <c r="A39" s="6320" t="s">
        <v>6</v>
      </c>
      <c r="B39" s="6320"/>
      <c r="C39" s="6321">
        <v>20324</v>
      </c>
      <c r="D39" s="6321"/>
      <c r="E39" s="6322">
        <v>21755</v>
      </c>
      <c r="F39" s="6323"/>
      <c r="G39" s="6322">
        <v>25576</v>
      </c>
      <c r="H39" s="6323"/>
      <c r="J39" s="1714"/>
      <c r="K39" s="1714"/>
      <c r="L39" s="1706"/>
      <c r="M39" s="1706"/>
      <c r="N39" s="1706"/>
      <c r="O39" s="1721"/>
      <c r="P39" s="1706"/>
    </row>
    <row r="40" spans="1:16" ht="16.8" x14ac:dyDescent="0.25">
      <c r="A40" s="1722" t="s">
        <v>2297</v>
      </c>
      <c r="B40" s="1723"/>
      <c r="C40" s="1723"/>
      <c r="D40" s="1723"/>
      <c r="E40" s="1723"/>
    </row>
    <row r="41" spans="1:16" ht="14.4" x14ac:dyDescent="0.25">
      <c r="A41" s="1705" t="s">
        <v>2298</v>
      </c>
      <c r="B41" s="1708"/>
      <c r="C41" s="1724"/>
      <c r="D41" s="1724"/>
      <c r="E41" s="1724"/>
    </row>
  </sheetData>
  <mergeCells count="54">
    <mergeCell ref="A1:I1"/>
    <mergeCell ref="A2:J2"/>
    <mergeCell ref="A4:A5"/>
    <mergeCell ref="B4:D4"/>
    <mergeCell ref="E4:G4"/>
    <mergeCell ref="H4:J4"/>
    <mergeCell ref="A25:B25"/>
    <mergeCell ref="C25:D25"/>
    <mergeCell ref="E25:F25"/>
    <mergeCell ref="G25:H25"/>
    <mergeCell ref="C26:D26"/>
    <mergeCell ref="E26:F26"/>
    <mergeCell ref="G26:H26"/>
    <mergeCell ref="C27:D27"/>
    <mergeCell ref="E27:F27"/>
    <mergeCell ref="G27:H27"/>
    <mergeCell ref="C28:D28"/>
    <mergeCell ref="E28:F28"/>
    <mergeCell ref="G28:H28"/>
    <mergeCell ref="C29:D29"/>
    <mergeCell ref="E29:F29"/>
    <mergeCell ref="G29:H29"/>
    <mergeCell ref="C30:D30"/>
    <mergeCell ref="E30:F30"/>
    <mergeCell ref="G30:H30"/>
    <mergeCell ref="C31:D31"/>
    <mergeCell ref="E31:F31"/>
    <mergeCell ref="G31:H31"/>
    <mergeCell ref="A32:B32"/>
    <mergeCell ref="C32:D32"/>
    <mergeCell ref="E32:F32"/>
    <mergeCell ref="G32:H32"/>
    <mergeCell ref="C33:D33"/>
    <mergeCell ref="E33:F33"/>
    <mergeCell ref="G33:H33"/>
    <mergeCell ref="C34:D34"/>
    <mergeCell ref="E34:F34"/>
    <mergeCell ref="G34:H34"/>
    <mergeCell ref="C35:D35"/>
    <mergeCell ref="E35:F35"/>
    <mergeCell ref="G35:H35"/>
    <mergeCell ref="C36:D36"/>
    <mergeCell ref="E36:F36"/>
    <mergeCell ref="G36:H36"/>
    <mergeCell ref="A39:B39"/>
    <mergeCell ref="C39:D39"/>
    <mergeCell ref="E39:F39"/>
    <mergeCell ref="G39:H39"/>
    <mergeCell ref="C37:D37"/>
    <mergeCell ref="E37:F37"/>
    <mergeCell ref="G37:H37"/>
    <mergeCell ref="C38:D38"/>
    <mergeCell ref="E38:F38"/>
    <mergeCell ref="G38:H38"/>
  </mergeCells>
  <hyperlinks>
    <hyperlink ref="A1" location="CONTENT!A1" display="Back to table of contents" xr:uid="{5F3E88A7-BF2D-4FA8-8AF4-D5B88E6180FE}"/>
    <hyperlink ref="A1:I1" location="CONTENT!B139" display="Back to table of contents" xr:uid="{69C087FA-6AA9-4ABD-A1C8-9B7149417BD4}"/>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2F48-43CE-4273-89E0-25DDF4C3081F}">
  <dimension ref="A1:I26"/>
  <sheetViews>
    <sheetView workbookViewId="0">
      <selection sqref="A1:G1"/>
    </sheetView>
  </sheetViews>
  <sheetFormatPr defaultColWidth="8.3984375" defaultRowHeight="15.6" x14ac:dyDescent="0.3"/>
  <cols>
    <col min="1" max="1" width="4.69921875" style="273" customWidth="1"/>
    <col min="2" max="2" width="28.19921875" style="273" customWidth="1"/>
    <col min="3" max="8" width="15.09765625" style="273" customWidth="1"/>
    <col min="9" max="9" width="7.5" style="273" customWidth="1"/>
    <col min="10" max="16384" width="8.3984375" style="273"/>
  </cols>
  <sheetData>
    <row r="1" spans="1:9" x14ac:dyDescent="0.3">
      <c r="A1" s="5863" t="s">
        <v>0</v>
      </c>
      <c r="B1" s="5863"/>
      <c r="C1" s="5863"/>
      <c r="D1" s="5863"/>
      <c r="E1" s="5863"/>
      <c r="F1" s="5863"/>
      <c r="G1" s="5863"/>
    </row>
    <row r="2" spans="1:9" ht="18" x14ac:dyDescent="0.3">
      <c r="A2" s="270" t="s">
        <v>365</v>
      </c>
    </row>
    <row r="3" spans="1:9" ht="19.5" customHeight="1" thickBot="1" x14ac:dyDescent="0.35">
      <c r="A3" s="4881" t="s">
        <v>366</v>
      </c>
      <c r="B3" s="274"/>
    </row>
    <row r="4" spans="1:9" ht="29.25" customHeight="1" thickBot="1" x14ac:dyDescent="0.35">
      <c r="A4" s="5864" t="s">
        <v>367</v>
      </c>
      <c r="B4" s="5865"/>
      <c r="C4" s="4117" t="s">
        <v>334</v>
      </c>
      <c r="D4" s="4117"/>
      <c r="E4" s="4196"/>
      <c r="F4" s="4117" t="s">
        <v>335</v>
      </c>
      <c r="G4" s="4117"/>
      <c r="H4" s="4196"/>
    </row>
    <row r="5" spans="1:9" ht="22.5" customHeight="1" thickBot="1" x14ac:dyDescent="0.35">
      <c r="A5" s="5866"/>
      <c r="B5" s="5867"/>
      <c r="C5" s="4197" t="s">
        <v>223</v>
      </c>
      <c r="D5" s="4198" t="s">
        <v>63</v>
      </c>
      <c r="E5" s="4199" t="s">
        <v>224</v>
      </c>
      <c r="F5" s="4197" t="s">
        <v>223</v>
      </c>
      <c r="G5" s="4198" t="s">
        <v>63</v>
      </c>
      <c r="H5" s="4199" t="s">
        <v>224</v>
      </c>
    </row>
    <row r="6" spans="1:9" s="4085" customFormat="1" ht="24.75" customHeight="1" x14ac:dyDescent="0.3">
      <c r="A6" s="4882" t="s">
        <v>327</v>
      </c>
      <c r="B6" s="4883"/>
      <c r="C6" s="4200">
        <v>1204429</v>
      </c>
      <c r="D6" s="4201">
        <v>596850</v>
      </c>
      <c r="E6" s="4202">
        <v>607579</v>
      </c>
      <c r="F6" s="4203">
        <v>1201245</v>
      </c>
      <c r="G6" s="4201">
        <v>594895</v>
      </c>
      <c r="H6" s="4202">
        <v>606350</v>
      </c>
    </row>
    <row r="7" spans="1:9" ht="23.1" customHeight="1" x14ac:dyDescent="0.3">
      <c r="A7" s="4482"/>
      <c r="B7" s="4884" t="s">
        <v>351</v>
      </c>
      <c r="C7" s="4204">
        <v>494232</v>
      </c>
      <c r="D7" s="4205">
        <v>243855</v>
      </c>
      <c r="E7" s="4206">
        <v>250377</v>
      </c>
      <c r="F7" s="4205">
        <v>491520</v>
      </c>
      <c r="G7" s="4205">
        <v>242400</v>
      </c>
      <c r="H7" s="4206">
        <v>249120</v>
      </c>
    </row>
    <row r="8" spans="1:9" s="4887" customFormat="1" ht="20.25" customHeight="1" x14ac:dyDescent="0.3">
      <c r="A8" s="4885"/>
      <c r="B8" s="4886" t="s">
        <v>368</v>
      </c>
      <c r="C8" s="4207">
        <v>144438</v>
      </c>
      <c r="D8" s="4208">
        <v>72367</v>
      </c>
      <c r="E8" s="4209">
        <v>72071</v>
      </c>
      <c r="F8" s="4207">
        <v>143366</v>
      </c>
      <c r="G8" s="4208">
        <v>71821</v>
      </c>
      <c r="H8" s="4209">
        <v>71545</v>
      </c>
    </row>
    <row r="9" spans="1:9" s="4887" customFormat="1" ht="20.25" customHeight="1" x14ac:dyDescent="0.3">
      <c r="A9" s="4885"/>
      <c r="B9" s="4886" t="s">
        <v>369</v>
      </c>
      <c r="C9" s="4207">
        <v>94680</v>
      </c>
      <c r="D9" s="4208">
        <v>46867</v>
      </c>
      <c r="E9" s="4209">
        <v>47813</v>
      </c>
      <c r="F9" s="4207">
        <v>94236</v>
      </c>
      <c r="G9" s="4208">
        <v>46596</v>
      </c>
      <c r="H9" s="4209">
        <v>47640</v>
      </c>
    </row>
    <row r="10" spans="1:9" s="4887" customFormat="1" ht="20.25" customHeight="1" x14ac:dyDescent="0.3">
      <c r="A10" s="4885"/>
      <c r="B10" s="4886" t="s">
        <v>370</v>
      </c>
      <c r="C10" s="4207">
        <v>72871</v>
      </c>
      <c r="D10" s="4208">
        <v>35476</v>
      </c>
      <c r="E10" s="4209">
        <v>37395</v>
      </c>
      <c r="F10" s="4207">
        <v>72552</v>
      </c>
      <c r="G10" s="4208">
        <v>35300</v>
      </c>
      <c r="H10" s="4209">
        <v>37252</v>
      </c>
    </row>
    <row r="11" spans="1:9" s="4887" customFormat="1" ht="20.25" customHeight="1" x14ac:dyDescent="0.3">
      <c r="A11" s="4885"/>
      <c r="B11" s="4886" t="s">
        <v>371</v>
      </c>
      <c r="C11" s="4207">
        <v>110327</v>
      </c>
      <c r="D11" s="4208">
        <v>53794</v>
      </c>
      <c r="E11" s="4209">
        <v>56533</v>
      </c>
      <c r="F11" s="4207">
        <v>109833</v>
      </c>
      <c r="G11" s="4208">
        <v>53539</v>
      </c>
      <c r="H11" s="4209">
        <v>56294</v>
      </c>
    </row>
    <row r="12" spans="1:9" s="4887" customFormat="1" ht="20.25" customHeight="1" x14ac:dyDescent="0.3">
      <c r="A12" s="4885"/>
      <c r="B12" s="4886" t="s">
        <v>372</v>
      </c>
      <c r="C12" s="4207">
        <v>71916</v>
      </c>
      <c r="D12" s="4208">
        <v>35351</v>
      </c>
      <c r="E12" s="4209">
        <v>36565</v>
      </c>
      <c r="F12" s="4207">
        <v>71533</v>
      </c>
      <c r="G12" s="4208">
        <v>35144</v>
      </c>
      <c r="H12" s="4209">
        <v>36389</v>
      </c>
    </row>
    <row r="13" spans="1:9" s="4887" customFormat="1" ht="20.25" customHeight="1" thickBot="1" x14ac:dyDescent="0.35">
      <c r="A13" s="4888"/>
      <c r="B13" s="4889" t="s">
        <v>373</v>
      </c>
      <c r="C13" s="4210">
        <v>710197</v>
      </c>
      <c r="D13" s="4211">
        <v>352995</v>
      </c>
      <c r="E13" s="4212">
        <v>357202</v>
      </c>
      <c r="F13" s="4210">
        <v>709725</v>
      </c>
      <c r="G13" s="4211">
        <v>352495</v>
      </c>
      <c r="H13" s="4212">
        <v>357230</v>
      </c>
      <c r="I13" s="273"/>
    </row>
    <row r="14" spans="1:9" s="4085" customFormat="1" ht="26.25" customHeight="1" x14ac:dyDescent="0.3">
      <c r="A14" s="4882" t="s">
        <v>374</v>
      </c>
      <c r="B14" s="4890"/>
      <c r="C14" s="4204">
        <v>43888</v>
      </c>
      <c r="D14" s="4205">
        <v>21435</v>
      </c>
      <c r="E14" s="4206">
        <v>22453</v>
      </c>
      <c r="F14" s="4204">
        <v>44204</v>
      </c>
      <c r="G14" s="4205">
        <v>21584</v>
      </c>
      <c r="H14" s="4206">
        <v>22620</v>
      </c>
    </row>
    <row r="15" spans="1:9" ht="23.1" customHeight="1" x14ac:dyDescent="0.3">
      <c r="A15" s="4482"/>
      <c r="B15" s="4884" t="s">
        <v>351</v>
      </c>
      <c r="C15" s="4213" t="s">
        <v>375</v>
      </c>
      <c r="D15" s="4214" t="s">
        <v>375</v>
      </c>
      <c r="E15" s="4215" t="s">
        <v>375</v>
      </c>
      <c r="F15" s="4213" t="s">
        <v>375</v>
      </c>
      <c r="G15" s="4214" t="s">
        <v>375</v>
      </c>
      <c r="H15" s="4215" t="s">
        <v>375</v>
      </c>
    </row>
    <row r="16" spans="1:9" ht="23.1" customHeight="1" x14ac:dyDescent="0.3">
      <c r="A16" s="4891"/>
      <c r="B16" s="4892" t="s">
        <v>357</v>
      </c>
      <c r="C16" s="4216">
        <v>43888</v>
      </c>
      <c r="D16" s="4217">
        <v>21435</v>
      </c>
      <c r="E16" s="4218">
        <v>22453</v>
      </c>
      <c r="F16" s="4216">
        <v>44204</v>
      </c>
      <c r="G16" s="4217">
        <v>21584</v>
      </c>
      <c r="H16" s="4218">
        <v>22620</v>
      </c>
    </row>
    <row r="17" spans="1:9" ht="23.1" customHeight="1" x14ac:dyDescent="0.3">
      <c r="A17" s="4882" t="s">
        <v>232</v>
      </c>
      <c r="B17" s="4890"/>
      <c r="C17" s="4204">
        <v>1248317</v>
      </c>
      <c r="D17" s="4205">
        <v>618285</v>
      </c>
      <c r="E17" s="4206">
        <v>630032</v>
      </c>
      <c r="F17" s="4205">
        <v>1245449</v>
      </c>
      <c r="G17" s="4205">
        <v>616479</v>
      </c>
      <c r="H17" s="4219">
        <v>628970</v>
      </c>
      <c r="I17" s="4085"/>
    </row>
    <row r="18" spans="1:9" ht="23.1" customHeight="1" x14ac:dyDescent="0.3">
      <c r="A18" s="4482"/>
      <c r="B18" s="4884" t="s">
        <v>376</v>
      </c>
      <c r="C18" s="4204">
        <v>494232</v>
      </c>
      <c r="D18" s="4220">
        <v>243855</v>
      </c>
      <c r="E18" s="4221">
        <v>250377</v>
      </c>
      <c r="F18" s="4204">
        <v>491520</v>
      </c>
      <c r="G18" s="4220">
        <v>242400</v>
      </c>
      <c r="H18" s="4221">
        <v>249120</v>
      </c>
    </row>
    <row r="19" spans="1:9" ht="23.1" customHeight="1" x14ac:dyDescent="0.3">
      <c r="A19" s="4482"/>
      <c r="B19" s="4884" t="s">
        <v>373</v>
      </c>
      <c r="C19" s="4204">
        <v>754085</v>
      </c>
      <c r="D19" s="4220">
        <v>374430</v>
      </c>
      <c r="E19" s="4221">
        <v>379655</v>
      </c>
      <c r="F19" s="4204">
        <v>753929</v>
      </c>
      <c r="G19" s="4220">
        <v>374079</v>
      </c>
      <c r="H19" s="4221">
        <v>379850</v>
      </c>
    </row>
    <row r="20" spans="1:9" ht="15" customHeight="1" thickBot="1" x14ac:dyDescent="0.35">
      <c r="A20" s="4893"/>
      <c r="B20" s="4238" t="s">
        <v>377</v>
      </c>
      <c r="C20" s="4222">
        <v>39.6</v>
      </c>
      <c r="D20" s="4223"/>
      <c r="E20" s="4224"/>
      <c r="F20" s="4222">
        <v>39.5</v>
      </c>
      <c r="G20" s="4223"/>
      <c r="H20" s="4224"/>
    </row>
    <row r="21" spans="1:9" ht="19.5" customHeight="1" x14ac:dyDescent="0.3">
      <c r="A21" s="277" t="s">
        <v>378</v>
      </c>
      <c r="B21" s="278"/>
    </row>
    <row r="22" spans="1:9" ht="12" customHeight="1" x14ac:dyDescent="0.3">
      <c r="A22" s="277" t="s">
        <v>379</v>
      </c>
      <c r="B22" s="278"/>
    </row>
    <row r="23" spans="1:9" ht="17.25" customHeight="1" x14ac:dyDescent="0.3">
      <c r="A23" s="4195" t="s">
        <v>380</v>
      </c>
      <c r="B23" s="4227"/>
      <c r="C23" s="4225"/>
      <c r="D23" s="43"/>
      <c r="E23" s="4226"/>
    </row>
    <row r="24" spans="1:9" ht="15" customHeight="1" x14ac:dyDescent="0.3">
      <c r="A24" s="278"/>
      <c r="B24" s="4195" t="s">
        <v>381</v>
      </c>
      <c r="C24" s="4227"/>
      <c r="D24" s="4225"/>
      <c r="E24" s="43"/>
      <c r="F24" s="4226"/>
    </row>
    <row r="25" spans="1:9" ht="15" customHeight="1" x14ac:dyDescent="0.3">
      <c r="A25" s="4894" t="s">
        <v>382</v>
      </c>
      <c r="B25" s="278"/>
    </row>
    <row r="26" spans="1:9" ht="16.2" x14ac:dyDescent="0.3">
      <c r="A26" s="281" t="s">
        <v>383</v>
      </c>
      <c r="B26" s="4227"/>
    </row>
  </sheetData>
  <mergeCells count="2">
    <mergeCell ref="A4:B5"/>
    <mergeCell ref="A1:G1"/>
  </mergeCells>
  <hyperlinks>
    <hyperlink ref="A1:G1" location="CONTENT!B4" display="Back to table of contents" xr:uid="{59345656-7A4C-4079-A6A3-609D4109CC9E}"/>
    <hyperlink ref="A1" location="CONTENT!A1" display="Back to table of contents" xr:uid="{6CDA9FA2-A084-4E52-9BBE-B8CF41F6669E}"/>
  </hyperlinks>
  <pageMargins left="0.9055118110236221" right="0.23622047244094491" top="0.74803149606299213" bottom="0.43307086614173229" header="0.51181102362204722" footer="0.43307086614173229"/>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C551-E46C-4F1F-911C-33B3DB31DCA4}">
  <dimension ref="A1:I40"/>
  <sheetViews>
    <sheetView workbookViewId="0">
      <selection sqref="A1:XFD1"/>
    </sheetView>
  </sheetViews>
  <sheetFormatPr defaultColWidth="6.8984375" defaultRowHeight="13.2" x14ac:dyDescent="0.25"/>
  <cols>
    <col min="1" max="1" width="1.3984375" style="1725" customWidth="1"/>
    <col min="2" max="2" width="37.19921875" style="1725" customWidth="1"/>
    <col min="3" max="3" width="38.09765625" style="1727" customWidth="1"/>
    <col min="4" max="5" width="14.09765625" style="1725" customWidth="1"/>
    <col min="6" max="6" width="7.19921875" style="1725" bestFit="1" customWidth="1"/>
    <col min="7" max="236" width="6.8984375" style="1725"/>
    <col min="237" max="237" width="2.5" style="1725" customWidth="1"/>
    <col min="238" max="238" width="31.8984375" style="1725" customWidth="1"/>
    <col min="239" max="239" width="26.19921875" style="1725" customWidth="1"/>
    <col min="240" max="240" width="14" style="1725" customWidth="1"/>
    <col min="241" max="241" width="12.3984375" style="1725" customWidth="1"/>
    <col min="242" max="242" width="14.19921875" style="1725" customWidth="1"/>
    <col min="243" max="254" width="6.8984375" style="1725"/>
    <col min="255" max="255" width="1.3984375" style="1725" customWidth="1"/>
    <col min="256" max="256" width="31.8984375" style="1725" customWidth="1"/>
    <col min="257" max="257" width="25.8984375" style="1725" customWidth="1"/>
    <col min="258" max="260" width="12.3984375" style="1725" customWidth="1"/>
    <col min="261" max="261" width="7.3984375" style="1725" customWidth="1"/>
    <col min="262" max="492" width="6.8984375" style="1725"/>
    <col min="493" max="493" width="2.5" style="1725" customWidth="1"/>
    <col min="494" max="494" width="31.8984375" style="1725" customWidth="1"/>
    <col min="495" max="495" width="26.19921875" style="1725" customWidth="1"/>
    <col min="496" max="496" width="14" style="1725" customWidth="1"/>
    <col min="497" max="497" width="12.3984375" style="1725" customWidth="1"/>
    <col min="498" max="498" width="14.19921875" style="1725" customWidth="1"/>
    <col min="499" max="510" width="6.8984375" style="1725"/>
    <col min="511" max="511" width="1.3984375" style="1725" customWidth="1"/>
    <col min="512" max="512" width="31.8984375" style="1725" customWidth="1"/>
    <col min="513" max="513" width="25.8984375" style="1725" customWidth="1"/>
    <col min="514" max="516" width="12.3984375" style="1725" customWidth="1"/>
    <col min="517" max="517" width="7.3984375" style="1725" customWidth="1"/>
    <col min="518" max="748" width="6.8984375" style="1725"/>
    <col min="749" max="749" width="2.5" style="1725" customWidth="1"/>
    <col min="750" max="750" width="31.8984375" style="1725" customWidth="1"/>
    <col min="751" max="751" width="26.19921875" style="1725" customWidth="1"/>
    <col min="752" max="752" width="14" style="1725" customWidth="1"/>
    <col min="753" max="753" width="12.3984375" style="1725" customWidth="1"/>
    <col min="754" max="754" width="14.19921875" style="1725" customWidth="1"/>
    <col min="755" max="766" width="6.8984375" style="1725"/>
    <col min="767" max="767" width="1.3984375" style="1725" customWidth="1"/>
    <col min="768" max="768" width="31.8984375" style="1725" customWidth="1"/>
    <col min="769" max="769" width="25.8984375" style="1725" customWidth="1"/>
    <col min="770" max="772" width="12.3984375" style="1725" customWidth="1"/>
    <col min="773" max="773" width="7.3984375" style="1725" customWidth="1"/>
    <col min="774" max="1004" width="6.8984375" style="1725"/>
    <col min="1005" max="1005" width="2.5" style="1725" customWidth="1"/>
    <col min="1006" max="1006" width="31.8984375" style="1725" customWidth="1"/>
    <col min="1007" max="1007" width="26.19921875" style="1725" customWidth="1"/>
    <col min="1008" max="1008" width="14" style="1725" customWidth="1"/>
    <col min="1009" max="1009" width="12.3984375" style="1725" customWidth="1"/>
    <col min="1010" max="1010" width="14.19921875" style="1725" customWidth="1"/>
    <col min="1011" max="1022" width="6.8984375" style="1725"/>
    <col min="1023" max="1023" width="1.3984375" style="1725" customWidth="1"/>
    <col min="1024" max="1024" width="31.8984375" style="1725" customWidth="1"/>
    <col min="1025" max="1025" width="25.8984375" style="1725" customWidth="1"/>
    <col min="1026" max="1028" width="12.3984375" style="1725" customWidth="1"/>
    <col min="1029" max="1029" width="7.3984375" style="1725" customWidth="1"/>
    <col min="1030" max="1260" width="6.8984375" style="1725"/>
    <col min="1261" max="1261" width="2.5" style="1725" customWidth="1"/>
    <col min="1262" max="1262" width="31.8984375" style="1725" customWidth="1"/>
    <col min="1263" max="1263" width="26.19921875" style="1725" customWidth="1"/>
    <col min="1264" max="1264" width="14" style="1725" customWidth="1"/>
    <col min="1265" max="1265" width="12.3984375" style="1725" customWidth="1"/>
    <col min="1266" max="1266" width="14.19921875" style="1725" customWidth="1"/>
    <col min="1267" max="1278" width="6.8984375" style="1725"/>
    <col min="1279" max="1279" width="1.3984375" style="1725" customWidth="1"/>
    <col min="1280" max="1280" width="31.8984375" style="1725" customWidth="1"/>
    <col min="1281" max="1281" width="25.8984375" style="1725" customWidth="1"/>
    <col min="1282" max="1284" width="12.3984375" style="1725" customWidth="1"/>
    <col min="1285" max="1285" width="7.3984375" style="1725" customWidth="1"/>
    <col min="1286" max="1516" width="6.8984375" style="1725"/>
    <col min="1517" max="1517" width="2.5" style="1725" customWidth="1"/>
    <col min="1518" max="1518" width="31.8984375" style="1725" customWidth="1"/>
    <col min="1519" max="1519" width="26.19921875" style="1725" customWidth="1"/>
    <col min="1520" max="1520" width="14" style="1725" customWidth="1"/>
    <col min="1521" max="1521" width="12.3984375" style="1725" customWidth="1"/>
    <col min="1522" max="1522" width="14.19921875" style="1725" customWidth="1"/>
    <col min="1523" max="1534" width="6.8984375" style="1725"/>
    <col min="1535" max="1535" width="1.3984375" style="1725" customWidth="1"/>
    <col min="1536" max="1536" width="31.8984375" style="1725" customWidth="1"/>
    <col min="1537" max="1537" width="25.8984375" style="1725" customWidth="1"/>
    <col min="1538" max="1540" width="12.3984375" style="1725" customWidth="1"/>
    <col min="1541" max="1541" width="7.3984375" style="1725" customWidth="1"/>
    <col min="1542" max="1772" width="6.8984375" style="1725"/>
    <col min="1773" max="1773" width="2.5" style="1725" customWidth="1"/>
    <col min="1774" max="1774" width="31.8984375" style="1725" customWidth="1"/>
    <col min="1775" max="1775" width="26.19921875" style="1725" customWidth="1"/>
    <col min="1776" max="1776" width="14" style="1725" customWidth="1"/>
    <col min="1777" max="1777" width="12.3984375" style="1725" customWidth="1"/>
    <col min="1778" max="1778" width="14.19921875" style="1725" customWidth="1"/>
    <col min="1779" max="1790" width="6.8984375" style="1725"/>
    <col min="1791" max="1791" width="1.3984375" style="1725" customWidth="1"/>
    <col min="1792" max="1792" width="31.8984375" style="1725" customWidth="1"/>
    <col min="1793" max="1793" width="25.8984375" style="1725" customWidth="1"/>
    <col min="1794" max="1796" width="12.3984375" style="1725" customWidth="1"/>
    <col min="1797" max="1797" width="7.3984375" style="1725" customWidth="1"/>
    <col min="1798" max="2028" width="6.8984375" style="1725"/>
    <col min="2029" max="2029" width="2.5" style="1725" customWidth="1"/>
    <col min="2030" max="2030" width="31.8984375" style="1725" customWidth="1"/>
    <col min="2031" max="2031" width="26.19921875" style="1725" customWidth="1"/>
    <col min="2032" max="2032" width="14" style="1725" customWidth="1"/>
    <col min="2033" max="2033" width="12.3984375" style="1725" customWidth="1"/>
    <col min="2034" max="2034" width="14.19921875" style="1725" customWidth="1"/>
    <col min="2035" max="2046" width="6.8984375" style="1725"/>
    <col min="2047" max="2047" width="1.3984375" style="1725" customWidth="1"/>
    <col min="2048" max="2048" width="31.8984375" style="1725" customWidth="1"/>
    <col min="2049" max="2049" width="25.8984375" style="1725" customWidth="1"/>
    <col min="2050" max="2052" width="12.3984375" style="1725" customWidth="1"/>
    <col min="2053" max="2053" width="7.3984375" style="1725" customWidth="1"/>
    <col min="2054" max="2284" width="6.8984375" style="1725"/>
    <col min="2285" max="2285" width="2.5" style="1725" customWidth="1"/>
    <col min="2286" max="2286" width="31.8984375" style="1725" customWidth="1"/>
    <col min="2287" max="2287" width="26.19921875" style="1725" customWidth="1"/>
    <col min="2288" max="2288" width="14" style="1725" customWidth="1"/>
    <col min="2289" max="2289" width="12.3984375" style="1725" customWidth="1"/>
    <col min="2290" max="2290" width="14.19921875" style="1725" customWidth="1"/>
    <col min="2291" max="2302" width="6.8984375" style="1725"/>
    <col min="2303" max="2303" width="1.3984375" style="1725" customWidth="1"/>
    <col min="2304" max="2304" width="31.8984375" style="1725" customWidth="1"/>
    <col min="2305" max="2305" width="25.8984375" style="1725" customWidth="1"/>
    <col min="2306" max="2308" width="12.3984375" style="1725" customWidth="1"/>
    <col min="2309" max="2309" width="7.3984375" style="1725" customWidth="1"/>
    <col min="2310" max="2540" width="6.8984375" style="1725"/>
    <col min="2541" max="2541" width="2.5" style="1725" customWidth="1"/>
    <col min="2542" max="2542" width="31.8984375" style="1725" customWidth="1"/>
    <col min="2543" max="2543" width="26.19921875" style="1725" customWidth="1"/>
    <col min="2544" max="2544" width="14" style="1725" customWidth="1"/>
    <col min="2545" max="2545" width="12.3984375" style="1725" customWidth="1"/>
    <col min="2546" max="2546" width="14.19921875" style="1725" customWidth="1"/>
    <col min="2547" max="2558" width="6.8984375" style="1725"/>
    <col min="2559" max="2559" width="1.3984375" style="1725" customWidth="1"/>
    <col min="2560" max="2560" width="31.8984375" style="1725" customWidth="1"/>
    <col min="2561" max="2561" width="25.8984375" style="1725" customWidth="1"/>
    <col min="2562" max="2564" width="12.3984375" style="1725" customWidth="1"/>
    <col min="2565" max="2565" width="7.3984375" style="1725" customWidth="1"/>
    <col min="2566" max="2796" width="6.8984375" style="1725"/>
    <col min="2797" max="2797" width="2.5" style="1725" customWidth="1"/>
    <col min="2798" max="2798" width="31.8984375" style="1725" customWidth="1"/>
    <col min="2799" max="2799" width="26.19921875" style="1725" customWidth="1"/>
    <col min="2800" max="2800" width="14" style="1725" customWidth="1"/>
    <col min="2801" max="2801" width="12.3984375" style="1725" customWidth="1"/>
    <col min="2802" max="2802" width="14.19921875" style="1725" customWidth="1"/>
    <col min="2803" max="2814" width="6.8984375" style="1725"/>
    <col min="2815" max="2815" width="1.3984375" style="1725" customWidth="1"/>
    <col min="2816" max="2816" width="31.8984375" style="1725" customWidth="1"/>
    <col min="2817" max="2817" width="25.8984375" style="1725" customWidth="1"/>
    <col min="2818" max="2820" width="12.3984375" style="1725" customWidth="1"/>
    <col min="2821" max="2821" width="7.3984375" style="1725" customWidth="1"/>
    <col min="2822" max="3052" width="6.8984375" style="1725"/>
    <col min="3053" max="3053" width="2.5" style="1725" customWidth="1"/>
    <col min="3054" max="3054" width="31.8984375" style="1725" customWidth="1"/>
    <col min="3055" max="3055" width="26.19921875" style="1725" customWidth="1"/>
    <col min="3056" max="3056" width="14" style="1725" customWidth="1"/>
    <col min="3057" max="3057" width="12.3984375" style="1725" customWidth="1"/>
    <col min="3058" max="3058" width="14.19921875" style="1725" customWidth="1"/>
    <col min="3059" max="3070" width="6.8984375" style="1725"/>
    <col min="3071" max="3071" width="1.3984375" style="1725" customWidth="1"/>
    <col min="3072" max="3072" width="31.8984375" style="1725" customWidth="1"/>
    <col min="3073" max="3073" width="25.8984375" style="1725" customWidth="1"/>
    <col min="3074" max="3076" width="12.3984375" style="1725" customWidth="1"/>
    <col min="3077" max="3077" width="7.3984375" style="1725" customWidth="1"/>
    <col min="3078" max="3308" width="6.8984375" style="1725"/>
    <col min="3309" max="3309" width="2.5" style="1725" customWidth="1"/>
    <col min="3310" max="3310" width="31.8984375" style="1725" customWidth="1"/>
    <col min="3311" max="3311" width="26.19921875" style="1725" customWidth="1"/>
    <col min="3312" max="3312" width="14" style="1725" customWidth="1"/>
    <col min="3313" max="3313" width="12.3984375" style="1725" customWidth="1"/>
    <col min="3314" max="3314" width="14.19921875" style="1725" customWidth="1"/>
    <col min="3315" max="3326" width="6.8984375" style="1725"/>
    <col min="3327" max="3327" width="1.3984375" style="1725" customWidth="1"/>
    <col min="3328" max="3328" width="31.8984375" style="1725" customWidth="1"/>
    <col min="3329" max="3329" width="25.8984375" style="1725" customWidth="1"/>
    <col min="3330" max="3332" width="12.3984375" style="1725" customWidth="1"/>
    <col min="3333" max="3333" width="7.3984375" style="1725" customWidth="1"/>
    <col min="3334" max="3564" width="6.8984375" style="1725"/>
    <col min="3565" max="3565" width="2.5" style="1725" customWidth="1"/>
    <col min="3566" max="3566" width="31.8984375" style="1725" customWidth="1"/>
    <col min="3567" max="3567" width="26.19921875" style="1725" customWidth="1"/>
    <col min="3568" max="3568" width="14" style="1725" customWidth="1"/>
    <col min="3569" max="3569" width="12.3984375" style="1725" customWidth="1"/>
    <col min="3570" max="3570" width="14.19921875" style="1725" customWidth="1"/>
    <col min="3571" max="3582" width="6.8984375" style="1725"/>
    <col min="3583" max="3583" width="1.3984375" style="1725" customWidth="1"/>
    <col min="3584" max="3584" width="31.8984375" style="1725" customWidth="1"/>
    <col min="3585" max="3585" width="25.8984375" style="1725" customWidth="1"/>
    <col min="3586" max="3588" width="12.3984375" style="1725" customWidth="1"/>
    <col min="3589" max="3589" width="7.3984375" style="1725" customWidth="1"/>
    <col min="3590" max="3820" width="6.8984375" style="1725"/>
    <col min="3821" max="3821" width="2.5" style="1725" customWidth="1"/>
    <col min="3822" max="3822" width="31.8984375" style="1725" customWidth="1"/>
    <col min="3823" max="3823" width="26.19921875" style="1725" customWidth="1"/>
    <col min="3824" max="3824" width="14" style="1725" customWidth="1"/>
    <col min="3825" max="3825" width="12.3984375" style="1725" customWidth="1"/>
    <col min="3826" max="3826" width="14.19921875" style="1725" customWidth="1"/>
    <col min="3827" max="3838" width="6.8984375" style="1725"/>
    <col min="3839" max="3839" width="1.3984375" style="1725" customWidth="1"/>
    <col min="3840" max="3840" width="31.8984375" style="1725" customWidth="1"/>
    <col min="3841" max="3841" width="25.8984375" style="1725" customWidth="1"/>
    <col min="3842" max="3844" width="12.3984375" style="1725" customWidth="1"/>
    <col min="3845" max="3845" width="7.3984375" style="1725" customWidth="1"/>
    <col min="3846" max="4076" width="6.8984375" style="1725"/>
    <col min="4077" max="4077" width="2.5" style="1725" customWidth="1"/>
    <col min="4078" max="4078" width="31.8984375" style="1725" customWidth="1"/>
    <col min="4079" max="4079" width="26.19921875" style="1725" customWidth="1"/>
    <col min="4080" max="4080" width="14" style="1725" customWidth="1"/>
    <col min="4081" max="4081" width="12.3984375" style="1725" customWidth="1"/>
    <col min="4082" max="4082" width="14.19921875" style="1725" customWidth="1"/>
    <col min="4083" max="4094" width="6.8984375" style="1725"/>
    <col min="4095" max="4095" width="1.3984375" style="1725" customWidth="1"/>
    <col min="4096" max="4096" width="31.8984375" style="1725" customWidth="1"/>
    <col min="4097" max="4097" width="25.8984375" style="1725" customWidth="1"/>
    <col min="4098" max="4100" width="12.3984375" style="1725" customWidth="1"/>
    <col min="4101" max="4101" width="7.3984375" style="1725" customWidth="1"/>
    <col min="4102" max="4332" width="6.8984375" style="1725"/>
    <col min="4333" max="4333" width="2.5" style="1725" customWidth="1"/>
    <col min="4334" max="4334" width="31.8984375" style="1725" customWidth="1"/>
    <col min="4335" max="4335" width="26.19921875" style="1725" customWidth="1"/>
    <col min="4336" max="4336" width="14" style="1725" customWidth="1"/>
    <col min="4337" max="4337" width="12.3984375" style="1725" customWidth="1"/>
    <col min="4338" max="4338" width="14.19921875" style="1725" customWidth="1"/>
    <col min="4339" max="4350" width="6.8984375" style="1725"/>
    <col min="4351" max="4351" width="1.3984375" style="1725" customWidth="1"/>
    <col min="4352" max="4352" width="31.8984375" style="1725" customWidth="1"/>
    <col min="4353" max="4353" width="25.8984375" style="1725" customWidth="1"/>
    <col min="4354" max="4356" width="12.3984375" style="1725" customWidth="1"/>
    <col min="4357" max="4357" width="7.3984375" style="1725" customWidth="1"/>
    <col min="4358" max="4588" width="6.8984375" style="1725"/>
    <col min="4589" max="4589" width="2.5" style="1725" customWidth="1"/>
    <col min="4590" max="4590" width="31.8984375" style="1725" customWidth="1"/>
    <col min="4591" max="4591" width="26.19921875" style="1725" customWidth="1"/>
    <col min="4592" max="4592" width="14" style="1725" customWidth="1"/>
    <col min="4593" max="4593" width="12.3984375" style="1725" customWidth="1"/>
    <col min="4594" max="4594" width="14.19921875" style="1725" customWidth="1"/>
    <col min="4595" max="4606" width="6.8984375" style="1725"/>
    <col min="4607" max="4607" width="1.3984375" style="1725" customWidth="1"/>
    <col min="4608" max="4608" width="31.8984375" style="1725" customWidth="1"/>
    <col min="4609" max="4609" width="25.8984375" style="1725" customWidth="1"/>
    <col min="4610" max="4612" width="12.3984375" style="1725" customWidth="1"/>
    <col min="4613" max="4613" width="7.3984375" style="1725" customWidth="1"/>
    <col min="4614" max="4844" width="6.8984375" style="1725"/>
    <col min="4845" max="4845" width="2.5" style="1725" customWidth="1"/>
    <col min="4846" max="4846" width="31.8984375" style="1725" customWidth="1"/>
    <col min="4847" max="4847" width="26.19921875" style="1725" customWidth="1"/>
    <col min="4848" max="4848" width="14" style="1725" customWidth="1"/>
    <col min="4849" max="4849" width="12.3984375" style="1725" customWidth="1"/>
    <col min="4850" max="4850" width="14.19921875" style="1725" customWidth="1"/>
    <col min="4851" max="4862" width="6.8984375" style="1725"/>
    <col min="4863" max="4863" width="1.3984375" style="1725" customWidth="1"/>
    <col min="4864" max="4864" width="31.8984375" style="1725" customWidth="1"/>
    <col min="4865" max="4865" width="25.8984375" style="1725" customWidth="1"/>
    <col min="4866" max="4868" width="12.3984375" style="1725" customWidth="1"/>
    <col min="4869" max="4869" width="7.3984375" style="1725" customWidth="1"/>
    <col min="4870" max="5100" width="6.8984375" style="1725"/>
    <col min="5101" max="5101" width="2.5" style="1725" customWidth="1"/>
    <col min="5102" max="5102" width="31.8984375" style="1725" customWidth="1"/>
    <col min="5103" max="5103" width="26.19921875" style="1725" customWidth="1"/>
    <col min="5104" max="5104" width="14" style="1725" customWidth="1"/>
    <col min="5105" max="5105" width="12.3984375" style="1725" customWidth="1"/>
    <col min="5106" max="5106" width="14.19921875" style="1725" customWidth="1"/>
    <col min="5107" max="5118" width="6.8984375" style="1725"/>
    <col min="5119" max="5119" width="1.3984375" style="1725" customWidth="1"/>
    <col min="5120" max="5120" width="31.8984375" style="1725" customWidth="1"/>
    <col min="5121" max="5121" width="25.8984375" style="1725" customWidth="1"/>
    <col min="5122" max="5124" width="12.3984375" style="1725" customWidth="1"/>
    <col min="5125" max="5125" width="7.3984375" style="1725" customWidth="1"/>
    <col min="5126" max="5356" width="6.8984375" style="1725"/>
    <col min="5357" max="5357" width="2.5" style="1725" customWidth="1"/>
    <col min="5358" max="5358" width="31.8984375" style="1725" customWidth="1"/>
    <col min="5359" max="5359" width="26.19921875" style="1725" customWidth="1"/>
    <col min="5360" max="5360" width="14" style="1725" customWidth="1"/>
    <col min="5361" max="5361" width="12.3984375" style="1725" customWidth="1"/>
    <col min="5362" max="5362" width="14.19921875" style="1725" customWidth="1"/>
    <col min="5363" max="5374" width="6.8984375" style="1725"/>
    <col min="5375" max="5375" width="1.3984375" style="1725" customWidth="1"/>
    <col min="5376" max="5376" width="31.8984375" style="1725" customWidth="1"/>
    <col min="5377" max="5377" width="25.8984375" style="1725" customWidth="1"/>
    <col min="5378" max="5380" width="12.3984375" style="1725" customWidth="1"/>
    <col min="5381" max="5381" width="7.3984375" style="1725" customWidth="1"/>
    <col min="5382" max="5612" width="6.8984375" style="1725"/>
    <col min="5613" max="5613" width="2.5" style="1725" customWidth="1"/>
    <col min="5614" max="5614" width="31.8984375" style="1725" customWidth="1"/>
    <col min="5615" max="5615" width="26.19921875" style="1725" customWidth="1"/>
    <col min="5616" max="5616" width="14" style="1725" customWidth="1"/>
    <col min="5617" max="5617" width="12.3984375" style="1725" customWidth="1"/>
    <col min="5618" max="5618" width="14.19921875" style="1725" customWidth="1"/>
    <col min="5619" max="5630" width="6.8984375" style="1725"/>
    <col min="5631" max="5631" width="1.3984375" style="1725" customWidth="1"/>
    <col min="5632" max="5632" width="31.8984375" style="1725" customWidth="1"/>
    <col min="5633" max="5633" width="25.8984375" style="1725" customWidth="1"/>
    <col min="5634" max="5636" width="12.3984375" style="1725" customWidth="1"/>
    <col min="5637" max="5637" width="7.3984375" style="1725" customWidth="1"/>
    <col min="5638" max="5868" width="6.8984375" style="1725"/>
    <col min="5869" max="5869" width="2.5" style="1725" customWidth="1"/>
    <col min="5870" max="5870" width="31.8984375" style="1725" customWidth="1"/>
    <col min="5871" max="5871" width="26.19921875" style="1725" customWidth="1"/>
    <col min="5872" max="5872" width="14" style="1725" customWidth="1"/>
    <col min="5873" max="5873" width="12.3984375" style="1725" customWidth="1"/>
    <col min="5874" max="5874" width="14.19921875" style="1725" customWidth="1"/>
    <col min="5875" max="5886" width="6.8984375" style="1725"/>
    <col min="5887" max="5887" width="1.3984375" style="1725" customWidth="1"/>
    <col min="5888" max="5888" width="31.8984375" style="1725" customWidth="1"/>
    <col min="5889" max="5889" width="25.8984375" style="1725" customWidth="1"/>
    <col min="5890" max="5892" width="12.3984375" style="1725" customWidth="1"/>
    <col min="5893" max="5893" width="7.3984375" style="1725" customWidth="1"/>
    <col min="5894" max="6124" width="6.8984375" style="1725"/>
    <col min="6125" max="6125" width="2.5" style="1725" customWidth="1"/>
    <col min="6126" max="6126" width="31.8984375" style="1725" customWidth="1"/>
    <col min="6127" max="6127" width="26.19921875" style="1725" customWidth="1"/>
    <col min="6128" max="6128" width="14" style="1725" customWidth="1"/>
    <col min="6129" max="6129" width="12.3984375" style="1725" customWidth="1"/>
    <col min="6130" max="6130" width="14.19921875" style="1725" customWidth="1"/>
    <col min="6131" max="6142" width="6.8984375" style="1725"/>
    <col min="6143" max="6143" width="1.3984375" style="1725" customWidth="1"/>
    <col min="6144" max="6144" width="31.8984375" style="1725" customWidth="1"/>
    <col min="6145" max="6145" width="25.8984375" style="1725" customWidth="1"/>
    <col min="6146" max="6148" width="12.3984375" style="1725" customWidth="1"/>
    <col min="6149" max="6149" width="7.3984375" style="1725" customWidth="1"/>
    <col min="6150" max="6380" width="6.8984375" style="1725"/>
    <col min="6381" max="6381" width="2.5" style="1725" customWidth="1"/>
    <col min="6382" max="6382" width="31.8984375" style="1725" customWidth="1"/>
    <col min="6383" max="6383" width="26.19921875" style="1725" customWidth="1"/>
    <col min="6384" max="6384" width="14" style="1725" customWidth="1"/>
    <col min="6385" max="6385" width="12.3984375" style="1725" customWidth="1"/>
    <col min="6386" max="6386" width="14.19921875" style="1725" customWidth="1"/>
    <col min="6387" max="6398" width="6.8984375" style="1725"/>
    <col min="6399" max="6399" width="1.3984375" style="1725" customWidth="1"/>
    <col min="6400" max="6400" width="31.8984375" style="1725" customWidth="1"/>
    <col min="6401" max="6401" width="25.8984375" style="1725" customWidth="1"/>
    <col min="6402" max="6404" width="12.3984375" style="1725" customWidth="1"/>
    <col min="6405" max="6405" width="7.3984375" style="1725" customWidth="1"/>
    <col min="6406" max="6636" width="6.8984375" style="1725"/>
    <col min="6637" max="6637" width="2.5" style="1725" customWidth="1"/>
    <col min="6638" max="6638" width="31.8984375" style="1725" customWidth="1"/>
    <col min="6639" max="6639" width="26.19921875" style="1725" customWidth="1"/>
    <col min="6640" max="6640" width="14" style="1725" customWidth="1"/>
    <col min="6641" max="6641" width="12.3984375" style="1725" customWidth="1"/>
    <col min="6642" max="6642" width="14.19921875" style="1725" customWidth="1"/>
    <col min="6643" max="6654" width="6.8984375" style="1725"/>
    <col min="6655" max="6655" width="1.3984375" style="1725" customWidth="1"/>
    <col min="6656" max="6656" width="31.8984375" style="1725" customWidth="1"/>
    <col min="6657" max="6657" width="25.8984375" style="1725" customWidth="1"/>
    <col min="6658" max="6660" width="12.3984375" style="1725" customWidth="1"/>
    <col min="6661" max="6661" width="7.3984375" style="1725" customWidth="1"/>
    <col min="6662" max="6892" width="6.8984375" style="1725"/>
    <col min="6893" max="6893" width="2.5" style="1725" customWidth="1"/>
    <col min="6894" max="6894" width="31.8984375" style="1725" customWidth="1"/>
    <col min="6895" max="6895" width="26.19921875" style="1725" customWidth="1"/>
    <col min="6896" max="6896" width="14" style="1725" customWidth="1"/>
    <col min="6897" max="6897" width="12.3984375" style="1725" customWidth="1"/>
    <col min="6898" max="6898" width="14.19921875" style="1725" customWidth="1"/>
    <col min="6899" max="6910" width="6.8984375" style="1725"/>
    <col min="6911" max="6911" width="1.3984375" style="1725" customWidth="1"/>
    <col min="6912" max="6912" width="31.8984375" style="1725" customWidth="1"/>
    <col min="6913" max="6913" width="25.8984375" style="1725" customWidth="1"/>
    <col min="6914" max="6916" width="12.3984375" style="1725" customWidth="1"/>
    <col min="6917" max="6917" width="7.3984375" style="1725" customWidth="1"/>
    <col min="6918" max="7148" width="6.8984375" style="1725"/>
    <col min="7149" max="7149" width="2.5" style="1725" customWidth="1"/>
    <col min="7150" max="7150" width="31.8984375" style="1725" customWidth="1"/>
    <col min="7151" max="7151" width="26.19921875" style="1725" customWidth="1"/>
    <col min="7152" max="7152" width="14" style="1725" customWidth="1"/>
    <col min="7153" max="7153" width="12.3984375" style="1725" customWidth="1"/>
    <col min="7154" max="7154" width="14.19921875" style="1725" customWidth="1"/>
    <col min="7155" max="7166" width="6.8984375" style="1725"/>
    <col min="7167" max="7167" width="1.3984375" style="1725" customWidth="1"/>
    <col min="7168" max="7168" width="31.8984375" style="1725" customWidth="1"/>
    <col min="7169" max="7169" width="25.8984375" style="1725" customWidth="1"/>
    <col min="7170" max="7172" width="12.3984375" style="1725" customWidth="1"/>
    <col min="7173" max="7173" width="7.3984375" style="1725" customWidth="1"/>
    <col min="7174" max="7404" width="6.8984375" style="1725"/>
    <col min="7405" max="7405" width="2.5" style="1725" customWidth="1"/>
    <col min="7406" max="7406" width="31.8984375" style="1725" customWidth="1"/>
    <col min="7407" max="7407" width="26.19921875" style="1725" customWidth="1"/>
    <col min="7408" max="7408" width="14" style="1725" customWidth="1"/>
    <col min="7409" max="7409" width="12.3984375" style="1725" customWidth="1"/>
    <col min="7410" max="7410" width="14.19921875" style="1725" customWidth="1"/>
    <col min="7411" max="7422" width="6.8984375" style="1725"/>
    <col min="7423" max="7423" width="1.3984375" style="1725" customWidth="1"/>
    <col min="7424" max="7424" width="31.8984375" style="1725" customWidth="1"/>
    <col min="7425" max="7425" width="25.8984375" style="1725" customWidth="1"/>
    <col min="7426" max="7428" width="12.3984375" style="1725" customWidth="1"/>
    <col min="7429" max="7429" width="7.3984375" style="1725" customWidth="1"/>
    <col min="7430" max="7660" width="6.8984375" style="1725"/>
    <col min="7661" max="7661" width="2.5" style="1725" customWidth="1"/>
    <col min="7662" max="7662" width="31.8984375" style="1725" customWidth="1"/>
    <col min="7663" max="7663" width="26.19921875" style="1725" customWidth="1"/>
    <col min="7664" max="7664" width="14" style="1725" customWidth="1"/>
    <col min="7665" max="7665" width="12.3984375" style="1725" customWidth="1"/>
    <col min="7666" max="7666" width="14.19921875" style="1725" customWidth="1"/>
    <col min="7667" max="7678" width="6.8984375" style="1725"/>
    <col min="7679" max="7679" width="1.3984375" style="1725" customWidth="1"/>
    <col min="7680" max="7680" width="31.8984375" style="1725" customWidth="1"/>
    <col min="7681" max="7681" width="25.8984375" style="1725" customWidth="1"/>
    <col min="7682" max="7684" width="12.3984375" style="1725" customWidth="1"/>
    <col min="7685" max="7685" width="7.3984375" style="1725" customWidth="1"/>
    <col min="7686" max="7916" width="6.8984375" style="1725"/>
    <col min="7917" max="7917" width="2.5" style="1725" customWidth="1"/>
    <col min="7918" max="7918" width="31.8984375" style="1725" customWidth="1"/>
    <col min="7919" max="7919" width="26.19921875" style="1725" customWidth="1"/>
    <col min="7920" max="7920" width="14" style="1725" customWidth="1"/>
    <col min="7921" max="7921" width="12.3984375" style="1725" customWidth="1"/>
    <col min="7922" max="7922" width="14.19921875" style="1725" customWidth="1"/>
    <col min="7923" max="7934" width="6.8984375" style="1725"/>
    <col min="7935" max="7935" width="1.3984375" style="1725" customWidth="1"/>
    <col min="7936" max="7936" width="31.8984375" style="1725" customWidth="1"/>
    <col min="7937" max="7937" width="25.8984375" style="1725" customWidth="1"/>
    <col min="7938" max="7940" width="12.3984375" style="1725" customWidth="1"/>
    <col min="7941" max="7941" width="7.3984375" style="1725" customWidth="1"/>
    <col min="7942" max="8172" width="6.8984375" style="1725"/>
    <col min="8173" max="8173" width="2.5" style="1725" customWidth="1"/>
    <col min="8174" max="8174" width="31.8984375" style="1725" customWidth="1"/>
    <col min="8175" max="8175" width="26.19921875" style="1725" customWidth="1"/>
    <col min="8176" max="8176" width="14" style="1725" customWidth="1"/>
    <col min="8177" max="8177" width="12.3984375" style="1725" customWidth="1"/>
    <col min="8178" max="8178" width="14.19921875" style="1725" customWidth="1"/>
    <col min="8179" max="8190" width="6.8984375" style="1725"/>
    <col min="8191" max="8191" width="1.3984375" style="1725" customWidth="1"/>
    <col min="8192" max="8192" width="31.8984375" style="1725" customWidth="1"/>
    <col min="8193" max="8193" width="25.8984375" style="1725" customWidth="1"/>
    <col min="8194" max="8196" width="12.3984375" style="1725" customWidth="1"/>
    <col min="8197" max="8197" width="7.3984375" style="1725" customWidth="1"/>
    <col min="8198" max="8428" width="6.8984375" style="1725"/>
    <col min="8429" max="8429" width="2.5" style="1725" customWidth="1"/>
    <col min="8430" max="8430" width="31.8984375" style="1725" customWidth="1"/>
    <col min="8431" max="8431" width="26.19921875" style="1725" customWidth="1"/>
    <col min="8432" max="8432" width="14" style="1725" customWidth="1"/>
    <col min="8433" max="8433" width="12.3984375" style="1725" customWidth="1"/>
    <col min="8434" max="8434" width="14.19921875" style="1725" customWidth="1"/>
    <col min="8435" max="8446" width="6.8984375" style="1725"/>
    <col min="8447" max="8447" width="1.3984375" style="1725" customWidth="1"/>
    <col min="8448" max="8448" width="31.8984375" style="1725" customWidth="1"/>
    <col min="8449" max="8449" width="25.8984375" style="1725" customWidth="1"/>
    <col min="8450" max="8452" width="12.3984375" style="1725" customWidth="1"/>
    <col min="8453" max="8453" width="7.3984375" style="1725" customWidth="1"/>
    <col min="8454" max="8684" width="6.8984375" style="1725"/>
    <col min="8685" max="8685" width="2.5" style="1725" customWidth="1"/>
    <col min="8686" max="8686" width="31.8984375" style="1725" customWidth="1"/>
    <col min="8687" max="8687" width="26.19921875" style="1725" customWidth="1"/>
    <col min="8688" max="8688" width="14" style="1725" customWidth="1"/>
    <col min="8689" max="8689" width="12.3984375" style="1725" customWidth="1"/>
    <col min="8690" max="8690" width="14.19921875" style="1725" customWidth="1"/>
    <col min="8691" max="8702" width="6.8984375" style="1725"/>
    <col min="8703" max="8703" width="1.3984375" style="1725" customWidth="1"/>
    <col min="8704" max="8704" width="31.8984375" style="1725" customWidth="1"/>
    <col min="8705" max="8705" width="25.8984375" style="1725" customWidth="1"/>
    <col min="8706" max="8708" width="12.3984375" style="1725" customWidth="1"/>
    <col min="8709" max="8709" width="7.3984375" style="1725" customWidth="1"/>
    <col min="8710" max="8940" width="6.8984375" style="1725"/>
    <col min="8941" max="8941" width="2.5" style="1725" customWidth="1"/>
    <col min="8942" max="8942" width="31.8984375" style="1725" customWidth="1"/>
    <col min="8943" max="8943" width="26.19921875" style="1725" customWidth="1"/>
    <col min="8944" max="8944" width="14" style="1725" customWidth="1"/>
    <col min="8945" max="8945" width="12.3984375" style="1725" customWidth="1"/>
    <col min="8946" max="8946" width="14.19921875" style="1725" customWidth="1"/>
    <col min="8947" max="8958" width="6.8984375" style="1725"/>
    <col min="8959" max="8959" width="1.3984375" style="1725" customWidth="1"/>
    <col min="8960" max="8960" width="31.8984375" style="1725" customWidth="1"/>
    <col min="8961" max="8961" width="25.8984375" style="1725" customWidth="1"/>
    <col min="8962" max="8964" width="12.3984375" style="1725" customWidth="1"/>
    <col min="8965" max="8965" width="7.3984375" style="1725" customWidth="1"/>
    <col min="8966" max="9196" width="6.8984375" style="1725"/>
    <col min="9197" max="9197" width="2.5" style="1725" customWidth="1"/>
    <col min="9198" max="9198" width="31.8984375" style="1725" customWidth="1"/>
    <col min="9199" max="9199" width="26.19921875" style="1725" customWidth="1"/>
    <col min="9200" max="9200" width="14" style="1725" customWidth="1"/>
    <col min="9201" max="9201" width="12.3984375" style="1725" customWidth="1"/>
    <col min="9202" max="9202" width="14.19921875" style="1725" customWidth="1"/>
    <col min="9203" max="9214" width="6.8984375" style="1725"/>
    <col min="9215" max="9215" width="1.3984375" style="1725" customWidth="1"/>
    <col min="9216" max="9216" width="31.8984375" style="1725" customWidth="1"/>
    <col min="9217" max="9217" width="25.8984375" style="1725" customWidth="1"/>
    <col min="9218" max="9220" width="12.3984375" style="1725" customWidth="1"/>
    <col min="9221" max="9221" width="7.3984375" style="1725" customWidth="1"/>
    <col min="9222" max="9452" width="6.8984375" style="1725"/>
    <col min="9453" max="9453" width="2.5" style="1725" customWidth="1"/>
    <col min="9454" max="9454" width="31.8984375" style="1725" customWidth="1"/>
    <col min="9455" max="9455" width="26.19921875" style="1725" customWidth="1"/>
    <col min="9456" max="9456" width="14" style="1725" customWidth="1"/>
    <col min="9457" max="9457" width="12.3984375" style="1725" customWidth="1"/>
    <col min="9458" max="9458" width="14.19921875" style="1725" customWidth="1"/>
    <col min="9459" max="9470" width="6.8984375" style="1725"/>
    <col min="9471" max="9471" width="1.3984375" style="1725" customWidth="1"/>
    <col min="9472" max="9472" width="31.8984375" style="1725" customWidth="1"/>
    <col min="9473" max="9473" width="25.8984375" style="1725" customWidth="1"/>
    <col min="9474" max="9476" width="12.3984375" style="1725" customWidth="1"/>
    <col min="9477" max="9477" width="7.3984375" style="1725" customWidth="1"/>
    <col min="9478" max="9708" width="6.8984375" style="1725"/>
    <col min="9709" max="9709" width="2.5" style="1725" customWidth="1"/>
    <col min="9710" max="9710" width="31.8984375" style="1725" customWidth="1"/>
    <col min="9711" max="9711" width="26.19921875" style="1725" customWidth="1"/>
    <col min="9712" max="9712" width="14" style="1725" customWidth="1"/>
    <col min="9713" max="9713" width="12.3984375" style="1725" customWidth="1"/>
    <col min="9714" max="9714" width="14.19921875" style="1725" customWidth="1"/>
    <col min="9715" max="9726" width="6.8984375" style="1725"/>
    <col min="9727" max="9727" width="1.3984375" style="1725" customWidth="1"/>
    <col min="9728" max="9728" width="31.8984375" style="1725" customWidth="1"/>
    <col min="9729" max="9729" width="25.8984375" style="1725" customWidth="1"/>
    <col min="9730" max="9732" width="12.3984375" style="1725" customWidth="1"/>
    <col min="9733" max="9733" width="7.3984375" style="1725" customWidth="1"/>
    <col min="9734" max="9964" width="6.8984375" style="1725"/>
    <col min="9965" max="9965" width="2.5" style="1725" customWidth="1"/>
    <col min="9966" max="9966" width="31.8984375" style="1725" customWidth="1"/>
    <col min="9967" max="9967" width="26.19921875" style="1725" customWidth="1"/>
    <col min="9968" max="9968" width="14" style="1725" customWidth="1"/>
    <col min="9969" max="9969" width="12.3984375" style="1725" customWidth="1"/>
    <col min="9970" max="9970" width="14.19921875" style="1725" customWidth="1"/>
    <col min="9971" max="9982" width="6.8984375" style="1725"/>
    <col min="9983" max="9983" width="1.3984375" style="1725" customWidth="1"/>
    <col min="9984" max="9984" width="31.8984375" style="1725" customWidth="1"/>
    <col min="9985" max="9985" width="25.8984375" style="1725" customWidth="1"/>
    <col min="9986" max="9988" width="12.3984375" style="1725" customWidth="1"/>
    <col min="9989" max="9989" width="7.3984375" style="1725" customWidth="1"/>
    <col min="9990" max="10220" width="6.8984375" style="1725"/>
    <col min="10221" max="10221" width="2.5" style="1725" customWidth="1"/>
    <col min="10222" max="10222" width="31.8984375" style="1725" customWidth="1"/>
    <col min="10223" max="10223" width="26.19921875" style="1725" customWidth="1"/>
    <col min="10224" max="10224" width="14" style="1725" customWidth="1"/>
    <col min="10225" max="10225" width="12.3984375" style="1725" customWidth="1"/>
    <col min="10226" max="10226" width="14.19921875" style="1725" customWidth="1"/>
    <col min="10227" max="10238" width="6.8984375" style="1725"/>
    <col min="10239" max="10239" width="1.3984375" style="1725" customWidth="1"/>
    <col min="10240" max="10240" width="31.8984375" style="1725" customWidth="1"/>
    <col min="10241" max="10241" width="25.8984375" style="1725" customWidth="1"/>
    <col min="10242" max="10244" width="12.3984375" style="1725" customWidth="1"/>
    <col min="10245" max="10245" width="7.3984375" style="1725" customWidth="1"/>
    <col min="10246" max="10476" width="6.8984375" style="1725"/>
    <col min="10477" max="10477" width="2.5" style="1725" customWidth="1"/>
    <col min="10478" max="10478" width="31.8984375" style="1725" customWidth="1"/>
    <col min="10479" max="10479" width="26.19921875" style="1725" customWidth="1"/>
    <col min="10480" max="10480" width="14" style="1725" customWidth="1"/>
    <col min="10481" max="10481" width="12.3984375" style="1725" customWidth="1"/>
    <col min="10482" max="10482" width="14.19921875" style="1725" customWidth="1"/>
    <col min="10483" max="10494" width="6.8984375" style="1725"/>
    <col min="10495" max="10495" width="1.3984375" style="1725" customWidth="1"/>
    <col min="10496" max="10496" width="31.8984375" style="1725" customWidth="1"/>
    <col min="10497" max="10497" width="25.8984375" style="1725" customWidth="1"/>
    <col min="10498" max="10500" width="12.3984375" style="1725" customWidth="1"/>
    <col min="10501" max="10501" width="7.3984375" style="1725" customWidth="1"/>
    <col min="10502" max="10732" width="6.8984375" style="1725"/>
    <col min="10733" max="10733" width="2.5" style="1725" customWidth="1"/>
    <col min="10734" max="10734" width="31.8984375" style="1725" customWidth="1"/>
    <col min="10735" max="10735" width="26.19921875" style="1725" customWidth="1"/>
    <col min="10736" max="10736" width="14" style="1725" customWidth="1"/>
    <col min="10737" max="10737" width="12.3984375" style="1725" customWidth="1"/>
    <col min="10738" max="10738" width="14.19921875" style="1725" customWidth="1"/>
    <col min="10739" max="10750" width="6.8984375" style="1725"/>
    <col min="10751" max="10751" width="1.3984375" style="1725" customWidth="1"/>
    <col min="10752" max="10752" width="31.8984375" style="1725" customWidth="1"/>
    <col min="10753" max="10753" width="25.8984375" style="1725" customWidth="1"/>
    <col min="10754" max="10756" width="12.3984375" style="1725" customWidth="1"/>
    <col min="10757" max="10757" width="7.3984375" style="1725" customWidth="1"/>
    <col min="10758" max="10988" width="6.8984375" style="1725"/>
    <col min="10989" max="10989" width="2.5" style="1725" customWidth="1"/>
    <col min="10990" max="10990" width="31.8984375" style="1725" customWidth="1"/>
    <col min="10991" max="10991" width="26.19921875" style="1725" customWidth="1"/>
    <col min="10992" max="10992" width="14" style="1725" customWidth="1"/>
    <col min="10993" max="10993" width="12.3984375" style="1725" customWidth="1"/>
    <col min="10994" max="10994" width="14.19921875" style="1725" customWidth="1"/>
    <col min="10995" max="11006" width="6.8984375" style="1725"/>
    <col min="11007" max="11007" width="1.3984375" style="1725" customWidth="1"/>
    <col min="11008" max="11008" width="31.8984375" style="1725" customWidth="1"/>
    <col min="11009" max="11009" width="25.8984375" style="1725" customWidth="1"/>
    <col min="11010" max="11012" width="12.3984375" style="1725" customWidth="1"/>
    <col min="11013" max="11013" width="7.3984375" style="1725" customWidth="1"/>
    <col min="11014" max="11244" width="6.8984375" style="1725"/>
    <col min="11245" max="11245" width="2.5" style="1725" customWidth="1"/>
    <col min="11246" max="11246" width="31.8984375" style="1725" customWidth="1"/>
    <col min="11247" max="11247" width="26.19921875" style="1725" customWidth="1"/>
    <col min="11248" max="11248" width="14" style="1725" customWidth="1"/>
    <col min="11249" max="11249" width="12.3984375" style="1725" customWidth="1"/>
    <col min="11250" max="11250" width="14.19921875" style="1725" customWidth="1"/>
    <col min="11251" max="11262" width="6.8984375" style="1725"/>
    <col min="11263" max="11263" width="1.3984375" style="1725" customWidth="1"/>
    <col min="11264" max="11264" width="31.8984375" style="1725" customWidth="1"/>
    <col min="11265" max="11265" width="25.8984375" style="1725" customWidth="1"/>
    <col min="11266" max="11268" width="12.3984375" style="1725" customWidth="1"/>
    <col min="11269" max="11269" width="7.3984375" style="1725" customWidth="1"/>
    <col min="11270" max="11500" width="6.8984375" style="1725"/>
    <col min="11501" max="11501" width="2.5" style="1725" customWidth="1"/>
    <col min="11502" max="11502" width="31.8984375" style="1725" customWidth="1"/>
    <col min="11503" max="11503" width="26.19921875" style="1725" customWidth="1"/>
    <col min="11504" max="11504" width="14" style="1725" customWidth="1"/>
    <col min="11505" max="11505" width="12.3984375" style="1725" customWidth="1"/>
    <col min="11506" max="11506" width="14.19921875" style="1725" customWidth="1"/>
    <col min="11507" max="11518" width="6.8984375" style="1725"/>
    <col min="11519" max="11519" width="1.3984375" style="1725" customWidth="1"/>
    <col min="11520" max="11520" width="31.8984375" style="1725" customWidth="1"/>
    <col min="11521" max="11521" width="25.8984375" style="1725" customWidth="1"/>
    <col min="11522" max="11524" width="12.3984375" style="1725" customWidth="1"/>
    <col min="11525" max="11525" width="7.3984375" style="1725" customWidth="1"/>
    <col min="11526" max="11756" width="6.8984375" style="1725"/>
    <col min="11757" max="11757" width="2.5" style="1725" customWidth="1"/>
    <col min="11758" max="11758" width="31.8984375" style="1725" customWidth="1"/>
    <col min="11759" max="11759" width="26.19921875" style="1725" customWidth="1"/>
    <col min="11760" max="11760" width="14" style="1725" customWidth="1"/>
    <col min="11761" max="11761" width="12.3984375" style="1725" customWidth="1"/>
    <col min="11762" max="11762" width="14.19921875" style="1725" customWidth="1"/>
    <col min="11763" max="11774" width="6.8984375" style="1725"/>
    <col min="11775" max="11775" width="1.3984375" style="1725" customWidth="1"/>
    <col min="11776" max="11776" width="31.8984375" style="1725" customWidth="1"/>
    <col min="11777" max="11777" width="25.8984375" style="1725" customWidth="1"/>
    <col min="11778" max="11780" width="12.3984375" style="1725" customWidth="1"/>
    <col min="11781" max="11781" width="7.3984375" style="1725" customWidth="1"/>
    <col min="11782" max="12012" width="6.8984375" style="1725"/>
    <col min="12013" max="12013" width="2.5" style="1725" customWidth="1"/>
    <col min="12014" max="12014" width="31.8984375" style="1725" customWidth="1"/>
    <col min="12015" max="12015" width="26.19921875" style="1725" customWidth="1"/>
    <col min="12016" max="12016" width="14" style="1725" customWidth="1"/>
    <col min="12017" max="12017" width="12.3984375" style="1725" customWidth="1"/>
    <col min="12018" max="12018" width="14.19921875" style="1725" customWidth="1"/>
    <col min="12019" max="12030" width="6.8984375" style="1725"/>
    <col min="12031" max="12031" width="1.3984375" style="1725" customWidth="1"/>
    <col min="12032" max="12032" width="31.8984375" style="1725" customWidth="1"/>
    <col min="12033" max="12033" width="25.8984375" style="1725" customWidth="1"/>
    <col min="12034" max="12036" width="12.3984375" style="1725" customWidth="1"/>
    <col min="12037" max="12037" width="7.3984375" style="1725" customWidth="1"/>
    <col min="12038" max="12268" width="6.8984375" style="1725"/>
    <col min="12269" max="12269" width="2.5" style="1725" customWidth="1"/>
    <col min="12270" max="12270" width="31.8984375" style="1725" customWidth="1"/>
    <col min="12271" max="12271" width="26.19921875" style="1725" customWidth="1"/>
    <col min="12272" max="12272" width="14" style="1725" customWidth="1"/>
    <col min="12273" max="12273" width="12.3984375" style="1725" customWidth="1"/>
    <col min="12274" max="12274" width="14.19921875" style="1725" customWidth="1"/>
    <col min="12275" max="12286" width="6.8984375" style="1725"/>
    <col min="12287" max="12287" width="1.3984375" style="1725" customWidth="1"/>
    <col min="12288" max="12288" width="31.8984375" style="1725" customWidth="1"/>
    <col min="12289" max="12289" width="25.8984375" style="1725" customWidth="1"/>
    <col min="12290" max="12292" width="12.3984375" style="1725" customWidth="1"/>
    <col min="12293" max="12293" width="7.3984375" style="1725" customWidth="1"/>
    <col min="12294" max="12524" width="6.8984375" style="1725"/>
    <col min="12525" max="12525" width="2.5" style="1725" customWidth="1"/>
    <col min="12526" max="12526" width="31.8984375" style="1725" customWidth="1"/>
    <col min="12527" max="12527" width="26.19921875" style="1725" customWidth="1"/>
    <col min="12528" max="12528" width="14" style="1725" customWidth="1"/>
    <col min="12529" max="12529" width="12.3984375" style="1725" customWidth="1"/>
    <col min="12530" max="12530" width="14.19921875" style="1725" customWidth="1"/>
    <col min="12531" max="12542" width="6.8984375" style="1725"/>
    <col min="12543" max="12543" width="1.3984375" style="1725" customWidth="1"/>
    <col min="12544" max="12544" width="31.8984375" style="1725" customWidth="1"/>
    <col min="12545" max="12545" width="25.8984375" style="1725" customWidth="1"/>
    <col min="12546" max="12548" width="12.3984375" style="1725" customWidth="1"/>
    <col min="12549" max="12549" width="7.3984375" style="1725" customWidth="1"/>
    <col min="12550" max="12780" width="6.8984375" style="1725"/>
    <col min="12781" max="12781" width="2.5" style="1725" customWidth="1"/>
    <col min="12782" max="12782" width="31.8984375" style="1725" customWidth="1"/>
    <col min="12783" max="12783" width="26.19921875" style="1725" customWidth="1"/>
    <col min="12784" max="12784" width="14" style="1725" customWidth="1"/>
    <col min="12785" max="12785" width="12.3984375" style="1725" customWidth="1"/>
    <col min="12786" max="12786" width="14.19921875" style="1725" customWidth="1"/>
    <col min="12787" max="12798" width="6.8984375" style="1725"/>
    <col min="12799" max="12799" width="1.3984375" style="1725" customWidth="1"/>
    <col min="12800" max="12800" width="31.8984375" style="1725" customWidth="1"/>
    <col min="12801" max="12801" width="25.8984375" style="1725" customWidth="1"/>
    <col min="12802" max="12804" width="12.3984375" style="1725" customWidth="1"/>
    <col min="12805" max="12805" width="7.3984375" style="1725" customWidth="1"/>
    <col min="12806" max="13036" width="6.8984375" style="1725"/>
    <col min="13037" max="13037" width="2.5" style="1725" customWidth="1"/>
    <col min="13038" max="13038" width="31.8984375" style="1725" customWidth="1"/>
    <col min="13039" max="13039" width="26.19921875" style="1725" customWidth="1"/>
    <col min="13040" max="13040" width="14" style="1725" customWidth="1"/>
    <col min="13041" max="13041" width="12.3984375" style="1725" customWidth="1"/>
    <col min="13042" max="13042" width="14.19921875" style="1725" customWidth="1"/>
    <col min="13043" max="13054" width="6.8984375" style="1725"/>
    <col min="13055" max="13055" width="1.3984375" style="1725" customWidth="1"/>
    <col min="13056" max="13056" width="31.8984375" style="1725" customWidth="1"/>
    <col min="13057" max="13057" width="25.8984375" style="1725" customWidth="1"/>
    <col min="13058" max="13060" width="12.3984375" style="1725" customWidth="1"/>
    <col min="13061" max="13061" width="7.3984375" style="1725" customWidth="1"/>
    <col min="13062" max="13292" width="6.8984375" style="1725"/>
    <col min="13293" max="13293" width="2.5" style="1725" customWidth="1"/>
    <col min="13294" max="13294" width="31.8984375" style="1725" customWidth="1"/>
    <col min="13295" max="13295" width="26.19921875" style="1725" customWidth="1"/>
    <col min="13296" max="13296" width="14" style="1725" customWidth="1"/>
    <col min="13297" max="13297" width="12.3984375" style="1725" customWidth="1"/>
    <col min="13298" max="13298" width="14.19921875" style="1725" customWidth="1"/>
    <col min="13299" max="13310" width="6.8984375" style="1725"/>
    <col min="13311" max="13311" width="1.3984375" style="1725" customWidth="1"/>
    <col min="13312" max="13312" width="31.8984375" style="1725" customWidth="1"/>
    <col min="13313" max="13313" width="25.8984375" style="1725" customWidth="1"/>
    <col min="13314" max="13316" width="12.3984375" style="1725" customWidth="1"/>
    <col min="13317" max="13317" width="7.3984375" style="1725" customWidth="1"/>
    <col min="13318" max="13548" width="6.8984375" style="1725"/>
    <col min="13549" max="13549" width="2.5" style="1725" customWidth="1"/>
    <col min="13550" max="13550" width="31.8984375" style="1725" customWidth="1"/>
    <col min="13551" max="13551" width="26.19921875" style="1725" customWidth="1"/>
    <col min="13552" max="13552" width="14" style="1725" customWidth="1"/>
    <col min="13553" max="13553" width="12.3984375" style="1725" customWidth="1"/>
    <col min="13554" max="13554" width="14.19921875" style="1725" customWidth="1"/>
    <col min="13555" max="13566" width="6.8984375" style="1725"/>
    <col min="13567" max="13567" width="1.3984375" style="1725" customWidth="1"/>
    <col min="13568" max="13568" width="31.8984375" style="1725" customWidth="1"/>
    <col min="13569" max="13569" width="25.8984375" style="1725" customWidth="1"/>
    <col min="13570" max="13572" width="12.3984375" style="1725" customWidth="1"/>
    <col min="13573" max="13573" width="7.3984375" style="1725" customWidth="1"/>
    <col min="13574" max="13804" width="6.8984375" style="1725"/>
    <col min="13805" max="13805" width="2.5" style="1725" customWidth="1"/>
    <col min="13806" max="13806" width="31.8984375" style="1725" customWidth="1"/>
    <col min="13807" max="13807" width="26.19921875" style="1725" customWidth="1"/>
    <col min="13808" max="13808" width="14" style="1725" customWidth="1"/>
    <col min="13809" max="13809" width="12.3984375" style="1725" customWidth="1"/>
    <col min="13810" max="13810" width="14.19921875" style="1725" customWidth="1"/>
    <col min="13811" max="13822" width="6.8984375" style="1725"/>
    <col min="13823" max="13823" width="1.3984375" style="1725" customWidth="1"/>
    <col min="13824" max="13824" width="31.8984375" style="1725" customWidth="1"/>
    <col min="13825" max="13825" width="25.8984375" style="1725" customWidth="1"/>
    <col min="13826" max="13828" width="12.3984375" style="1725" customWidth="1"/>
    <col min="13829" max="13829" width="7.3984375" style="1725" customWidth="1"/>
    <col min="13830" max="14060" width="6.8984375" style="1725"/>
    <col min="14061" max="14061" width="2.5" style="1725" customWidth="1"/>
    <col min="14062" max="14062" width="31.8984375" style="1725" customWidth="1"/>
    <col min="14063" max="14063" width="26.19921875" style="1725" customWidth="1"/>
    <col min="14064" max="14064" width="14" style="1725" customWidth="1"/>
    <col min="14065" max="14065" width="12.3984375" style="1725" customWidth="1"/>
    <col min="14066" max="14066" width="14.19921875" style="1725" customWidth="1"/>
    <col min="14067" max="14078" width="6.8984375" style="1725"/>
    <col min="14079" max="14079" width="1.3984375" style="1725" customWidth="1"/>
    <col min="14080" max="14080" width="31.8984375" style="1725" customWidth="1"/>
    <col min="14081" max="14081" width="25.8984375" style="1725" customWidth="1"/>
    <col min="14082" max="14084" width="12.3984375" style="1725" customWidth="1"/>
    <col min="14085" max="14085" width="7.3984375" style="1725" customWidth="1"/>
    <col min="14086" max="14316" width="6.8984375" style="1725"/>
    <col min="14317" max="14317" width="2.5" style="1725" customWidth="1"/>
    <col min="14318" max="14318" width="31.8984375" style="1725" customWidth="1"/>
    <col min="14319" max="14319" width="26.19921875" style="1725" customWidth="1"/>
    <col min="14320" max="14320" width="14" style="1725" customWidth="1"/>
    <col min="14321" max="14321" width="12.3984375" style="1725" customWidth="1"/>
    <col min="14322" max="14322" width="14.19921875" style="1725" customWidth="1"/>
    <col min="14323" max="14334" width="6.8984375" style="1725"/>
    <col min="14335" max="14335" width="1.3984375" style="1725" customWidth="1"/>
    <col min="14336" max="14336" width="31.8984375" style="1725" customWidth="1"/>
    <col min="14337" max="14337" width="25.8984375" style="1725" customWidth="1"/>
    <col min="14338" max="14340" width="12.3984375" style="1725" customWidth="1"/>
    <col min="14341" max="14341" width="7.3984375" style="1725" customWidth="1"/>
    <col min="14342" max="14572" width="6.8984375" style="1725"/>
    <col min="14573" max="14573" width="2.5" style="1725" customWidth="1"/>
    <col min="14574" max="14574" width="31.8984375" style="1725" customWidth="1"/>
    <col min="14575" max="14575" width="26.19921875" style="1725" customWidth="1"/>
    <col min="14576" max="14576" width="14" style="1725" customWidth="1"/>
    <col min="14577" max="14577" width="12.3984375" style="1725" customWidth="1"/>
    <col min="14578" max="14578" width="14.19921875" style="1725" customWidth="1"/>
    <col min="14579" max="14590" width="6.8984375" style="1725"/>
    <col min="14591" max="14591" width="1.3984375" style="1725" customWidth="1"/>
    <col min="14592" max="14592" width="31.8984375" style="1725" customWidth="1"/>
    <col min="14593" max="14593" width="25.8984375" style="1725" customWidth="1"/>
    <col min="14594" max="14596" width="12.3984375" style="1725" customWidth="1"/>
    <col min="14597" max="14597" width="7.3984375" style="1725" customWidth="1"/>
    <col min="14598" max="14828" width="6.8984375" style="1725"/>
    <col min="14829" max="14829" width="2.5" style="1725" customWidth="1"/>
    <col min="14830" max="14830" width="31.8984375" style="1725" customWidth="1"/>
    <col min="14831" max="14831" width="26.19921875" style="1725" customWidth="1"/>
    <col min="14832" max="14832" width="14" style="1725" customWidth="1"/>
    <col min="14833" max="14833" width="12.3984375" style="1725" customWidth="1"/>
    <col min="14834" max="14834" width="14.19921875" style="1725" customWidth="1"/>
    <col min="14835" max="14846" width="6.8984375" style="1725"/>
    <col min="14847" max="14847" width="1.3984375" style="1725" customWidth="1"/>
    <col min="14848" max="14848" width="31.8984375" style="1725" customWidth="1"/>
    <col min="14849" max="14849" width="25.8984375" style="1725" customWidth="1"/>
    <col min="14850" max="14852" width="12.3984375" style="1725" customWidth="1"/>
    <col min="14853" max="14853" width="7.3984375" style="1725" customWidth="1"/>
    <col min="14854" max="15084" width="6.8984375" style="1725"/>
    <col min="15085" max="15085" width="2.5" style="1725" customWidth="1"/>
    <col min="15086" max="15086" width="31.8984375" style="1725" customWidth="1"/>
    <col min="15087" max="15087" width="26.19921875" style="1725" customWidth="1"/>
    <col min="15088" max="15088" width="14" style="1725" customWidth="1"/>
    <col min="15089" max="15089" width="12.3984375" style="1725" customWidth="1"/>
    <col min="15090" max="15090" width="14.19921875" style="1725" customWidth="1"/>
    <col min="15091" max="15102" width="6.8984375" style="1725"/>
    <col min="15103" max="15103" width="1.3984375" style="1725" customWidth="1"/>
    <col min="15104" max="15104" width="31.8984375" style="1725" customWidth="1"/>
    <col min="15105" max="15105" width="25.8984375" style="1725" customWidth="1"/>
    <col min="15106" max="15108" width="12.3984375" style="1725" customWidth="1"/>
    <col min="15109" max="15109" width="7.3984375" style="1725" customWidth="1"/>
    <col min="15110" max="15340" width="6.8984375" style="1725"/>
    <col min="15341" max="15341" width="2.5" style="1725" customWidth="1"/>
    <col min="15342" max="15342" width="31.8984375" style="1725" customWidth="1"/>
    <col min="15343" max="15343" width="26.19921875" style="1725" customWidth="1"/>
    <col min="15344" max="15344" width="14" style="1725" customWidth="1"/>
    <col min="15345" max="15345" width="12.3984375" style="1725" customWidth="1"/>
    <col min="15346" max="15346" width="14.19921875" style="1725" customWidth="1"/>
    <col min="15347" max="15358" width="6.8984375" style="1725"/>
    <col min="15359" max="15359" width="1.3984375" style="1725" customWidth="1"/>
    <col min="15360" max="15360" width="31.8984375" style="1725" customWidth="1"/>
    <col min="15361" max="15361" width="25.8984375" style="1725" customWidth="1"/>
    <col min="15362" max="15364" width="12.3984375" style="1725" customWidth="1"/>
    <col min="15365" max="15365" width="7.3984375" style="1725" customWidth="1"/>
    <col min="15366" max="15596" width="6.8984375" style="1725"/>
    <col min="15597" max="15597" width="2.5" style="1725" customWidth="1"/>
    <col min="15598" max="15598" width="31.8984375" style="1725" customWidth="1"/>
    <col min="15599" max="15599" width="26.19921875" style="1725" customWidth="1"/>
    <col min="15600" max="15600" width="14" style="1725" customWidth="1"/>
    <col min="15601" max="15601" width="12.3984375" style="1725" customWidth="1"/>
    <col min="15602" max="15602" width="14.19921875" style="1725" customWidth="1"/>
    <col min="15603" max="15614" width="6.8984375" style="1725"/>
    <col min="15615" max="15615" width="1.3984375" style="1725" customWidth="1"/>
    <col min="15616" max="15616" width="31.8984375" style="1725" customWidth="1"/>
    <col min="15617" max="15617" width="25.8984375" style="1725" customWidth="1"/>
    <col min="15618" max="15620" width="12.3984375" style="1725" customWidth="1"/>
    <col min="15621" max="15621" width="7.3984375" style="1725" customWidth="1"/>
    <col min="15622" max="15852" width="6.8984375" style="1725"/>
    <col min="15853" max="15853" width="2.5" style="1725" customWidth="1"/>
    <col min="15854" max="15854" width="31.8984375" style="1725" customWidth="1"/>
    <col min="15855" max="15855" width="26.19921875" style="1725" customWidth="1"/>
    <col min="15856" max="15856" width="14" style="1725" customWidth="1"/>
    <col min="15857" max="15857" width="12.3984375" style="1725" customWidth="1"/>
    <col min="15858" max="15858" width="14.19921875" style="1725" customWidth="1"/>
    <col min="15859" max="15870" width="6.8984375" style="1725"/>
    <col min="15871" max="15871" width="1.3984375" style="1725" customWidth="1"/>
    <col min="15872" max="15872" width="31.8984375" style="1725" customWidth="1"/>
    <col min="15873" max="15873" width="25.8984375" style="1725" customWidth="1"/>
    <col min="15874" max="15876" width="12.3984375" style="1725" customWidth="1"/>
    <col min="15877" max="15877" width="7.3984375" style="1725" customWidth="1"/>
    <col min="15878" max="16108" width="6.8984375" style="1725"/>
    <col min="16109" max="16109" width="2.5" style="1725" customWidth="1"/>
    <col min="16110" max="16110" width="31.8984375" style="1725" customWidth="1"/>
    <col min="16111" max="16111" width="26.19921875" style="1725" customWidth="1"/>
    <col min="16112" max="16112" width="14" style="1725" customWidth="1"/>
    <col min="16113" max="16113" width="12.3984375" style="1725" customWidth="1"/>
    <col min="16114" max="16114" width="14.19921875" style="1725" customWidth="1"/>
    <col min="16115" max="16126" width="6.8984375" style="1725"/>
    <col min="16127" max="16127" width="1.3984375" style="1725" customWidth="1"/>
    <col min="16128" max="16128" width="31.8984375" style="1725" customWidth="1"/>
    <col min="16129" max="16129" width="25.8984375" style="1725" customWidth="1"/>
    <col min="16130" max="16132" width="12.3984375" style="1725" customWidth="1"/>
    <col min="16133" max="16133" width="7.3984375" style="1725" customWidth="1"/>
    <col min="16134" max="16364" width="6.8984375" style="1725"/>
    <col min="16365" max="16365" width="2.5" style="1725" customWidth="1"/>
    <col min="16366" max="16366" width="31.8984375" style="1725" customWidth="1"/>
    <col min="16367" max="16367" width="26.19921875" style="1725" customWidth="1"/>
    <col min="16368" max="16368" width="14" style="1725" customWidth="1"/>
    <col min="16369" max="16369" width="12.3984375" style="1725" customWidth="1"/>
    <col min="16370" max="16370" width="14.19921875" style="1725" customWidth="1"/>
    <col min="16371" max="16384" width="6.8984375" style="1725"/>
  </cols>
  <sheetData>
    <row r="1" spans="1:9" s="419" customFormat="1" ht="15.6" x14ac:dyDescent="0.3">
      <c r="A1" s="5863" t="s">
        <v>0</v>
      </c>
      <c r="B1" s="5863"/>
      <c r="C1" s="5863"/>
      <c r="D1" s="5863"/>
      <c r="E1" s="5863"/>
      <c r="F1" s="5863"/>
      <c r="G1" s="5863"/>
      <c r="H1" s="5863"/>
      <c r="I1" s="5863"/>
    </row>
    <row r="2" spans="1:9" ht="13.8" x14ac:dyDescent="0.25">
      <c r="A2" s="6336" t="s">
        <v>2299</v>
      </c>
      <c r="B2" s="6337"/>
      <c r="C2" s="6337"/>
      <c r="D2" s="6337"/>
      <c r="E2" s="6337"/>
    </row>
    <row r="3" spans="1:9" x14ac:dyDescent="0.25">
      <c r="B3" s="1726"/>
      <c r="D3" s="1728"/>
      <c r="E3" s="1729" t="s">
        <v>2263</v>
      </c>
    </row>
    <row r="4" spans="1:9" x14ac:dyDescent="0.25">
      <c r="A4" s="1730"/>
      <c r="B4" s="1731" t="s">
        <v>1889</v>
      </c>
      <c r="C4" s="1732" t="s">
        <v>2300</v>
      </c>
      <c r="D4" s="1733">
        <v>2021</v>
      </c>
      <c r="E4" s="1733">
        <v>2022</v>
      </c>
    </row>
    <row r="5" spans="1:9" x14ac:dyDescent="0.25">
      <c r="A5" s="1734" t="s">
        <v>88</v>
      </c>
      <c r="B5" s="1735" t="s">
        <v>2301</v>
      </c>
      <c r="C5" s="1736"/>
      <c r="D5" s="1737"/>
      <c r="E5" s="1737"/>
    </row>
    <row r="6" spans="1:9" x14ac:dyDescent="0.25">
      <c r="A6" s="1738"/>
      <c r="B6" s="1739" t="s">
        <v>2302</v>
      </c>
      <c r="C6" s="1740" t="s">
        <v>2303</v>
      </c>
      <c r="D6" s="1737"/>
      <c r="E6" s="1737"/>
    </row>
    <row r="7" spans="1:9" x14ac:dyDescent="0.25">
      <c r="A7" s="1738"/>
      <c r="B7" s="1739"/>
      <c r="C7" s="1740" t="s">
        <v>2304</v>
      </c>
      <c r="D7" s="1741">
        <v>12030</v>
      </c>
      <c r="E7" s="1741">
        <v>12530</v>
      </c>
      <c r="F7" s="1742"/>
    </row>
    <row r="8" spans="1:9" x14ac:dyDescent="0.25">
      <c r="A8" s="1738"/>
      <c r="B8" s="1739"/>
      <c r="C8" s="1740" t="s">
        <v>2305</v>
      </c>
      <c r="D8" s="1741">
        <v>10203</v>
      </c>
      <c r="E8" s="1741">
        <v>10703</v>
      </c>
      <c r="F8" s="1742"/>
    </row>
    <row r="9" spans="1:9" x14ac:dyDescent="0.25">
      <c r="A9" s="1738"/>
      <c r="B9" s="1739"/>
      <c r="C9" s="1740" t="s">
        <v>2306</v>
      </c>
      <c r="D9" s="1741">
        <v>13989</v>
      </c>
      <c r="E9" s="1741">
        <v>14389</v>
      </c>
      <c r="F9" s="1742"/>
    </row>
    <row r="10" spans="1:9" x14ac:dyDescent="0.25">
      <c r="A10" s="1738"/>
      <c r="B10" s="6338"/>
      <c r="C10" s="6339" t="s">
        <v>2307</v>
      </c>
      <c r="D10" s="6340">
        <v>13046</v>
      </c>
      <c r="E10" s="6340">
        <v>13446</v>
      </c>
      <c r="F10" s="1742"/>
    </row>
    <row r="11" spans="1:9" x14ac:dyDescent="0.25">
      <c r="A11" s="1738"/>
      <c r="B11" s="6338"/>
      <c r="C11" s="6339"/>
      <c r="D11" s="6340"/>
      <c r="E11" s="6340"/>
      <c r="F11" s="1742"/>
    </row>
    <row r="12" spans="1:9" x14ac:dyDescent="0.25">
      <c r="A12" s="1738"/>
      <c r="B12" s="6338"/>
      <c r="C12" s="6339"/>
      <c r="D12" s="6340"/>
      <c r="E12" s="6340"/>
      <c r="F12" s="1742"/>
    </row>
    <row r="13" spans="1:9" x14ac:dyDescent="0.25">
      <c r="A13" s="1738"/>
      <c r="B13" s="1739"/>
      <c r="C13" s="1740" t="s">
        <v>2308</v>
      </c>
      <c r="D13" s="1741">
        <v>12299</v>
      </c>
      <c r="E13" s="1741">
        <v>12799</v>
      </c>
      <c r="F13" s="1742"/>
    </row>
    <row r="14" spans="1:9" x14ac:dyDescent="0.25">
      <c r="A14" s="1738"/>
      <c r="B14" s="1739" t="s">
        <v>2309</v>
      </c>
      <c r="C14" s="1740" t="s">
        <v>2310</v>
      </c>
      <c r="D14" s="1741"/>
      <c r="E14" s="1741"/>
      <c r="F14" s="1742"/>
    </row>
    <row r="15" spans="1:9" x14ac:dyDescent="0.25">
      <c r="A15" s="1738"/>
      <c r="B15" s="1739"/>
      <c r="C15" s="1740" t="s">
        <v>2304</v>
      </c>
      <c r="D15" s="1741">
        <v>10075</v>
      </c>
      <c r="E15" s="1741">
        <v>10875</v>
      </c>
      <c r="F15" s="1742"/>
    </row>
    <row r="16" spans="1:9" x14ac:dyDescent="0.25">
      <c r="A16" s="1738"/>
      <c r="B16" s="1739"/>
      <c r="C16" s="1740" t="s">
        <v>2305</v>
      </c>
      <c r="D16" s="1741">
        <v>10075</v>
      </c>
      <c r="E16" s="1741">
        <v>10875</v>
      </c>
      <c r="F16" s="1742"/>
    </row>
    <row r="17" spans="1:6" ht="18.75" customHeight="1" x14ac:dyDescent="0.25">
      <c r="A17" s="1743" t="s">
        <v>88</v>
      </c>
      <c r="B17" s="1744" t="s">
        <v>2311</v>
      </c>
      <c r="C17" s="1740"/>
      <c r="D17" s="1741"/>
      <c r="E17" s="1741"/>
      <c r="F17" s="1742"/>
    </row>
    <row r="18" spans="1:6" x14ac:dyDescent="0.25">
      <c r="A18" s="1738"/>
      <c r="B18" s="1745" t="s">
        <v>2312</v>
      </c>
      <c r="C18" s="1740" t="s">
        <v>2313</v>
      </c>
      <c r="D18" s="1741">
        <v>11274</v>
      </c>
      <c r="E18" s="1741">
        <v>11774</v>
      </c>
      <c r="F18" s="1742"/>
    </row>
    <row r="19" spans="1:6" x14ac:dyDescent="0.25">
      <c r="A19" s="1738"/>
      <c r="B19" s="1745" t="s">
        <v>2314</v>
      </c>
      <c r="C19" s="1740" t="s">
        <v>2315</v>
      </c>
      <c r="D19" s="1741">
        <v>9375</v>
      </c>
      <c r="E19" s="1741">
        <v>9875</v>
      </c>
      <c r="F19" s="1742"/>
    </row>
    <row r="20" spans="1:6" x14ac:dyDescent="0.25">
      <c r="A20" s="1738"/>
      <c r="B20" s="1745" t="s">
        <v>2316</v>
      </c>
      <c r="C20" s="1740" t="s">
        <v>2317</v>
      </c>
      <c r="D20" s="1741">
        <v>11723</v>
      </c>
      <c r="E20" s="1741">
        <v>12223</v>
      </c>
      <c r="F20" s="1742"/>
    </row>
    <row r="21" spans="1:6" x14ac:dyDescent="0.25">
      <c r="A21" s="1738"/>
      <c r="B21" s="1739" t="s">
        <v>2318</v>
      </c>
      <c r="C21" s="1740" t="s">
        <v>2319</v>
      </c>
      <c r="D21" s="1741">
        <v>11365</v>
      </c>
      <c r="E21" s="1741">
        <v>11865</v>
      </c>
      <c r="F21" s="1742"/>
    </row>
    <row r="22" spans="1:6" ht="26.4" x14ac:dyDescent="0.25">
      <c r="A22" s="1738"/>
      <c r="B22" s="1746" t="s">
        <v>2320</v>
      </c>
      <c r="C22" s="1740" t="s">
        <v>2321</v>
      </c>
      <c r="D22" s="1741">
        <v>15807</v>
      </c>
      <c r="E22" s="1741">
        <v>16206</v>
      </c>
      <c r="F22" s="1742"/>
    </row>
    <row r="23" spans="1:6" x14ac:dyDescent="0.25">
      <c r="A23" s="1738" t="s">
        <v>2322</v>
      </c>
      <c r="B23" s="1747" t="s">
        <v>2323</v>
      </c>
      <c r="C23" s="1740" t="s">
        <v>2324</v>
      </c>
      <c r="D23" s="1741">
        <v>12054</v>
      </c>
      <c r="E23" s="1741">
        <v>12554</v>
      </c>
      <c r="F23" s="1742"/>
    </row>
    <row r="24" spans="1:6" ht="15" customHeight="1" x14ac:dyDescent="0.25">
      <c r="A24" s="1743" t="s">
        <v>88</v>
      </c>
      <c r="B24" s="1744" t="s">
        <v>2325</v>
      </c>
      <c r="C24" s="1739"/>
      <c r="D24" s="1741"/>
      <c r="E24" s="1741"/>
      <c r="F24" s="1742"/>
    </row>
    <row r="25" spans="1:6" x14ac:dyDescent="0.25">
      <c r="A25" s="1743"/>
      <c r="B25" s="1744"/>
      <c r="C25" s="1739" t="s">
        <v>2326</v>
      </c>
      <c r="D25" s="1741">
        <v>16093</v>
      </c>
      <c r="E25" s="1741">
        <v>16493</v>
      </c>
      <c r="F25" s="1742"/>
    </row>
    <row r="26" spans="1:6" x14ac:dyDescent="0.25">
      <c r="A26" s="1738"/>
      <c r="B26" s="1739"/>
      <c r="C26" s="1739" t="s">
        <v>2327</v>
      </c>
      <c r="D26" s="1741">
        <v>16093</v>
      </c>
      <c r="E26" s="1741">
        <v>16493</v>
      </c>
      <c r="F26" s="1742"/>
    </row>
    <row r="27" spans="1:6" ht="26.4" x14ac:dyDescent="0.25">
      <c r="A27" s="1743"/>
      <c r="B27" s="1748" t="s">
        <v>2231</v>
      </c>
      <c r="C27" s="1749"/>
      <c r="D27" s="1750"/>
      <c r="E27" s="1750"/>
      <c r="F27" s="1742"/>
    </row>
    <row r="28" spans="1:6" x14ac:dyDescent="0.25">
      <c r="A28" s="1738"/>
      <c r="B28" s="1751" t="s">
        <v>2328</v>
      </c>
      <c r="C28" s="1751" t="s">
        <v>2329</v>
      </c>
      <c r="D28" s="1752">
        <v>10075</v>
      </c>
      <c r="E28" s="1752">
        <v>10875</v>
      </c>
      <c r="F28" s="1742"/>
    </row>
    <row r="29" spans="1:6" x14ac:dyDescent="0.25">
      <c r="A29" s="1738"/>
      <c r="B29" s="1753" t="s">
        <v>1673</v>
      </c>
      <c r="C29" s="1751"/>
      <c r="D29" s="1752"/>
      <c r="E29" s="1752"/>
      <c r="F29" s="1742"/>
    </row>
    <row r="30" spans="1:6" x14ac:dyDescent="0.25">
      <c r="A30" s="1738"/>
      <c r="B30" s="1753"/>
      <c r="C30" s="1751" t="s">
        <v>2330</v>
      </c>
      <c r="D30" s="1752">
        <v>12267</v>
      </c>
      <c r="E30" s="1752">
        <v>12767</v>
      </c>
      <c r="F30" s="1742"/>
    </row>
    <row r="31" spans="1:6" x14ac:dyDescent="0.25">
      <c r="A31" s="1738"/>
      <c r="B31" s="1751"/>
      <c r="C31" s="1751" t="s">
        <v>2331</v>
      </c>
      <c r="D31" s="1752">
        <v>12765</v>
      </c>
      <c r="E31" s="1752">
        <v>13265</v>
      </c>
      <c r="F31" s="1742"/>
    </row>
    <row r="32" spans="1:6" x14ac:dyDescent="0.25">
      <c r="A32" s="1738"/>
      <c r="B32" s="1751"/>
      <c r="C32" s="1751" t="s">
        <v>2332</v>
      </c>
      <c r="D32" s="1752">
        <v>10427</v>
      </c>
      <c r="E32" s="1752">
        <v>10927</v>
      </c>
      <c r="F32" s="1742"/>
    </row>
    <row r="33" spans="1:6" x14ac:dyDescent="0.25">
      <c r="A33" s="1743" t="s">
        <v>88</v>
      </c>
      <c r="B33" s="1754" t="s">
        <v>1672</v>
      </c>
      <c r="C33" s="1755"/>
      <c r="D33" s="1750"/>
      <c r="E33" s="1750"/>
      <c r="F33" s="1742"/>
    </row>
    <row r="34" spans="1:6" x14ac:dyDescent="0.25">
      <c r="A34" s="1738"/>
      <c r="B34" s="1756" t="s">
        <v>2333</v>
      </c>
      <c r="C34" s="1751" t="s">
        <v>2334</v>
      </c>
      <c r="D34" s="1757">
        <v>15622</v>
      </c>
      <c r="E34" s="1757">
        <v>16022</v>
      </c>
      <c r="F34" s="1742"/>
    </row>
    <row r="35" spans="1:6" x14ac:dyDescent="0.25">
      <c r="A35" s="1738"/>
      <c r="B35" s="1751"/>
      <c r="C35" s="1751" t="s">
        <v>2335</v>
      </c>
      <c r="D35" s="1757">
        <v>15043</v>
      </c>
      <c r="E35" s="1757">
        <v>15443</v>
      </c>
      <c r="F35" s="1742"/>
    </row>
    <row r="36" spans="1:6" x14ac:dyDescent="0.25">
      <c r="A36" s="1743" t="s">
        <v>88</v>
      </c>
      <c r="B36" s="1753" t="s">
        <v>1687</v>
      </c>
      <c r="C36" s="1751"/>
      <c r="D36" s="1750"/>
      <c r="E36" s="1750"/>
      <c r="F36" s="1742"/>
    </row>
    <row r="37" spans="1:6" x14ac:dyDescent="0.25">
      <c r="A37" s="1738"/>
      <c r="B37" s="1751" t="s">
        <v>2336</v>
      </c>
      <c r="C37" s="1758" t="s">
        <v>2337</v>
      </c>
      <c r="D37" s="1752">
        <v>11379</v>
      </c>
      <c r="E37" s="1752">
        <v>12179</v>
      </c>
      <c r="F37" s="1742"/>
    </row>
    <row r="38" spans="1:6" x14ac:dyDescent="0.25">
      <c r="A38" s="1759"/>
      <c r="B38" s="1760"/>
      <c r="C38" s="1760" t="s">
        <v>2338</v>
      </c>
      <c r="D38" s="1761">
        <v>10075</v>
      </c>
      <c r="E38" s="1761">
        <v>10575</v>
      </c>
      <c r="F38" s="1742"/>
    </row>
    <row r="39" spans="1:6" ht="14.4" x14ac:dyDescent="0.25">
      <c r="B39" s="1762" t="s">
        <v>2339</v>
      </c>
      <c r="C39" s="1725"/>
      <c r="D39" s="1763"/>
      <c r="E39" s="1763"/>
    </row>
    <row r="40" spans="1:6" s="1768" customFormat="1" ht="13.8" x14ac:dyDescent="0.25">
      <c r="A40" s="1764"/>
      <c r="B40" s="1765"/>
      <c r="C40" s="1766"/>
      <c r="D40" s="1767"/>
      <c r="E40" s="1767"/>
    </row>
  </sheetData>
  <mergeCells count="6">
    <mergeCell ref="A1:I1"/>
    <mergeCell ref="A2:E2"/>
    <mergeCell ref="B10:B12"/>
    <mergeCell ref="C10:C12"/>
    <mergeCell ref="D10:D12"/>
    <mergeCell ref="E10:E12"/>
  </mergeCells>
  <hyperlinks>
    <hyperlink ref="A1" location="CONTENT!A1" display="Back to table of contents" xr:uid="{9736D0B8-DE57-4B0C-A84D-5FE0EE89385B}"/>
    <hyperlink ref="A1:I1" location="CONTENT!B139" display="Back to table of contents" xr:uid="{AFB49B76-8FDD-4BFC-9EEC-1415443914CD}"/>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6AA4-94E1-4C0F-897B-B6810CCF152E}">
  <dimension ref="A1:I307"/>
  <sheetViews>
    <sheetView workbookViewId="0">
      <selection sqref="A1:XFD1"/>
    </sheetView>
  </sheetViews>
  <sheetFormatPr defaultColWidth="8.5" defaultRowHeight="15" x14ac:dyDescent="0.25"/>
  <cols>
    <col min="1" max="1" width="20.5" style="1769" customWidth="1"/>
    <col min="2" max="2" width="19.8984375" style="1769" customWidth="1"/>
    <col min="3" max="3" width="12.8984375" style="1769" customWidth="1"/>
    <col min="4" max="4" width="14.19921875" style="1769" customWidth="1"/>
    <col min="5" max="100" width="8" style="1769" customWidth="1"/>
    <col min="101" max="101" width="29.5" style="1769" customWidth="1"/>
    <col min="102" max="102" width="32.5" style="1769" customWidth="1"/>
    <col min="103" max="103" width="18.69921875" style="1769" customWidth="1"/>
    <col min="104" max="104" width="15.09765625" style="1769" customWidth="1"/>
    <col min="105" max="105" width="18" style="1769" customWidth="1"/>
    <col min="106" max="106" width="14.19921875" style="1769" customWidth="1"/>
    <col min="107" max="107" width="4.5" style="1769" customWidth="1"/>
    <col min="108" max="183" width="8" style="1769" customWidth="1"/>
    <col min="184" max="184" width="29.5" style="1769" customWidth="1"/>
    <col min="185" max="185" width="26.8984375" style="1769" customWidth="1"/>
    <col min="186" max="16384" width="8.5" style="1769"/>
  </cols>
  <sheetData>
    <row r="1" spans="1:9" s="419" customFormat="1" ht="15.6" x14ac:dyDescent="0.3">
      <c r="A1" s="5863" t="s">
        <v>0</v>
      </c>
      <c r="B1" s="5863"/>
      <c r="C1" s="5863"/>
      <c r="D1" s="5863"/>
      <c r="E1" s="5863"/>
      <c r="F1" s="5863"/>
      <c r="G1" s="5863"/>
      <c r="H1" s="5863"/>
      <c r="I1" s="5863"/>
    </row>
    <row r="2" spans="1:9" ht="36" customHeight="1" x14ac:dyDescent="0.25">
      <c r="A2" s="6348" t="s">
        <v>2340</v>
      </c>
      <c r="B2" s="6348"/>
      <c r="C2" s="6348"/>
      <c r="D2" s="6348"/>
    </row>
    <row r="3" spans="1:9" s="1774" customFormat="1" ht="35.4" customHeight="1" x14ac:dyDescent="0.3">
      <c r="A3" s="1770" t="s">
        <v>2279</v>
      </c>
      <c r="B3" s="1771" t="s">
        <v>2341</v>
      </c>
      <c r="C3" s="1772" t="s">
        <v>2342</v>
      </c>
      <c r="D3" s="1773" t="s">
        <v>2343</v>
      </c>
    </row>
    <row r="4" spans="1:9" s="1774" customFormat="1" ht="25.5" customHeight="1" x14ac:dyDescent="0.3">
      <c r="A4" s="6349" t="s">
        <v>2344</v>
      </c>
      <c r="B4" s="6350"/>
      <c r="D4" s="1775"/>
    </row>
    <row r="5" spans="1:9" s="1774" customFormat="1" ht="27" customHeight="1" x14ac:dyDescent="0.3">
      <c r="A5" s="1776" t="s">
        <v>2345</v>
      </c>
      <c r="B5" s="1777" t="s">
        <v>2346</v>
      </c>
      <c r="C5" s="1778">
        <v>20072</v>
      </c>
      <c r="D5" s="1778">
        <v>23516</v>
      </c>
      <c r="E5" s="1779"/>
    </row>
    <row r="6" spans="1:9" s="1774" customFormat="1" ht="27" customHeight="1" x14ac:dyDescent="0.3">
      <c r="A6" s="1780"/>
      <c r="B6" s="1781" t="s">
        <v>2347</v>
      </c>
      <c r="C6" s="1778">
        <v>28433</v>
      </c>
      <c r="D6" s="1778">
        <v>31339</v>
      </c>
      <c r="E6" s="1779"/>
    </row>
    <row r="7" spans="1:9" s="1774" customFormat="1" ht="27" customHeight="1" x14ac:dyDescent="0.3">
      <c r="A7" s="1780"/>
      <c r="B7" s="1777" t="s">
        <v>2348</v>
      </c>
      <c r="C7" s="1778">
        <v>25409</v>
      </c>
      <c r="D7" s="1778">
        <v>28687</v>
      </c>
      <c r="E7" s="1779"/>
    </row>
    <row r="8" spans="1:9" s="1774" customFormat="1" ht="27" customHeight="1" x14ac:dyDescent="0.3">
      <c r="A8" s="1780"/>
      <c r="B8" s="1777" t="s">
        <v>2349</v>
      </c>
      <c r="C8" s="1782">
        <v>33849</v>
      </c>
      <c r="D8" s="1782">
        <v>35775</v>
      </c>
      <c r="E8" s="1779"/>
    </row>
    <row r="9" spans="1:9" s="1774" customFormat="1" ht="27" customHeight="1" x14ac:dyDescent="0.3">
      <c r="A9" s="1780"/>
      <c r="B9" s="1777" t="s">
        <v>2350</v>
      </c>
      <c r="C9" s="1782">
        <v>33941</v>
      </c>
      <c r="D9" s="1782">
        <v>34917</v>
      </c>
      <c r="E9" s="1779"/>
    </row>
    <row r="10" spans="1:9" s="1774" customFormat="1" ht="27" customHeight="1" x14ac:dyDescent="0.3">
      <c r="A10" s="1783" t="s">
        <v>2351</v>
      </c>
      <c r="B10" s="1777" t="s">
        <v>2346</v>
      </c>
      <c r="C10" s="1782">
        <v>14054</v>
      </c>
      <c r="D10" s="1782">
        <v>15754</v>
      </c>
      <c r="E10" s="1779"/>
    </row>
    <row r="11" spans="1:9" s="1774" customFormat="1" ht="27" customHeight="1" x14ac:dyDescent="0.3">
      <c r="A11" s="1784"/>
      <c r="B11" s="1785" t="s">
        <v>2352</v>
      </c>
      <c r="C11" s="1782">
        <v>19860</v>
      </c>
      <c r="D11" s="1782">
        <v>18112</v>
      </c>
      <c r="E11" s="1779"/>
    </row>
    <row r="12" spans="1:9" s="1774" customFormat="1" ht="27" customHeight="1" x14ac:dyDescent="0.3">
      <c r="A12" s="1786" t="s">
        <v>2353</v>
      </c>
      <c r="B12" s="1785" t="s">
        <v>2354</v>
      </c>
      <c r="C12" s="1782">
        <v>25147</v>
      </c>
      <c r="D12" s="1782">
        <v>25974</v>
      </c>
      <c r="E12" s="1779"/>
    </row>
    <row r="13" spans="1:9" s="1774" customFormat="1" ht="27" customHeight="1" x14ac:dyDescent="0.3">
      <c r="A13" s="1784"/>
      <c r="B13" s="1785" t="s">
        <v>2355</v>
      </c>
      <c r="C13" s="1782">
        <v>25187</v>
      </c>
      <c r="D13" s="1782">
        <v>26655</v>
      </c>
      <c r="E13" s="1779"/>
    </row>
    <row r="14" spans="1:9" s="1774" customFormat="1" ht="27" customHeight="1" x14ac:dyDescent="0.3">
      <c r="A14" s="1787" t="s">
        <v>2250</v>
      </c>
      <c r="B14" s="1788"/>
      <c r="C14" s="1782"/>
      <c r="D14" s="1782"/>
      <c r="E14" s="1779"/>
    </row>
    <row r="15" spans="1:9" s="1774" customFormat="1" ht="27" customHeight="1" x14ac:dyDescent="0.3">
      <c r="A15" s="1789" t="s">
        <v>2356</v>
      </c>
      <c r="B15" s="1785" t="s">
        <v>2357</v>
      </c>
      <c r="C15" s="1782">
        <v>15711</v>
      </c>
      <c r="D15" s="1782">
        <v>17735</v>
      </c>
      <c r="E15" s="1779"/>
    </row>
    <row r="16" spans="1:9" s="1774" customFormat="1" ht="27" customHeight="1" x14ac:dyDescent="0.3">
      <c r="A16" s="1789"/>
      <c r="B16" s="1785" t="s">
        <v>2358</v>
      </c>
      <c r="C16" s="1782">
        <v>17832</v>
      </c>
      <c r="D16" s="1782">
        <v>19820</v>
      </c>
      <c r="E16" s="1779"/>
    </row>
    <row r="17" spans="1:5" s="1774" customFormat="1" ht="27" customHeight="1" x14ac:dyDescent="0.3">
      <c r="A17" s="1790" t="s">
        <v>2359</v>
      </c>
      <c r="B17" s="1785" t="s">
        <v>2360</v>
      </c>
      <c r="C17" s="1782">
        <v>11211</v>
      </c>
      <c r="D17" s="1782">
        <v>12613</v>
      </c>
      <c r="E17" s="1779"/>
    </row>
    <row r="18" spans="1:5" s="1774" customFormat="1" ht="27" customHeight="1" x14ac:dyDescent="0.3">
      <c r="A18" s="1789"/>
      <c r="B18" s="1785" t="s">
        <v>2357</v>
      </c>
      <c r="C18" s="1782">
        <v>12235</v>
      </c>
      <c r="D18" s="1782">
        <v>13501</v>
      </c>
      <c r="E18" s="1779"/>
    </row>
    <row r="19" spans="1:5" s="1774" customFormat="1" ht="27" customHeight="1" x14ac:dyDescent="0.3">
      <c r="A19" s="1789"/>
      <c r="B19" s="1785" t="s">
        <v>2349</v>
      </c>
      <c r="C19" s="1782">
        <v>22695</v>
      </c>
      <c r="D19" s="1782">
        <v>24234</v>
      </c>
      <c r="E19" s="1779"/>
    </row>
    <row r="20" spans="1:5" s="1774" customFormat="1" ht="27" customHeight="1" x14ac:dyDescent="0.3">
      <c r="A20" s="1783" t="s">
        <v>2361</v>
      </c>
      <c r="B20" s="1785" t="s">
        <v>2362</v>
      </c>
      <c r="C20" s="1782">
        <v>28115</v>
      </c>
      <c r="D20" s="1782">
        <v>32272</v>
      </c>
      <c r="E20" s="1779"/>
    </row>
    <row r="21" spans="1:5" s="1774" customFormat="1" ht="27" customHeight="1" x14ac:dyDescent="0.3">
      <c r="A21" s="1783"/>
      <c r="B21" s="1785" t="s">
        <v>2363</v>
      </c>
      <c r="C21" s="1782">
        <v>28236</v>
      </c>
      <c r="D21" s="1782">
        <v>33779</v>
      </c>
      <c r="E21" s="1779"/>
    </row>
    <row r="22" spans="1:5" s="1774" customFormat="1" ht="27" customHeight="1" x14ac:dyDescent="0.3">
      <c r="A22" s="1780"/>
      <c r="B22" s="1785" t="s">
        <v>2357</v>
      </c>
      <c r="C22" s="1782">
        <v>28538</v>
      </c>
      <c r="D22" s="1782">
        <v>33427</v>
      </c>
      <c r="E22" s="1779"/>
    </row>
    <row r="23" spans="1:5" s="1774" customFormat="1" ht="27" customHeight="1" x14ac:dyDescent="0.3">
      <c r="A23" s="1791" t="s">
        <v>2364</v>
      </c>
      <c r="B23" s="1792" t="s">
        <v>2365</v>
      </c>
      <c r="C23" s="1782">
        <v>20969</v>
      </c>
      <c r="D23" s="1782">
        <v>23145</v>
      </c>
      <c r="E23" s="1779"/>
    </row>
    <row r="24" spans="1:5" s="1774" customFormat="1" ht="27" customHeight="1" x14ac:dyDescent="0.3">
      <c r="A24" s="1790"/>
      <c r="B24" s="1785" t="s">
        <v>2357</v>
      </c>
      <c r="C24" s="1782">
        <v>21729</v>
      </c>
      <c r="D24" s="1782">
        <v>22773</v>
      </c>
      <c r="E24" s="1779"/>
    </row>
    <row r="25" spans="1:5" s="1774" customFormat="1" ht="27" customHeight="1" x14ac:dyDescent="0.3">
      <c r="A25" s="1793" t="s">
        <v>2366</v>
      </c>
      <c r="B25" s="1788" t="s">
        <v>2357</v>
      </c>
      <c r="C25" s="1782">
        <v>17907</v>
      </c>
      <c r="D25" s="1782">
        <v>16725</v>
      </c>
      <c r="E25" s="1779"/>
    </row>
    <row r="26" spans="1:5" s="1774" customFormat="1" ht="27" customHeight="1" x14ac:dyDescent="0.3">
      <c r="A26" s="1789" t="s">
        <v>2296</v>
      </c>
      <c r="B26" s="1785" t="s">
        <v>2357</v>
      </c>
      <c r="C26" s="1782">
        <v>12935</v>
      </c>
      <c r="D26" s="1782">
        <v>12816</v>
      </c>
      <c r="E26" s="1779"/>
    </row>
    <row r="27" spans="1:5" s="1774" customFormat="1" ht="27" customHeight="1" x14ac:dyDescent="0.3">
      <c r="A27" s="1780"/>
      <c r="B27" s="1785" t="s">
        <v>2367</v>
      </c>
      <c r="C27" s="1782">
        <v>11941</v>
      </c>
      <c r="D27" s="1782">
        <v>12656</v>
      </c>
      <c r="E27" s="1779"/>
    </row>
    <row r="28" spans="1:5" s="1774" customFormat="1" ht="27" customHeight="1" x14ac:dyDescent="0.3">
      <c r="A28" s="1780"/>
      <c r="B28" s="1785" t="s">
        <v>2349</v>
      </c>
      <c r="C28" s="1782">
        <v>23158</v>
      </c>
      <c r="D28" s="1782">
        <v>23163</v>
      </c>
      <c r="E28" s="1779"/>
    </row>
    <row r="29" spans="1:5" s="1774" customFormat="1" ht="27" customHeight="1" x14ac:dyDescent="0.3">
      <c r="A29" s="1780"/>
      <c r="B29" s="1788" t="s">
        <v>2368</v>
      </c>
      <c r="C29" s="1782">
        <v>11514</v>
      </c>
      <c r="D29" s="1782">
        <v>12074</v>
      </c>
      <c r="E29" s="1779"/>
    </row>
    <row r="30" spans="1:5" s="1774" customFormat="1" ht="27" customHeight="1" x14ac:dyDescent="0.3">
      <c r="A30" s="1794" t="s">
        <v>2369</v>
      </c>
      <c r="B30" s="1795" t="s">
        <v>2370</v>
      </c>
      <c r="C30" s="1778">
        <v>18654</v>
      </c>
      <c r="D30" s="1778">
        <v>20275</v>
      </c>
      <c r="E30" s="1779"/>
    </row>
    <row r="31" spans="1:5" s="1774" customFormat="1" ht="27" customHeight="1" x14ac:dyDescent="0.3">
      <c r="A31" s="1780"/>
      <c r="B31" s="1795" t="s">
        <v>2357</v>
      </c>
      <c r="C31" s="1778">
        <v>29855</v>
      </c>
      <c r="D31" s="1778">
        <v>29846</v>
      </c>
      <c r="E31" s="1779"/>
    </row>
    <row r="32" spans="1:5" s="1774" customFormat="1" ht="27" customHeight="1" x14ac:dyDescent="0.3">
      <c r="A32" s="1794" t="s">
        <v>2371</v>
      </c>
      <c r="B32" s="1795" t="s">
        <v>2357</v>
      </c>
      <c r="C32" s="1778">
        <v>17258</v>
      </c>
      <c r="D32" s="1778">
        <v>18823</v>
      </c>
      <c r="E32" s="1779"/>
    </row>
    <row r="33" spans="1:5" s="1774" customFormat="1" ht="27" customHeight="1" x14ac:dyDescent="0.3">
      <c r="A33" s="1783" t="s">
        <v>2372</v>
      </c>
      <c r="B33" s="1796" t="s">
        <v>2373</v>
      </c>
      <c r="C33" s="1778">
        <v>26350</v>
      </c>
      <c r="D33" s="1778">
        <v>31232</v>
      </c>
      <c r="E33" s="1779"/>
    </row>
    <row r="34" spans="1:5" s="1774" customFormat="1" ht="27" customHeight="1" x14ac:dyDescent="0.3">
      <c r="A34" s="1780"/>
      <c r="B34" s="1796" t="s">
        <v>2374</v>
      </c>
      <c r="C34" s="1778">
        <v>21010</v>
      </c>
      <c r="D34" s="1778">
        <v>23996</v>
      </c>
      <c r="E34" s="1779"/>
    </row>
    <row r="35" spans="1:5" s="1774" customFormat="1" ht="27" customHeight="1" x14ac:dyDescent="0.3">
      <c r="A35" s="1797" t="s">
        <v>1669</v>
      </c>
      <c r="B35" s="1785" t="s">
        <v>2375</v>
      </c>
      <c r="C35" s="1778">
        <v>26028</v>
      </c>
      <c r="D35" s="1778">
        <v>27289</v>
      </c>
      <c r="E35" s="1779"/>
    </row>
    <row r="36" spans="1:5" s="1774" customFormat="1" ht="27" customHeight="1" x14ac:dyDescent="0.3">
      <c r="A36" s="1784"/>
      <c r="B36" s="1785" t="s">
        <v>2376</v>
      </c>
      <c r="C36" s="1778">
        <v>22076</v>
      </c>
      <c r="D36" s="1778">
        <v>27018</v>
      </c>
      <c r="E36" s="1779"/>
    </row>
    <row r="37" spans="1:5" s="1774" customFormat="1" ht="27" customHeight="1" x14ac:dyDescent="0.3">
      <c r="A37" s="1784"/>
      <c r="B37" s="1785" t="s">
        <v>2355</v>
      </c>
      <c r="C37" s="1778">
        <v>30333</v>
      </c>
      <c r="D37" s="1778">
        <v>36686</v>
      </c>
      <c r="E37" s="1779"/>
    </row>
    <row r="38" spans="1:5" s="1774" customFormat="1" ht="27" customHeight="1" x14ac:dyDescent="0.3">
      <c r="A38" s="1784"/>
      <c r="B38" s="1788" t="s">
        <v>2377</v>
      </c>
      <c r="C38" s="1778">
        <v>26409</v>
      </c>
      <c r="D38" s="1778">
        <v>36202</v>
      </c>
      <c r="E38" s="1779"/>
    </row>
    <row r="39" spans="1:5" s="1774" customFormat="1" ht="27" customHeight="1" x14ac:dyDescent="0.3">
      <c r="A39" s="6351" t="s">
        <v>2231</v>
      </c>
      <c r="B39" s="6352"/>
      <c r="C39" s="1778"/>
      <c r="D39" s="1778"/>
      <c r="E39" s="1779"/>
    </row>
    <row r="40" spans="1:5" s="1774" customFormat="1" ht="27" customHeight="1" x14ac:dyDescent="0.3">
      <c r="A40" s="1783" t="s">
        <v>2378</v>
      </c>
      <c r="B40" s="1798" t="s">
        <v>2379</v>
      </c>
      <c r="C40" s="1778">
        <v>14300</v>
      </c>
      <c r="D40" s="1778">
        <v>17201</v>
      </c>
      <c r="E40" s="1779"/>
    </row>
    <row r="41" spans="1:5" s="1774" customFormat="1" ht="27" customHeight="1" x14ac:dyDescent="0.3">
      <c r="A41" s="1790" t="s">
        <v>2380</v>
      </c>
      <c r="B41" s="1799" t="s">
        <v>2381</v>
      </c>
      <c r="C41" s="1782">
        <v>21202</v>
      </c>
      <c r="D41" s="1782">
        <v>22283</v>
      </c>
      <c r="E41" s="1779"/>
    </row>
    <row r="42" spans="1:5" s="1774" customFormat="1" ht="27" customHeight="1" x14ac:dyDescent="0.3">
      <c r="A42" s="1800"/>
      <c r="B42" s="1801" t="s">
        <v>2382</v>
      </c>
      <c r="C42" s="1782">
        <v>17360</v>
      </c>
      <c r="D42" s="1782">
        <v>18583</v>
      </c>
      <c r="E42" s="1779"/>
    </row>
    <row r="43" spans="1:5" s="1774" customFormat="1" ht="27" customHeight="1" x14ac:dyDescent="0.3">
      <c r="A43" s="1802" t="s">
        <v>2383</v>
      </c>
      <c r="B43" s="1801" t="s">
        <v>2384</v>
      </c>
      <c r="C43" s="1782">
        <v>21460</v>
      </c>
      <c r="D43" s="1782">
        <v>25403</v>
      </c>
      <c r="E43" s="1779"/>
    </row>
    <row r="44" spans="1:5" s="1774" customFormat="1" ht="27" customHeight="1" x14ac:dyDescent="0.3">
      <c r="A44" s="1800"/>
      <c r="B44" s="1801" t="s">
        <v>2385</v>
      </c>
      <c r="C44" s="1782">
        <v>40232</v>
      </c>
      <c r="D44" s="1782">
        <v>47001</v>
      </c>
      <c r="E44" s="1779"/>
    </row>
    <row r="45" spans="1:5" s="1774" customFormat="1" ht="27" customHeight="1" x14ac:dyDescent="0.3">
      <c r="A45" s="1783" t="s">
        <v>2386</v>
      </c>
      <c r="B45" s="1788" t="s">
        <v>2387</v>
      </c>
      <c r="C45" s="1782">
        <v>14876</v>
      </c>
      <c r="D45" s="1782">
        <v>17445</v>
      </c>
      <c r="E45" s="1779"/>
    </row>
    <row r="46" spans="1:5" s="1774" customFormat="1" ht="27" customHeight="1" x14ac:dyDescent="0.3">
      <c r="A46" s="1780"/>
      <c r="B46" s="1801" t="s">
        <v>2388</v>
      </c>
      <c r="C46" s="1782">
        <v>13203</v>
      </c>
      <c r="D46" s="1782">
        <v>15377</v>
      </c>
      <c r="E46" s="1779"/>
    </row>
    <row r="47" spans="1:5" s="1774" customFormat="1" ht="27" customHeight="1" x14ac:dyDescent="0.3">
      <c r="A47" s="1780"/>
      <c r="B47" s="1801" t="s">
        <v>2389</v>
      </c>
      <c r="C47" s="1782">
        <v>15130</v>
      </c>
      <c r="D47" s="1782">
        <v>17144</v>
      </c>
      <c r="E47" s="1779"/>
    </row>
    <row r="48" spans="1:5" s="1774" customFormat="1" ht="27" customHeight="1" x14ac:dyDescent="0.3">
      <c r="A48" s="1783" t="s">
        <v>2390</v>
      </c>
      <c r="B48" s="1785" t="s">
        <v>2391</v>
      </c>
      <c r="C48" s="1782">
        <v>25774</v>
      </c>
      <c r="D48" s="1782">
        <v>27865</v>
      </c>
      <c r="E48" s="1779"/>
    </row>
    <row r="49" spans="1:5" s="1774" customFormat="1" ht="27" customHeight="1" x14ac:dyDescent="0.3">
      <c r="A49" s="1800"/>
      <c r="B49" s="1801" t="s">
        <v>2392</v>
      </c>
      <c r="C49" s="1782">
        <v>15531</v>
      </c>
      <c r="D49" s="1782">
        <v>17643</v>
      </c>
      <c r="E49" s="1779"/>
    </row>
    <row r="50" spans="1:5" s="1774" customFormat="1" ht="27" customHeight="1" x14ac:dyDescent="0.3">
      <c r="A50" s="1797" t="s">
        <v>2393</v>
      </c>
      <c r="B50" s="1803"/>
      <c r="C50" s="1778"/>
      <c r="D50" s="1778"/>
      <c r="E50" s="1779"/>
    </row>
    <row r="51" spans="1:5" s="1774" customFormat="1" ht="27" customHeight="1" x14ac:dyDescent="0.3">
      <c r="A51" s="1789" t="s">
        <v>2394</v>
      </c>
      <c r="B51" s="1804" t="s">
        <v>2395</v>
      </c>
      <c r="C51" s="1778">
        <v>28154</v>
      </c>
      <c r="D51" s="1778">
        <v>29593</v>
      </c>
      <c r="E51" s="1779"/>
    </row>
    <row r="52" spans="1:5" s="1774" customFormat="1" ht="27" customHeight="1" x14ac:dyDescent="0.3">
      <c r="A52" s="1780"/>
      <c r="B52" s="1804" t="s">
        <v>2396</v>
      </c>
      <c r="C52" s="1778">
        <v>26274</v>
      </c>
      <c r="D52" s="1778">
        <v>27898</v>
      </c>
      <c r="E52" s="1779"/>
    </row>
    <row r="53" spans="1:5" s="1774" customFormat="1" ht="27" customHeight="1" x14ac:dyDescent="0.3">
      <c r="A53" s="1780"/>
      <c r="B53" s="1804" t="s">
        <v>2397</v>
      </c>
      <c r="C53" s="1778">
        <v>24418</v>
      </c>
      <c r="D53" s="1778">
        <v>24993</v>
      </c>
      <c r="E53" s="1779"/>
    </row>
    <row r="54" spans="1:5" s="1774" customFormat="1" ht="27" customHeight="1" x14ac:dyDescent="0.3">
      <c r="A54" s="1805" t="s">
        <v>2398</v>
      </c>
      <c r="B54" s="1806" t="s">
        <v>2355</v>
      </c>
      <c r="C54" s="1778">
        <v>76015</v>
      </c>
      <c r="D54" s="1778">
        <v>83031</v>
      </c>
      <c r="E54" s="1779"/>
    </row>
    <row r="55" spans="1:5" s="1774" customFormat="1" ht="27" customHeight="1" x14ac:dyDescent="0.3">
      <c r="A55" s="1807"/>
      <c r="B55" s="1806" t="s">
        <v>2374</v>
      </c>
      <c r="C55" s="1778">
        <v>51192</v>
      </c>
      <c r="D55" s="1778">
        <v>51427</v>
      </c>
      <c r="E55" s="1779"/>
    </row>
    <row r="56" spans="1:5" s="1774" customFormat="1" ht="27" customHeight="1" x14ac:dyDescent="0.3">
      <c r="A56" s="1807"/>
      <c r="B56" s="1806" t="s">
        <v>2399</v>
      </c>
      <c r="C56" s="1778">
        <v>58498</v>
      </c>
      <c r="D56" s="1778">
        <v>63442</v>
      </c>
      <c r="E56" s="1779"/>
    </row>
    <row r="57" spans="1:5" s="1774" customFormat="1" ht="27" customHeight="1" x14ac:dyDescent="0.3">
      <c r="A57" s="1807"/>
      <c r="B57" s="1806" t="s">
        <v>2400</v>
      </c>
      <c r="C57" s="1778">
        <v>56916</v>
      </c>
      <c r="D57" s="1778">
        <v>57805</v>
      </c>
      <c r="E57" s="1779"/>
    </row>
    <row r="58" spans="1:5" s="1774" customFormat="1" ht="27" customHeight="1" x14ac:dyDescent="0.3">
      <c r="A58" s="1805" t="s">
        <v>2401</v>
      </c>
      <c r="B58" s="1806" t="s">
        <v>2402</v>
      </c>
      <c r="C58" s="1778">
        <v>36409</v>
      </c>
      <c r="D58" s="1778">
        <v>38273</v>
      </c>
      <c r="E58" s="1779"/>
    </row>
    <row r="59" spans="1:5" s="1774" customFormat="1" ht="27" customHeight="1" x14ac:dyDescent="0.3">
      <c r="A59" s="1805"/>
      <c r="B59" s="1806" t="s">
        <v>2400</v>
      </c>
      <c r="C59" s="1778">
        <v>18625</v>
      </c>
      <c r="D59" s="1778">
        <v>21752</v>
      </c>
      <c r="E59" s="1779"/>
    </row>
    <row r="60" spans="1:5" s="1774" customFormat="1" ht="27" customHeight="1" x14ac:dyDescent="0.3">
      <c r="A60" s="6351" t="s">
        <v>1673</v>
      </c>
      <c r="B60" s="6352"/>
      <c r="C60" s="1782"/>
      <c r="D60" s="1782"/>
      <c r="E60" s="1779"/>
    </row>
    <row r="61" spans="1:5" s="1774" customFormat="1" ht="27" customHeight="1" x14ac:dyDescent="0.3">
      <c r="A61" s="1789" t="s">
        <v>2403</v>
      </c>
      <c r="B61" s="1804" t="s">
        <v>2404</v>
      </c>
      <c r="C61" s="1782">
        <v>18452</v>
      </c>
      <c r="D61" s="1782">
        <v>19878</v>
      </c>
      <c r="E61" s="1779"/>
    </row>
    <row r="62" spans="1:5" s="1774" customFormat="1" ht="27" customHeight="1" x14ac:dyDescent="0.3">
      <c r="A62" s="1784"/>
      <c r="B62" s="1804" t="s">
        <v>2405</v>
      </c>
      <c r="C62" s="1782">
        <v>17729</v>
      </c>
      <c r="D62" s="1782">
        <v>19351</v>
      </c>
      <c r="E62" s="1779"/>
    </row>
    <row r="63" spans="1:5" s="1774" customFormat="1" ht="27" customHeight="1" x14ac:dyDescent="0.3">
      <c r="A63" s="1784"/>
      <c r="B63" s="1804" t="s">
        <v>2406</v>
      </c>
      <c r="C63" s="1782">
        <v>24360</v>
      </c>
      <c r="D63" s="1782">
        <v>26036</v>
      </c>
      <c r="E63" s="1779"/>
    </row>
    <row r="64" spans="1:5" s="1774" customFormat="1" ht="27" customHeight="1" x14ac:dyDescent="0.3">
      <c r="A64" s="1784"/>
      <c r="B64" s="1804" t="s">
        <v>2407</v>
      </c>
      <c r="C64" s="1782">
        <v>16440</v>
      </c>
      <c r="D64" s="1782">
        <v>18078</v>
      </c>
      <c r="E64" s="1779"/>
    </row>
    <row r="65" spans="1:5" s="1774" customFormat="1" ht="27" customHeight="1" x14ac:dyDescent="0.3">
      <c r="A65" s="1808" t="s">
        <v>1848</v>
      </c>
      <c r="B65" s="1809"/>
      <c r="C65" s="1782"/>
      <c r="D65" s="1782"/>
      <c r="E65" s="1779"/>
    </row>
    <row r="66" spans="1:5" s="1774" customFormat="1" ht="27" customHeight="1" x14ac:dyDescent="0.3">
      <c r="A66" s="1783" t="s">
        <v>2408</v>
      </c>
      <c r="B66" s="1810" t="s">
        <v>2409</v>
      </c>
      <c r="C66" s="1782">
        <v>83713</v>
      </c>
      <c r="D66" s="1782">
        <v>82783</v>
      </c>
      <c r="E66" s="1779"/>
    </row>
    <row r="67" spans="1:5" s="1774" customFormat="1" ht="27" customHeight="1" x14ac:dyDescent="0.3">
      <c r="A67" s="1780"/>
      <c r="B67" s="1810" t="s">
        <v>2410</v>
      </c>
      <c r="C67" s="1782">
        <v>56024</v>
      </c>
      <c r="D67" s="1782">
        <v>52603</v>
      </c>
      <c r="E67" s="1779"/>
    </row>
    <row r="68" spans="1:5" s="1774" customFormat="1" ht="27" customHeight="1" x14ac:dyDescent="0.3">
      <c r="A68" s="1780"/>
      <c r="B68" s="1810" t="s">
        <v>2411</v>
      </c>
      <c r="C68" s="1782">
        <v>80488</v>
      </c>
      <c r="D68" s="1782">
        <v>82738</v>
      </c>
      <c r="E68" s="1779"/>
    </row>
    <row r="69" spans="1:5" s="1774" customFormat="1" ht="27" customHeight="1" x14ac:dyDescent="0.3">
      <c r="A69" s="1783" t="s">
        <v>2412</v>
      </c>
      <c r="B69" s="1788" t="s">
        <v>2413</v>
      </c>
      <c r="C69" s="1782">
        <v>41998</v>
      </c>
      <c r="D69" s="1782">
        <v>47591</v>
      </c>
      <c r="E69" s="1779"/>
    </row>
    <row r="70" spans="1:5" s="1774" customFormat="1" ht="27" customHeight="1" x14ac:dyDescent="0.3">
      <c r="A70" s="1784"/>
      <c r="B70" s="1788" t="s">
        <v>2414</v>
      </c>
      <c r="C70" s="1782">
        <v>34792</v>
      </c>
      <c r="D70" s="1782">
        <v>41408</v>
      </c>
      <c r="E70" s="1779"/>
    </row>
    <row r="71" spans="1:5" s="1774" customFormat="1" ht="27" customHeight="1" x14ac:dyDescent="0.3">
      <c r="A71" s="6346" t="s">
        <v>2415</v>
      </c>
      <c r="B71" s="6347"/>
      <c r="C71" s="1782"/>
      <c r="D71" s="1782"/>
      <c r="E71" s="1779"/>
    </row>
    <row r="72" spans="1:5" s="1774" customFormat="1" ht="24.75" customHeight="1" x14ac:dyDescent="0.3">
      <c r="A72" s="1783" t="s">
        <v>2416</v>
      </c>
      <c r="B72" s="1811" t="s">
        <v>2417</v>
      </c>
      <c r="C72" s="1782">
        <v>23624</v>
      </c>
      <c r="D72" s="1782">
        <v>25656</v>
      </c>
      <c r="E72" s="1779"/>
    </row>
    <row r="73" spans="1:5" s="1774" customFormat="1" ht="24.75" customHeight="1" x14ac:dyDescent="0.3">
      <c r="A73" s="1783"/>
      <c r="B73" s="1812" t="s">
        <v>2418</v>
      </c>
      <c r="C73" s="1782">
        <v>29966</v>
      </c>
      <c r="D73" s="1782">
        <v>32339</v>
      </c>
      <c r="E73" s="1779"/>
    </row>
    <row r="74" spans="1:5" s="1774" customFormat="1" ht="27" customHeight="1" x14ac:dyDescent="0.3">
      <c r="A74" s="1783" t="s">
        <v>2419</v>
      </c>
      <c r="B74" s="1785" t="s">
        <v>2420</v>
      </c>
      <c r="C74" s="1782">
        <v>22048</v>
      </c>
      <c r="D74" s="1782">
        <v>26511</v>
      </c>
      <c r="E74" s="1779"/>
    </row>
    <row r="75" spans="1:5" s="1774" customFormat="1" ht="27" customHeight="1" x14ac:dyDescent="0.3">
      <c r="A75" s="1783"/>
      <c r="B75" s="1785" t="s">
        <v>2421</v>
      </c>
      <c r="C75" s="1782">
        <v>17727</v>
      </c>
      <c r="D75" s="1782">
        <v>20199</v>
      </c>
      <c r="E75" s="1779"/>
    </row>
    <row r="76" spans="1:5" s="1774" customFormat="1" ht="27" customHeight="1" x14ac:dyDescent="0.3">
      <c r="A76" s="6341" t="s">
        <v>2422</v>
      </c>
      <c r="B76" s="6342"/>
      <c r="C76" s="1782"/>
      <c r="D76" s="1782"/>
      <c r="E76" s="1779"/>
    </row>
    <row r="77" spans="1:5" s="1774" customFormat="1" ht="35.25" customHeight="1" x14ac:dyDescent="0.3">
      <c r="A77" s="1790" t="s">
        <v>2423</v>
      </c>
      <c r="B77" s="1812" t="s">
        <v>2418</v>
      </c>
      <c r="C77" s="1782">
        <v>30822</v>
      </c>
      <c r="D77" s="1782">
        <v>34324</v>
      </c>
      <c r="E77" s="1779"/>
    </row>
    <row r="78" spans="1:5" s="1774" customFormat="1" ht="27" customHeight="1" x14ac:dyDescent="0.3">
      <c r="A78" s="1813" t="s">
        <v>2424</v>
      </c>
      <c r="B78" s="1785" t="s">
        <v>2425</v>
      </c>
      <c r="C78" s="1782">
        <v>51039</v>
      </c>
      <c r="D78" s="1782">
        <v>55532</v>
      </c>
      <c r="E78" s="1779"/>
    </row>
    <row r="79" spans="1:5" s="1774" customFormat="1" ht="27" customHeight="1" x14ac:dyDescent="0.3">
      <c r="A79" s="1784"/>
      <c r="B79" s="1785" t="s">
        <v>2426</v>
      </c>
      <c r="C79" s="1782">
        <v>31530</v>
      </c>
      <c r="D79" s="1782">
        <v>31878</v>
      </c>
      <c r="E79" s="1779"/>
    </row>
    <row r="80" spans="1:5" s="1774" customFormat="1" ht="27" customHeight="1" x14ac:dyDescent="0.3">
      <c r="A80" s="6343" t="s">
        <v>2427</v>
      </c>
      <c r="B80" s="6344"/>
      <c r="C80" s="1782"/>
      <c r="D80" s="1782"/>
      <c r="E80" s="1779"/>
    </row>
    <row r="81" spans="1:5" s="1774" customFormat="1" ht="27" customHeight="1" x14ac:dyDescent="0.3">
      <c r="A81" s="1783" t="s">
        <v>2428</v>
      </c>
      <c r="B81" s="1788" t="s">
        <v>2429</v>
      </c>
      <c r="C81" s="1782">
        <v>20280</v>
      </c>
      <c r="D81" s="1782">
        <v>22147</v>
      </c>
      <c r="E81" s="1779"/>
    </row>
    <row r="82" spans="1:5" s="1774" customFormat="1" ht="27" customHeight="1" x14ac:dyDescent="0.3">
      <c r="A82" s="1783" t="s">
        <v>2430</v>
      </c>
      <c r="B82" s="1814" t="s">
        <v>2431</v>
      </c>
      <c r="C82" s="1782">
        <v>22908</v>
      </c>
      <c r="D82" s="1782">
        <v>23910</v>
      </c>
      <c r="E82" s="1779"/>
    </row>
    <row r="83" spans="1:5" s="1774" customFormat="1" ht="27" customHeight="1" x14ac:dyDescent="0.3">
      <c r="A83" s="1786" t="s">
        <v>1686</v>
      </c>
      <c r="B83" s="1815"/>
      <c r="C83" s="1782"/>
      <c r="D83" s="1782"/>
      <c r="E83" s="1779"/>
    </row>
    <row r="84" spans="1:5" s="1774" customFormat="1" ht="27" customHeight="1" x14ac:dyDescent="0.3">
      <c r="A84" s="1789" t="s">
        <v>2432</v>
      </c>
      <c r="B84" s="1785" t="s">
        <v>2433</v>
      </c>
      <c r="C84" s="1782">
        <v>17851</v>
      </c>
      <c r="D84" s="1782">
        <v>19169</v>
      </c>
      <c r="E84" s="1779"/>
    </row>
    <row r="85" spans="1:5" s="1774" customFormat="1" ht="27" customHeight="1" x14ac:dyDescent="0.3">
      <c r="A85" s="1789" t="s">
        <v>2434</v>
      </c>
      <c r="B85" s="1785" t="s">
        <v>2435</v>
      </c>
      <c r="C85" s="1782">
        <v>54985</v>
      </c>
      <c r="D85" s="1782">
        <v>56839</v>
      </c>
      <c r="E85" s="1779"/>
    </row>
    <row r="86" spans="1:5" s="1774" customFormat="1" ht="27" customHeight="1" x14ac:dyDescent="0.3">
      <c r="A86" s="6341" t="s">
        <v>2436</v>
      </c>
      <c r="B86" s="6342"/>
      <c r="C86" s="1782"/>
      <c r="D86" s="1782"/>
      <c r="E86" s="1779"/>
    </row>
    <row r="87" spans="1:5" s="1774" customFormat="1" ht="27" customHeight="1" x14ac:dyDescent="0.3">
      <c r="A87" s="1789" t="s">
        <v>2437</v>
      </c>
      <c r="B87" s="1785" t="s">
        <v>2438</v>
      </c>
      <c r="C87" s="1782">
        <v>28173</v>
      </c>
      <c r="D87" s="1782">
        <v>31418</v>
      </c>
      <c r="E87" s="1779"/>
    </row>
    <row r="88" spans="1:5" s="1774" customFormat="1" ht="27" customHeight="1" x14ac:dyDescent="0.3">
      <c r="A88" s="1784"/>
      <c r="B88" s="1785" t="s">
        <v>2439</v>
      </c>
      <c r="C88" s="1782">
        <v>17154</v>
      </c>
      <c r="D88" s="1782">
        <v>18642</v>
      </c>
      <c r="E88" s="1779"/>
    </row>
    <row r="89" spans="1:5" s="1774" customFormat="1" ht="27" customHeight="1" x14ac:dyDescent="0.3">
      <c r="A89" s="1784"/>
      <c r="B89" s="1785" t="s">
        <v>2440</v>
      </c>
      <c r="C89" s="1782">
        <v>17511</v>
      </c>
      <c r="D89" s="1782">
        <v>19460</v>
      </c>
      <c r="E89" s="1779"/>
    </row>
    <row r="90" spans="1:5" s="1774" customFormat="1" ht="27" customHeight="1" x14ac:dyDescent="0.3">
      <c r="A90" s="1784"/>
      <c r="B90" s="1785" t="s">
        <v>2441</v>
      </c>
      <c r="C90" s="1782">
        <v>13144</v>
      </c>
      <c r="D90" s="1782">
        <v>14463</v>
      </c>
      <c r="E90" s="1779"/>
    </row>
    <row r="91" spans="1:5" s="1774" customFormat="1" ht="27" customHeight="1" x14ac:dyDescent="0.3">
      <c r="A91" s="6341" t="s">
        <v>2442</v>
      </c>
      <c r="B91" s="6342"/>
      <c r="C91" s="1782"/>
      <c r="D91" s="1782"/>
      <c r="E91" s="1779"/>
    </row>
    <row r="92" spans="1:5" s="1774" customFormat="1" ht="27" customHeight="1" x14ac:dyDescent="0.3">
      <c r="A92" s="1789" t="s">
        <v>2443</v>
      </c>
      <c r="B92" s="1785" t="s">
        <v>2444</v>
      </c>
      <c r="C92" s="1782">
        <v>25327</v>
      </c>
      <c r="D92" s="1782">
        <v>27252</v>
      </c>
      <c r="E92" s="1779"/>
    </row>
    <row r="93" spans="1:5" s="1774" customFormat="1" ht="27" customHeight="1" x14ac:dyDescent="0.3">
      <c r="A93" s="1784"/>
      <c r="B93" s="1785" t="s">
        <v>2445</v>
      </c>
      <c r="C93" s="1782">
        <v>26452</v>
      </c>
      <c r="D93" s="1782">
        <v>27363</v>
      </c>
      <c r="E93" s="1779"/>
    </row>
    <row r="94" spans="1:5" s="1774" customFormat="1" ht="27" customHeight="1" x14ac:dyDescent="0.3">
      <c r="A94" s="1784"/>
      <c r="B94" s="1785" t="s">
        <v>2392</v>
      </c>
      <c r="C94" s="1782">
        <v>20547</v>
      </c>
      <c r="D94" s="1782">
        <v>22309</v>
      </c>
      <c r="E94" s="1779"/>
    </row>
    <row r="95" spans="1:5" s="1774" customFormat="1" ht="27" customHeight="1" x14ac:dyDescent="0.3">
      <c r="A95" s="1816" t="s">
        <v>2446</v>
      </c>
      <c r="B95" s="1817"/>
      <c r="C95" s="1782"/>
      <c r="D95" s="1782"/>
      <c r="E95" s="1779"/>
    </row>
    <row r="96" spans="1:5" s="1774" customFormat="1" ht="36" customHeight="1" x14ac:dyDescent="0.3">
      <c r="A96" s="1818" t="s">
        <v>2447</v>
      </c>
      <c r="B96" s="1819" t="s">
        <v>2448</v>
      </c>
      <c r="C96" s="1820">
        <v>15657</v>
      </c>
      <c r="D96" s="1820">
        <v>21233</v>
      </c>
      <c r="E96" s="1779"/>
    </row>
    <row r="97" spans="1:8" ht="16.5" customHeight="1" x14ac:dyDescent="0.3">
      <c r="A97" s="1821" t="s">
        <v>2449</v>
      </c>
      <c r="B97" s="1821"/>
      <c r="C97" s="1821"/>
      <c r="D97" s="1779"/>
      <c r="E97" s="1779"/>
      <c r="H97" s="1822"/>
    </row>
    <row r="98" spans="1:8" ht="16.5" customHeight="1" x14ac:dyDescent="0.3">
      <c r="A98" s="1823" t="s">
        <v>2450</v>
      </c>
      <c r="B98" s="1821"/>
      <c r="C98" s="1821"/>
      <c r="D98" s="1779"/>
      <c r="E98" s="1779"/>
      <c r="H98" s="1822"/>
    </row>
    <row r="99" spans="1:8" ht="27" customHeight="1" x14ac:dyDescent="0.3">
      <c r="A99" s="6345" t="s">
        <v>2451</v>
      </c>
      <c r="B99" s="6345"/>
      <c r="C99" s="6345"/>
      <c r="D99" s="1779"/>
      <c r="E99" s="1779"/>
    </row>
    <row r="100" spans="1:8" ht="21" customHeight="1" x14ac:dyDescent="0.25"/>
    <row r="101" spans="1:8" ht="21" customHeight="1" x14ac:dyDescent="0.25"/>
    <row r="102" spans="1:8" ht="21" customHeight="1" x14ac:dyDescent="0.25"/>
    <row r="103" spans="1:8" ht="21" customHeight="1" x14ac:dyDescent="0.25"/>
    <row r="104" spans="1:8" ht="21" customHeight="1" x14ac:dyDescent="0.25"/>
    <row r="105" spans="1:8" ht="21" customHeight="1" x14ac:dyDescent="0.25"/>
    <row r="106" spans="1:8" ht="21" customHeight="1" x14ac:dyDescent="0.25"/>
    <row r="107" spans="1:8" ht="21" customHeight="1" x14ac:dyDescent="0.25"/>
    <row r="108" spans="1:8" ht="21" customHeight="1" x14ac:dyDescent="0.25"/>
    <row r="109" spans="1:8" ht="21" customHeight="1" x14ac:dyDescent="0.25"/>
    <row r="110" spans="1:8" ht="21" customHeight="1" x14ac:dyDescent="0.25"/>
    <row r="111" spans="1:8" ht="21" customHeight="1" x14ac:dyDescent="0.25"/>
    <row r="112" spans="1:8" ht="21" customHeight="1" x14ac:dyDescent="0.25"/>
    <row r="113" ht="21" customHeight="1" x14ac:dyDescent="0.25"/>
    <row r="114" ht="21" customHeight="1" x14ac:dyDescent="0.25"/>
    <row r="115" ht="21" customHeight="1" x14ac:dyDescent="0.25"/>
    <row r="116" ht="21" customHeight="1" x14ac:dyDescent="0.25"/>
    <row r="117" ht="21" customHeight="1" x14ac:dyDescent="0.25"/>
    <row r="118" ht="21" customHeight="1" x14ac:dyDescent="0.25"/>
    <row r="119" ht="21" customHeight="1" x14ac:dyDescent="0.25"/>
    <row r="120" ht="21" customHeight="1" x14ac:dyDescent="0.25"/>
    <row r="121" ht="21" customHeight="1" x14ac:dyDescent="0.25"/>
    <row r="122" ht="21" customHeight="1" x14ac:dyDescent="0.25"/>
    <row r="123" ht="21" customHeight="1" x14ac:dyDescent="0.25"/>
    <row r="124" ht="21" customHeight="1" x14ac:dyDescent="0.25"/>
    <row r="125" ht="21" customHeight="1" x14ac:dyDescent="0.25"/>
    <row r="126" ht="21" customHeight="1" x14ac:dyDescent="0.25"/>
    <row r="127" ht="21" customHeight="1" x14ac:dyDescent="0.25"/>
    <row r="128" ht="21" customHeight="1" x14ac:dyDescent="0.25"/>
    <row r="129" ht="21" customHeight="1" x14ac:dyDescent="0.25"/>
    <row r="130" ht="21" customHeight="1" x14ac:dyDescent="0.25"/>
    <row r="131" ht="21" customHeight="1" x14ac:dyDescent="0.25"/>
    <row r="132" ht="21" customHeight="1" x14ac:dyDescent="0.25"/>
    <row r="133" ht="21" customHeight="1" x14ac:dyDescent="0.25"/>
    <row r="134" ht="21" customHeight="1" x14ac:dyDescent="0.25"/>
    <row r="135" ht="21" customHeight="1" x14ac:dyDescent="0.25"/>
    <row r="136" ht="21" customHeight="1" x14ac:dyDescent="0.25"/>
    <row r="137" ht="21" customHeight="1" x14ac:dyDescent="0.25"/>
    <row r="138" ht="21" customHeight="1" x14ac:dyDescent="0.25"/>
    <row r="139" ht="21" customHeight="1" x14ac:dyDescent="0.25"/>
    <row r="140" ht="21" customHeight="1" x14ac:dyDescent="0.25"/>
    <row r="141" ht="21" customHeight="1" x14ac:dyDescent="0.25"/>
    <row r="142" ht="21" customHeight="1" x14ac:dyDescent="0.25"/>
    <row r="143" ht="21" customHeight="1" x14ac:dyDescent="0.25"/>
    <row r="144" ht="21" customHeight="1" x14ac:dyDescent="0.25"/>
    <row r="145" ht="21" customHeight="1" x14ac:dyDescent="0.25"/>
    <row r="146" ht="21" customHeight="1" x14ac:dyDescent="0.25"/>
    <row r="147" ht="21" customHeight="1" x14ac:dyDescent="0.25"/>
    <row r="148" ht="21" customHeight="1" x14ac:dyDescent="0.25"/>
    <row r="149" ht="21" customHeight="1" x14ac:dyDescent="0.25"/>
    <row r="150" ht="21" customHeight="1" x14ac:dyDescent="0.25"/>
    <row r="151" ht="21" customHeight="1" x14ac:dyDescent="0.25"/>
    <row r="152" ht="21" customHeight="1" x14ac:dyDescent="0.25"/>
    <row r="153" ht="21" customHeight="1" x14ac:dyDescent="0.25"/>
    <row r="154" ht="21" customHeight="1" x14ac:dyDescent="0.25"/>
    <row r="155" ht="21" customHeight="1" x14ac:dyDescent="0.25"/>
    <row r="156" ht="21" customHeight="1" x14ac:dyDescent="0.25"/>
    <row r="157" ht="21" customHeight="1" x14ac:dyDescent="0.25"/>
    <row r="158" ht="21" customHeight="1" x14ac:dyDescent="0.25"/>
    <row r="159" ht="21" customHeight="1" x14ac:dyDescent="0.25"/>
    <row r="160" ht="21" customHeight="1" x14ac:dyDescent="0.25"/>
    <row r="161" ht="21" customHeight="1" x14ac:dyDescent="0.25"/>
    <row r="162" ht="21" customHeight="1" x14ac:dyDescent="0.25"/>
    <row r="163" ht="21" customHeight="1" x14ac:dyDescent="0.25"/>
    <row r="164" ht="21" customHeight="1" x14ac:dyDescent="0.25"/>
    <row r="165" ht="21" customHeight="1" x14ac:dyDescent="0.25"/>
    <row r="166" ht="21" customHeight="1" x14ac:dyDescent="0.25"/>
    <row r="167" ht="21" customHeight="1" x14ac:dyDescent="0.25"/>
    <row r="168" ht="21" customHeight="1" x14ac:dyDescent="0.25"/>
    <row r="169" ht="21" customHeight="1" x14ac:dyDescent="0.25"/>
    <row r="170" ht="21" customHeight="1" x14ac:dyDescent="0.25"/>
    <row r="171" ht="21" customHeight="1" x14ac:dyDescent="0.25"/>
    <row r="172" ht="21" customHeight="1" x14ac:dyDescent="0.25"/>
    <row r="173" ht="21" customHeight="1" x14ac:dyDescent="0.25"/>
    <row r="174" ht="21" customHeight="1" x14ac:dyDescent="0.25"/>
    <row r="175" ht="21" customHeight="1" x14ac:dyDescent="0.25"/>
    <row r="176" ht="21" customHeight="1" x14ac:dyDescent="0.25"/>
    <row r="177" ht="21" customHeight="1" x14ac:dyDescent="0.25"/>
    <row r="178" ht="21" customHeight="1" x14ac:dyDescent="0.25"/>
    <row r="179" ht="21" customHeight="1" x14ac:dyDescent="0.25"/>
    <row r="180" ht="21" customHeight="1" x14ac:dyDescent="0.25"/>
    <row r="181" ht="21" customHeight="1" x14ac:dyDescent="0.25"/>
    <row r="182" ht="21" customHeight="1" x14ac:dyDescent="0.25"/>
    <row r="183" ht="21" customHeight="1" x14ac:dyDescent="0.25"/>
    <row r="184" ht="21" customHeight="1" x14ac:dyDescent="0.25"/>
    <row r="185" ht="21" customHeight="1" x14ac:dyDescent="0.25"/>
    <row r="186" ht="21" customHeight="1" x14ac:dyDescent="0.25"/>
    <row r="187" ht="21" customHeight="1" x14ac:dyDescent="0.25"/>
    <row r="188" ht="21" customHeight="1" x14ac:dyDescent="0.25"/>
    <row r="189" ht="21" customHeight="1" x14ac:dyDescent="0.25"/>
    <row r="190" ht="21" customHeight="1" x14ac:dyDescent="0.25"/>
    <row r="191" ht="21" customHeight="1" x14ac:dyDescent="0.25"/>
    <row r="192" ht="21" customHeight="1" x14ac:dyDescent="0.25"/>
    <row r="193" ht="21" customHeight="1" x14ac:dyDescent="0.25"/>
    <row r="194" ht="21" customHeight="1" x14ac:dyDescent="0.25"/>
    <row r="195" ht="21" customHeight="1" x14ac:dyDescent="0.25"/>
    <row r="196" ht="21" customHeight="1" x14ac:dyDescent="0.25"/>
    <row r="197" ht="21" customHeight="1" x14ac:dyDescent="0.25"/>
    <row r="198" ht="21" customHeight="1" x14ac:dyDescent="0.25"/>
    <row r="199" ht="21" customHeight="1" x14ac:dyDescent="0.25"/>
    <row r="200" ht="21" customHeight="1" x14ac:dyDescent="0.25"/>
    <row r="201" ht="21" customHeight="1" x14ac:dyDescent="0.25"/>
    <row r="202" ht="21" customHeight="1" x14ac:dyDescent="0.25"/>
    <row r="203" ht="21" customHeight="1" x14ac:dyDescent="0.25"/>
    <row r="204" ht="21" customHeight="1" x14ac:dyDescent="0.25"/>
    <row r="205" ht="21" customHeight="1" x14ac:dyDescent="0.25"/>
    <row r="206" ht="21" customHeight="1" x14ac:dyDescent="0.25"/>
    <row r="207" ht="21" customHeight="1" x14ac:dyDescent="0.25"/>
    <row r="208" ht="21" customHeight="1" x14ac:dyDescent="0.25"/>
    <row r="209" ht="21" customHeight="1" x14ac:dyDescent="0.25"/>
    <row r="210" ht="21" customHeight="1" x14ac:dyDescent="0.25"/>
    <row r="211" ht="21" customHeight="1" x14ac:dyDescent="0.25"/>
    <row r="212" ht="21" customHeight="1" x14ac:dyDescent="0.25"/>
    <row r="213" ht="21" customHeight="1" x14ac:dyDescent="0.25"/>
    <row r="214" ht="21" customHeight="1" x14ac:dyDescent="0.25"/>
    <row r="215" ht="21" customHeight="1" x14ac:dyDescent="0.25"/>
    <row r="216" ht="21" customHeight="1" x14ac:dyDescent="0.25"/>
    <row r="217" ht="21" customHeight="1" x14ac:dyDescent="0.25"/>
    <row r="218" ht="21" customHeight="1" x14ac:dyDescent="0.25"/>
    <row r="219" ht="21" customHeight="1" x14ac:dyDescent="0.25"/>
    <row r="220" ht="21" customHeight="1" x14ac:dyDescent="0.25"/>
    <row r="221" ht="27" customHeight="1" x14ac:dyDescent="0.25"/>
    <row r="222" ht="27" customHeight="1" x14ac:dyDescent="0.25"/>
    <row r="223" ht="27" customHeight="1" x14ac:dyDescent="0.25"/>
    <row r="224" ht="27" customHeight="1" x14ac:dyDescent="0.25"/>
    <row r="225" ht="27" customHeight="1" x14ac:dyDescent="0.25"/>
    <row r="226" ht="27" customHeight="1" x14ac:dyDescent="0.25"/>
    <row r="227" ht="27" customHeight="1" x14ac:dyDescent="0.25"/>
    <row r="228" ht="27" customHeight="1" x14ac:dyDescent="0.25"/>
    <row r="229" ht="27" customHeight="1" x14ac:dyDescent="0.25"/>
    <row r="230" ht="27" customHeight="1" x14ac:dyDescent="0.25"/>
    <row r="231" ht="27" customHeight="1" x14ac:dyDescent="0.25"/>
    <row r="232" ht="27" customHeight="1" x14ac:dyDescent="0.25"/>
    <row r="233" ht="27" customHeight="1" x14ac:dyDescent="0.25"/>
    <row r="234" ht="27" customHeight="1" x14ac:dyDescent="0.25"/>
    <row r="235" ht="27" customHeight="1" x14ac:dyDescent="0.25"/>
    <row r="236" ht="27" customHeight="1" x14ac:dyDescent="0.25"/>
    <row r="237" ht="27" customHeight="1" x14ac:dyDescent="0.25"/>
    <row r="238" ht="27" customHeight="1" x14ac:dyDescent="0.25"/>
    <row r="239" ht="27" customHeight="1" x14ac:dyDescent="0.25"/>
    <row r="240" ht="27" customHeight="1" x14ac:dyDescent="0.25"/>
    <row r="241" ht="27" customHeight="1" x14ac:dyDescent="0.25"/>
    <row r="242" ht="27" customHeight="1" x14ac:dyDescent="0.25"/>
    <row r="243" ht="27" customHeight="1" x14ac:dyDescent="0.25"/>
    <row r="244" ht="27" customHeight="1" x14ac:dyDescent="0.25"/>
    <row r="245" ht="27" customHeight="1" x14ac:dyDescent="0.25"/>
    <row r="246" ht="27" customHeight="1" x14ac:dyDescent="0.25"/>
    <row r="247" ht="27" customHeight="1" x14ac:dyDescent="0.25"/>
    <row r="248" ht="27" customHeight="1" x14ac:dyDescent="0.25"/>
    <row r="249" ht="27" customHeight="1" x14ac:dyDescent="0.25"/>
    <row r="250" ht="27" customHeight="1" x14ac:dyDescent="0.25"/>
    <row r="251" ht="27" customHeight="1" x14ac:dyDescent="0.25"/>
    <row r="252" ht="27" customHeight="1" x14ac:dyDescent="0.25"/>
    <row r="253" ht="27" customHeight="1" x14ac:dyDescent="0.25"/>
    <row r="254" ht="27" customHeight="1" x14ac:dyDescent="0.25"/>
    <row r="255" ht="27" customHeight="1" x14ac:dyDescent="0.25"/>
    <row r="256" ht="27" customHeight="1" x14ac:dyDescent="0.25"/>
    <row r="257" ht="27" customHeight="1" x14ac:dyDescent="0.25"/>
    <row r="258" ht="27" customHeight="1" x14ac:dyDescent="0.25"/>
    <row r="259" ht="27" customHeight="1" x14ac:dyDescent="0.25"/>
    <row r="260" ht="27" customHeight="1" x14ac:dyDescent="0.25"/>
    <row r="261" ht="27" customHeight="1" x14ac:dyDescent="0.25"/>
    <row r="262" ht="27" customHeight="1" x14ac:dyDescent="0.25"/>
    <row r="263" ht="27" customHeight="1" x14ac:dyDescent="0.25"/>
    <row r="264" ht="27" customHeight="1" x14ac:dyDescent="0.25"/>
    <row r="265" ht="27" customHeight="1" x14ac:dyDescent="0.25"/>
    <row r="266" ht="27" customHeight="1" x14ac:dyDescent="0.25"/>
    <row r="267" ht="27" customHeight="1" x14ac:dyDescent="0.25"/>
    <row r="268" ht="27" customHeight="1" x14ac:dyDescent="0.25"/>
    <row r="269" ht="27" customHeight="1" x14ac:dyDescent="0.25"/>
    <row r="270" ht="27" customHeight="1" x14ac:dyDescent="0.25"/>
    <row r="271" ht="27" customHeight="1" x14ac:dyDescent="0.25"/>
    <row r="272" ht="27" customHeight="1" x14ac:dyDescent="0.25"/>
    <row r="273" ht="27" customHeight="1" x14ac:dyDescent="0.25"/>
    <row r="274" ht="27" customHeight="1" x14ac:dyDescent="0.25"/>
    <row r="275" ht="27" customHeight="1" x14ac:dyDescent="0.25"/>
    <row r="276" ht="27" customHeight="1" x14ac:dyDescent="0.25"/>
    <row r="277" ht="27" customHeight="1" x14ac:dyDescent="0.25"/>
    <row r="278" ht="27" customHeight="1" x14ac:dyDescent="0.25"/>
    <row r="279" ht="27" customHeight="1" x14ac:dyDescent="0.25"/>
    <row r="280" ht="27" customHeight="1" x14ac:dyDescent="0.25"/>
    <row r="281" ht="27" customHeight="1" x14ac:dyDescent="0.25"/>
    <row r="282" ht="27" customHeight="1" x14ac:dyDescent="0.25"/>
    <row r="283" ht="27" customHeight="1" x14ac:dyDescent="0.25"/>
    <row r="284" ht="27" customHeight="1" x14ac:dyDescent="0.25"/>
    <row r="285" ht="27" customHeight="1" x14ac:dyDescent="0.25"/>
    <row r="286" ht="27" customHeight="1" x14ac:dyDescent="0.25"/>
    <row r="287" ht="27" customHeight="1" x14ac:dyDescent="0.25"/>
    <row r="288" ht="27" customHeight="1" x14ac:dyDescent="0.25"/>
    <row r="289" ht="27" customHeight="1" x14ac:dyDescent="0.25"/>
    <row r="290" ht="27" customHeight="1" x14ac:dyDescent="0.25"/>
    <row r="291" ht="27" customHeight="1" x14ac:dyDescent="0.25"/>
    <row r="292" ht="27" customHeight="1" x14ac:dyDescent="0.25"/>
    <row r="293" ht="27" customHeight="1" x14ac:dyDescent="0.25"/>
    <row r="294" ht="27" customHeight="1" x14ac:dyDescent="0.25"/>
    <row r="295" ht="27" customHeight="1" x14ac:dyDescent="0.25"/>
    <row r="296" ht="27" customHeight="1" x14ac:dyDescent="0.25"/>
    <row r="297" ht="27" customHeight="1" x14ac:dyDescent="0.25"/>
    <row r="298" ht="27" customHeight="1" x14ac:dyDescent="0.25"/>
    <row r="299" ht="27" customHeight="1" x14ac:dyDescent="0.25"/>
    <row r="300" ht="27" customHeight="1" x14ac:dyDescent="0.25"/>
    <row r="301" ht="27" customHeight="1" x14ac:dyDescent="0.25"/>
    <row r="302" ht="27" customHeight="1" x14ac:dyDescent="0.25"/>
    <row r="303" ht="27" customHeight="1" x14ac:dyDescent="0.25"/>
    <row r="304" ht="27" customHeight="1" x14ac:dyDescent="0.25"/>
    <row r="305" ht="27" customHeight="1" x14ac:dyDescent="0.25"/>
    <row r="306" ht="27" customHeight="1" x14ac:dyDescent="0.25"/>
    <row r="307" ht="27" customHeight="1" x14ac:dyDescent="0.25"/>
  </sheetData>
  <mergeCells count="11">
    <mergeCell ref="A71:B71"/>
    <mergeCell ref="A1:I1"/>
    <mergeCell ref="A2:D2"/>
    <mergeCell ref="A4:B4"/>
    <mergeCell ref="A39:B39"/>
    <mergeCell ref="A60:B60"/>
    <mergeCell ref="A76:B76"/>
    <mergeCell ref="A80:B80"/>
    <mergeCell ref="A86:B86"/>
    <mergeCell ref="A91:B91"/>
    <mergeCell ref="A99:C99"/>
  </mergeCells>
  <hyperlinks>
    <hyperlink ref="A1" location="CONTENT!A1" display="Back to table of contents" xr:uid="{7AB1EDED-E4DA-47F3-A4D5-5710BEF1D160}"/>
    <hyperlink ref="A1:I1" location="CONTENT!B139" display="Back to table of contents" xr:uid="{462DE576-B643-4425-B799-494E49DC9D56}"/>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E3658-8415-4767-AC9C-816C97B7A9A0}">
  <dimension ref="A1:IP35"/>
  <sheetViews>
    <sheetView workbookViewId="0">
      <selection sqref="A1:XFD1"/>
    </sheetView>
  </sheetViews>
  <sheetFormatPr defaultColWidth="6.8984375" defaultRowHeight="13.8" x14ac:dyDescent="0.25"/>
  <cols>
    <col min="1" max="1" width="72.69921875" style="1825" customWidth="1"/>
    <col min="2" max="2" width="16.09765625" style="1825" customWidth="1"/>
    <col min="3" max="3" width="18.09765625" style="1825" customWidth="1"/>
    <col min="4" max="255" width="6.8984375" style="1825"/>
    <col min="256" max="256" width="65.3984375" style="1825" customWidth="1"/>
    <col min="257" max="258" width="17.69921875" style="1825" customWidth="1"/>
    <col min="259" max="511" width="6.8984375" style="1825"/>
    <col min="512" max="512" width="65.3984375" style="1825" customWidth="1"/>
    <col min="513" max="514" width="17.69921875" style="1825" customWidth="1"/>
    <col min="515" max="767" width="6.8984375" style="1825"/>
    <col min="768" max="768" width="65.3984375" style="1825" customWidth="1"/>
    <col min="769" max="770" width="17.69921875" style="1825" customWidth="1"/>
    <col min="771" max="1023" width="6.8984375" style="1825"/>
    <col min="1024" max="1024" width="65.3984375" style="1825" customWidth="1"/>
    <col min="1025" max="1026" width="17.69921875" style="1825" customWidth="1"/>
    <col min="1027" max="1279" width="6.8984375" style="1825"/>
    <col min="1280" max="1280" width="65.3984375" style="1825" customWidth="1"/>
    <col min="1281" max="1282" width="17.69921875" style="1825" customWidth="1"/>
    <col min="1283" max="1535" width="6.8984375" style="1825"/>
    <col min="1536" max="1536" width="65.3984375" style="1825" customWidth="1"/>
    <col min="1537" max="1538" width="17.69921875" style="1825" customWidth="1"/>
    <col min="1539" max="1791" width="6.8984375" style="1825"/>
    <col min="1792" max="1792" width="65.3984375" style="1825" customWidth="1"/>
    <col min="1793" max="1794" width="17.69921875" style="1825" customWidth="1"/>
    <col min="1795" max="2047" width="6.8984375" style="1825"/>
    <col min="2048" max="2048" width="65.3984375" style="1825" customWidth="1"/>
    <col min="2049" max="2050" width="17.69921875" style="1825" customWidth="1"/>
    <col min="2051" max="2303" width="6.8984375" style="1825"/>
    <col min="2304" max="2304" width="65.3984375" style="1825" customWidth="1"/>
    <col min="2305" max="2306" width="17.69921875" style="1825" customWidth="1"/>
    <col min="2307" max="2559" width="6.8984375" style="1825"/>
    <col min="2560" max="2560" width="65.3984375" style="1825" customWidth="1"/>
    <col min="2561" max="2562" width="17.69921875" style="1825" customWidth="1"/>
    <col min="2563" max="2815" width="6.8984375" style="1825"/>
    <col min="2816" max="2816" width="65.3984375" style="1825" customWidth="1"/>
    <col min="2817" max="2818" width="17.69921875" style="1825" customWidth="1"/>
    <col min="2819" max="3071" width="6.8984375" style="1825"/>
    <col min="3072" max="3072" width="65.3984375" style="1825" customWidth="1"/>
    <col min="3073" max="3074" width="17.69921875" style="1825" customWidth="1"/>
    <col min="3075" max="3327" width="6.8984375" style="1825"/>
    <col min="3328" max="3328" width="65.3984375" style="1825" customWidth="1"/>
    <col min="3329" max="3330" width="17.69921875" style="1825" customWidth="1"/>
    <col min="3331" max="3583" width="6.8984375" style="1825"/>
    <col min="3584" max="3584" width="65.3984375" style="1825" customWidth="1"/>
    <col min="3585" max="3586" width="17.69921875" style="1825" customWidth="1"/>
    <col min="3587" max="3839" width="6.8984375" style="1825"/>
    <col min="3840" max="3840" width="65.3984375" style="1825" customWidth="1"/>
    <col min="3841" max="3842" width="17.69921875" style="1825" customWidth="1"/>
    <col min="3843" max="4095" width="6.8984375" style="1825"/>
    <col min="4096" max="4096" width="65.3984375" style="1825" customWidth="1"/>
    <col min="4097" max="4098" width="17.69921875" style="1825" customWidth="1"/>
    <col min="4099" max="4351" width="6.8984375" style="1825"/>
    <col min="4352" max="4352" width="65.3984375" style="1825" customWidth="1"/>
    <col min="4353" max="4354" width="17.69921875" style="1825" customWidth="1"/>
    <col min="4355" max="4607" width="6.8984375" style="1825"/>
    <col min="4608" max="4608" width="65.3984375" style="1825" customWidth="1"/>
    <col min="4609" max="4610" width="17.69921875" style="1825" customWidth="1"/>
    <col min="4611" max="4863" width="6.8984375" style="1825"/>
    <col min="4864" max="4864" width="65.3984375" style="1825" customWidth="1"/>
    <col min="4865" max="4866" width="17.69921875" style="1825" customWidth="1"/>
    <col min="4867" max="5119" width="6.8984375" style="1825"/>
    <col min="5120" max="5120" width="65.3984375" style="1825" customWidth="1"/>
    <col min="5121" max="5122" width="17.69921875" style="1825" customWidth="1"/>
    <col min="5123" max="5375" width="6.8984375" style="1825"/>
    <col min="5376" max="5376" width="65.3984375" style="1825" customWidth="1"/>
    <col min="5377" max="5378" width="17.69921875" style="1825" customWidth="1"/>
    <col min="5379" max="5631" width="6.8984375" style="1825"/>
    <col min="5632" max="5632" width="65.3984375" style="1825" customWidth="1"/>
    <col min="5633" max="5634" width="17.69921875" style="1825" customWidth="1"/>
    <col min="5635" max="5887" width="6.8984375" style="1825"/>
    <col min="5888" max="5888" width="65.3984375" style="1825" customWidth="1"/>
    <col min="5889" max="5890" width="17.69921875" style="1825" customWidth="1"/>
    <col min="5891" max="6143" width="6.8984375" style="1825"/>
    <col min="6144" max="6144" width="65.3984375" style="1825" customWidth="1"/>
    <col min="6145" max="6146" width="17.69921875" style="1825" customWidth="1"/>
    <col min="6147" max="6399" width="6.8984375" style="1825"/>
    <col min="6400" max="6400" width="65.3984375" style="1825" customWidth="1"/>
    <col min="6401" max="6402" width="17.69921875" style="1825" customWidth="1"/>
    <col min="6403" max="6655" width="6.8984375" style="1825"/>
    <col min="6656" max="6656" width="65.3984375" style="1825" customWidth="1"/>
    <col min="6657" max="6658" width="17.69921875" style="1825" customWidth="1"/>
    <col min="6659" max="6911" width="6.8984375" style="1825"/>
    <col min="6912" max="6912" width="65.3984375" style="1825" customWidth="1"/>
    <col min="6913" max="6914" width="17.69921875" style="1825" customWidth="1"/>
    <col min="6915" max="7167" width="6.8984375" style="1825"/>
    <col min="7168" max="7168" width="65.3984375" style="1825" customWidth="1"/>
    <col min="7169" max="7170" width="17.69921875" style="1825" customWidth="1"/>
    <col min="7171" max="7423" width="6.8984375" style="1825"/>
    <col min="7424" max="7424" width="65.3984375" style="1825" customWidth="1"/>
    <col min="7425" max="7426" width="17.69921875" style="1825" customWidth="1"/>
    <col min="7427" max="7679" width="6.8984375" style="1825"/>
    <col min="7680" max="7680" width="65.3984375" style="1825" customWidth="1"/>
    <col min="7681" max="7682" width="17.69921875" style="1825" customWidth="1"/>
    <col min="7683" max="7935" width="6.8984375" style="1825"/>
    <col min="7936" max="7936" width="65.3984375" style="1825" customWidth="1"/>
    <col min="7937" max="7938" width="17.69921875" style="1825" customWidth="1"/>
    <col min="7939" max="8191" width="6.8984375" style="1825"/>
    <col min="8192" max="8192" width="65.3984375" style="1825" customWidth="1"/>
    <col min="8193" max="8194" width="17.69921875" style="1825" customWidth="1"/>
    <col min="8195" max="8447" width="6.8984375" style="1825"/>
    <col min="8448" max="8448" width="65.3984375" style="1825" customWidth="1"/>
    <col min="8449" max="8450" width="17.69921875" style="1825" customWidth="1"/>
    <col min="8451" max="8703" width="6.8984375" style="1825"/>
    <col min="8704" max="8704" width="65.3984375" style="1825" customWidth="1"/>
    <col min="8705" max="8706" width="17.69921875" style="1825" customWidth="1"/>
    <col min="8707" max="8959" width="6.8984375" style="1825"/>
    <col min="8960" max="8960" width="65.3984375" style="1825" customWidth="1"/>
    <col min="8961" max="8962" width="17.69921875" style="1825" customWidth="1"/>
    <col min="8963" max="9215" width="6.8984375" style="1825"/>
    <col min="9216" max="9216" width="65.3984375" style="1825" customWidth="1"/>
    <col min="9217" max="9218" width="17.69921875" style="1825" customWidth="1"/>
    <col min="9219" max="9471" width="6.8984375" style="1825"/>
    <col min="9472" max="9472" width="65.3984375" style="1825" customWidth="1"/>
    <col min="9473" max="9474" width="17.69921875" style="1825" customWidth="1"/>
    <col min="9475" max="9727" width="6.8984375" style="1825"/>
    <col min="9728" max="9728" width="65.3984375" style="1825" customWidth="1"/>
    <col min="9729" max="9730" width="17.69921875" style="1825" customWidth="1"/>
    <col min="9731" max="9983" width="6.8984375" style="1825"/>
    <col min="9984" max="9984" width="65.3984375" style="1825" customWidth="1"/>
    <col min="9985" max="9986" width="17.69921875" style="1825" customWidth="1"/>
    <col min="9987" max="10239" width="6.8984375" style="1825"/>
    <col min="10240" max="10240" width="65.3984375" style="1825" customWidth="1"/>
    <col min="10241" max="10242" width="17.69921875" style="1825" customWidth="1"/>
    <col min="10243" max="10495" width="6.8984375" style="1825"/>
    <col min="10496" max="10496" width="65.3984375" style="1825" customWidth="1"/>
    <col min="10497" max="10498" width="17.69921875" style="1825" customWidth="1"/>
    <col min="10499" max="10751" width="6.8984375" style="1825"/>
    <col min="10752" max="10752" width="65.3984375" style="1825" customWidth="1"/>
    <col min="10753" max="10754" width="17.69921875" style="1825" customWidth="1"/>
    <col min="10755" max="11007" width="6.8984375" style="1825"/>
    <col min="11008" max="11008" width="65.3984375" style="1825" customWidth="1"/>
    <col min="11009" max="11010" width="17.69921875" style="1825" customWidth="1"/>
    <col min="11011" max="11263" width="6.8984375" style="1825"/>
    <col min="11264" max="11264" width="65.3984375" style="1825" customWidth="1"/>
    <col min="11265" max="11266" width="17.69921875" style="1825" customWidth="1"/>
    <col min="11267" max="11519" width="6.8984375" style="1825"/>
    <col min="11520" max="11520" width="65.3984375" style="1825" customWidth="1"/>
    <col min="11521" max="11522" width="17.69921875" style="1825" customWidth="1"/>
    <col min="11523" max="11775" width="6.8984375" style="1825"/>
    <col min="11776" max="11776" width="65.3984375" style="1825" customWidth="1"/>
    <col min="11777" max="11778" width="17.69921875" style="1825" customWidth="1"/>
    <col min="11779" max="12031" width="6.8984375" style="1825"/>
    <col min="12032" max="12032" width="65.3984375" style="1825" customWidth="1"/>
    <col min="12033" max="12034" width="17.69921875" style="1825" customWidth="1"/>
    <col min="12035" max="12287" width="6.8984375" style="1825"/>
    <col min="12288" max="12288" width="65.3984375" style="1825" customWidth="1"/>
    <col min="12289" max="12290" width="17.69921875" style="1825" customWidth="1"/>
    <col min="12291" max="12543" width="6.8984375" style="1825"/>
    <col min="12544" max="12544" width="65.3984375" style="1825" customWidth="1"/>
    <col min="12545" max="12546" width="17.69921875" style="1825" customWidth="1"/>
    <col min="12547" max="12799" width="6.8984375" style="1825"/>
    <col min="12800" max="12800" width="65.3984375" style="1825" customWidth="1"/>
    <col min="12801" max="12802" width="17.69921875" style="1825" customWidth="1"/>
    <col min="12803" max="13055" width="6.8984375" style="1825"/>
    <col min="13056" max="13056" width="65.3984375" style="1825" customWidth="1"/>
    <col min="13057" max="13058" width="17.69921875" style="1825" customWidth="1"/>
    <col min="13059" max="13311" width="6.8984375" style="1825"/>
    <col min="13312" max="13312" width="65.3984375" style="1825" customWidth="1"/>
    <col min="13313" max="13314" width="17.69921875" style="1825" customWidth="1"/>
    <col min="13315" max="13567" width="6.8984375" style="1825"/>
    <col min="13568" max="13568" width="65.3984375" style="1825" customWidth="1"/>
    <col min="13569" max="13570" width="17.69921875" style="1825" customWidth="1"/>
    <col min="13571" max="13823" width="6.8984375" style="1825"/>
    <col min="13824" max="13824" width="65.3984375" style="1825" customWidth="1"/>
    <col min="13825" max="13826" width="17.69921875" style="1825" customWidth="1"/>
    <col min="13827" max="14079" width="6.8984375" style="1825"/>
    <col min="14080" max="14080" width="65.3984375" style="1825" customWidth="1"/>
    <col min="14081" max="14082" width="17.69921875" style="1825" customWidth="1"/>
    <col min="14083" max="14335" width="6.8984375" style="1825"/>
    <col min="14336" max="14336" width="65.3984375" style="1825" customWidth="1"/>
    <col min="14337" max="14338" width="17.69921875" style="1825" customWidth="1"/>
    <col min="14339" max="14591" width="6.8984375" style="1825"/>
    <col min="14592" max="14592" width="65.3984375" style="1825" customWidth="1"/>
    <col min="14593" max="14594" width="17.69921875" style="1825" customWidth="1"/>
    <col min="14595" max="14847" width="6.8984375" style="1825"/>
    <col min="14848" max="14848" width="65.3984375" style="1825" customWidth="1"/>
    <col min="14849" max="14850" width="17.69921875" style="1825" customWidth="1"/>
    <col min="14851" max="15103" width="6.8984375" style="1825"/>
    <col min="15104" max="15104" width="65.3984375" style="1825" customWidth="1"/>
    <col min="15105" max="15106" width="17.69921875" style="1825" customWidth="1"/>
    <col min="15107" max="15359" width="6.8984375" style="1825"/>
    <col min="15360" max="15360" width="65.3984375" style="1825" customWidth="1"/>
    <col min="15361" max="15362" width="17.69921875" style="1825" customWidth="1"/>
    <col min="15363" max="15615" width="6.8984375" style="1825"/>
    <col min="15616" max="15616" width="65.3984375" style="1825" customWidth="1"/>
    <col min="15617" max="15618" width="17.69921875" style="1825" customWidth="1"/>
    <col min="15619" max="15871" width="6.8984375" style="1825"/>
    <col min="15872" max="15872" width="65.3984375" style="1825" customWidth="1"/>
    <col min="15873" max="15874" width="17.69921875" style="1825" customWidth="1"/>
    <col min="15875" max="16127" width="6.8984375" style="1825"/>
    <col min="16128" max="16128" width="65.3984375" style="1825" customWidth="1"/>
    <col min="16129" max="16130" width="17.69921875" style="1825" customWidth="1"/>
    <col min="16131" max="16384" width="6.8984375" style="1825"/>
  </cols>
  <sheetData>
    <row r="1" spans="1:9" s="419" customFormat="1" ht="15.6" x14ac:dyDescent="0.3">
      <c r="A1" s="5863" t="s">
        <v>0</v>
      </c>
      <c r="B1" s="5863"/>
      <c r="C1" s="5863"/>
      <c r="D1" s="5863"/>
      <c r="E1" s="5863"/>
      <c r="F1" s="5863"/>
      <c r="G1" s="5863"/>
      <c r="H1" s="5863"/>
      <c r="I1" s="5863"/>
    </row>
    <row r="2" spans="1:9" x14ac:dyDescent="0.25">
      <c r="A2" s="6353" t="s">
        <v>2452</v>
      </c>
      <c r="B2" s="6353"/>
      <c r="C2" s="6353"/>
      <c r="D2" s="1824"/>
      <c r="E2" s="1824"/>
      <c r="F2" s="1824"/>
    </row>
    <row r="3" spans="1:9" x14ac:dyDescent="0.25">
      <c r="A3" s="1826"/>
      <c r="B3" s="1826"/>
      <c r="C3" s="1827" t="s">
        <v>2263</v>
      </c>
      <c r="D3" s="1824"/>
      <c r="E3" s="1824"/>
      <c r="F3" s="1824"/>
    </row>
    <row r="4" spans="1:9" x14ac:dyDescent="0.25">
      <c r="A4" s="1828" t="s">
        <v>2341</v>
      </c>
      <c r="B4" s="1828" t="s">
        <v>2453</v>
      </c>
      <c r="C4" s="1828" t="s">
        <v>2454</v>
      </c>
    </row>
    <row r="5" spans="1:9" x14ac:dyDescent="0.25">
      <c r="A5" s="1829" t="s">
        <v>2301</v>
      </c>
      <c r="B5" s="1830"/>
      <c r="C5" s="1830"/>
    </row>
    <row r="6" spans="1:9" x14ac:dyDescent="0.25">
      <c r="A6" s="1831" t="s">
        <v>2455</v>
      </c>
      <c r="B6" s="1832">
        <v>21850</v>
      </c>
      <c r="C6" s="1832">
        <v>47675</v>
      </c>
    </row>
    <row r="7" spans="1:9" x14ac:dyDescent="0.25">
      <c r="A7" s="1833" t="s">
        <v>1669</v>
      </c>
      <c r="B7" s="1834"/>
      <c r="C7" s="1834"/>
    </row>
    <row r="8" spans="1:9" x14ac:dyDescent="0.25">
      <c r="A8" s="1831" t="s">
        <v>2377</v>
      </c>
      <c r="B8" s="1832">
        <v>15745</v>
      </c>
      <c r="C8" s="1832">
        <v>23975</v>
      </c>
    </row>
    <row r="9" spans="1:9" x14ac:dyDescent="0.25">
      <c r="A9" s="1831" t="s">
        <v>2456</v>
      </c>
      <c r="B9" s="1832">
        <v>15745</v>
      </c>
      <c r="C9" s="1832">
        <v>23975</v>
      </c>
    </row>
    <row r="10" spans="1:9" x14ac:dyDescent="0.25">
      <c r="A10" s="1831" t="s">
        <v>2457</v>
      </c>
      <c r="B10" s="1832">
        <v>13745</v>
      </c>
      <c r="C10" s="1832">
        <v>21850</v>
      </c>
    </row>
    <row r="11" spans="1:9" x14ac:dyDescent="0.25">
      <c r="A11" s="1831" t="s">
        <v>2375</v>
      </c>
      <c r="B11" s="1832">
        <v>15745</v>
      </c>
      <c r="C11" s="1832">
        <v>28225</v>
      </c>
    </row>
    <row r="12" spans="1:9" x14ac:dyDescent="0.25">
      <c r="A12" s="1831" t="s">
        <v>2397</v>
      </c>
      <c r="B12" s="1832">
        <v>15745</v>
      </c>
      <c r="C12" s="1832">
        <v>28225</v>
      </c>
    </row>
    <row r="13" spans="1:9" x14ac:dyDescent="0.25">
      <c r="A13" s="1831" t="s">
        <v>2458</v>
      </c>
      <c r="B13" s="1832">
        <v>49250</v>
      </c>
      <c r="C13" s="1832">
        <v>82250</v>
      </c>
      <c r="G13" s="1835"/>
    </row>
    <row r="14" spans="1:9" x14ac:dyDescent="0.25">
      <c r="A14" s="1833" t="s">
        <v>1848</v>
      </c>
      <c r="B14" s="1834"/>
      <c r="C14" s="1834"/>
    </row>
    <row r="15" spans="1:9" x14ac:dyDescent="0.25">
      <c r="A15" s="1831" t="s">
        <v>2459</v>
      </c>
      <c r="B15" s="1832">
        <v>23025</v>
      </c>
      <c r="C15" s="1832">
        <v>57600</v>
      </c>
    </row>
    <row r="16" spans="1:9" x14ac:dyDescent="0.25">
      <c r="A16" s="1831" t="s">
        <v>2460</v>
      </c>
      <c r="B16" s="1832">
        <v>15225</v>
      </c>
      <c r="C16" s="1832">
        <v>29875</v>
      </c>
    </row>
    <row r="17" spans="1:3" x14ac:dyDescent="0.25">
      <c r="A17" s="1833" t="s">
        <v>2461</v>
      </c>
      <c r="B17" s="1834"/>
      <c r="C17" s="1834"/>
    </row>
    <row r="18" spans="1:3" x14ac:dyDescent="0.25">
      <c r="A18" s="1831" t="s">
        <v>2462</v>
      </c>
      <c r="B18" s="1832">
        <v>18925</v>
      </c>
      <c r="C18" s="1832">
        <v>37450</v>
      </c>
    </row>
    <row r="19" spans="1:3" x14ac:dyDescent="0.25">
      <c r="A19" s="1831" t="s">
        <v>2463</v>
      </c>
      <c r="B19" s="1832">
        <v>15485</v>
      </c>
      <c r="C19" s="1832">
        <v>27400</v>
      </c>
    </row>
    <row r="20" spans="1:3" x14ac:dyDescent="0.25">
      <c r="A20" s="1831" t="s">
        <v>2464</v>
      </c>
      <c r="B20" s="1832">
        <v>24475</v>
      </c>
      <c r="C20" s="1832">
        <v>46100</v>
      </c>
    </row>
    <row r="21" spans="1:3" x14ac:dyDescent="0.25">
      <c r="A21" s="1831" t="s">
        <v>2465</v>
      </c>
      <c r="B21" s="1832">
        <v>10250</v>
      </c>
      <c r="C21" s="1832">
        <v>21150</v>
      </c>
    </row>
    <row r="22" spans="1:3" x14ac:dyDescent="0.25">
      <c r="A22" s="1831" t="s">
        <v>2466</v>
      </c>
      <c r="B22" s="1832">
        <v>18650</v>
      </c>
      <c r="C22" s="1832">
        <v>38400</v>
      </c>
    </row>
    <row r="23" spans="1:3" x14ac:dyDescent="0.25">
      <c r="A23" s="1831" t="s">
        <v>2467</v>
      </c>
      <c r="B23" s="1832">
        <v>16265</v>
      </c>
      <c r="C23" s="1832">
        <v>37450</v>
      </c>
    </row>
    <row r="24" spans="1:3" x14ac:dyDescent="0.25">
      <c r="A24" s="1831" t="s">
        <v>2468</v>
      </c>
      <c r="B24" s="1832">
        <v>18650</v>
      </c>
      <c r="C24" s="1832">
        <v>38400</v>
      </c>
    </row>
    <row r="25" spans="1:3" x14ac:dyDescent="0.25">
      <c r="A25" s="1831" t="s">
        <v>2469</v>
      </c>
      <c r="B25" s="1832">
        <v>16525</v>
      </c>
      <c r="C25" s="1832">
        <v>34000</v>
      </c>
    </row>
    <row r="26" spans="1:3" x14ac:dyDescent="0.25">
      <c r="A26" s="1831" t="s">
        <v>2470</v>
      </c>
      <c r="B26" s="1832">
        <v>27400</v>
      </c>
      <c r="C26" s="1832">
        <v>69800</v>
      </c>
    </row>
    <row r="27" spans="1:3" x14ac:dyDescent="0.25">
      <c r="A27" s="1833" t="s">
        <v>1686</v>
      </c>
      <c r="B27" s="1834"/>
      <c r="C27" s="1834"/>
    </row>
    <row r="28" spans="1:3" x14ac:dyDescent="0.25">
      <c r="A28" s="1831" t="s">
        <v>2471</v>
      </c>
      <c r="B28" s="1832">
        <v>21850</v>
      </c>
      <c r="C28" s="1832">
        <v>44800</v>
      </c>
    </row>
    <row r="29" spans="1:3" x14ac:dyDescent="0.25">
      <c r="A29" s="1831" t="s">
        <v>2472</v>
      </c>
      <c r="B29" s="1832">
        <v>21850</v>
      </c>
      <c r="C29" s="1832">
        <v>62700</v>
      </c>
    </row>
    <row r="30" spans="1:3" x14ac:dyDescent="0.25">
      <c r="A30" s="1833" t="s">
        <v>1687</v>
      </c>
      <c r="B30" s="1834"/>
      <c r="C30" s="1834"/>
    </row>
    <row r="31" spans="1:3" x14ac:dyDescent="0.25">
      <c r="A31" s="1831" t="s">
        <v>2473</v>
      </c>
      <c r="B31" s="1832">
        <v>41250</v>
      </c>
      <c r="C31" s="1832">
        <v>82250</v>
      </c>
    </row>
    <row r="32" spans="1:3" x14ac:dyDescent="0.25">
      <c r="A32" s="1831" t="s">
        <v>2474</v>
      </c>
      <c r="B32" s="1832">
        <v>21850</v>
      </c>
      <c r="C32" s="1832">
        <v>55900</v>
      </c>
    </row>
    <row r="33" spans="1:250" x14ac:dyDescent="0.25">
      <c r="A33" s="1836" t="s">
        <v>2438</v>
      </c>
      <c r="B33" s="1837">
        <v>19525</v>
      </c>
      <c r="C33" s="1837">
        <v>44800</v>
      </c>
    </row>
    <row r="35" spans="1:250" ht="14.4" x14ac:dyDescent="0.3">
      <c r="A35" s="1838" t="s">
        <v>2475</v>
      </c>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39"/>
      <c r="AJ35" s="1839"/>
      <c r="AK35" s="1839"/>
      <c r="AL35" s="1839"/>
      <c r="AM35" s="1839"/>
      <c r="AN35" s="1839"/>
      <c r="AO35" s="1839"/>
      <c r="AP35" s="1839"/>
      <c r="AQ35" s="1839"/>
      <c r="AR35" s="1839"/>
      <c r="AS35" s="1839"/>
      <c r="AT35" s="1839"/>
      <c r="AU35" s="1839"/>
      <c r="AV35" s="1839"/>
      <c r="AW35" s="1839"/>
      <c r="AX35" s="1839"/>
      <c r="AY35" s="1839"/>
      <c r="AZ35" s="1839"/>
      <c r="BA35" s="1839"/>
      <c r="BB35" s="1839"/>
      <c r="BC35" s="1839"/>
      <c r="BD35" s="1839"/>
      <c r="BE35" s="1839"/>
      <c r="BF35" s="1839"/>
      <c r="BG35" s="1839"/>
      <c r="BH35" s="1839"/>
      <c r="BI35" s="1839"/>
      <c r="BJ35" s="1839"/>
      <c r="BK35" s="1839"/>
      <c r="BL35" s="1839"/>
      <c r="BM35" s="1839"/>
      <c r="BN35" s="1839"/>
      <c r="BO35" s="1839"/>
      <c r="BP35" s="1839"/>
      <c r="BQ35" s="1839"/>
      <c r="BR35" s="1839"/>
      <c r="BS35" s="1839"/>
      <c r="BT35" s="1839"/>
      <c r="BU35" s="1839"/>
      <c r="BV35" s="1839"/>
      <c r="BW35" s="1839"/>
      <c r="BX35" s="1839"/>
      <c r="BY35" s="1839"/>
      <c r="BZ35" s="1839"/>
      <c r="CA35" s="1839"/>
      <c r="CB35" s="1839"/>
      <c r="CC35" s="1839"/>
      <c r="CD35" s="1839"/>
      <c r="CE35" s="1839"/>
      <c r="CF35" s="1839"/>
      <c r="CG35" s="1839"/>
      <c r="CH35" s="1839"/>
      <c r="CI35" s="1839"/>
      <c r="CJ35" s="1839"/>
      <c r="CK35" s="1839"/>
      <c r="CL35" s="1839"/>
      <c r="CM35" s="1839"/>
      <c r="CN35" s="1839"/>
      <c r="CO35" s="1839"/>
      <c r="CP35" s="1839"/>
      <c r="CQ35" s="1839"/>
      <c r="CR35" s="1839"/>
      <c r="CS35" s="1839"/>
      <c r="CT35" s="1839"/>
      <c r="CU35" s="1839"/>
      <c r="CV35" s="1839"/>
      <c r="CW35" s="1839"/>
      <c r="CX35" s="1839"/>
      <c r="CY35" s="1839"/>
      <c r="CZ35" s="1839"/>
      <c r="DA35" s="1839"/>
      <c r="DB35" s="1839"/>
      <c r="DC35" s="1839"/>
      <c r="DD35" s="1839"/>
      <c r="DE35" s="1839"/>
      <c r="DF35" s="1839"/>
      <c r="DG35" s="1839"/>
      <c r="DH35" s="1839"/>
      <c r="DI35" s="1839"/>
      <c r="DJ35" s="1839"/>
      <c r="DK35" s="1839"/>
      <c r="DL35" s="1839"/>
      <c r="DM35" s="1839"/>
      <c r="DN35" s="1839"/>
      <c r="DO35" s="1839"/>
      <c r="DP35" s="1839"/>
      <c r="DQ35" s="1839"/>
      <c r="DR35" s="1839"/>
      <c r="DS35" s="1839"/>
      <c r="DT35" s="1839"/>
      <c r="DU35" s="1839"/>
      <c r="DV35" s="1839"/>
      <c r="DW35" s="1839"/>
      <c r="DX35" s="1839"/>
      <c r="DY35" s="1839"/>
      <c r="DZ35" s="1839"/>
      <c r="EA35" s="1839"/>
      <c r="EB35" s="1839"/>
      <c r="EC35" s="1839"/>
      <c r="ED35" s="1839"/>
      <c r="EE35" s="1839"/>
      <c r="EF35" s="1839"/>
      <c r="EG35" s="1839"/>
      <c r="EH35" s="1839"/>
      <c r="EI35" s="1839"/>
      <c r="EJ35" s="1839"/>
      <c r="EK35" s="1839"/>
      <c r="EL35" s="1839"/>
      <c r="EM35" s="1839"/>
      <c r="EN35" s="1839"/>
      <c r="EO35" s="1839"/>
      <c r="EP35" s="1839"/>
      <c r="EQ35" s="1839"/>
      <c r="ER35" s="1839"/>
      <c r="ES35" s="1839"/>
      <c r="ET35" s="1839"/>
      <c r="EU35" s="1839"/>
      <c r="EV35" s="1839"/>
      <c r="EW35" s="1839"/>
      <c r="EX35" s="1839"/>
      <c r="EY35" s="1839"/>
      <c r="EZ35" s="1839"/>
      <c r="FA35" s="1839"/>
      <c r="FB35" s="1839"/>
      <c r="FC35" s="1839"/>
      <c r="FD35" s="1839"/>
      <c r="FE35" s="1839"/>
      <c r="FF35" s="1839"/>
      <c r="FG35" s="1839"/>
      <c r="FH35" s="1839"/>
      <c r="FI35" s="1839"/>
      <c r="FJ35" s="1839"/>
      <c r="FK35" s="1839"/>
      <c r="FL35" s="1839"/>
      <c r="FM35" s="1839"/>
      <c r="FN35" s="1839"/>
      <c r="FO35" s="1839"/>
      <c r="FP35" s="1839"/>
      <c r="FQ35" s="1839"/>
      <c r="FR35" s="1839"/>
      <c r="FS35" s="1839"/>
      <c r="FT35" s="1839"/>
      <c r="FU35" s="1839"/>
      <c r="FV35" s="1839"/>
      <c r="FW35" s="1839"/>
      <c r="FX35" s="1839"/>
      <c r="FY35" s="1839"/>
      <c r="FZ35" s="1839"/>
      <c r="GA35" s="1839"/>
      <c r="GB35" s="1839"/>
      <c r="GC35" s="1839"/>
      <c r="GD35" s="1839"/>
      <c r="GE35" s="1839"/>
      <c r="GF35" s="1839"/>
      <c r="GG35" s="1839"/>
      <c r="GH35" s="1839"/>
      <c r="GI35" s="1839"/>
      <c r="GJ35" s="1839"/>
      <c r="GK35" s="1839"/>
      <c r="GL35" s="1839"/>
      <c r="GM35" s="1839"/>
      <c r="GN35" s="1839"/>
      <c r="GO35" s="1839"/>
      <c r="GP35" s="1839"/>
      <c r="GQ35" s="1839"/>
      <c r="GR35" s="1839"/>
      <c r="GS35" s="1839"/>
      <c r="GT35" s="1839"/>
      <c r="GU35" s="1839"/>
      <c r="GV35" s="1839"/>
      <c r="GW35" s="1839"/>
      <c r="GX35" s="1839"/>
      <c r="GY35" s="1839"/>
      <c r="GZ35" s="1839"/>
      <c r="HA35" s="1839"/>
      <c r="HB35" s="1839"/>
      <c r="HC35" s="1839"/>
      <c r="HD35" s="1839"/>
      <c r="HE35" s="1839"/>
      <c r="HF35" s="1839"/>
      <c r="HG35" s="1839"/>
      <c r="HH35" s="1839"/>
      <c r="HI35" s="1839"/>
      <c r="HJ35" s="1839"/>
      <c r="HK35" s="1839"/>
      <c r="HL35" s="1839"/>
      <c r="HM35" s="1839"/>
      <c r="HN35" s="1839"/>
      <c r="HO35" s="1839"/>
      <c r="HP35" s="1839"/>
      <c r="HQ35" s="1839"/>
      <c r="HR35" s="1839"/>
      <c r="HS35" s="1839"/>
      <c r="HT35" s="1839"/>
      <c r="HU35" s="1839"/>
      <c r="HV35" s="1839"/>
      <c r="HW35" s="1839"/>
      <c r="HX35" s="1839"/>
      <c r="HY35" s="1839"/>
      <c r="HZ35" s="1839"/>
      <c r="IA35" s="1839"/>
      <c r="IB35" s="1839"/>
      <c r="IC35" s="1839"/>
      <c r="ID35" s="1839"/>
      <c r="IE35" s="1839"/>
      <c r="IF35" s="1839"/>
      <c r="IG35" s="1839"/>
      <c r="IH35" s="1839"/>
      <c r="II35" s="1839"/>
      <c r="IJ35" s="1839"/>
      <c r="IK35" s="1839"/>
      <c r="IL35" s="1839"/>
      <c r="IM35" s="1839"/>
      <c r="IN35" s="1839"/>
      <c r="IO35" s="1839"/>
      <c r="IP35" s="1839"/>
    </row>
  </sheetData>
  <mergeCells count="2">
    <mergeCell ref="A1:I1"/>
    <mergeCell ref="A2:C2"/>
  </mergeCells>
  <hyperlinks>
    <hyperlink ref="A1" location="CONTENT!A1" display="Back to table of contents" xr:uid="{CB545B2A-346E-41C4-B822-E67A9F344E5F}"/>
    <hyperlink ref="A1:I1" location="CONTENT!B139" display="Back to table of contents" xr:uid="{BBD5C661-F03C-4CCD-898A-6032E1588525}"/>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23A3C-51F9-4D95-92F9-5DFE13D63681}">
  <dimension ref="A1:I38"/>
  <sheetViews>
    <sheetView workbookViewId="0">
      <selection sqref="A1:XFD1"/>
    </sheetView>
  </sheetViews>
  <sheetFormatPr defaultColWidth="8" defaultRowHeight="15.6" x14ac:dyDescent="0.3"/>
  <cols>
    <col min="1" max="1" width="51.5" style="1854" customWidth="1"/>
  </cols>
  <sheetData>
    <row r="1" spans="1:9" s="419" customFormat="1" x14ac:dyDescent="0.3">
      <c r="A1" s="5863" t="s">
        <v>0</v>
      </c>
      <c r="B1" s="5863"/>
      <c r="C1" s="5863"/>
      <c r="D1" s="5863"/>
      <c r="E1" s="5863"/>
      <c r="F1" s="5863"/>
      <c r="G1" s="5863"/>
      <c r="H1" s="5863"/>
      <c r="I1" s="5863"/>
    </row>
    <row r="2" spans="1:9" ht="38.25" customHeight="1" x14ac:dyDescent="0.3">
      <c r="A2" s="6354" t="s">
        <v>2476</v>
      </c>
      <c r="B2" s="6354"/>
      <c r="C2" s="6354"/>
    </row>
    <row r="3" spans="1:9" ht="18.75" customHeight="1" x14ac:dyDescent="0.3">
      <c r="A3" s="1840"/>
      <c r="B3" s="6355" t="s">
        <v>2263</v>
      </c>
      <c r="C3" s="6355"/>
    </row>
    <row r="4" spans="1:9" ht="16.8" x14ac:dyDescent="0.3">
      <c r="A4" s="1841" t="s">
        <v>2341</v>
      </c>
      <c r="B4" s="1842" t="s">
        <v>2477</v>
      </c>
      <c r="C4" s="1843" t="s">
        <v>2478</v>
      </c>
    </row>
    <row r="5" spans="1:9" ht="21.9" customHeight="1" x14ac:dyDescent="0.3">
      <c r="A5" s="1844" t="s">
        <v>2461</v>
      </c>
      <c r="B5" s="1845"/>
      <c r="C5" s="1845"/>
    </row>
    <row r="6" spans="1:9" ht="20.100000000000001" customHeight="1" x14ac:dyDescent="0.3">
      <c r="A6" s="1846" t="s">
        <v>2479</v>
      </c>
      <c r="B6" s="1847">
        <v>46725</v>
      </c>
      <c r="C6" s="1847">
        <v>47961</v>
      </c>
      <c r="D6" s="1721"/>
      <c r="E6" s="1721"/>
      <c r="F6" s="1721"/>
    </row>
    <row r="7" spans="1:9" ht="20.100000000000001" customHeight="1" x14ac:dyDescent="0.3">
      <c r="A7" s="1846" t="s">
        <v>2480</v>
      </c>
      <c r="B7" s="1847">
        <v>37319</v>
      </c>
      <c r="C7" s="1847">
        <v>37158</v>
      </c>
      <c r="D7" s="1721"/>
      <c r="E7" s="1721"/>
      <c r="F7" s="1721"/>
    </row>
    <row r="8" spans="1:9" ht="20.100000000000001" customHeight="1" x14ac:dyDescent="0.3">
      <c r="A8" s="1848" t="s">
        <v>2481</v>
      </c>
      <c r="B8" s="1847">
        <v>32419</v>
      </c>
      <c r="C8" s="1847">
        <v>34271</v>
      </c>
      <c r="D8" s="1721"/>
      <c r="E8" s="1721"/>
      <c r="F8" s="1721"/>
    </row>
    <row r="9" spans="1:9" ht="20.100000000000001" customHeight="1" x14ac:dyDescent="0.3">
      <c r="A9" s="1848" t="s">
        <v>2482</v>
      </c>
      <c r="B9" s="1847">
        <v>31726</v>
      </c>
      <c r="C9" s="1847">
        <v>33246</v>
      </c>
      <c r="D9" s="1721"/>
      <c r="E9" s="1721"/>
      <c r="F9" s="1721"/>
    </row>
    <row r="10" spans="1:9" ht="20.100000000000001" customHeight="1" x14ac:dyDescent="0.3">
      <c r="A10" s="1846" t="s">
        <v>2468</v>
      </c>
      <c r="B10" s="1847">
        <v>32984</v>
      </c>
      <c r="C10" s="1847">
        <v>34172</v>
      </c>
      <c r="D10" s="1721"/>
      <c r="E10" s="1721"/>
      <c r="F10" s="1721"/>
    </row>
    <row r="11" spans="1:9" ht="20.100000000000001" customHeight="1" x14ac:dyDescent="0.3">
      <c r="A11" s="1848" t="s">
        <v>2483</v>
      </c>
      <c r="B11" s="1847">
        <v>25253</v>
      </c>
      <c r="C11" s="1847">
        <v>26408</v>
      </c>
      <c r="D11" s="1721"/>
      <c r="E11" s="1721"/>
      <c r="F11" s="1721"/>
    </row>
    <row r="12" spans="1:9" ht="20.100000000000001" customHeight="1" x14ac:dyDescent="0.3">
      <c r="A12" s="1848" t="s">
        <v>2484</v>
      </c>
      <c r="B12" s="1847">
        <v>29410</v>
      </c>
      <c r="C12" s="1847">
        <v>31062</v>
      </c>
      <c r="D12" s="1721"/>
      <c r="E12" s="1721"/>
      <c r="F12" s="1721"/>
    </row>
    <row r="13" spans="1:9" ht="20.100000000000001" customHeight="1" x14ac:dyDescent="0.3">
      <c r="A13" s="1848" t="s">
        <v>2469</v>
      </c>
      <c r="B13" s="1847">
        <v>23291</v>
      </c>
      <c r="C13" s="1847">
        <v>22784</v>
      </c>
      <c r="D13" s="1721"/>
      <c r="E13" s="1721"/>
      <c r="F13" s="1721"/>
    </row>
    <row r="14" spans="1:9" ht="20.100000000000001" customHeight="1" x14ac:dyDescent="0.3">
      <c r="A14" s="1848" t="s">
        <v>2463</v>
      </c>
      <c r="B14" s="1847">
        <v>24792</v>
      </c>
      <c r="C14" s="1847">
        <v>25508</v>
      </c>
      <c r="D14" s="1721"/>
      <c r="E14" s="1721"/>
      <c r="F14" s="1721"/>
    </row>
    <row r="15" spans="1:9" x14ac:dyDescent="0.3">
      <c r="A15" s="1849" t="s">
        <v>2485</v>
      </c>
      <c r="B15" s="1847">
        <v>20665</v>
      </c>
      <c r="C15" s="1847">
        <v>21694</v>
      </c>
      <c r="D15" s="1721"/>
      <c r="E15" s="1721"/>
      <c r="F15" s="1721"/>
    </row>
    <row r="16" spans="1:9" ht="20.100000000000001" customHeight="1" x14ac:dyDescent="0.3">
      <c r="A16" s="1844" t="s">
        <v>1686</v>
      </c>
      <c r="B16" s="1847"/>
      <c r="C16" s="1847"/>
      <c r="D16" s="1721"/>
      <c r="E16" s="1721"/>
      <c r="F16" s="1721"/>
    </row>
    <row r="17" spans="1:6" ht="20.100000000000001" customHeight="1" x14ac:dyDescent="0.3">
      <c r="A17" s="1850" t="s">
        <v>2486</v>
      </c>
      <c r="B17" s="1847">
        <v>59756</v>
      </c>
      <c r="C17" s="1847">
        <v>62746</v>
      </c>
      <c r="D17" s="1721"/>
      <c r="E17" s="1721"/>
      <c r="F17" s="1721"/>
    </row>
    <row r="18" spans="1:6" ht="20.100000000000001" customHeight="1" x14ac:dyDescent="0.3">
      <c r="A18" s="1850" t="s">
        <v>2487</v>
      </c>
      <c r="B18" s="1847">
        <v>33980</v>
      </c>
      <c r="C18" s="1847">
        <v>35156</v>
      </c>
      <c r="D18" s="1721"/>
      <c r="E18" s="1721"/>
      <c r="F18" s="1721"/>
    </row>
    <row r="19" spans="1:6" ht="20.100000000000001" customHeight="1" x14ac:dyDescent="0.3">
      <c r="A19" s="1851" t="s">
        <v>1687</v>
      </c>
      <c r="B19" s="1847"/>
      <c r="C19" s="1847"/>
      <c r="D19" s="1721"/>
      <c r="E19" s="1721"/>
      <c r="F19" s="1721"/>
    </row>
    <row r="20" spans="1:6" ht="20.100000000000001" customHeight="1" x14ac:dyDescent="0.3">
      <c r="A20" s="1848" t="s">
        <v>2488</v>
      </c>
      <c r="B20" s="1847">
        <v>76215</v>
      </c>
      <c r="C20" s="1847">
        <v>79335</v>
      </c>
      <c r="D20" s="1721"/>
      <c r="E20" s="1721"/>
      <c r="F20" s="1721"/>
    </row>
    <row r="21" spans="1:6" ht="20.100000000000001" customHeight="1" x14ac:dyDescent="0.3">
      <c r="A21" s="1848" t="s">
        <v>2489</v>
      </c>
      <c r="B21" s="1847">
        <v>30661</v>
      </c>
      <c r="C21" s="1847">
        <v>31780</v>
      </c>
      <c r="D21" s="1721"/>
      <c r="E21" s="1721"/>
      <c r="F21" s="1721"/>
    </row>
    <row r="22" spans="1:6" ht="20.100000000000001" customHeight="1" x14ac:dyDescent="0.3">
      <c r="A22" s="1846" t="s">
        <v>2439</v>
      </c>
      <c r="B22" s="1847">
        <v>28129</v>
      </c>
      <c r="C22" s="1847">
        <v>29532</v>
      </c>
      <c r="D22" s="1721"/>
      <c r="E22" s="1721"/>
      <c r="F22" s="1721"/>
    </row>
    <row r="23" spans="1:6" ht="20.100000000000001" customHeight="1" x14ac:dyDescent="0.3">
      <c r="A23" s="1848" t="s">
        <v>2490</v>
      </c>
      <c r="B23" s="1847">
        <v>21355</v>
      </c>
      <c r="C23" s="1847">
        <v>22481</v>
      </c>
      <c r="D23" s="1721"/>
      <c r="E23" s="1721"/>
      <c r="F23" s="1721"/>
    </row>
    <row r="24" spans="1:6" s="1854" customFormat="1" ht="17.399999999999999" x14ac:dyDescent="0.3">
      <c r="A24" s="1852" t="s">
        <v>2491</v>
      </c>
      <c r="B24" s="1853"/>
      <c r="C24" s="1853"/>
      <c r="D24" s="1721"/>
      <c r="E24" s="1721"/>
      <c r="F24" s="1721"/>
    </row>
    <row r="25" spans="1:6" ht="20.100000000000001" customHeight="1" x14ac:dyDescent="0.3">
      <c r="A25" s="1846" t="s">
        <v>2492</v>
      </c>
      <c r="B25" s="1855">
        <v>33591</v>
      </c>
      <c r="C25" s="1855">
        <v>33449</v>
      </c>
      <c r="D25" s="1719"/>
      <c r="E25" s="1721"/>
      <c r="F25" s="1721"/>
    </row>
    <row r="26" spans="1:6" ht="20.100000000000001" customHeight="1" x14ac:dyDescent="0.3">
      <c r="A26" s="1846" t="s">
        <v>2493</v>
      </c>
      <c r="B26" s="1855">
        <v>26384</v>
      </c>
      <c r="C26" s="1855">
        <v>27425</v>
      </c>
      <c r="D26" s="1719"/>
      <c r="E26" s="1721"/>
      <c r="F26" s="1721"/>
    </row>
    <row r="27" spans="1:6" ht="20.100000000000001" customHeight="1" x14ac:dyDescent="0.3">
      <c r="A27" s="1846" t="s">
        <v>2375</v>
      </c>
      <c r="B27" s="1855">
        <v>26515</v>
      </c>
      <c r="C27" s="1855">
        <v>28017</v>
      </c>
      <c r="D27" s="1719"/>
      <c r="E27" s="1721"/>
      <c r="F27" s="1721"/>
    </row>
    <row r="28" spans="1:6" ht="20.100000000000001" customHeight="1" x14ac:dyDescent="0.3">
      <c r="A28" s="1848" t="s">
        <v>2483</v>
      </c>
      <c r="B28" s="1855">
        <v>27431</v>
      </c>
      <c r="C28" s="1855">
        <v>27944</v>
      </c>
      <c r="D28" s="1719"/>
      <c r="E28" s="1721"/>
      <c r="F28" s="1721"/>
    </row>
    <row r="29" spans="1:6" ht="20.100000000000001" customHeight="1" x14ac:dyDescent="0.3">
      <c r="A29" s="1846" t="s">
        <v>2463</v>
      </c>
      <c r="B29" s="1855">
        <v>25974</v>
      </c>
      <c r="C29" s="1855">
        <v>27681</v>
      </c>
      <c r="D29" s="1719"/>
      <c r="E29" s="1721"/>
      <c r="F29" s="1721"/>
    </row>
    <row r="30" spans="1:6" ht="20.100000000000001" customHeight="1" x14ac:dyDescent="0.3">
      <c r="A30" s="1846" t="s">
        <v>2494</v>
      </c>
      <c r="B30" s="1855">
        <v>23947</v>
      </c>
      <c r="C30" s="1855">
        <v>24995</v>
      </c>
      <c r="D30" s="1719"/>
      <c r="E30" s="1721"/>
      <c r="F30" s="1721"/>
    </row>
    <row r="31" spans="1:6" ht="20.100000000000001" customHeight="1" x14ac:dyDescent="0.3">
      <c r="A31" s="1846" t="s">
        <v>2495</v>
      </c>
      <c r="B31" s="1855">
        <v>22388</v>
      </c>
      <c r="C31" s="1855">
        <v>23613</v>
      </c>
      <c r="D31" s="1719"/>
      <c r="E31" s="1721"/>
      <c r="F31" s="1721"/>
    </row>
    <row r="32" spans="1:6" ht="20.100000000000001" customHeight="1" x14ac:dyDescent="0.3">
      <c r="A32" s="1846" t="s">
        <v>2496</v>
      </c>
      <c r="B32" s="1855">
        <v>22217</v>
      </c>
      <c r="C32" s="1855">
        <v>23259</v>
      </c>
      <c r="D32" s="1719"/>
      <c r="E32" s="1721"/>
      <c r="F32" s="1721"/>
    </row>
    <row r="33" spans="1:7" ht="20.100000000000001" customHeight="1" x14ac:dyDescent="0.3">
      <c r="A33" s="1846" t="s">
        <v>2497</v>
      </c>
      <c r="B33" s="1855">
        <v>21189</v>
      </c>
      <c r="C33" s="1855">
        <v>21801</v>
      </c>
      <c r="D33" s="1719"/>
      <c r="E33" s="1721"/>
      <c r="F33" s="1721"/>
    </row>
    <row r="34" spans="1:7" ht="20.100000000000001" customHeight="1" x14ac:dyDescent="0.3">
      <c r="A34" s="1856" t="s">
        <v>2498</v>
      </c>
      <c r="B34" s="1857">
        <v>19575</v>
      </c>
      <c r="C34" s="1857">
        <v>20572</v>
      </c>
      <c r="D34" s="1719"/>
      <c r="E34" s="1721"/>
      <c r="F34" s="1721"/>
    </row>
    <row r="35" spans="1:7" ht="16.8" x14ac:dyDescent="0.3">
      <c r="A35" s="533" t="s">
        <v>2499</v>
      </c>
      <c r="B35" s="1858"/>
      <c r="C35" s="1858"/>
      <c r="D35" s="1721"/>
    </row>
    <row r="36" spans="1:7" ht="20.100000000000001" customHeight="1" x14ac:dyDescent="0.3">
      <c r="A36" s="533"/>
      <c r="B36" s="1859"/>
      <c r="C36" s="1859"/>
      <c r="D36" s="1721"/>
      <c r="E36" s="904"/>
      <c r="F36" s="904"/>
      <c r="G36" s="904"/>
    </row>
    <row r="37" spans="1:7" ht="26.25" customHeight="1" x14ac:dyDescent="0.3">
      <c r="A37" s="6356" t="s">
        <v>2500</v>
      </c>
      <c r="B37" s="6356"/>
      <c r="C37" s="6356"/>
      <c r="D37" s="1721"/>
      <c r="E37" s="904"/>
      <c r="F37" s="904"/>
      <c r="G37" s="904"/>
    </row>
    <row r="38" spans="1:7" ht="36" customHeight="1" x14ac:dyDescent="0.3">
      <c r="A38" s="6345" t="s">
        <v>2451</v>
      </c>
      <c r="B38" s="6345"/>
      <c r="C38" s="6345"/>
      <c r="D38" s="1721"/>
      <c r="E38" s="1860"/>
      <c r="F38" s="1860"/>
      <c r="G38" s="1860"/>
    </row>
  </sheetData>
  <mergeCells count="5">
    <mergeCell ref="A1:I1"/>
    <mergeCell ref="A2:C2"/>
    <mergeCell ref="B3:C3"/>
    <mergeCell ref="A37:C37"/>
    <mergeCell ref="A38:C38"/>
  </mergeCells>
  <hyperlinks>
    <hyperlink ref="A1" location="CONTENT!A1" display="Back to table of contents" xr:uid="{F20F5912-CE1D-4D33-8A90-4841593BF36C}"/>
    <hyperlink ref="A1:I1" location="CONTENT!B139" display="Back to table of contents" xr:uid="{1C8E6D97-EC54-470F-8F0C-2CD8F520C485}"/>
  </hyperlinks>
  <pageMargins left="0.7" right="0.7" top="0.75" bottom="0.75" header="0.3" footer="0.3"/>
  <ignoredErrors>
    <ignoredError sqref="B4"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9AAC5-3BA2-4DB2-887F-7DC1B3A7DFED}">
  <dimension ref="A1:H57"/>
  <sheetViews>
    <sheetView workbookViewId="0">
      <selection sqref="A1:G1"/>
    </sheetView>
  </sheetViews>
  <sheetFormatPr defaultColWidth="6.8984375" defaultRowHeight="13.2" x14ac:dyDescent="0.25"/>
  <cols>
    <col min="1" max="1" width="3" style="43" customWidth="1"/>
    <col min="2" max="2" width="1.59765625" style="43" customWidth="1"/>
    <col min="3" max="3" width="30.69921875" style="43" customWidth="1"/>
    <col min="4" max="8" width="11.8984375" style="43" customWidth="1"/>
    <col min="9" max="16384" width="6.8984375" style="43"/>
  </cols>
  <sheetData>
    <row r="1" spans="1:8" ht="15.75" customHeight="1" x14ac:dyDescent="0.3">
      <c r="A1" s="5863" t="s">
        <v>0</v>
      </c>
      <c r="B1" s="5863"/>
      <c r="C1" s="5863"/>
      <c r="D1" s="5863"/>
      <c r="E1" s="5863"/>
      <c r="F1" s="5863"/>
      <c r="G1" s="5863"/>
    </row>
    <row r="2" spans="1:8" ht="9.75" customHeight="1" x14ac:dyDescent="0.25">
      <c r="A2" s="1861"/>
      <c r="B2" s="1862"/>
      <c r="C2" s="1862"/>
      <c r="D2" s="1708"/>
      <c r="E2" s="1708"/>
      <c r="F2" s="1708"/>
      <c r="G2" s="1708"/>
      <c r="H2" s="1708"/>
    </row>
    <row r="3" spans="1:8" ht="20.25" customHeight="1" x14ac:dyDescent="0.25">
      <c r="A3" s="6357" t="s">
        <v>181</v>
      </c>
      <c r="B3" s="6357"/>
      <c r="C3" s="6357"/>
      <c r="D3" s="6357"/>
      <c r="E3" s="6357"/>
      <c r="F3" s="1862"/>
      <c r="G3" s="1862"/>
      <c r="H3" s="1862"/>
    </row>
    <row r="4" spans="1:8" ht="15" customHeight="1" x14ac:dyDescent="0.25">
      <c r="A4" s="1863" t="s">
        <v>2501</v>
      </c>
      <c r="B4" s="1864"/>
      <c r="C4" s="1864"/>
      <c r="D4" s="1865"/>
      <c r="E4" s="1865"/>
      <c r="F4" s="1865"/>
      <c r="G4" s="1865"/>
      <c r="H4" s="1865"/>
    </row>
    <row r="5" spans="1:8" ht="5.25" customHeight="1" thickBot="1" x14ac:dyDescent="0.3">
      <c r="A5" s="1866"/>
      <c r="B5" s="1864"/>
      <c r="C5" s="1864"/>
      <c r="D5" s="1865"/>
      <c r="E5" s="1865"/>
      <c r="F5" s="1865"/>
      <c r="G5" s="1865"/>
      <c r="H5" s="1865"/>
    </row>
    <row r="6" spans="1:8" ht="18.75" customHeight="1" thickBot="1" x14ac:dyDescent="0.3">
      <c r="A6" s="1867"/>
      <c r="B6" s="1868"/>
      <c r="C6" s="1869"/>
      <c r="D6" s="1870" t="s">
        <v>2502</v>
      </c>
      <c r="E6" s="1870" t="s">
        <v>2503</v>
      </c>
      <c r="F6" s="1870" t="s">
        <v>2504</v>
      </c>
      <c r="G6" s="1870" t="s">
        <v>2505</v>
      </c>
      <c r="H6" s="1870" t="s">
        <v>2506</v>
      </c>
    </row>
    <row r="7" spans="1:8" ht="14.1" customHeight="1" x14ac:dyDescent="0.25">
      <c r="A7" s="1871">
        <v>1</v>
      </c>
      <c r="B7" s="1709" t="s">
        <v>2507</v>
      </c>
      <c r="C7" s="1872"/>
      <c r="D7" s="1873"/>
      <c r="E7" s="1873"/>
      <c r="F7" s="1873"/>
      <c r="G7" s="1873"/>
      <c r="H7" s="1873"/>
    </row>
    <row r="8" spans="1:8" ht="14.1" customHeight="1" x14ac:dyDescent="0.25">
      <c r="A8" s="1874"/>
      <c r="B8" s="1862"/>
      <c r="C8" s="1872" t="s">
        <v>2508</v>
      </c>
      <c r="D8" s="1875">
        <v>15537</v>
      </c>
      <c r="E8" s="1875">
        <v>13857</v>
      </c>
      <c r="F8" s="1875">
        <v>14642</v>
      </c>
      <c r="G8" s="1875">
        <v>13976</v>
      </c>
      <c r="H8" s="1875">
        <v>11169</v>
      </c>
    </row>
    <row r="9" spans="1:8" ht="14.25" customHeight="1" x14ac:dyDescent="0.25">
      <c r="A9" s="1874"/>
      <c r="B9" s="1862"/>
      <c r="C9" s="1872" t="s">
        <v>2509</v>
      </c>
      <c r="D9" s="1876">
        <v>496.48</v>
      </c>
      <c r="E9" s="1876">
        <v>504.47</v>
      </c>
      <c r="F9" s="1876">
        <v>513.07000000000005</v>
      </c>
      <c r="G9" s="1876">
        <v>570.22</v>
      </c>
      <c r="H9" s="1876">
        <v>607.04999999999995</v>
      </c>
    </row>
    <row r="10" spans="1:8" ht="12" customHeight="1" x14ac:dyDescent="0.25">
      <c r="A10" s="1877">
        <v>2</v>
      </c>
      <c r="B10" s="1709" t="s">
        <v>2510</v>
      </c>
      <c r="C10" s="1872"/>
      <c r="D10" s="1878"/>
      <c r="E10" s="1878"/>
      <c r="F10" s="1878"/>
      <c r="G10" s="1878"/>
      <c r="H10" s="1878"/>
    </row>
    <row r="11" spans="1:8" ht="14.1" customHeight="1" x14ac:dyDescent="0.25">
      <c r="A11" s="1874"/>
      <c r="B11" s="1862"/>
      <c r="C11" s="1872" t="s">
        <v>2511</v>
      </c>
      <c r="D11" s="1879">
        <v>608</v>
      </c>
      <c r="E11" s="1879">
        <v>621</v>
      </c>
      <c r="F11" s="1879">
        <v>583</v>
      </c>
      <c r="G11" s="1879">
        <v>631</v>
      </c>
      <c r="H11" s="1879">
        <v>628</v>
      </c>
    </row>
    <row r="12" spans="1:8" ht="14.1" customHeight="1" x14ac:dyDescent="0.25">
      <c r="A12" s="1874"/>
      <c r="B12" s="1862"/>
      <c r="C12" s="1872" t="s">
        <v>2512</v>
      </c>
      <c r="D12" s="1880">
        <v>0</v>
      </c>
      <c r="E12" s="1880">
        <v>0</v>
      </c>
      <c r="F12" s="1880">
        <v>0</v>
      </c>
      <c r="G12" s="1880">
        <v>0</v>
      </c>
      <c r="H12" s="1880">
        <v>0</v>
      </c>
    </row>
    <row r="13" spans="1:8" ht="14.1" customHeight="1" x14ac:dyDescent="0.25">
      <c r="A13" s="1874"/>
      <c r="B13" s="1862"/>
      <c r="C13" s="1872" t="s">
        <v>2513</v>
      </c>
      <c r="D13" s="1881">
        <v>62.66</v>
      </c>
      <c r="E13" s="1881">
        <v>63.3</v>
      </c>
      <c r="F13" s="1881">
        <v>62.28</v>
      </c>
      <c r="G13" s="1881">
        <v>81.17</v>
      </c>
      <c r="H13" s="1881">
        <v>79.790000000000006</v>
      </c>
    </row>
    <row r="14" spans="1:8" ht="12.75" customHeight="1" x14ac:dyDescent="0.25">
      <c r="A14" s="1871">
        <v>3</v>
      </c>
      <c r="B14" s="1709" t="s">
        <v>2514</v>
      </c>
      <c r="C14" s="1872"/>
      <c r="D14" s="1878"/>
      <c r="E14" s="1878"/>
      <c r="F14" s="1878"/>
      <c r="G14" s="1878"/>
      <c r="H14" s="1878"/>
    </row>
    <row r="15" spans="1:8" ht="10.5" customHeight="1" x14ac:dyDescent="0.25">
      <c r="A15" s="1874"/>
      <c r="B15" s="1708" t="s">
        <v>2515</v>
      </c>
      <c r="C15" s="1872"/>
      <c r="D15" s="1878"/>
      <c r="E15" s="1878"/>
      <c r="F15" s="1878"/>
      <c r="G15" s="1878"/>
      <c r="H15" s="1878"/>
    </row>
    <row r="16" spans="1:8" ht="14.1" customHeight="1" x14ac:dyDescent="0.25">
      <c r="A16" s="1874"/>
      <c r="B16" s="1862"/>
      <c r="C16" s="1872" t="s">
        <v>2516</v>
      </c>
      <c r="D16" s="1879">
        <v>232935</v>
      </c>
      <c r="E16" s="1879">
        <v>242367</v>
      </c>
      <c r="F16" s="1879">
        <v>250411</v>
      </c>
      <c r="G16" s="1879">
        <v>259747</v>
      </c>
      <c r="H16" s="1879">
        <v>269887</v>
      </c>
    </row>
    <row r="17" spans="1:8" ht="14.1" customHeight="1" x14ac:dyDescent="0.25">
      <c r="A17" s="1874"/>
      <c r="B17" s="1862"/>
      <c r="C17" s="1882" t="s">
        <v>2517</v>
      </c>
      <c r="D17" s="1883">
        <v>17586</v>
      </c>
      <c r="E17" s="1883">
        <v>19937</v>
      </c>
      <c r="F17" s="1883">
        <v>21019</v>
      </c>
      <c r="G17" s="1883">
        <v>20975</v>
      </c>
      <c r="H17" s="1883">
        <v>20454</v>
      </c>
    </row>
    <row r="18" spans="1:8" ht="14.1" customHeight="1" x14ac:dyDescent="0.25">
      <c r="A18" s="1874"/>
      <c r="B18" s="1862"/>
      <c r="C18" s="1872" t="s">
        <v>2518</v>
      </c>
      <c r="D18" s="1879">
        <v>119782</v>
      </c>
      <c r="E18" s="1879">
        <v>128964</v>
      </c>
      <c r="F18" s="1879">
        <v>138204</v>
      </c>
      <c r="G18" s="1879">
        <v>148144</v>
      </c>
      <c r="H18" s="1879">
        <v>158260</v>
      </c>
    </row>
    <row r="19" spans="1:8" ht="14.1" customHeight="1" x14ac:dyDescent="0.25">
      <c r="A19" s="1874"/>
      <c r="B19" s="1708" t="s">
        <v>2519</v>
      </c>
      <c r="C19" s="1872"/>
      <c r="D19" s="1878"/>
      <c r="E19" s="1878"/>
      <c r="F19" s="1878"/>
      <c r="G19" s="1878"/>
      <c r="H19" s="1878"/>
    </row>
    <row r="20" spans="1:8" ht="16.5" customHeight="1" x14ac:dyDescent="0.25">
      <c r="A20" s="1874"/>
      <c r="B20" s="1862"/>
      <c r="C20" s="1872" t="s">
        <v>2520</v>
      </c>
      <c r="D20" s="1881">
        <v>25081.408588230006</v>
      </c>
      <c r="E20" s="1881">
        <v>29550.18</v>
      </c>
      <c r="F20" s="1881">
        <v>30586.78</v>
      </c>
      <c r="G20" s="1881">
        <v>34942.75</v>
      </c>
      <c r="H20" s="1881">
        <v>41814.120000000003</v>
      </c>
    </row>
    <row r="21" spans="1:8" ht="14.1" customHeight="1" x14ac:dyDescent="0.25">
      <c r="A21" s="1874"/>
      <c r="B21" s="1862"/>
      <c r="C21" s="1872" t="s">
        <v>2518</v>
      </c>
      <c r="D21" s="1881">
        <v>2460.15</v>
      </c>
      <c r="E21" s="1881">
        <v>2700.44</v>
      </c>
      <c r="F21" s="1881">
        <v>2905.79</v>
      </c>
      <c r="G21" s="1881">
        <v>2916.16</v>
      </c>
      <c r="H21" s="1881">
        <v>3367.19</v>
      </c>
    </row>
    <row r="22" spans="1:8" ht="12.75" customHeight="1" x14ac:dyDescent="0.25">
      <c r="A22" s="1871">
        <v>4</v>
      </c>
      <c r="B22" s="1709" t="s">
        <v>2521</v>
      </c>
      <c r="C22" s="1872"/>
      <c r="D22" s="1878"/>
      <c r="E22" s="1878"/>
      <c r="F22" s="1878"/>
      <c r="G22" s="1878"/>
      <c r="H22" s="1878"/>
    </row>
    <row r="23" spans="1:8" ht="11.25" customHeight="1" x14ac:dyDescent="0.25">
      <c r="A23" s="1874"/>
      <c r="B23" s="1708" t="s">
        <v>2515</v>
      </c>
      <c r="C23" s="1872"/>
      <c r="D23" s="1878"/>
      <c r="E23" s="1878"/>
      <c r="F23" s="1878"/>
      <c r="G23" s="1878"/>
      <c r="H23" s="1878"/>
    </row>
    <row r="24" spans="1:8" ht="14.1" customHeight="1" x14ac:dyDescent="0.25">
      <c r="A24" s="1874"/>
      <c r="B24" s="1862"/>
      <c r="C24" s="1872" t="s">
        <v>2522</v>
      </c>
      <c r="D24" s="1879">
        <v>18460</v>
      </c>
      <c r="E24" s="1879">
        <v>18219</v>
      </c>
      <c r="F24" s="1879">
        <v>18034</v>
      </c>
      <c r="G24" s="1879">
        <v>17753</v>
      </c>
      <c r="H24" s="1879">
        <v>17133</v>
      </c>
    </row>
    <row r="25" spans="1:8" ht="11.25" customHeight="1" x14ac:dyDescent="0.25">
      <c r="A25" s="1874"/>
      <c r="B25" s="1862"/>
      <c r="C25" s="1872" t="s">
        <v>2523</v>
      </c>
      <c r="D25" s="1879">
        <v>31101</v>
      </c>
      <c r="E25" s="1879">
        <v>32526</v>
      </c>
      <c r="F25" s="1879">
        <v>34540</v>
      </c>
      <c r="G25" s="1879">
        <v>35944</v>
      </c>
      <c r="H25" s="1879">
        <v>37057</v>
      </c>
    </row>
    <row r="26" spans="1:8" ht="9.75" customHeight="1" x14ac:dyDescent="0.25">
      <c r="A26" s="1874"/>
      <c r="B26" s="1708" t="s">
        <v>2519</v>
      </c>
      <c r="C26" s="1872"/>
      <c r="D26" s="1878"/>
      <c r="E26" s="1878"/>
      <c r="F26" s="1878"/>
      <c r="G26" s="1878"/>
      <c r="H26" s="1878"/>
    </row>
    <row r="27" spans="1:8" ht="15" customHeight="1" x14ac:dyDescent="0.25">
      <c r="A27" s="1874"/>
      <c r="B27" s="1862"/>
      <c r="C27" s="1872" t="s">
        <v>2524</v>
      </c>
      <c r="D27" s="1881">
        <v>2026.5587860000001</v>
      </c>
      <c r="E27" s="1881">
        <v>2277.08</v>
      </c>
      <c r="F27" s="1881">
        <v>2252.52</v>
      </c>
      <c r="G27" s="1881">
        <v>2455.25</v>
      </c>
      <c r="H27" s="1881">
        <v>2771.36</v>
      </c>
    </row>
    <row r="28" spans="1:8" ht="11.25" customHeight="1" x14ac:dyDescent="0.25">
      <c r="A28" s="1874"/>
      <c r="B28" s="1862"/>
      <c r="C28" s="1872" t="s">
        <v>2518</v>
      </c>
      <c r="D28" s="1881">
        <v>607.82000000000005</v>
      </c>
      <c r="E28" s="1881">
        <v>668.81</v>
      </c>
      <c r="F28" s="1881">
        <v>724.54</v>
      </c>
      <c r="G28" s="1881">
        <v>774.55</v>
      </c>
      <c r="H28" s="1881">
        <v>839.92</v>
      </c>
    </row>
    <row r="29" spans="1:8" ht="12" customHeight="1" x14ac:dyDescent="0.25">
      <c r="A29" s="1871">
        <v>5</v>
      </c>
      <c r="B29" s="1709" t="s">
        <v>2525</v>
      </c>
      <c r="C29" s="1872"/>
      <c r="D29" s="1878"/>
      <c r="E29" s="1878"/>
      <c r="F29" s="1878"/>
      <c r="G29" s="1878"/>
      <c r="H29" s="1878"/>
    </row>
    <row r="30" spans="1:8" ht="11.25" customHeight="1" x14ac:dyDescent="0.25">
      <c r="A30" s="1874"/>
      <c r="B30" s="1708" t="s">
        <v>2515</v>
      </c>
      <c r="C30" s="1872"/>
      <c r="D30" s="1884"/>
      <c r="E30" s="1884"/>
      <c r="F30" s="1884"/>
      <c r="G30" s="1884"/>
      <c r="H30" s="1884"/>
    </row>
    <row r="31" spans="1:8" ht="14.1" customHeight="1" x14ac:dyDescent="0.25">
      <c r="A31" s="1874"/>
      <c r="B31" s="1862"/>
      <c r="C31" s="1872" t="s">
        <v>2522</v>
      </c>
      <c r="D31" s="1879">
        <v>326</v>
      </c>
      <c r="E31" s="1879">
        <v>274</v>
      </c>
      <c r="F31" s="1879">
        <v>395</v>
      </c>
      <c r="G31" s="1879">
        <v>398</v>
      </c>
      <c r="H31" s="1879">
        <v>377</v>
      </c>
    </row>
    <row r="32" spans="1:8" ht="14.1" customHeight="1" x14ac:dyDescent="0.25">
      <c r="A32" s="1874"/>
      <c r="B32" s="1862"/>
      <c r="C32" s="1872" t="s">
        <v>2518</v>
      </c>
      <c r="D32" s="1879">
        <v>201</v>
      </c>
      <c r="E32" s="1879">
        <v>201</v>
      </c>
      <c r="F32" s="1879">
        <v>259</v>
      </c>
      <c r="G32" s="1879">
        <v>252</v>
      </c>
      <c r="H32" s="1879">
        <v>247</v>
      </c>
    </row>
    <row r="33" spans="1:8" ht="12" customHeight="1" x14ac:dyDescent="0.25">
      <c r="A33" s="1874"/>
      <c r="B33" s="1708" t="s">
        <v>2526</v>
      </c>
      <c r="C33" s="1872"/>
      <c r="D33" s="1879">
        <v>269</v>
      </c>
      <c r="E33" s="1879">
        <v>223</v>
      </c>
      <c r="F33" s="1879">
        <v>326</v>
      </c>
      <c r="G33" s="1879">
        <v>329</v>
      </c>
      <c r="H33" s="1879">
        <v>317</v>
      </c>
    </row>
    <row r="34" spans="1:8" ht="14.1" customHeight="1" x14ac:dyDescent="0.25">
      <c r="A34" s="1874"/>
      <c r="B34" s="1708" t="s">
        <v>2519</v>
      </c>
      <c r="C34" s="1872"/>
      <c r="D34" s="1878"/>
      <c r="E34" s="1878"/>
      <c r="F34" s="1878"/>
      <c r="G34" s="1878"/>
      <c r="H34" s="1878"/>
    </row>
    <row r="35" spans="1:8" ht="14.25" customHeight="1" x14ac:dyDescent="0.25">
      <c r="A35" s="1874"/>
      <c r="B35" s="1862"/>
      <c r="C35" s="1872" t="s">
        <v>2527</v>
      </c>
      <c r="D35" s="1881">
        <v>41.248174999999996</v>
      </c>
      <c r="E35" s="1881">
        <v>45.72</v>
      </c>
      <c r="F35" s="1881">
        <v>57.45</v>
      </c>
      <c r="G35" s="1881">
        <v>67.33</v>
      </c>
      <c r="H35" s="1881">
        <v>76.55</v>
      </c>
    </row>
    <row r="36" spans="1:8" ht="14.25" customHeight="1" x14ac:dyDescent="0.25">
      <c r="A36" s="1874"/>
      <c r="B36" s="1862"/>
      <c r="C36" s="1872" t="s">
        <v>2518</v>
      </c>
      <c r="D36" s="1881">
        <v>0.44</v>
      </c>
      <c r="E36" s="1881">
        <v>0.42</v>
      </c>
      <c r="F36" s="1881">
        <v>0.56999999999999995</v>
      </c>
      <c r="G36" s="1881">
        <v>0.57999999999999996</v>
      </c>
      <c r="H36" s="1881">
        <v>0.57999999999999996</v>
      </c>
    </row>
    <row r="37" spans="1:8" ht="12" customHeight="1" x14ac:dyDescent="0.25">
      <c r="A37" s="1871">
        <v>6</v>
      </c>
      <c r="B37" s="1709" t="s">
        <v>2528</v>
      </c>
      <c r="C37" s="1872"/>
      <c r="D37" s="1878"/>
      <c r="E37" s="1878"/>
      <c r="F37" s="1878"/>
      <c r="G37" s="1878"/>
      <c r="H37" s="1878"/>
    </row>
    <row r="38" spans="1:8" ht="11.4" customHeight="1" x14ac:dyDescent="0.25">
      <c r="A38" s="1874"/>
      <c r="B38" s="1708" t="s">
        <v>2515</v>
      </c>
      <c r="C38" s="1872"/>
      <c r="D38" s="1878"/>
      <c r="E38" s="1878"/>
      <c r="F38" s="1878"/>
      <c r="G38" s="1878"/>
      <c r="H38" s="1878"/>
    </row>
    <row r="39" spans="1:8" ht="17.25" customHeight="1" x14ac:dyDescent="0.25">
      <c r="A39" s="1874"/>
      <c r="B39" s="1862"/>
      <c r="C39" s="1872" t="s">
        <v>2522</v>
      </c>
      <c r="D39" s="1879">
        <v>31599</v>
      </c>
      <c r="E39" s="1879">
        <v>32321</v>
      </c>
      <c r="F39" s="1879">
        <v>32252</v>
      </c>
      <c r="G39" s="1879">
        <v>30728</v>
      </c>
      <c r="H39" s="1879">
        <v>28969</v>
      </c>
    </row>
    <row r="40" spans="1:8" ht="14.1" customHeight="1" x14ac:dyDescent="0.25">
      <c r="A40" s="1874"/>
      <c r="B40" s="1862"/>
      <c r="C40" s="1882" t="s">
        <v>2529</v>
      </c>
      <c r="D40" s="1883">
        <v>7550</v>
      </c>
      <c r="E40" s="1883">
        <v>7699</v>
      </c>
      <c r="F40" s="1883">
        <v>8189</v>
      </c>
      <c r="G40" s="1883">
        <v>8668</v>
      </c>
      <c r="H40" s="1883">
        <v>8353</v>
      </c>
    </row>
    <row r="41" spans="1:8" ht="14.1" customHeight="1" x14ac:dyDescent="0.25">
      <c r="A41" s="1874"/>
      <c r="B41" s="1862"/>
      <c r="C41" s="1872" t="s">
        <v>2518</v>
      </c>
      <c r="D41" s="1879">
        <v>10785</v>
      </c>
      <c r="E41" s="1879">
        <v>11490</v>
      </c>
      <c r="F41" s="1879">
        <v>12039</v>
      </c>
      <c r="G41" s="1879">
        <v>11600</v>
      </c>
      <c r="H41" s="1879">
        <v>10671</v>
      </c>
    </row>
    <row r="42" spans="1:8" ht="14.1" customHeight="1" x14ac:dyDescent="0.25">
      <c r="A42" s="1874"/>
      <c r="B42" s="1708" t="s">
        <v>2519</v>
      </c>
      <c r="C42" s="1872"/>
      <c r="D42" s="1878"/>
      <c r="E42" s="1878"/>
      <c r="F42" s="1878"/>
      <c r="G42" s="1878"/>
      <c r="H42" s="1878"/>
    </row>
    <row r="43" spans="1:8" ht="16.5" customHeight="1" x14ac:dyDescent="0.25">
      <c r="A43" s="1874"/>
      <c r="B43" s="1862"/>
      <c r="C43" s="1872" t="s">
        <v>2530</v>
      </c>
      <c r="D43" s="1881">
        <v>3722.4444459899996</v>
      </c>
      <c r="E43" s="1881">
        <v>4335.66</v>
      </c>
      <c r="F43" s="1881">
        <v>4402.6400000000003</v>
      </c>
      <c r="G43" s="1881">
        <v>4764.5200000000004</v>
      </c>
      <c r="H43" s="1881">
        <v>5237.67</v>
      </c>
    </row>
    <row r="44" spans="1:8" ht="14.1" customHeight="1" x14ac:dyDescent="0.25">
      <c r="A44" s="1874"/>
      <c r="B44" s="1862"/>
      <c r="C44" s="1872" t="s">
        <v>2518</v>
      </c>
      <c r="D44" s="1881">
        <v>82.87</v>
      </c>
      <c r="E44" s="1881">
        <v>93.6</v>
      </c>
      <c r="F44" s="1881">
        <v>101.32</v>
      </c>
      <c r="G44" s="1881">
        <v>101.79</v>
      </c>
      <c r="H44" s="1881">
        <v>102.3</v>
      </c>
    </row>
    <row r="45" spans="1:8" ht="15.75" customHeight="1" x14ac:dyDescent="0.25">
      <c r="A45" s="1871">
        <v>7</v>
      </c>
      <c r="B45" s="1863" t="s">
        <v>2531</v>
      </c>
      <c r="C45" s="1872"/>
      <c r="D45" s="1878"/>
      <c r="E45" s="1878"/>
      <c r="F45" s="1878"/>
      <c r="G45" s="1878"/>
      <c r="H45" s="1878"/>
    </row>
    <row r="46" spans="1:8" ht="10.5" customHeight="1" x14ac:dyDescent="0.25">
      <c r="A46" s="1877"/>
      <c r="B46" s="1862"/>
      <c r="C46" s="1872" t="s">
        <v>2532</v>
      </c>
      <c r="D46" s="1878"/>
      <c r="E46" s="1878"/>
      <c r="F46" s="1878"/>
      <c r="G46" s="1878"/>
      <c r="H46" s="1878"/>
    </row>
    <row r="47" spans="1:8" ht="14.1" customHeight="1" x14ac:dyDescent="0.25">
      <c r="A47" s="1877"/>
      <c r="B47" s="1862"/>
      <c r="C47" s="1872" t="s">
        <v>2533</v>
      </c>
      <c r="D47" s="1879">
        <v>522</v>
      </c>
      <c r="E47" s="1879">
        <v>529</v>
      </c>
      <c r="F47" s="1879">
        <v>487</v>
      </c>
      <c r="G47" s="1879">
        <v>538</v>
      </c>
      <c r="H47" s="1879">
        <v>560</v>
      </c>
    </row>
    <row r="48" spans="1:8" ht="16.5" customHeight="1" x14ac:dyDescent="0.25">
      <c r="A48" s="1877"/>
      <c r="B48" s="1862"/>
      <c r="C48" s="1885" t="s">
        <v>2534</v>
      </c>
      <c r="D48" s="1886">
        <v>171</v>
      </c>
      <c r="E48" s="1886">
        <v>158</v>
      </c>
      <c r="F48" s="1886">
        <v>125</v>
      </c>
      <c r="G48" s="1886">
        <v>178</v>
      </c>
      <c r="H48" s="1886">
        <v>262</v>
      </c>
    </row>
    <row r="49" spans="1:8" ht="14.1" customHeight="1" x14ac:dyDescent="0.25">
      <c r="A49" s="1877"/>
      <c r="B49" s="1862"/>
      <c r="C49" s="1872" t="s">
        <v>2535</v>
      </c>
      <c r="D49" s="1880">
        <v>12.34</v>
      </c>
      <c r="E49" s="1880">
        <v>13.26</v>
      </c>
      <c r="F49" s="1880">
        <v>10.84</v>
      </c>
      <c r="G49" s="1880">
        <v>14.63</v>
      </c>
      <c r="H49" s="1880">
        <v>21.37</v>
      </c>
    </row>
    <row r="50" spans="1:8" ht="14.1" customHeight="1" x14ac:dyDescent="0.25">
      <c r="A50" s="1871">
        <v>8</v>
      </c>
      <c r="B50" s="1887" t="s">
        <v>2536</v>
      </c>
      <c r="C50" s="1872"/>
      <c r="D50" s="1878"/>
      <c r="E50" s="1878"/>
      <c r="F50" s="1878"/>
      <c r="G50" s="1878"/>
      <c r="H50" s="1878"/>
    </row>
    <row r="51" spans="1:8" ht="14.1" customHeight="1" x14ac:dyDescent="0.25">
      <c r="A51" s="1888"/>
      <c r="B51" s="1862"/>
      <c r="C51" s="1872" t="s">
        <v>2535</v>
      </c>
      <c r="D51" s="1881">
        <v>40.81</v>
      </c>
      <c r="E51" s="1881">
        <v>36.9</v>
      </c>
      <c r="F51" s="1881">
        <v>27.21</v>
      </c>
      <c r="G51" s="1881">
        <v>21.5</v>
      </c>
      <c r="H51" s="1881">
        <v>18.899999999999999</v>
      </c>
    </row>
    <row r="52" spans="1:8" ht="14.1" hidden="1" customHeight="1" x14ac:dyDescent="0.25">
      <c r="A52" s="1871">
        <v>9</v>
      </c>
      <c r="B52" s="1709" t="s">
        <v>2537</v>
      </c>
      <c r="C52" s="1872"/>
      <c r="D52" s="1878"/>
      <c r="E52" s="1878"/>
      <c r="F52" s="1878"/>
      <c r="G52" s="1878"/>
      <c r="H52" s="1878"/>
    </row>
    <row r="53" spans="1:8" ht="14.1" hidden="1" customHeight="1" x14ac:dyDescent="0.25">
      <c r="A53" s="1877"/>
      <c r="B53" s="1862"/>
      <c r="C53" s="1872" t="s">
        <v>2535</v>
      </c>
      <c r="D53" s="1881"/>
      <c r="E53" s="1881"/>
      <c r="F53" s="1881"/>
      <c r="G53" s="1881"/>
      <c r="H53" s="1881"/>
    </row>
    <row r="54" spans="1:8" ht="16.5" customHeight="1" x14ac:dyDescent="0.25">
      <c r="A54" s="1871">
        <v>9</v>
      </c>
      <c r="B54" s="1709" t="s">
        <v>2538</v>
      </c>
      <c r="C54" s="1872"/>
      <c r="D54" s="1878"/>
      <c r="E54" s="1878"/>
      <c r="F54" s="1878"/>
      <c r="G54" s="1878"/>
      <c r="H54" s="1878"/>
    </row>
    <row r="55" spans="1:8" ht="12" customHeight="1" x14ac:dyDescent="0.25">
      <c r="A55" s="1874"/>
      <c r="B55" s="1862"/>
      <c r="C55" s="1872" t="s">
        <v>2515</v>
      </c>
      <c r="D55" s="1879">
        <v>524</v>
      </c>
      <c r="E55" s="1879">
        <v>481</v>
      </c>
      <c r="F55" s="1879">
        <v>409</v>
      </c>
      <c r="G55" s="1879">
        <v>163</v>
      </c>
      <c r="H55" s="1879">
        <v>119</v>
      </c>
    </row>
    <row r="56" spans="1:8" ht="18" customHeight="1" thickBot="1" x14ac:dyDescent="0.3">
      <c r="A56" s="1889"/>
      <c r="B56" s="1890"/>
      <c r="C56" s="1891" t="s">
        <v>2539</v>
      </c>
      <c r="D56" s="1892">
        <v>15.76</v>
      </c>
      <c r="E56" s="1892">
        <v>14.48</v>
      </c>
      <c r="F56" s="1892">
        <v>9.33</v>
      </c>
      <c r="G56" s="1892">
        <v>8.4</v>
      </c>
      <c r="H56" s="1892">
        <v>1.4</v>
      </c>
    </row>
    <row r="57" spans="1:8" ht="22.5" customHeight="1" x14ac:dyDescent="0.25">
      <c r="A57" s="1893" t="s">
        <v>2540</v>
      </c>
      <c r="B57" s="1862"/>
      <c r="C57" s="1862"/>
      <c r="D57" s="1708"/>
      <c r="E57" s="1708"/>
      <c r="F57" s="1708"/>
      <c r="G57" s="1708"/>
      <c r="H57" s="1708"/>
    </row>
  </sheetData>
  <mergeCells count="2">
    <mergeCell ref="A1:G1"/>
    <mergeCell ref="A3:E3"/>
  </mergeCells>
  <hyperlinks>
    <hyperlink ref="A1" location="CONTENT!A1" display="Back to table of contents" xr:uid="{3368E6B5-2885-406A-AD19-2C8ECA2AAC85}"/>
    <hyperlink ref="A1:G1" location="CONTENT!B151" display="Back to table of contents" xr:uid="{47300426-BB17-4BA6-BAF2-2020D15E371A}"/>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5112B-EC16-4B3E-9969-34567ACA1471}">
  <dimension ref="A1:H59"/>
  <sheetViews>
    <sheetView workbookViewId="0">
      <selection sqref="A1:XFD1"/>
    </sheetView>
  </sheetViews>
  <sheetFormatPr defaultColWidth="6.8984375" defaultRowHeight="13.8" x14ac:dyDescent="0.25"/>
  <cols>
    <col min="1" max="1" width="3" style="1861" customWidth="1"/>
    <col min="2" max="2" width="1.59765625" style="1862" customWidth="1"/>
    <col min="3" max="3" width="27.5" style="1862" customWidth="1"/>
    <col min="4" max="8" width="11.09765625" style="1862" customWidth="1"/>
    <col min="9" max="256" width="6.8984375" style="1862"/>
    <col min="257" max="257" width="3" style="1862" customWidth="1"/>
    <col min="258" max="258" width="1.59765625" style="1862" customWidth="1"/>
    <col min="259" max="259" width="27.5" style="1862" customWidth="1"/>
    <col min="260" max="263" width="9" style="1862" customWidth="1"/>
    <col min="264" max="264" width="8.19921875" style="1862" bestFit="1" customWidth="1"/>
    <col min="265" max="512" width="6.8984375" style="1862"/>
    <col min="513" max="513" width="3" style="1862" customWidth="1"/>
    <col min="514" max="514" width="1.59765625" style="1862" customWidth="1"/>
    <col min="515" max="515" width="27.5" style="1862" customWidth="1"/>
    <col min="516" max="519" width="9" style="1862" customWidth="1"/>
    <col min="520" max="520" width="8.19921875" style="1862" bestFit="1" customWidth="1"/>
    <col min="521" max="768" width="6.8984375" style="1862"/>
    <col min="769" max="769" width="3" style="1862" customWidth="1"/>
    <col min="770" max="770" width="1.59765625" style="1862" customWidth="1"/>
    <col min="771" max="771" width="27.5" style="1862" customWidth="1"/>
    <col min="772" max="775" width="9" style="1862" customWidth="1"/>
    <col min="776" max="776" width="8.19921875" style="1862" bestFit="1" customWidth="1"/>
    <col min="777" max="1024" width="6.8984375" style="1862"/>
    <col min="1025" max="1025" width="3" style="1862" customWidth="1"/>
    <col min="1026" max="1026" width="1.59765625" style="1862" customWidth="1"/>
    <col min="1027" max="1027" width="27.5" style="1862" customWidth="1"/>
    <col min="1028" max="1031" width="9" style="1862" customWidth="1"/>
    <col min="1032" max="1032" width="8.19921875" style="1862" bestFit="1" customWidth="1"/>
    <col min="1033" max="1280" width="6.8984375" style="1862"/>
    <col min="1281" max="1281" width="3" style="1862" customWidth="1"/>
    <col min="1282" max="1282" width="1.59765625" style="1862" customWidth="1"/>
    <col min="1283" max="1283" width="27.5" style="1862" customWidth="1"/>
    <col min="1284" max="1287" width="9" style="1862" customWidth="1"/>
    <col min="1288" max="1288" width="8.19921875" style="1862" bestFit="1" customWidth="1"/>
    <col min="1289" max="1536" width="6.8984375" style="1862"/>
    <col min="1537" max="1537" width="3" style="1862" customWidth="1"/>
    <col min="1538" max="1538" width="1.59765625" style="1862" customWidth="1"/>
    <col min="1539" max="1539" width="27.5" style="1862" customWidth="1"/>
    <col min="1540" max="1543" width="9" style="1862" customWidth="1"/>
    <col min="1544" max="1544" width="8.19921875" style="1862" bestFit="1" customWidth="1"/>
    <col min="1545" max="1792" width="6.8984375" style="1862"/>
    <col min="1793" max="1793" width="3" style="1862" customWidth="1"/>
    <col min="1794" max="1794" width="1.59765625" style="1862" customWidth="1"/>
    <col min="1795" max="1795" width="27.5" style="1862" customWidth="1"/>
    <col min="1796" max="1799" width="9" style="1862" customWidth="1"/>
    <col min="1800" max="1800" width="8.19921875" style="1862" bestFit="1" customWidth="1"/>
    <col min="1801" max="2048" width="6.8984375" style="1862"/>
    <col min="2049" max="2049" width="3" style="1862" customWidth="1"/>
    <col min="2050" max="2050" width="1.59765625" style="1862" customWidth="1"/>
    <col min="2051" max="2051" width="27.5" style="1862" customWidth="1"/>
    <col min="2052" max="2055" width="9" style="1862" customWidth="1"/>
    <col min="2056" max="2056" width="8.19921875" style="1862" bestFit="1" customWidth="1"/>
    <col min="2057" max="2304" width="6.8984375" style="1862"/>
    <col min="2305" max="2305" width="3" style="1862" customWidth="1"/>
    <col min="2306" max="2306" width="1.59765625" style="1862" customWidth="1"/>
    <col min="2307" max="2307" width="27.5" style="1862" customWidth="1"/>
    <col min="2308" max="2311" width="9" style="1862" customWidth="1"/>
    <col min="2312" max="2312" width="8.19921875" style="1862" bestFit="1" customWidth="1"/>
    <col min="2313" max="2560" width="6.8984375" style="1862"/>
    <col min="2561" max="2561" width="3" style="1862" customWidth="1"/>
    <col min="2562" max="2562" width="1.59765625" style="1862" customWidth="1"/>
    <col min="2563" max="2563" width="27.5" style="1862" customWidth="1"/>
    <col min="2564" max="2567" width="9" style="1862" customWidth="1"/>
    <col min="2568" max="2568" width="8.19921875" style="1862" bestFit="1" customWidth="1"/>
    <col min="2569" max="2816" width="6.8984375" style="1862"/>
    <col min="2817" max="2817" width="3" style="1862" customWidth="1"/>
    <col min="2818" max="2818" width="1.59765625" style="1862" customWidth="1"/>
    <col min="2819" max="2819" width="27.5" style="1862" customWidth="1"/>
    <col min="2820" max="2823" width="9" style="1862" customWidth="1"/>
    <col min="2824" max="2824" width="8.19921875" style="1862" bestFit="1" customWidth="1"/>
    <col min="2825" max="3072" width="6.8984375" style="1862"/>
    <col min="3073" max="3073" width="3" style="1862" customWidth="1"/>
    <col min="3074" max="3074" width="1.59765625" style="1862" customWidth="1"/>
    <col min="3075" max="3075" width="27.5" style="1862" customWidth="1"/>
    <col min="3076" max="3079" width="9" style="1862" customWidth="1"/>
    <col min="3080" max="3080" width="8.19921875" style="1862" bestFit="1" customWidth="1"/>
    <col min="3081" max="3328" width="6.8984375" style="1862"/>
    <col min="3329" max="3329" width="3" style="1862" customWidth="1"/>
    <col min="3330" max="3330" width="1.59765625" style="1862" customWidth="1"/>
    <col min="3331" max="3331" width="27.5" style="1862" customWidth="1"/>
    <col min="3332" max="3335" width="9" style="1862" customWidth="1"/>
    <col min="3336" max="3336" width="8.19921875" style="1862" bestFit="1" customWidth="1"/>
    <col min="3337" max="3584" width="6.8984375" style="1862"/>
    <col min="3585" max="3585" width="3" style="1862" customWidth="1"/>
    <col min="3586" max="3586" width="1.59765625" style="1862" customWidth="1"/>
    <col min="3587" max="3587" width="27.5" style="1862" customWidth="1"/>
    <col min="3588" max="3591" width="9" style="1862" customWidth="1"/>
    <col min="3592" max="3592" width="8.19921875" style="1862" bestFit="1" customWidth="1"/>
    <col min="3593" max="3840" width="6.8984375" style="1862"/>
    <col min="3841" max="3841" width="3" style="1862" customWidth="1"/>
    <col min="3842" max="3842" width="1.59765625" style="1862" customWidth="1"/>
    <col min="3843" max="3843" width="27.5" style="1862" customWidth="1"/>
    <col min="3844" max="3847" width="9" style="1862" customWidth="1"/>
    <col min="3848" max="3848" width="8.19921875" style="1862" bestFit="1" customWidth="1"/>
    <col min="3849" max="4096" width="6.8984375" style="1862"/>
    <col min="4097" max="4097" width="3" style="1862" customWidth="1"/>
    <col min="4098" max="4098" width="1.59765625" style="1862" customWidth="1"/>
    <col min="4099" max="4099" width="27.5" style="1862" customWidth="1"/>
    <col min="4100" max="4103" width="9" style="1862" customWidth="1"/>
    <col min="4104" max="4104" width="8.19921875" style="1862" bestFit="1" customWidth="1"/>
    <col min="4105" max="4352" width="6.8984375" style="1862"/>
    <col min="4353" max="4353" width="3" style="1862" customWidth="1"/>
    <col min="4354" max="4354" width="1.59765625" style="1862" customWidth="1"/>
    <col min="4355" max="4355" width="27.5" style="1862" customWidth="1"/>
    <col min="4356" max="4359" width="9" style="1862" customWidth="1"/>
    <col min="4360" max="4360" width="8.19921875" style="1862" bestFit="1" customWidth="1"/>
    <col min="4361" max="4608" width="6.8984375" style="1862"/>
    <col min="4609" max="4609" width="3" style="1862" customWidth="1"/>
    <col min="4610" max="4610" width="1.59765625" style="1862" customWidth="1"/>
    <col min="4611" max="4611" width="27.5" style="1862" customWidth="1"/>
    <col min="4612" max="4615" width="9" style="1862" customWidth="1"/>
    <col min="4616" max="4616" width="8.19921875" style="1862" bestFit="1" customWidth="1"/>
    <col min="4617" max="4864" width="6.8984375" style="1862"/>
    <col min="4865" max="4865" width="3" style="1862" customWidth="1"/>
    <col min="4866" max="4866" width="1.59765625" style="1862" customWidth="1"/>
    <col min="4867" max="4867" width="27.5" style="1862" customWidth="1"/>
    <col min="4868" max="4871" width="9" style="1862" customWidth="1"/>
    <col min="4872" max="4872" width="8.19921875" style="1862" bestFit="1" customWidth="1"/>
    <col min="4873" max="5120" width="6.8984375" style="1862"/>
    <col min="5121" max="5121" width="3" style="1862" customWidth="1"/>
    <col min="5122" max="5122" width="1.59765625" style="1862" customWidth="1"/>
    <col min="5123" max="5123" width="27.5" style="1862" customWidth="1"/>
    <col min="5124" max="5127" width="9" style="1862" customWidth="1"/>
    <col min="5128" max="5128" width="8.19921875" style="1862" bestFit="1" customWidth="1"/>
    <col min="5129" max="5376" width="6.8984375" style="1862"/>
    <col min="5377" max="5377" width="3" style="1862" customWidth="1"/>
    <col min="5378" max="5378" width="1.59765625" style="1862" customWidth="1"/>
    <col min="5379" max="5379" width="27.5" style="1862" customWidth="1"/>
    <col min="5380" max="5383" width="9" style="1862" customWidth="1"/>
    <col min="5384" max="5384" width="8.19921875" style="1862" bestFit="1" customWidth="1"/>
    <col min="5385" max="5632" width="6.8984375" style="1862"/>
    <col min="5633" max="5633" width="3" style="1862" customWidth="1"/>
    <col min="5634" max="5634" width="1.59765625" style="1862" customWidth="1"/>
    <col min="5635" max="5635" width="27.5" style="1862" customWidth="1"/>
    <col min="5636" max="5639" width="9" style="1862" customWidth="1"/>
    <col min="5640" max="5640" width="8.19921875" style="1862" bestFit="1" customWidth="1"/>
    <col min="5641" max="5888" width="6.8984375" style="1862"/>
    <col min="5889" max="5889" width="3" style="1862" customWidth="1"/>
    <col min="5890" max="5890" width="1.59765625" style="1862" customWidth="1"/>
    <col min="5891" max="5891" width="27.5" style="1862" customWidth="1"/>
    <col min="5892" max="5895" width="9" style="1862" customWidth="1"/>
    <col min="5896" max="5896" width="8.19921875" style="1862" bestFit="1" customWidth="1"/>
    <col min="5897" max="6144" width="6.8984375" style="1862"/>
    <col min="6145" max="6145" width="3" style="1862" customWidth="1"/>
    <col min="6146" max="6146" width="1.59765625" style="1862" customWidth="1"/>
    <col min="6147" max="6147" width="27.5" style="1862" customWidth="1"/>
    <col min="6148" max="6151" width="9" style="1862" customWidth="1"/>
    <col min="6152" max="6152" width="8.19921875" style="1862" bestFit="1" customWidth="1"/>
    <col min="6153" max="6400" width="6.8984375" style="1862"/>
    <col min="6401" max="6401" width="3" style="1862" customWidth="1"/>
    <col min="6402" max="6402" width="1.59765625" style="1862" customWidth="1"/>
    <col min="6403" max="6403" width="27.5" style="1862" customWidth="1"/>
    <col min="6404" max="6407" width="9" style="1862" customWidth="1"/>
    <col min="6408" max="6408" width="8.19921875" style="1862" bestFit="1" customWidth="1"/>
    <col min="6409" max="6656" width="6.8984375" style="1862"/>
    <col min="6657" max="6657" width="3" style="1862" customWidth="1"/>
    <col min="6658" max="6658" width="1.59765625" style="1862" customWidth="1"/>
    <col min="6659" max="6659" width="27.5" style="1862" customWidth="1"/>
    <col min="6660" max="6663" width="9" style="1862" customWidth="1"/>
    <col min="6664" max="6664" width="8.19921875" style="1862" bestFit="1" customWidth="1"/>
    <col min="6665" max="6912" width="6.8984375" style="1862"/>
    <col min="6913" max="6913" width="3" style="1862" customWidth="1"/>
    <col min="6914" max="6914" width="1.59765625" style="1862" customWidth="1"/>
    <col min="6915" max="6915" width="27.5" style="1862" customWidth="1"/>
    <col min="6916" max="6919" width="9" style="1862" customWidth="1"/>
    <col min="6920" max="6920" width="8.19921875" style="1862" bestFit="1" customWidth="1"/>
    <col min="6921" max="7168" width="6.8984375" style="1862"/>
    <col min="7169" max="7169" width="3" style="1862" customWidth="1"/>
    <col min="7170" max="7170" width="1.59765625" style="1862" customWidth="1"/>
    <col min="7171" max="7171" width="27.5" style="1862" customWidth="1"/>
    <col min="7172" max="7175" width="9" style="1862" customWidth="1"/>
    <col min="7176" max="7176" width="8.19921875" style="1862" bestFit="1" customWidth="1"/>
    <col min="7177" max="7424" width="6.8984375" style="1862"/>
    <col min="7425" max="7425" width="3" style="1862" customWidth="1"/>
    <col min="7426" max="7426" width="1.59765625" style="1862" customWidth="1"/>
    <col min="7427" max="7427" width="27.5" style="1862" customWidth="1"/>
    <col min="7428" max="7431" width="9" style="1862" customWidth="1"/>
    <col min="7432" max="7432" width="8.19921875" style="1862" bestFit="1" customWidth="1"/>
    <col min="7433" max="7680" width="6.8984375" style="1862"/>
    <col min="7681" max="7681" width="3" style="1862" customWidth="1"/>
    <col min="7682" max="7682" width="1.59765625" style="1862" customWidth="1"/>
    <col min="7683" max="7683" width="27.5" style="1862" customWidth="1"/>
    <col min="7684" max="7687" width="9" style="1862" customWidth="1"/>
    <col min="7688" max="7688" width="8.19921875" style="1862" bestFit="1" customWidth="1"/>
    <col min="7689" max="7936" width="6.8984375" style="1862"/>
    <col min="7937" max="7937" width="3" style="1862" customWidth="1"/>
    <col min="7938" max="7938" width="1.59765625" style="1862" customWidth="1"/>
    <col min="7939" max="7939" width="27.5" style="1862" customWidth="1"/>
    <col min="7940" max="7943" width="9" style="1862" customWidth="1"/>
    <col min="7944" max="7944" width="8.19921875" style="1862" bestFit="1" customWidth="1"/>
    <col min="7945" max="8192" width="6.8984375" style="1862"/>
    <col min="8193" max="8193" width="3" style="1862" customWidth="1"/>
    <col min="8194" max="8194" width="1.59765625" style="1862" customWidth="1"/>
    <col min="8195" max="8195" width="27.5" style="1862" customWidth="1"/>
    <col min="8196" max="8199" width="9" style="1862" customWidth="1"/>
    <col min="8200" max="8200" width="8.19921875" style="1862" bestFit="1" customWidth="1"/>
    <col min="8201" max="8448" width="6.8984375" style="1862"/>
    <col min="8449" max="8449" width="3" style="1862" customWidth="1"/>
    <col min="8450" max="8450" width="1.59765625" style="1862" customWidth="1"/>
    <col min="8451" max="8451" width="27.5" style="1862" customWidth="1"/>
    <col min="8452" max="8455" width="9" style="1862" customWidth="1"/>
    <col min="8456" max="8456" width="8.19921875" style="1862" bestFit="1" customWidth="1"/>
    <col min="8457" max="8704" width="6.8984375" style="1862"/>
    <col min="8705" max="8705" width="3" style="1862" customWidth="1"/>
    <col min="8706" max="8706" width="1.59765625" style="1862" customWidth="1"/>
    <col min="8707" max="8707" width="27.5" style="1862" customWidth="1"/>
    <col min="8708" max="8711" width="9" style="1862" customWidth="1"/>
    <col min="8712" max="8712" width="8.19921875" style="1862" bestFit="1" customWidth="1"/>
    <col min="8713" max="8960" width="6.8984375" style="1862"/>
    <col min="8961" max="8961" width="3" style="1862" customWidth="1"/>
    <col min="8962" max="8962" width="1.59765625" style="1862" customWidth="1"/>
    <col min="8963" max="8963" width="27.5" style="1862" customWidth="1"/>
    <col min="8964" max="8967" width="9" style="1862" customWidth="1"/>
    <col min="8968" max="8968" width="8.19921875" style="1862" bestFit="1" customWidth="1"/>
    <col min="8969" max="9216" width="6.8984375" style="1862"/>
    <col min="9217" max="9217" width="3" style="1862" customWidth="1"/>
    <col min="9218" max="9218" width="1.59765625" style="1862" customWidth="1"/>
    <col min="9219" max="9219" width="27.5" style="1862" customWidth="1"/>
    <col min="9220" max="9223" width="9" style="1862" customWidth="1"/>
    <col min="9224" max="9224" width="8.19921875" style="1862" bestFit="1" customWidth="1"/>
    <col min="9225" max="9472" width="6.8984375" style="1862"/>
    <col min="9473" max="9473" width="3" style="1862" customWidth="1"/>
    <col min="9474" max="9474" width="1.59765625" style="1862" customWidth="1"/>
    <col min="9475" max="9475" width="27.5" style="1862" customWidth="1"/>
    <col min="9476" max="9479" width="9" style="1862" customWidth="1"/>
    <col min="9480" max="9480" width="8.19921875" style="1862" bestFit="1" customWidth="1"/>
    <col min="9481" max="9728" width="6.8984375" style="1862"/>
    <col min="9729" max="9729" width="3" style="1862" customWidth="1"/>
    <col min="9730" max="9730" width="1.59765625" style="1862" customWidth="1"/>
    <col min="9731" max="9731" width="27.5" style="1862" customWidth="1"/>
    <col min="9732" max="9735" width="9" style="1862" customWidth="1"/>
    <col min="9736" max="9736" width="8.19921875" style="1862" bestFit="1" customWidth="1"/>
    <col min="9737" max="9984" width="6.8984375" style="1862"/>
    <col min="9985" max="9985" width="3" style="1862" customWidth="1"/>
    <col min="9986" max="9986" width="1.59765625" style="1862" customWidth="1"/>
    <col min="9987" max="9987" width="27.5" style="1862" customWidth="1"/>
    <col min="9988" max="9991" width="9" style="1862" customWidth="1"/>
    <col min="9992" max="9992" width="8.19921875" style="1862" bestFit="1" customWidth="1"/>
    <col min="9993" max="10240" width="6.8984375" style="1862"/>
    <col min="10241" max="10241" width="3" style="1862" customWidth="1"/>
    <col min="10242" max="10242" width="1.59765625" style="1862" customWidth="1"/>
    <col min="10243" max="10243" width="27.5" style="1862" customWidth="1"/>
    <col min="10244" max="10247" width="9" style="1862" customWidth="1"/>
    <col min="10248" max="10248" width="8.19921875" style="1862" bestFit="1" customWidth="1"/>
    <col min="10249" max="10496" width="6.8984375" style="1862"/>
    <col min="10497" max="10497" width="3" style="1862" customWidth="1"/>
    <col min="10498" max="10498" width="1.59765625" style="1862" customWidth="1"/>
    <col min="10499" max="10499" width="27.5" style="1862" customWidth="1"/>
    <col min="10500" max="10503" width="9" style="1862" customWidth="1"/>
    <col min="10504" max="10504" width="8.19921875" style="1862" bestFit="1" customWidth="1"/>
    <col min="10505" max="10752" width="6.8984375" style="1862"/>
    <col min="10753" max="10753" width="3" style="1862" customWidth="1"/>
    <col min="10754" max="10754" width="1.59765625" style="1862" customWidth="1"/>
    <col min="10755" max="10755" width="27.5" style="1862" customWidth="1"/>
    <col min="10756" max="10759" width="9" style="1862" customWidth="1"/>
    <col min="10760" max="10760" width="8.19921875" style="1862" bestFit="1" customWidth="1"/>
    <col min="10761" max="11008" width="6.8984375" style="1862"/>
    <col min="11009" max="11009" width="3" style="1862" customWidth="1"/>
    <col min="11010" max="11010" width="1.59765625" style="1862" customWidth="1"/>
    <col min="11011" max="11011" width="27.5" style="1862" customWidth="1"/>
    <col min="11012" max="11015" width="9" style="1862" customWidth="1"/>
    <col min="11016" max="11016" width="8.19921875" style="1862" bestFit="1" customWidth="1"/>
    <col min="11017" max="11264" width="6.8984375" style="1862"/>
    <col min="11265" max="11265" width="3" style="1862" customWidth="1"/>
    <col min="11266" max="11266" width="1.59765625" style="1862" customWidth="1"/>
    <col min="11267" max="11267" width="27.5" style="1862" customWidth="1"/>
    <col min="11268" max="11271" width="9" style="1862" customWidth="1"/>
    <col min="11272" max="11272" width="8.19921875" style="1862" bestFit="1" customWidth="1"/>
    <col min="11273" max="11520" width="6.8984375" style="1862"/>
    <col min="11521" max="11521" width="3" style="1862" customWidth="1"/>
    <col min="11522" max="11522" width="1.59765625" style="1862" customWidth="1"/>
    <col min="11523" max="11523" width="27.5" style="1862" customWidth="1"/>
    <col min="11524" max="11527" width="9" style="1862" customWidth="1"/>
    <col min="11528" max="11528" width="8.19921875" style="1862" bestFit="1" customWidth="1"/>
    <col min="11529" max="11776" width="6.8984375" style="1862"/>
    <col min="11777" max="11777" width="3" style="1862" customWidth="1"/>
    <col min="11778" max="11778" width="1.59765625" style="1862" customWidth="1"/>
    <col min="11779" max="11779" width="27.5" style="1862" customWidth="1"/>
    <col min="11780" max="11783" width="9" style="1862" customWidth="1"/>
    <col min="11784" max="11784" width="8.19921875" style="1862" bestFit="1" customWidth="1"/>
    <col min="11785" max="12032" width="6.8984375" style="1862"/>
    <col min="12033" max="12033" width="3" style="1862" customWidth="1"/>
    <col min="12034" max="12034" width="1.59765625" style="1862" customWidth="1"/>
    <col min="12035" max="12035" width="27.5" style="1862" customWidth="1"/>
    <col min="12036" max="12039" width="9" style="1862" customWidth="1"/>
    <col min="12040" max="12040" width="8.19921875" style="1862" bestFit="1" customWidth="1"/>
    <col min="12041" max="12288" width="6.8984375" style="1862"/>
    <col min="12289" max="12289" width="3" style="1862" customWidth="1"/>
    <col min="12290" max="12290" width="1.59765625" style="1862" customWidth="1"/>
    <col min="12291" max="12291" width="27.5" style="1862" customWidth="1"/>
    <col min="12292" max="12295" width="9" style="1862" customWidth="1"/>
    <col min="12296" max="12296" width="8.19921875" style="1862" bestFit="1" customWidth="1"/>
    <col min="12297" max="12544" width="6.8984375" style="1862"/>
    <col min="12545" max="12545" width="3" style="1862" customWidth="1"/>
    <col min="12546" max="12546" width="1.59765625" style="1862" customWidth="1"/>
    <col min="12547" max="12547" width="27.5" style="1862" customWidth="1"/>
    <col min="12548" max="12551" width="9" style="1862" customWidth="1"/>
    <col min="12552" max="12552" width="8.19921875" style="1862" bestFit="1" customWidth="1"/>
    <col min="12553" max="12800" width="6.8984375" style="1862"/>
    <col min="12801" max="12801" width="3" style="1862" customWidth="1"/>
    <col min="12802" max="12802" width="1.59765625" style="1862" customWidth="1"/>
    <col min="12803" max="12803" width="27.5" style="1862" customWidth="1"/>
    <col min="12804" max="12807" width="9" style="1862" customWidth="1"/>
    <col min="12808" max="12808" width="8.19921875" style="1862" bestFit="1" customWidth="1"/>
    <col min="12809" max="13056" width="6.8984375" style="1862"/>
    <col min="13057" max="13057" width="3" style="1862" customWidth="1"/>
    <col min="13058" max="13058" width="1.59765625" style="1862" customWidth="1"/>
    <col min="13059" max="13059" width="27.5" style="1862" customWidth="1"/>
    <col min="13060" max="13063" width="9" style="1862" customWidth="1"/>
    <col min="13064" max="13064" width="8.19921875" style="1862" bestFit="1" customWidth="1"/>
    <col min="13065" max="13312" width="6.8984375" style="1862"/>
    <col min="13313" max="13313" width="3" style="1862" customWidth="1"/>
    <col min="13314" max="13314" width="1.59765625" style="1862" customWidth="1"/>
    <col min="13315" max="13315" width="27.5" style="1862" customWidth="1"/>
    <col min="13316" max="13319" width="9" style="1862" customWidth="1"/>
    <col min="13320" max="13320" width="8.19921875" style="1862" bestFit="1" customWidth="1"/>
    <col min="13321" max="13568" width="6.8984375" style="1862"/>
    <col min="13569" max="13569" width="3" style="1862" customWidth="1"/>
    <col min="13570" max="13570" width="1.59765625" style="1862" customWidth="1"/>
    <col min="13571" max="13571" width="27.5" style="1862" customWidth="1"/>
    <col min="13572" max="13575" width="9" style="1862" customWidth="1"/>
    <col min="13576" max="13576" width="8.19921875" style="1862" bestFit="1" customWidth="1"/>
    <col min="13577" max="13824" width="6.8984375" style="1862"/>
    <col min="13825" max="13825" width="3" style="1862" customWidth="1"/>
    <col min="13826" max="13826" width="1.59765625" style="1862" customWidth="1"/>
    <col min="13827" max="13827" width="27.5" style="1862" customWidth="1"/>
    <col min="13828" max="13831" width="9" style="1862" customWidth="1"/>
    <col min="13832" max="13832" width="8.19921875" style="1862" bestFit="1" customWidth="1"/>
    <col min="13833" max="14080" width="6.8984375" style="1862"/>
    <col min="14081" max="14081" width="3" style="1862" customWidth="1"/>
    <col min="14082" max="14082" width="1.59765625" style="1862" customWidth="1"/>
    <col min="14083" max="14083" width="27.5" style="1862" customWidth="1"/>
    <col min="14084" max="14087" width="9" style="1862" customWidth="1"/>
    <col min="14088" max="14088" width="8.19921875" style="1862" bestFit="1" customWidth="1"/>
    <col min="14089" max="14336" width="6.8984375" style="1862"/>
    <col min="14337" max="14337" width="3" style="1862" customWidth="1"/>
    <col min="14338" max="14338" width="1.59765625" style="1862" customWidth="1"/>
    <col min="14339" max="14339" width="27.5" style="1862" customWidth="1"/>
    <col min="14340" max="14343" width="9" style="1862" customWidth="1"/>
    <col min="14344" max="14344" width="8.19921875" style="1862" bestFit="1" customWidth="1"/>
    <col min="14345" max="14592" width="6.8984375" style="1862"/>
    <col min="14593" max="14593" width="3" style="1862" customWidth="1"/>
    <col min="14594" max="14594" width="1.59765625" style="1862" customWidth="1"/>
    <col min="14595" max="14595" width="27.5" style="1862" customWidth="1"/>
    <col min="14596" max="14599" width="9" style="1862" customWidth="1"/>
    <col min="14600" max="14600" width="8.19921875" style="1862" bestFit="1" customWidth="1"/>
    <col min="14601" max="14848" width="6.8984375" style="1862"/>
    <col min="14849" max="14849" width="3" style="1862" customWidth="1"/>
    <col min="14850" max="14850" width="1.59765625" style="1862" customWidth="1"/>
    <col min="14851" max="14851" width="27.5" style="1862" customWidth="1"/>
    <col min="14852" max="14855" width="9" style="1862" customWidth="1"/>
    <col min="14856" max="14856" width="8.19921875" style="1862" bestFit="1" customWidth="1"/>
    <col min="14857" max="15104" width="6.8984375" style="1862"/>
    <col min="15105" max="15105" width="3" style="1862" customWidth="1"/>
    <col min="15106" max="15106" width="1.59765625" style="1862" customWidth="1"/>
    <col min="15107" max="15107" width="27.5" style="1862" customWidth="1"/>
    <col min="15108" max="15111" width="9" style="1862" customWidth="1"/>
    <col min="15112" max="15112" width="8.19921875" style="1862" bestFit="1" customWidth="1"/>
    <col min="15113" max="15360" width="6.8984375" style="1862"/>
    <col min="15361" max="15361" width="3" style="1862" customWidth="1"/>
    <col min="15362" max="15362" width="1.59765625" style="1862" customWidth="1"/>
    <col min="15363" max="15363" width="27.5" style="1862" customWidth="1"/>
    <col min="15364" max="15367" width="9" style="1862" customWidth="1"/>
    <col min="15368" max="15368" width="8.19921875" style="1862" bestFit="1" customWidth="1"/>
    <col min="15369" max="15616" width="6.8984375" style="1862"/>
    <col min="15617" max="15617" width="3" style="1862" customWidth="1"/>
    <col min="15618" max="15618" width="1.59765625" style="1862" customWidth="1"/>
    <col min="15619" max="15619" width="27.5" style="1862" customWidth="1"/>
    <col min="15620" max="15623" width="9" style="1862" customWidth="1"/>
    <col min="15624" max="15624" width="8.19921875" style="1862" bestFit="1" customWidth="1"/>
    <col min="15625" max="15872" width="6.8984375" style="1862"/>
    <col min="15873" max="15873" width="3" style="1862" customWidth="1"/>
    <col min="15874" max="15874" width="1.59765625" style="1862" customWidth="1"/>
    <col min="15875" max="15875" width="27.5" style="1862" customWidth="1"/>
    <col min="15876" max="15879" width="9" style="1862" customWidth="1"/>
    <col min="15880" max="15880" width="8.19921875" style="1862" bestFit="1" customWidth="1"/>
    <col min="15881" max="16128" width="6.8984375" style="1862"/>
    <col min="16129" max="16129" width="3" style="1862" customWidth="1"/>
    <col min="16130" max="16130" width="1.59765625" style="1862" customWidth="1"/>
    <col min="16131" max="16131" width="27.5" style="1862" customWidth="1"/>
    <col min="16132" max="16135" width="9" style="1862" customWidth="1"/>
    <col min="16136" max="16136" width="8.19921875" style="1862" bestFit="1" customWidth="1"/>
    <col min="16137" max="16384" width="6.8984375" style="1862"/>
  </cols>
  <sheetData>
    <row r="1" spans="1:8" s="43" customFormat="1" ht="15.75" customHeight="1" x14ac:dyDescent="0.3">
      <c r="A1" s="5863" t="s">
        <v>0</v>
      </c>
      <c r="B1" s="5863"/>
      <c r="C1" s="5863"/>
      <c r="D1" s="5863"/>
      <c r="E1" s="5863"/>
      <c r="F1" s="5863"/>
      <c r="G1" s="5863"/>
    </row>
    <row r="2" spans="1:8" s="1895" customFormat="1" ht="14.4" thickBot="1" x14ac:dyDescent="0.35">
      <c r="A2" s="1894" t="s">
        <v>2541</v>
      </c>
    </row>
    <row r="3" spans="1:8" ht="14.4" thickBot="1" x14ac:dyDescent="0.3">
      <c r="A3" s="1896"/>
      <c r="B3" s="1897"/>
      <c r="C3" s="1897"/>
      <c r="D3" s="1870" t="s">
        <v>2502</v>
      </c>
      <c r="E3" s="1870" t="s">
        <v>2503</v>
      </c>
      <c r="F3" s="1870" t="s">
        <v>2542</v>
      </c>
      <c r="G3" s="1870" t="s">
        <v>2543</v>
      </c>
      <c r="H3" s="1870" t="s">
        <v>2544</v>
      </c>
    </row>
    <row r="4" spans="1:8" ht="15" customHeight="1" x14ac:dyDescent="0.25">
      <c r="A4" s="1871">
        <v>1</v>
      </c>
      <c r="B4" s="1709" t="s">
        <v>2507</v>
      </c>
      <c r="C4" s="1708"/>
      <c r="D4" s="1898"/>
      <c r="E4" s="1898"/>
      <c r="F4" s="1898"/>
      <c r="G4" s="1898"/>
      <c r="H4" s="1898"/>
    </row>
    <row r="5" spans="1:8" ht="15" customHeight="1" x14ac:dyDescent="0.25">
      <c r="A5" s="1899"/>
      <c r="B5" s="1708"/>
      <c r="C5" s="1708" t="s">
        <v>2508</v>
      </c>
      <c r="D5" s="1879">
        <v>12712</v>
      </c>
      <c r="E5" s="1879">
        <v>11328</v>
      </c>
      <c r="F5" s="1879">
        <v>12110</v>
      </c>
      <c r="G5" s="1879">
        <v>11561</v>
      </c>
      <c r="H5" s="1879">
        <v>9603</v>
      </c>
    </row>
    <row r="6" spans="1:8" ht="15.6" x14ac:dyDescent="0.25">
      <c r="A6" s="1899"/>
      <c r="B6" s="1708"/>
      <c r="C6" s="1872" t="s">
        <v>2509</v>
      </c>
      <c r="D6" s="1876">
        <v>364.12</v>
      </c>
      <c r="E6" s="1876">
        <v>347.19</v>
      </c>
      <c r="F6" s="1876">
        <v>340.42</v>
      </c>
      <c r="G6" s="1876">
        <v>412.94</v>
      </c>
      <c r="H6" s="1876">
        <v>409.44</v>
      </c>
    </row>
    <row r="7" spans="1:8" ht="15" customHeight="1" x14ac:dyDescent="0.25">
      <c r="A7" s="1871">
        <v>2</v>
      </c>
      <c r="B7" s="1709" t="s">
        <v>2545</v>
      </c>
      <c r="C7" s="1708"/>
      <c r="D7" s="1900"/>
      <c r="E7" s="1900"/>
      <c r="F7" s="1900"/>
      <c r="G7" s="1900"/>
      <c r="H7" s="1900"/>
    </row>
    <row r="8" spans="1:8" ht="15" customHeight="1" x14ac:dyDescent="0.25">
      <c r="A8" s="1899"/>
      <c r="B8" s="1708"/>
      <c r="C8" s="1708" t="s">
        <v>2511</v>
      </c>
      <c r="D8" s="1886">
        <v>608</v>
      </c>
      <c r="E8" s="1886">
        <v>621</v>
      </c>
      <c r="F8" s="1879">
        <v>583</v>
      </c>
      <c r="G8" s="1879">
        <v>631</v>
      </c>
      <c r="H8" s="1879">
        <v>628</v>
      </c>
    </row>
    <row r="9" spans="1:8" ht="15" customHeight="1" x14ac:dyDescent="0.25">
      <c r="A9" s="1899"/>
      <c r="B9" s="1708"/>
      <c r="C9" s="1708" t="s">
        <v>2512</v>
      </c>
      <c r="D9" s="1879">
        <v>0</v>
      </c>
      <c r="E9" s="1879">
        <v>0</v>
      </c>
      <c r="F9" s="1879">
        <v>0</v>
      </c>
      <c r="G9" s="1879">
        <v>0</v>
      </c>
      <c r="H9" s="1879">
        <v>0</v>
      </c>
    </row>
    <row r="10" spans="1:8" ht="15" customHeight="1" x14ac:dyDescent="0.25">
      <c r="A10" s="1899"/>
      <c r="B10" s="1708"/>
      <c r="C10" s="1708" t="s">
        <v>2546</v>
      </c>
      <c r="D10" s="1880">
        <v>62.66</v>
      </c>
      <c r="E10" s="1880">
        <v>63.3</v>
      </c>
      <c r="F10" s="1881">
        <v>62.28</v>
      </c>
      <c r="G10" s="1881">
        <v>81.17</v>
      </c>
      <c r="H10" s="1881">
        <v>79.790000000000006</v>
      </c>
    </row>
    <row r="11" spans="1:8" ht="15" customHeight="1" x14ac:dyDescent="0.25">
      <c r="A11" s="1871">
        <v>3</v>
      </c>
      <c r="B11" s="1709" t="s">
        <v>2514</v>
      </c>
      <c r="C11" s="1708"/>
      <c r="D11" s="1901"/>
      <c r="E11" s="1901"/>
      <c r="F11" s="1901"/>
      <c r="G11" s="1901"/>
      <c r="H11" s="1901"/>
    </row>
    <row r="12" spans="1:8" x14ac:dyDescent="0.25">
      <c r="A12" s="1899"/>
      <c r="B12" s="1708" t="s">
        <v>2515</v>
      </c>
      <c r="C12" s="1708"/>
      <c r="D12" s="1901"/>
      <c r="E12" s="1901"/>
      <c r="F12" s="1901"/>
      <c r="G12" s="1901"/>
      <c r="H12" s="1901"/>
    </row>
    <row r="13" spans="1:8" ht="15" customHeight="1" x14ac:dyDescent="0.25">
      <c r="A13" s="1899"/>
      <c r="B13" s="1708"/>
      <c r="C13" s="1708" t="s">
        <v>2516</v>
      </c>
      <c r="D13" s="1886">
        <v>227558</v>
      </c>
      <c r="E13" s="1886">
        <v>236782</v>
      </c>
      <c r="F13" s="1886">
        <v>244712</v>
      </c>
      <c r="G13" s="1886">
        <v>253863</v>
      </c>
      <c r="H13" s="1886">
        <v>263831</v>
      </c>
    </row>
    <row r="14" spans="1:8" ht="15" customHeight="1" x14ac:dyDescent="0.25">
      <c r="A14" s="1899"/>
      <c r="B14" s="1708"/>
      <c r="C14" s="1902" t="s">
        <v>2517</v>
      </c>
      <c r="D14" s="1903">
        <v>16363</v>
      </c>
      <c r="E14" s="1903">
        <v>18596</v>
      </c>
      <c r="F14" s="1903">
        <v>19640</v>
      </c>
      <c r="G14" s="1903">
        <v>19420</v>
      </c>
      <c r="H14" s="1903">
        <v>18860</v>
      </c>
    </row>
    <row r="15" spans="1:8" ht="15" customHeight="1" x14ac:dyDescent="0.25">
      <c r="A15" s="1899"/>
      <c r="B15" s="1708"/>
      <c r="C15" s="1708" t="s">
        <v>2518</v>
      </c>
      <c r="D15" s="1886">
        <v>119057</v>
      </c>
      <c r="E15" s="1886">
        <v>128058</v>
      </c>
      <c r="F15" s="1886">
        <v>137152</v>
      </c>
      <c r="G15" s="1886">
        <v>146921</v>
      </c>
      <c r="H15" s="1886">
        <v>156870</v>
      </c>
    </row>
    <row r="16" spans="1:8" ht="15" customHeight="1" x14ac:dyDescent="0.25">
      <c r="A16" s="1899"/>
      <c r="B16" s="1708" t="s">
        <v>2519</v>
      </c>
      <c r="C16" s="1708"/>
      <c r="D16" s="1901"/>
      <c r="E16" s="1901"/>
      <c r="F16" s="1901"/>
      <c r="G16" s="1901"/>
      <c r="H16" s="1901"/>
    </row>
    <row r="17" spans="1:8" ht="15.6" x14ac:dyDescent="0.25">
      <c r="A17" s="1899"/>
      <c r="B17" s="1708"/>
      <c r="C17" s="1708" t="s">
        <v>2520</v>
      </c>
      <c r="D17" s="1880">
        <v>24460.45</v>
      </c>
      <c r="E17" s="1880">
        <v>28822.17</v>
      </c>
      <c r="F17" s="1880">
        <v>29842.61</v>
      </c>
      <c r="G17" s="1880">
        <v>34040.85</v>
      </c>
      <c r="H17" s="1880">
        <v>40812.400000000001</v>
      </c>
    </row>
    <row r="18" spans="1:8" ht="15" customHeight="1" x14ac:dyDescent="0.25">
      <c r="A18" s="1899"/>
      <c r="B18" s="1708"/>
      <c r="C18" s="1708" t="s">
        <v>2518</v>
      </c>
      <c r="D18" s="1880">
        <v>2451.65</v>
      </c>
      <c r="E18" s="1880">
        <v>2681.47</v>
      </c>
      <c r="F18" s="1880">
        <v>2883.67</v>
      </c>
      <c r="G18" s="1880">
        <v>2892.09</v>
      </c>
      <c r="H18" s="1880">
        <v>3337.62</v>
      </c>
    </row>
    <row r="19" spans="1:8" ht="15" customHeight="1" x14ac:dyDescent="0.25">
      <c r="A19" s="1871">
        <v>4</v>
      </c>
      <c r="B19" s="1709" t="s">
        <v>2521</v>
      </c>
      <c r="C19" s="1708"/>
      <c r="D19" s="1901"/>
      <c r="E19" s="1901"/>
      <c r="F19" s="1901"/>
      <c r="G19" s="1901"/>
      <c r="H19" s="1901"/>
    </row>
    <row r="20" spans="1:8" x14ac:dyDescent="0.25">
      <c r="A20" s="1899"/>
      <c r="B20" s="1708" t="s">
        <v>2515</v>
      </c>
      <c r="C20" s="1708"/>
      <c r="D20" s="1901"/>
      <c r="E20" s="1901"/>
      <c r="F20" s="1901"/>
      <c r="G20" s="1901"/>
      <c r="H20" s="1901"/>
    </row>
    <row r="21" spans="1:8" ht="15" customHeight="1" x14ac:dyDescent="0.25">
      <c r="A21" s="1899"/>
      <c r="B21" s="1708"/>
      <c r="C21" s="1708" t="s">
        <v>2522</v>
      </c>
      <c r="D21" s="1879">
        <v>18053</v>
      </c>
      <c r="E21" s="1879">
        <v>17825</v>
      </c>
      <c r="F21" s="1879">
        <v>17648</v>
      </c>
      <c r="G21" s="1879">
        <v>17364</v>
      </c>
      <c r="H21" s="1879">
        <v>16764</v>
      </c>
    </row>
    <row r="22" spans="1:8" ht="15" customHeight="1" x14ac:dyDescent="0.25">
      <c r="A22" s="1899"/>
      <c r="B22" s="1708"/>
      <c r="C22" s="1872" t="s">
        <v>2523</v>
      </c>
      <c r="D22" s="1875">
        <v>30985</v>
      </c>
      <c r="E22" s="1875">
        <v>32404</v>
      </c>
      <c r="F22" s="1875">
        <v>34408</v>
      </c>
      <c r="G22" s="1875">
        <v>35807</v>
      </c>
      <c r="H22" s="1875">
        <v>36897</v>
      </c>
    </row>
    <row r="23" spans="1:8" ht="15" customHeight="1" x14ac:dyDescent="0.25">
      <c r="A23" s="1899"/>
      <c r="B23" s="1708" t="s">
        <v>2519</v>
      </c>
      <c r="C23" s="1708"/>
      <c r="D23" s="1900"/>
      <c r="E23" s="1900"/>
      <c r="F23" s="1900"/>
      <c r="G23" s="1900"/>
      <c r="H23" s="1900"/>
    </row>
    <row r="24" spans="1:8" ht="15.6" x14ac:dyDescent="0.25">
      <c r="A24" s="1899"/>
      <c r="B24" s="1708"/>
      <c r="C24" s="1708" t="s">
        <v>2524</v>
      </c>
      <c r="D24" s="1880">
        <v>1980.91</v>
      </c>
      <c r="E24" s="1880">
        <v>2227.65</v>
      </c>
      <c r="F24" s="1880">
        <v>2230.44</v>
      </c>
      <c r="G24" s="1880">
        <v>2400.46</v>
      </c>
      <c r="H24" s="1880">
        <v>2710.73</v>
      </c>
    </row>
    <row r="25" spans="1:8" ht="15" customHeight="1" x14ac:dyDescent="0.25">
      <c r="A25" s="1899"/>
      <c r="B25" s="1708"/>
      <c r="C25" s="1708" t="s">
        <v>2518</v>
      </c>
      <c r="D25" s="1904">
        <v>606.30999999999995</v>
      </c>
      <c r="E25" s="1904">
        <v>666.3</v>
      </c>
      <c r="F25" s="1904">
        <v>721.78</v>
      </c>
      <c r="G25" s="1904">
        <v>771.6</v>
      </c>
      <c r="H25" s="1904">
        <v>836.29</v>
      </c>
    </row>
    <row r="26" spans="1:8" ht="15" customHeight="1" x14ac:dyDescent="0.25">
      <c r="A26" s="1871">
        <v>5</v>
      </c>
      <c r="B26" s="1709" t="s">
        <v>2525</v>
      </c>
      <c r="C26" s="1708"/>
      <c r="D26" s="1880"/>
      <c r="E26" s="1880"/>
      <c r="F26" s="1880"/>
      <c r="G26" s="1880"/>
      <c r="H26" s="1880"/>
    </row>
    <row r="27" spans="1:8" x14ac:dyDescent="0.25">
      <c r="A27" s="1899"/>
      <c r="B27" s="1708" t="s">
        <v>2515</v>
      </c>
      <c r="C27" s="1708"/>
      <c r="D27" s="1901"/>
      <c r="E27" s="1901"/>
      <c r="F27" s="1901"/>
      <c r="G27" s="1901"/>
      <c r="H27" s="1901"/>
    </row>
    <row r="28" spans="1:8" ht="15" customHeight="1" x14ac:dyDescent="0.25">
      <c r="A28" s="1899"/>
      <c r="B28" s="1708"/>
      <c r="C28" s="1708" t="s">
        <v>2522</v>
      </c>
      <c r="D28" s="1901">
        <v>292</v>
      </c>
      <c r="E28" s="1901">
        <v>250</v>
      </c>
      <c r="F28" s="1901">
        <v>358</v>
      </c>
      <c r="G28" s="1901">
        <v>353</v>
      </c>
      <c r="H28" s="1901">
        <v>334</v>
      </c>
    </row>
    <row r="29" spans="1:8" ht="15" customHeight="1" x14ac:dyDescent="0.25">
      <c r="A29" s="1899"/>
      <c r="B29" s="1708"/>
      <c r="C29" s="1708" t="s">
        <v>2518</v>
      </c>
      <c r="D29" s="1886">
        <v>197</v>
      </c>
      <c r="E29" s="1886">
        <v>201</v>
      </c>
      <c r="F29" s="1886">
        <v>257</v>
      </c>
      <c r="G29" s="1886">
        <v>250</v>
      </c>
      <c r="H29" s="1886">
        <v>245</v>
      </c>
    </row>
    <row r="30" spans="1:8" ht="15" customHeight="1" x14ac:dyDescent="0.25">
      <c r="A30" s="1899"/>
      <c r="B30" s="1708" t="s">
        <v>2526</v>
      </c>
      <c r="C30" s="1708"/>
      <c r="D30" s="1886">
        <v>243</v>
      </c>
      <c r="E30" s="1886">
        <v>205</v>
      </c>
      <c r="F30" s="1886">
        <v>296</v>
      </c>
      <c r="G30" s="1886">
        <v>291</v>
      </c>
      <c r="H30" s="1886">
        <v>279</v>
      </c>
    </row>
    <row r="31" spans="1:8" ht="15" customHeight="1" x14ac:dyDescent="0.25">
      <c r="A31" s="1899"/>
      <c r="B31" s="1708" t="s">
        <v>2519</v>
      </c>
      <c r="C31" s="1708"/>
      <c r="D31" s="1886"/>
      <c r="E31" s="1886"/>
      <c r="F31" s="1886"/>
      <c r="G31" s="1886"/>
      <c r="H31" s="1886"/>
    </row>
    <row r="32" spans="1:8" ht="15.6" x14ac:dyDescent="0.25">
      <c r="A32" s="1899"/>
      <c r="B32" s="1708"/>
      <c r="C32" s="1708" t="s">
        <v>2527</v>
      </c>
      <c r="D32" s="1900">
        <v>37.58</v>
      </c>
      <c r="E32" s="1900">
        <v>42.96</v>
      </c>
      <c r="F32" s="1900">
        <v>52.6</v>
      </c>
      <c r="G32" s="1900">
        <v>60.9</v>
      </c>
      <c r="H32" s="1900">
        <v>68.92</v>
      </c>
    </row>
    <row r="33" spans="1:8" ht="15" customHeight="1" x14ac:dyDescent="0.25">
      <c r="A33" s="1899"/>
      <c r="B33" s="1708"/>
      <c r="C33" s="1708" t="s">
        <v>2518</v>
      </c>
      <c r="D33" s="1880">
        <v>0.43</v>
      </c>
      <c r="E33" s="1880">
        <v>0.42</v>
      </c>
      <c r="F33" s="1880">
        <v>0.56999999999999995</v>
      </c>
      <c r="G33" s="1880">
        <v>0.56999999999999995</v>
      </c>
      <c r="H33" s="1880">
        <v>0.56999999999999995</v>
      </c>
    </row>
    <row r="34" spans="1:8" ht="15" customHeight="1" x14ac:dyDescent="0.25">
      <c r="A34" s="1871">
        <v>6</v>
      </c>
      <c r="B34" s="1709" t="s">
        <v>2528</v>
      </c>
      <c r="C34" s="1708"/>
      <c r="D34" s="1901"/>
      <c r="E34" s="1901"/>
      <c r="F34" s="1901"/>
      <c r="G34" s="1901"/>
      <c r="H34" s="1901"/>
    </row>
    <row r="35" spans="1:8" x14ac:dyDescent="0.25">
      <c r="A35" s="1899"/>
      <c r="B35" s="1708" t="s">
        <v>2515</v>
      </c>
      <c r="C35" s="1708"/>
      <c r="D35" s="1901"/>
      <c r="E35" s="1901"/>
      <c r="F35" s="1901"/>
      <c r="G35" s="1901"/>
      <c r="H35" s="1901"/>
    </row>
    <row r="36" spans="1:8" ht="15" customHeight="1" x14ac:dyDescent="0.25">
      <c r="A36" s="1899"/>
      <c r="B36" s="1708"/>
      <c r="C36" s="1708" t="s">
        <v>2522</v>
      </c>
      <c r="D36" s="1879">
        <v>30549</v>
      </c>
      <c r="E36" s="1879">
        <v>31146</v>
      </c>
      <c r="F36" s="1879">
        <v>30980</v>
      </c>
      <c r="G36" s="1879">
        <v>29332</v>
      </c>
      <c r="H36" s="1879">
        <v>27509</v>
      </c>
    </row>
    <row r="37" spans="1:8" ht="15" customHeight="1" x14ac:dyDescent="0.25">
      <c r="A37" s="1899"/>
      <c r="B37" s="1708"/>
      <c r="C37" s="1902" t="s">
        <v>2529</v>
      </c>
      <c r="D37" s="1903">
        <v>6980</v>
      </c>
      <c r="E37" s="1903">
        <v>7136</v>
      </c>
      <c r="F37" s="1903">
        <v>7521</v>
      </c>
      <c r="G37" s="1903">
        <v>7874</v>
      </c>
      <c r="H37" s="1903">
        <v>7505</v>
      </c>
    </row>
    <row r="38" spans="1:8" ht="15" customHeight="1" x14ac:dyDescent="0.25">
      <c r="A38" s="1899"/>
      <c r="B38" s="1708"/>
      <c r="C38" s="1708" t="s">
        <v>2518</v>
      </c>
      <c r="D38" s="1886">
        <v>10724</v>
      </c>
      <c r="E38" s="1886">
        <v>11408</v>
      </c>
      <c r="F38" s="1886">
        <v>11947</v>
      </c>
      <c r="G38" s="1886">
        <v>11499</v>
      </c>
      <c r="H38" s="1886">
        <v>10553</v>
      </c>
    </row>
    <row r="39" spans="1:8" ht="15" customHeight="1" x14ac:dyDescent="0.25">
      <c r="A39" s="1899"/>
      <c r="B39" s="1708" t="s">
        <v>2519</v>
      </c>
      <c r="C39" s="1708"/>
      <c r="D39" s="1901"/>
      <c r="E39" s="1901"/>
      <c r="F39" s="1901"/>
      <c r="G39" s="1901"/>
      <c r="H39" s="1901"/>
    </row>
    <row r="40" spans="1:8" ht="15.6" x14ac:dyDescent="0.25">
      <c r="A40" s="1899"/>
      <c r="B40" s="1708"/>
      <c r="C40" s="1708" t="s">
        <v>2530</v>
      </c>
      <c r="D40" s="1880">
        <v>3581.51</v>
      </c>
      <c r="E40" s="1880">
        <v>4163.12</v>
      </c>
      <c r="F40" s="1880">
        <v>4211.67</v>
      </c>
      <c r="G40" s="1880">
        <v>4533.32</v>
      </c>
      <c r="H40" s="1880">
        <v>4962.6899999999996</v>
      </c>
    </row>
    <row r="41" spans="1:8" ht="15" customHeight="1" x14ac:dyDescent="0.25">
      <c r="A41" s="1899"/>
      <c r="B41" s="1708"/>
      <c r="C41" s="1708" t="s">
        <v>2518</v>
      </c>
      <c r="D41" s="1880">
        <v>82.47</v>
      </c>
      <c r="E41" s="1880">
        <v>92.93</v>
      </c>
      <c r="F41" s="1880">
        <v>100.55</v>
      </c>
      <c r="G41" s="1880">
        <v>100.9</v>
      </c>
      <c r="H41" s="1880">
        <v>101.16</v>
      </c>
    </row>
    <row r="42" spans="1:8" ht="15.6" x14ac:dyDescent="0.25">
      <c r="A42" s="1871">
        <v>7</v>
      </c>
      <c r="B42" s="1866" t="s">
        <v>2547</v>
      </c>
      <c r="C42" s="1708"/>
      <c r="D42" s="1901"/>
      <c r="E42" s="1901"/>
      <c r="F42" s="1901"/>
      <c r="G42" s="1901"/>
      <c r="H42" s="1901"/>
    </row>
    <row r="43" spans="1:8" x14ac:dyDescent="0.25">
      <c r="A43" s="1871"/>
      <c r="B43" s="1708"/>
      <c r="C43" s="1708" t="s">
        <v>2532</v>
      </c>
      <c r="D43" s="1901"/>
      <c r="E43" s="1901"/>
      <c r="F43" s="1901"/>
      <c r="G43" s="1901"/>
      <c r="H43" s="1901"/>
    </row>
    <row r="44" spans="1:8" ht="15" customHeight="1" x14ac:dyDescent="0.25">
      <c r="A44" s="1871"/>
      <c r="B44" s="1708"/>
      <c r="C44" s="1708" t="s">
        <v>2533</v>
      </c>
      <c r="D44" s="1879">
        <v>522</v>
      </c>
      <c r="E44" s="1879">
        <v>529</v>
      </c>
      <c r="F44" s="1879">
        <v>487</v>
      </c>
      <c r="G44" s="1879">
        <v>538</v>
      </c>
      <c r="H44" s="1879">
        <v>560</v>
      </c>
    </row>
    <row r="45" spans="1:8" ht="15.6" x14ac:dyDescent="0.25">
      <c r="A45" s="1871"/>
      <c r="B45" s="1708"/>
      <c r="C45" s="1905" t="s">
        <v>2534</v>
      </c>
      <c r="D45" s="1886">
        <v>171</v>
      </c>
      <c r="E45" s="1886">
        <v>158</v>
      </c>
      <c r="F45" s="1886">
        <v>125</v>
      </c>
      <c r="G45" s="1886">
        <v>178</v>
      </c>
      <c r="H45" s="1886">
        <v>262</v>
      </c>
    </row>
    <row r="46" spans="1:8" ht="15" customHeight="1" x14ac:dyDescent="0.25">
      <c r="A46" s="1871"/>
      <c r="B46" s="1708"/>
      <c r="C46" s="1708" t="s">
        <v>2535</v>
      </c>
      <c r="D46" s="1880">
        <v>12.34</v>
      </c>
      <c r="E46" s="1880">
        <v>13.26</v>
      </c>
      <c r="F46" s="1880">
        <v>10.84</v>
      </c>
      <c r="G46" s="1880">
        <v>14.63</v>
      </c>
      <c r="H46" s="1880">
        <v>21.37</v>
      </c>
    </row>
    <row r="47" spans="1:8" ht="15" customHeight="1" x14ac:dyDescent="0.25">
      <c r="A47" s="1871">
        <v>8</v>
      </c>
      <c r="B47" s="1887" t="s">
        <v>2536</v>
      </c>
      <c r="C47" s="1708"/>
      <c r="D47" s="1901"/>
      <c r="E47" s="1901"/>
      <c r="F47" s="1901"/>
      <c r="G47" s="1901"/>
      <c r="H47" s="1901"/>
    </row>
    <row r="48" spans="1:8" ht="15" customHeight="1" x14ac:dyDescent="0.25">
      <c r="A48" s="1906"/>
      <c r="B48" s="1708"/>
      <c r="C48" s="1708" t="s">
        <v>2535</v>
      </c>
      <c r="D48" s="1880">
        <v>40.6</v>
      </c>
      <c r="E48" s="1880">
        <v>36.770000000000003</v>
      </c>
      <c r="F48" s="1880">
        <v>27.11</v>
      </c>
      <c r="G48" s="1880">
        <v>21</v>
      </c>
      <c r="H48" s="1880">
        <v>18.8</v>
      </c>
    </row>
    <row r="49" spans="1:8" ht="15" customHeight="1" x14ac:dyDescent="0.25">
      <c r="A49" s="1871">
        <v>9</v>
      </c>
      <c r="B49" s="1709" t="s">
        <v>2538</v>
      </c>
      <c r="C49" s="1708"/>
      <c r="D49" s="1901"/>
      <c r="E49" s="1901"/>
      <c r="F49" s="1901"/>
      <c r="G49" s="1901"/>
      <c r="H49" s="1901"/>
    </row>
    <row r="50" spans="1:8" x14ac:dyDescent="0.25">
      <c r="A50" s="1899"/>
      <c r="B50" s="1708"/>
      <c r="C50" s="1708" t="s">
        <v>2515</v>
      </c>
      <c r="D50" s="1886">
        <v>17</v>
      </c>
      <c r="E50" s="1886">
        <v>18</v>
      </c>
      <c r="F50" s="1886">
        <v>10</v>
      </c>
      <c r="G50" s="1886">
        <v>7</v>
      </c>
      <c r="H50" s="1886">
        <v>7</v>
      </c>
    </row>
    <row r="51" spans="1:8" ht="17.25" customHeight="1" thickBot="1" x14ac:dyDescent="0.3">
      <c r="A51" s="1889"/>
      <c r="B51" s="1890"/>
      <c r="C51" s="1891" t="s">
        <v>2539</v>
      </c>
      <c r="D51" s="1907">
        <v>0.02</v>
      </c>
      <c r="E51" s="1907">
        <v>0.04</v>
      </c>
      <c r="F51" s="1907">
        <v>0.01</v>
      </c>
      <c r="G51" s="1907">
        <v>0</v>
      </c>
      <c r="H51" s="1907">
        <v>0</v>
      </c>
    </row>
    <row r="52" spans="1:8" ht="16.8" x14ac:dyDescent="0.25">
      <c r="A52" s="1893" t="s">
        <v>2540</v>
      </c>
      <c r="D52" s="1908"/>
      <c r="E52" s="1908"/>
      <c r="F52" s="1908"/>
      <c r="G52" s="1908"/>
      <c r="H52" s="1908"/>
    </row>
    <row r="53" spans="1:8" s="1708" customFormat="1" ht="13.2" x14ac:dyDescent="0.25"/>
    <row r="54" spans="1:8" x14ac:dyDescent="0.25">
      <c r="D54" s="1908"/>
      <c r="E54" s="1908"/>
      <c r="F54" s="1908"/>
      <c r="G54" s="1908"/>
      <c r="H54" s="1908"/>
    </row>
    <row r="55" spans="1:8" ht="16.8" x14ac:dyDescent="0.25">
      <c r="B55" s="1909"/>
      <c r="D55" s="1908"/>
      <c r="E55" s="1908"/>
      <c r="F55" s="1908"/>
      <c r="G55" s="1908"/>
      <c r="H55" s="1908"/>
    </row>
    <row r="56" spans="1:8" x14ac:dyDescent="0.25">
      <c r="D56" s="1910"/>
      <c r="E56" s="1910"/>
      <c r="F56" s="1910"/>
      <c r="G56" s="1910"/>
      <c r="H56" s="1910"/>
    </row>
    <row r="57" spans="1:8" x14ac:dyDescent="0.25">
      <c r="D57" s="1910"/>
      <c r="E57" s="1910"/>
      <c r="F57" s="1910"/>
      <c r="G57" s="1910"/>
      <c r="H57" s="1910"/>
    </row>
    <row r="58" spans="1:8" x14ac:dyDescent="0.25">
      <c r="D58" s="1910"/>
      <c r="E58" s="1910"/>
      <c r="F58" s="1910"/>
      <c r="G58" s="1910"/>
      <c r="H58" s="1910"/>
    </row>
    <row r="59" spans="1:8" ht="16.8" x14ac:dyDescent="0.25">
      <c r="B59" s="1911"/>
    </row>
  </sheetData>
  <mergeCells count="1">
    <mergeCell ref="A1:G1"/>
  </mergeCells>
  <hyperlinks>
    <hyperlink ref="A1" location="CONTENT!A1" display="Back to table of contents" xr:uid="{D1A2C26B-AAE4-4809-86F5-9E1863EBCBE7}"/>
    <hyperlink ref="A1:G1" location="CONTENT!B151" display="Back to table of contents" xr:uid="{FADEA15B-7FCB-4DFC-8CF6-D2569DAF9826}"/>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F8985-0ACA-455F-9F5C-630EF857E98C}">
  <dimension ref="A1:H53"/>
  <sheetViews>
    <sheetView workbookViewId="0">
      <selection sqref="A1:XFD1"/>
    </sheetView>
  </sheetViews>
  <sheetFormatPr defaultColWidth="6.8984375" defaultRowHeight="13.2" x14ac:dyDescent="0.25"/>
  <cols>
    <col min="1" max="1" width="3" style="1931" customWidth="1"/>
    <col min="2" max="2" width="1.59765625" style="1708" customWidth="1"/>
    <col min="3" max="3" width="31.59765625" style="1708" customWidth="1"/>
    <col min="4" max="8" width="12.59765625" style="1708" customWidth="1"/>
    <col min="9" max="253" width="6.8984375" style="1708"/>
    <col min="254" max="254" width="3" style="1708" customWidth="1"/>
    <col min="255" max="255" width="1.59765625" style="1708" customWidth="1"/>
    <col min="256" max="256" width="27.5" style="1708" customWidth="1"/>
    <col min="257" max="260" width="9" style="1708" customWidth="1"/>
    <col min="261" max="509" width="6.8984375" style="1708"/>
    <col min="510" max="510" width="3" style="1708" customWidth="1"/>
    <col min="511" max="511" width="1.59765625" style="1708" customWidth="1"/>
    <col min="512" max="512" width="27.5" style="1708" customWidth="1"/>
    <col min="513" max="516" width="9" style="1708" customWidth="1"/>
    <col min="517" max="765" width="6.8984375" style="1708"/>
    <col min="766" max="766" width="3" style="1708" customWidth="1"/>
    <col min="767" max="767" width="1.59765625" style="1708" customWidth="1"/>
    <col min="768" max="768" width="27.5" style="1708" customWidth="1"/>
    <col min="769" max="772" width="9" style="1708" customWidth="1"/>
    <col min="773" max="1021" width="6.8984375" style="1708"/>
    <col min="1022" max="1022" width="3" style="1708" customWidth="1"/>
    <col min="1023" max="1023" width="1.59765625" style="1708" customWidth="1"/>
    <col min="1024" max="1024" width="27.5" style="1708" customWidth="1"/>
    <col min="1025" max="1028" width="9" style="1708" customWidth="1"/>
    <col min="1029" max="1277" width="6.8984375" style="1708"/>
    <col min="1278" max="1278" width="3" style="1708" customWidth="1"/>
    <col min="1279" max="1279" width="1.59765625" style="1708" customWidth="1"/>
    <col min="1280" max="1280" width="27.5" style="1708" customWidth="1"/>
    <col min="1281" max="1284" width="9" style="1708" customWidth="1"/>
    <col min="1285" max="1533" width="6.8984375" style="1708"/>
    <col min="1534" max="1534" width="3" style="1708" customWidth="1"/>
    <col min="1535" max="1535" width="1.59765625" style="1708" customWidth="1"/>
    <col min="1536" max="1536" width="27.5" style="1708" customWidth="1"/>
    <col min="1537" max="1540" width="9" style="1708" customWidth="1"/>
    <col min="1541" max="1789" width="6.8984375" style="1708"/>
    <col min="1790" max="1790" width="3" style="1708" customWidth="1"/>
    <col min="1791" max="1791" width="1.59765625" style="1708" customWidth="1"/>
    <col min="1792" max="1792" width="27.5" style="1708" customWidth="1"/>
    <col min="1793" max="1796" width="9" style="1708" customWidth="1"/>
    <col min="1797" max="2045" width="6.8984375" style="1708"/>
    <col min="2046" max="2046" width="3" style="1708" customWidth="1"/>
    <col min="2047" max="2047" width="1.59765625" style="1708" customWidth="1"/>
    <col min="2048" max="2048" width="27.5" style="1708" customWidth="1"/>
    <col min="2049" max="2052" width="9" style="1708" customWidth="1"/>
    <col min="2053" max="2301" width="6.8984375" style="1708"/>
    <col min="2302" max="2302" width="3" style="1708" customWidth="1"/>
    <col min="2303" max="2303" width="1.59765625" style="1708" customWidth="1"/>
    <col min="2304" max="2304" width="27.5" style="1708" customWidth="1"/>
    <col min="2305" max="2308" width="9" style="1708" customWidth="1"/>
    <col min="2309" max="2557" width="6.8984375" style="1708"/>
    <col min="2558" max="2558" width="3" style="1708" customWidth="1"/>
    <col min="2559" max="2559" width="1.59765625" style="1708" customWidth="1"/>
    <col min="2560" max="2560" width="27.5" style="1708" customWidth="1"/>
    <col min="2561" max="2564" width="9" style="1708" customWidth="1"/>
    <col min="2565" max="2813" width="6.8984375" style="1708"/>
    <col min="2814" max="2814" width="3" style="1708" customWidth="1"/>
    <col min="2815" max="2815" width="1.59765625" style="1708" customWidth="1"/>
    <col min="2816" max="2816" width="27.5" style="1708" customWidth="1"/>
    <col min="2817" max="2820" width="9" style="1708" customWidth="1"/>
    <col min="2821" max="3069" width="6.8984375" style="1708"/>
    <col min="3070" max="3070" width="3" style="1708" customWidth="1"/>
    <col min="3071" max="3071" width="1.59765625" style="1708" customWidth="1"/>
    <col min="3072" max="3072" width="27.5" style="1708" customWidth="1"/>
    <col min="3073" max="3076" width="9" style="1708" customWidth="1"/>
    <col min="3077" max="3325" width="6.8984375" style="1708"/>
    <col min="3326" max="3326" width="3" style="1708" customWidth="1"/>
    <col min="3327" max="3327" width="1.59765625" style="1708" customWidth="1"/>
    <col min="3328" max="3328" width="27.5" style="1708" customWidth="1"/>
    <col min="3329" max="3332" width="9" style="1708" customWidth="1"/>
    <col min="3333" max="3581" width="6.8984375" style="1708"/>
    <col min="3582" max="3582" width="3" style="1708" customWidth="1"/>
    <col min="3583" max="3583" width="1.59765625" style="1708" customWidth="1"/>
    <col min="3584" max="3584" width="27.5" style="1708" customWidth="1"/>
    <col min="3585" max="3588" width="9" style="1708" customWidth="1"/>
    <col min="3589" max="3837" width="6.8984375" style="1708"/>
    <col min="3838" max="3838" width="3" style="1708" customWidth="1"/>
    <col min="3839" max="3839" width="1.59765625" style="1708" customWidth="1"/>
    <col min="3840" max="3840" width="27.5" style="1708" customWidth="1"/>
    <col min="3841" max="3844" width="9" style="1708" customWidth="1"/>
    <col min="3845" max="4093" width="6.8984375" style="1708"/>
    <col min="4094" max="4094" width="3" style="1708" customWidth="1"/>
    <col min="4095" max="4095" width="1.59765625" style="1708" customWidth="1"/>
    <col min="4096" max="4096" width="27.5" style="1708" customWidth="1"/>
    <col min="4097" max="4100" width="9" style="1708" customWidth="1"/>
    <col min="4101" max="4349" width="6.8984375" style="1708"/>
    <col min="4350" max="4350" width="3" style="1708" customWidth="1"/>
    <col min="4351" max="4351" width="1.59765625" style="1708" customWidth="1"/>
    <col min="4352" max="4352" width="27.5" style="1708" customWidth="1"/>
    <col min="4353" max="4356" width="9" style="1708" customWidth="1"/>
    <col min="4357" max="4605" width="6.8984375" style="1708"/>
    <col min="4606" max="4606" width="3" style="1708" customWidth="1"/>
    <col min="4607" max="4607" width="1.59765625" style="1708" customWidth="1"/>
    <col min="4608" max="4608" width="27.5" style="1708" customWidth="1"/>
    <col min="4609" max="4612" width="9" style="1708" customWidth="1"/>
    <col min="4613" max="4861" width="6.8984375" style="1708"/>
    <col min="4862" max="4862" width="3" style="1708" customWidth="1"/>
    <col min="4863" max="4863" width="1.59765625" style="1708" customWidth="1"/>
    <col min="4864" max="4864" width="27.5" style="1708" customWidth="1"/>
    <col min="4865" max="4868" width="9" style="1708" customWidth="1"/>
    <col min="4869" max="5117" width="6.8984375" style="1708"/>
    <col min="5118" max="5118" width="3" style="1708" customWidth="1"/>
    <col min="5119" max="5119" width="1.59765625" style="1708" customWidth="1"/>
    <col min="5120" max="5120" width="27.5" style="1708" customWidth="1"/>
    <col min="5121" max="5124" width="9" style="1708" customWidth="1"/>
    <col min="5125" max="5373" width="6.8984375" style="1708"/>
    <col min="5374" max="5374" width="3" style="1708" customWidth="1"/>
    <col min="5375" max="5375" width="1.59765625" style="1708" customWidth="1"/>
    <col min="5376" max="5376" width="27.5" style="1708" customWidth="1"/>
    <col min="5377" max="5380" width="9" style="1708" customWidth="1"/>
    <col min="5381" max="5629" width="6.8984375" style="1708"/>
    <col min="5630" max="5630" width="3" style="1708" customWidth="1"/>
    <col min="5631" max="5631" width="1.59765625" style="1708" customWidth="1"/>
    <col min="5632" max="5632" width="27.5" style="1708" customWidth="1"/>
    <col min="5633" max="5636" width="9" style="1708" customWidth="1"/>
    <col min="5637" max="5885" width="6.8984375" style="1708"/>
    <col min="5886" max="5886" width="3" style="1708" customWidth="1"/>
    <col min="5887" max="5887" width="1.59765625" style="1708" customWidth="1"/>
    <col min="5888" max="5888" width="27.5" style="1708" customWidth="1"/>
    <col min="5889" max="5892" width="9" style="1708" customWidth="1"/>
    <col min="5893" max="6141" width="6.8984375" style="1708"/>
    <col min="6142" max="6142" width="3" style="1708" customWidth="1"/>
    <col min="6143" max="6143" width="1.59765625" style="1708" customWidth="1"/>
    <col min="6144" max="6144" width="27.5" style="1708" customWidth="1"/>
    <col min="6145" max="6148" width="9" style="1708" customWidth="1"/>
    <col min="6149" max="6397" width="6.8984375" style="1708"/>
    <col min="6398" max="6398" width="3" style="1708" customWidth="1"/>
    <col min="6399" max="6399" width="1.59765625" style="1708" customWidth="1"/>
    <col min="6400" max="6400" width="27.5" style="1708" customWidth="1"/>
    <col min="6401" max="6404" width="9" style="1708" customWidth="1"/>
    <col min="6405" max="6653" width="6.8984375" style="1708"/>
    <col min="6654" max="6654" width="3" style="1708" customWidth="1"/>
    <col min="6655" max="6655" width="1.59765625" style="1708" customWidth="1"/>
    <col min="6656" max="6656" width="27.5" style="1708" customWidth="1"/>
    <col min="6657" max="6660" width="9" style="1708" customWidth="1"/>
    <col min="6661" max="6909" width="6.8984375" style="1708"/>
    <col min="6910" max="6910" width="3" style="1708" customWidth="1"/>
    <col min="6911" max="6911" width="1.59765625" style="1708" customWidth="1"/>
    <col min="6912" max="6912" width="27.5" style="1708" customWidth="1"/>
    <col min="6913" max="6916" width="9" style="1708" customWidth="1"/>
    <col min="6917" max="7165" width="6.8984375" style="1708"/>
    <col min="7166" max="7166" width="3" style="1708" customWidth="1"/>
    <col min="7167" max="7167" width="1.59765625" style="1708" customWidth="1"/>
    <col min="7168" max="7168" width="27.5" style="1708" customWidth="1"/>
    <col min="7169" max="7172" width="9" style="1708" customWidth="1"/>
    <col min="7173" max="7421" width="6.8984375" style="1708"/>
    <col min="7422" max="7422" width="3" style="1708" customWidth="1"/>
    <col min="7423" max="7423" width="1.59765625" style="1708" customWidth="1"/>
    <col min="7424" max="7424" width="27.5" style="1708" customWidth="1"/>
    <col min="7425" max="7428" width="9" style="1708" customWidth="1"/>
    <col min="7429" max="7677" width="6.8984375" style="1708"/>
    <col min="7678" max="7678" width="3" style="1708" customWidth="1"/>
    <col min="7679" max="7679" width="1.59765625" style="1708" customWidth="1"/>
    <col min="7680" max="7680" width="27.5" style="1708" customWidth="1"/>
    <col min="7681" max="7684" width="9" style="1708" customWidth="1"/>
    <col min="7685" max="7933" width="6.8984375" style="1708"/>
    <col min="7934" max="7934" width="3" style="1708" customWidth="1"/>
    <col min="7935" max="7935" width="1.59765625" style="1708" customWidth="1"/>
    <col min="7936" max="7936" width="27.5" style="1708" customWidth="1"/>
    <col min="7937" max="7940" width="9" style="1708" customWidth="1"/>
    <col min="7941" max="8189" width="6.8984375" style="1708"/>
    <col min="8190" max="8190" width="3" style="1708" customWidth="1"/>
    <col min="8191" max="8191" width="1.59765625" style="1708" customWidth="1"/>
    <col min="8192" max="8192" width="27.5" style="1708" customWidth="1"/>
    <col min="8193" max="8196" width="9" style="1708" customWidth="1"/>
    <col min="8197" max="8445" width="6.8984375" style="1708"/>
    <col min="8446" max="8446" width="3" style="1708" customWidth="1"/>
    <col min="8447" max="8447" width="1.59765625" style="1708" customWidth="1"/>
    <col min="8448" max="8448" width="27.5" style="1708" customWidth="1"/>
    <col min="8449" max="8452" width="9" style="1708" customWidth="1"/>
    <col min="8453" max="8701" width="6.8984375" style="1708"/>
    <col min="8702" max="8702" width="3" style="1708" customWidth="1"/>
    <col min="8703" max="8703" width="1.59765625" style="1708" customWidth="1"/>
    <col min="8704" max="8704" width="27.5" style="1708" customWidth="1"/>
    <col min="8705" max="8708" width="9" style="1708" customWidth="1"/>
    <col min="8709" max="8957" width="6.8984375" style="1708"/>
    <col min="8958" max="8958" width="3" style="1708" customWidth="1"/>
    <col min="8959" max="8959" width="1.59765625" style="1708" customWidth="1"/>
    <col min="8960" max="8960" width="27.5" style="1708" customWidth="1"/>
    <col min="8961" max="8964" width="9" style="1708" customWidth="1"/>
    <col min="8965" max="9213" width="6.8984375" style="1708"/>
    <col min="9214" max="9214" width="3" style="1708" customWidth="1"/>
    <col min="9215" max="9215" width="1.59765625" style="1708" customWidth="1"/>
    <col min="9216" max="9216" width="27.5" style="1708" customWidth="1"/>
    <col min="9217" max="9220" width="9" style="1708" customWidth="1"/>
    <col min="9221" max="9469" width="6.8984375" style="1708"/>
    <col min="9470" max="9470" width="3" style="1708" customWidth="1"/>
    <col min="9471" max="9471" width="1.59765625" style="1708" customWidth="1"/>
    <col min="9472" max="9472" width="27.5" style="1708" customWidth="1"/>
    <col min="9473" max="9476" width="9" style="1708" customWidth="1"/>
    <col min="9477" max="9725" width="6.8984375" style="1708"/>
    <col min="9726" max="9726" width="3" style="1708" customWidth="1"/>
    <col min="9727" max="9727" width="1.59765625" style="1708" customWidth="1"/>
    <col min="9728" max="9728" width="27.5" style="1708" customWidth="1"/>
    <col min="9729" max="9732" width="9" style="1708" customWidth="1"/>
    <col min="9733" max="9981" width="6.8984375" style="1708"/>
    <col min="9982" max="9982" width="3" style="1708" customWidth="1"/>
    <col min="9983" max="9983" width="1.59765625" style="1708" customWidth="1"/>
    <col min="9984" max="9984" width="27.5" style="1708" customWidth="1"/>
    <col min="9985" max="9988" width="9" style="1708" customWidth="1"/>
    <col min="9989" max="10237" width="6.8984375" style="1708"/>
    <col min="10238" max="10238" width="3" style="1708" customWidth="1"/>
    <col min="10239" max="10239" width="1.59765625" style="1708" customWidth="1"/>
    <col min="10240" max="10240" width="27.5" style="1708" customWidth="1"/>
    <col min="10241" max="10244" width="9" style="1708" customWidth="1"/>
    <col min="10245" max="10493" width="6.8984375" style="1708"/>
    <col min="10494" max="10494" width="3" style="1708" customWidth="1"/>
    <col min="10495" max="10495" width="1.59765625" style="1708" customWidth="1"/>
    <col min="10496" max="10496" width="27.5" style="1708" customWidth="1"/>
    <col min="10497" max="10500" width="9" style="1708" customWidth="1"/>
    <col min="10501" max="10749" width="6.8984375" style="1708"/>
    <col min="10750" max="10750" width="3" style="1708" customWidth="1"/>
    <col min="10751" max="10751" width="1.59765625" style="1708" customWidth="1"/>
    <col min="10752" max="10752" width="27.5" style="1708" customWidth="1"/>
    <col min="10753" max="10756" width="9" style="1708" customWidth="1"/>
    <col min="10757" max="11005" width="6.8984375" style="1708"/>
    <col min="11006" max="11006" width="3" style="1708" customWidth="1"/>
    <col min="11007" max="11007" width="1.59765625" style="1708" customWidth="1"/>
    <col min="11008" max="11008" width="27.5" style="1708" customWidth="1"/>
    <col min="11009" max="11012" width="9" style="1708" customWidth="1"/>
    <col min="11013" max="11261" width="6.8984375" style="1708"/>
    <col min="11262" max="11262" width="3" style="1708" customWidth="1"/>
    <col min="11263" max="11263" width="1.59765625" style="1708" customWidth="1"/>
    <col min="11264" max="11264" width="27.5" style="1708" customWidth="1"/>
    <col min="11265" max="11268" width="9" style="1708" customWidth="1"/>
    <col min="11269" max="11517" width="6.8984375" style="1708"/>
    <col min="11518" max="11518" width="3" style="1708" customWidth="1"/>
    <col min="11519" max="11519" width="1.59765625" style="1708" customWidth="1"/>
    <col min="11520" max="11520" width="27.5" style="1708" customWidth="1"/>
    <col min="11521" max="11524" width="9" style="1708" customWidth="1"/>
    <col min="11525" max="11773" width="6.8984375" style="1708"/>
    <col min="11774" max="11774" width="3" style="1708" customWidth="1"/>
    <col min="11775" max="11775" width="1.59765625" style="1708" customWidth="1"/>
    <col min="11776" max="11776" width="27.5" style="1708" customWidth="1"/>
    <col min="11777" max="11780" width="9" style="1708" customWidth="1"/>
    <col min="11781" max="12029" width="6.8984375" style="1708"/>
    <col min="12030" max="12030" width="3" style="1708" customWidth="1"/>
    <col min="12031" max="12031" width="1.59765625" style="1708" customWidth="1"/>
    <col min="12032" max="12032" width="27.5" style="1708" customWidth="1"/>
    <col min="12033" max="12036" width="9" style="1708" customWidth="1"/>
    <col min="12037" max="12285" width="6.8984375" style="1708"/>
    <col min="12286" max="12286" width="3" style="1708" customWidth="1"/>
    <col min="12287" max="12287" width="1.59765625" style="1708" customWidth="1"/>
    <col min="12288" max="12288" width="27.5" style="1708" customWidth="1"/>
    <col min="12289" max="12292" width="9" style="1708" customWidth="1"/>
    <col min="12293" max="12541" width="6.8984375" style="1708"/>
    <col min="12542" max="12542" width="3" style="1708" customWidth="1"/>
    <col min="12543" max="12543" width="1.59765625" style="1708" customWidth="1"/>
    <col min="12544" max="12544" width="27.5" style="1708" customWidth="1"/>
    <col min="12545" max="12548" width="9" style="1708" customWidth="1"/>
    <col min="12549" max="12797" width="6.8984375" style="1708"/>
    <col min="12798" max="12798" width="3" style="1708" customWidth="1"/>
    <col min="12799" max="12799" width="1.59765625" style="1708" customWidth="1"/>
    <col min="12800" max="12800" width="27.5" style="1708" customWidth="1"/>
    <col min="12801" max="12804" width="9" style="1708" customWidth="1"/>
    <col min="12805" max="13053" width="6.8984375" style="1708"/>
    <col min="13054" max="13054" width="3" style="1708" customWidth="1"/>
    <col min="13055" max="13055" width="1.59765625" style="1708" customWidth="1"/>
    <col min="13056" max="13056" width="27.5" style="1708" customWidth="1"/>
    <col min="13057" max="13060" width="9" style="1708" customWidth="1"/>
    <col min="13061" max="13309" width="6.8984375" style="1708"/>
    <col min="13310" max="13310" width="3" style="1708" customWidth="1"/>
    <col min="13311" max="13311" width="1.59765625" style="1708" customWidth="1"/>
    <col min="13312" max="13312" width="27.5" style="1708" customWidth="1"/>
    <col min="13313" max="13316" width="9" style="1708" customWidth="1"/>
    <col min="13317" max="13565" width="6.8984375" style="1708"/>
    <col min="13566" max="13566" width="3" style="1708" customWidth="1"/>
    <col min="13567" max="13567" width="1.59765625" style="1708" customWidth="1"/>
    <col min="13568" max="13568" width="27.5" style="1708" customWidth="1"/>
    <col min="13569" max="13572" width="9" style="1708" customWidth="1"/>
    <col min="13573" max="13821" width="6.8984375" style="1708"/>
    <col min="13822" max="13822" width="3" style="1708" customWidth="1"/>
    <col min="13823" max="13823" width="1.59765625" style="1708" customWidth="1"/>
    <col min="13824" max="13824" width="27.5" style="1708" customWidth="1"/>
    <col min="13825" max="13828" width="9" style="1708" customWidth="1"/>
    <col min="13829" max="14077" width="6.8984375" style="1708"/>
    <col min="14078" max="14078" width="3" style="1708" customWidth="1"/>
    <col min="14079" max="14079" width="1.59765625" style="1708" customWidth="1"/>
    <col min="14080" max="14080" width="27.5" style="1708" customWidth="1"/>
    <col min="14081" max="14084" width="9" style="1708" customWidth="1"/>
    <col min="14085" max="14333" width="6.8984375" style="1708"/>
    <col min="14334" max="14334" width="3" style="1708" customWidth="1"/>
    <col min="14335" max="14335" width="1.59765625" style="1708" customWidth="1"/>
    <col min="14336" max="14336" width="27.5" style="1708" customWidth="1"/>
    <col min="14337" max="14340" width="9" style="1708" customWidth="1"/>
    <col min="14341" max="14589" width="6.8984375" style="1708"/>
    <col min="14590" max="14590" width="3" style="1708" customWidth="1"/>
    <col min="14591" max="14591" width="1.59765625" style="1708" customWidth="1"/>
    <col min="14592" max="14592" width="27.5" style="1708" customWidth="1"/>
    <col min="14593" max="14596" width="9" style="1708" customWidth="1"/>
    <col min="14597" max="14845" width="6.8984375" style="1708"/>
    <col min="14846" max="14846" width="3" style="1708" customWidth="1"/>
    <col min="14847" max="14847" width="1.59765625" style="1708" customWidth="1"/>
    <col min="14848" max="14848" width="27.5" style="1708" customWidth="1"/>
    <col min="14849" max="14852" width="9" style="1708" customWidth="1"/>
    <col min="14853" max="15101" width="6.8984375" style="1708"/>
    <col min="15102" max="15102" width="3" style="1708" customWidth="1"/>
    <col min="15103" max="15103" width="1.59765625" style="1708" customWidth="1"/>
    <col min="15104" max="15104" width="27.5" style="1708" customWidth="1"/>
    <col min="15105" max="15108" width="9" style="1708" customWidth="1"/>
    <col min="15109" max="15357" width="6.8984375" style="1708"/>
    <col min="15358" max="15358" width="3" style="1708" customWidth="1"/>
    <col min="15359" max="15359" width="1.59765625" style="1708" customWidth="1"/>
    <col min="15360" max="15360" width="27.5" style="1708" customWidth="1"/>
    <col min="15361" max="15364" width="9" style="1708" customWidth="1"/>
    <col min="15365" max="15613" width="6.8984375" style="1708"/>
    <col min="15614" max="15614" width="3" style="1708" customWidth="1"/>
    <col min="15615" max="15615" width="1.59765625" style="1708" customWidth="1"/>
    <col min="15616" max="15616" width="27.5" style="1708" customWidth="1"/>
    <col min="15617" max="15620" width="9" style="1708" customWidth="1"/>
    <col min="15621" max="15869" width="6.8984375" style="1708"/>
    <col min="15870" max="15870" width="3" style="1708" customWidth="1"/>
    <col min="15871" max="15871" width="1.59765625" style="1708" customWidth="1"/>
    <col min="15872" max="15872" width="27.5" style="1708" customWidth="1"/>
    <col min="15873" max="15876" width="9" style="1708" customWidth="1"/>
    <col min="15877" max="16125" width="6.8984375" style="1708"/>
    <col min="16126" max="16126" width="3" style="1708" customWidth="1"/>
    <col min="16127" max="16127" width="1.59765625" style="1708" customWidth="1"/>
    <col min="16128" max="16128" width="27.5" style="1708" customWidth="1"/>
    <col min="16129" max="16132" width="9" style="1708" customWidth="1"/>
    <col min="16133" max="16384" width="6.8984375" style="1708"/>
  </cols>
  <sheetData>
    <row r="1" spans="1:8" s="43" customFormat="1" ht="15.75" customHeight="1" x14ac:dyDescent="0.3">
      <c r="A1" s="5863" t="s">
        <v>0</v>
      </c>
      <c r="B1" s="5863"/>
      <c r="C1" s="5863"/>
      <c r="D1" s="5863"/>
      <c r="E1" s="5863"/>
      <c r="F1" s="5863"/>
      <c r="G1" s="5863"/>
    </row>
    <row r="3" spans="1:8" s="1912" customFormat="1" ht="14.4" thickBot="1" x14ac:dyDescent="0.35">
      <c r="A3" s="1894" t="s">
        <v>2548</v>
      </c>
    </row>
    <row r="4" spans="1:8" ht="13.8" thickBot="1" x14ac:dyDescent="0.3">
      <c r="A4" s="1913"/>
      <c r="B4" s="1868"/>
      <c r="C4" s="1868"/>
      <c r="D4" s="1914" t="s">
        <v>2502</v>
      </c>
      <c r="E4" s="1914" t="s">
        <v>2503</v>
      </c>
      <c r="F4" s="1914" t="s">
        <v>2542</v>
      </c>
      <c r="G4" s="1914" t="s">
        <v>2543</v>
      </c>
      <c r="H4" s="1914" t="s">
        <v>2544</v>
      </c>
    </row>
    <row r="5" spans="1:8" x14ac:dyDescent="0.25">
      <c r="A5" s="1871">
        <v>1</v>
      </c>
      <c r="B5" s="1709" t="s">
        <v>2507</v>
      </c>
      <c r="D5" s="1898"/>
      <c r="E5" s="1898"/>
      <c r="F5" s="1898"/>
      <c r="G5" s="1898"/>
      <c r="H5" s="1898"/>
    </row>
    <row r="6" spans="1:8" x14ac:dyDescent="0.25">
      <c r="A6" s="1899"/>
      <c r="C6" s="1708" t="s">
        <v>2508</v>
      </c>
      <c r="D6" s="1915">
        <v>2825</v>
      </c>
      <c r="E6" s="1915">
        <v>2529</v>
      </c>
      <c r="F6" s="1915">
        <v>2532</v>
      </c>
      <c r="G6" s="1915">
        <v>2415</v>
      </c>
      <c r="H6" s="1915">
        <v>1566</v>
      </c>
    </row>
    <row r="7" spans="1:8" ht="15.6" x14ac:dyDescent="0.25">
      <c r="A7" s="1899"/>
      <c r="C7" s="1708" t="s">
        <v>2549</v>
      </c>
      <c r="D7" s="1881">
        <v>132.36000000000001</v>
      </c>
      <c r="E7" s="1881">
        <v>157.28</v>
      </c>
      <c r="F7" s="1881">
        <v>172.65</v>
      </c>
      <c r="G7" s="1881">
        <v>157.28</v>
      </c>
      <c r="H7" s="1881">
        <v>197.61</v>
      </c>
    </row>
    <row r="8" spans="1:8" x14ac:dyDescent="0.25">
      <c r="A8" s="1871">
        <v>2</v>
      </c>
      <c r="B8" s="1709" t="s">
        <v>2514</v>
      </c>
      <c r="D8" s="1916"/>
      <c r="E8" s="1916"/>
      <c r="F8" s="1916"/>
      <c r="G8" s="1916"/>
      <c r="H8" s="1916"/>
    </row>
    <row r="9" spans="1:8" x14ac:dyDescent="0.25">
      <c r="A9" s="1899"/>
      <c r="B9" s="1708" t="s">
        <v>2515</v>
      </c>
      <c r="D9" s="1916"/>
      <c r="E9" s="1916"/>
      <c r="F9" s="1916"/>
      <c r="G9" s="1916"/>
      <c r="H9" s="1916"/>
    </row>
    <row r="10" spans="1:8" x14ac:dyDescent="0.25">
      <c r="A10" s="1899"/>
      <c r="C10" s="1708" t="s">
        <v>2516</v>
      </c>
      <c r="D10" s="1879">
        <v>5377</v>
      </c>
      <c r="E10" s="1879">
        <v>5585</v>
      </c>
      <c r="F10" s="1879">
        <v>5699</v>
      </c>
      <c r="G10" s="1879">
        <v>5884</v>
      </c>
      <c r="H10" s="1879">
        <v>6056</v>
      </c>
    </row>
    <row r="11" spans="1:8" x14ac:dyDescent="0.25">
      <c r="A11" s="1899"/>
      <c r="C11" s="1902" t="s">
        <v>2517</v>
      </c>
      <c r="D11" s="1917">
        <v>1223</v>
      </c>
      <c r="E11" s="1917">
        <v>1341</v>
      </c>
      <c r="F11" s="1917">
        <v>1379</v>
      </c>
      <c r="G11" s="1917">
        <v>1555</v>
      </c>
      <c r="H11" s="1917">
        <v>1594</v>
      </c>
    </row>
    <row r="12" spans="1:8" x14ac:dyDescent="0.25">
      <c r="A12" s="1899"/>
      <c r="C12" s="1708" t="s">
        <v>2518</v>
      </c>
      <c r="D12" s="1879">
        <v>725</v>
      </c>
      <c r="E12" s="1879">
        <v>906</v>
      </c>
      <c r="F12" s="1879">
        <v>1052</v>
      </c>
      <c r="G12" s="1879">
        <v>1223</v>
      </c>
      <c r="H12" s="1879">
        <v>1390</v>
      </c>
    </row>
    <row r="13" spans="1:8" x14ac:dyDescent="0.25">
      <c r="A13" s="1899"/>
      <c r="B13" s="1708" t="s">
        <v>2519</v>
      </c>
      <c r="D13" s="1916"/>
      <c r="E13" s="1916"/>
      <c r="F13" s="1916"/>
      <c r="G13" s="1916"/>
      <c r="H13" s="1916"/>
    </row>
    <row r="14" spans="1:8" ht="15.6" x14ac:dyDescent="0.25">
      <c r="A14" s="1899"/>
      <c r="C14" s="1708" t="s">
        <v>2520</v>
      </c>
      <c r="D14" s="1881">
        <v>620.95848999999998</v>
      </c>
      <c r="E14" s="1881">
        <v>728.01</v>
      </c>
      <c r="F14" s="1881">
        <v>744.17</v>
      </c>
      <c r="G14" s="1881">
        <v>901.9</v>
      </c>
      <c r="H14" s="1881">
        <v>1001.72</v>
      </c>
    </row>
    <row r="15" spans="1:8" x14ac:dyDescent="0.25">
      <c r="A15" s="1899"/>
      <c r="C15" s="1708" t="s">
        <v>2518</v>
      </c>
      <c r="D15" s="1881">
        <v>8.5</v>
      </c>
      <c r="E15" s="1881">
        <v>18.97</v>
      </c>
      <c r="F15" s="1881">
        <v>22.12</v>
      </c>
      <c r="G15" s="1881">
        <v>24.07</v>
      </c>
      <c r="H15" s="1881">
        <v>29.57</v>
      </c>
    </row>
    <row r="16" spans="1:8" x14ac:dyDescent="0.25">
      <c r="A16" s="1871">
        <v>3</v>
      </c>
      <c r="B16" s="1709" t="s">
        <v>2521</v>
      </c>
      <c r="D16" s="1918"/>
      <c r="E16" s="1918"/>
      <c r="F16" s="1918"/>
      <c r="G16" s="1918"/>
      <c r="H16" s="1918"/>
    </row>
    <row r="17" spans="1:8" x14ac:dyDescent="0.25">
      <c r="A17" s="1899"/>
      <c r="B17" s="1708" t="s">
        <v>2515</v>
      </c>
      <c r="D17" s="1916"/>
      <c r="E17" s="1916"/>
      <c r="F17" s="1916"/>
      <c r="G17" s="1916"/>
      <c r="H17" s="1916"/>
    </row>
    <row r="18" spans="1:8" x14ac:dyDescent="0.25">
      <c r="A18" s="1899"/>
      <c r="C18" s="1708" t="s">
        <v>2522</v>
      </c>
      <c r="D18" s="1879">
        <v>407</v>
      </c>
      <c r="E18" s="1879">
        <v>394</v>
      </c>
      <c r="F18" s="1879">
        <v>386</v>
      </c>
      <c r="G18" s="1879">
        <v>389</v>
      </c>
      <c r="H18" s="1879">
        <v>369</v>
      </c>
    </row>
    <row r="19" spans="1:8" x14ac:dyDescent="0.25">
      <c r="A19" s="1899"/>
      <c r="C19" s="1872" t="s">
        <v>2523</v>
      </c>
      <c r="D19" s="1879">
        <v>116</v>
      </c>
      <c r="E19" s="1879">
        <v>122</v>
      </c>
      <c r="F19" s="1879">
        <v>132</v>
      </c>
      <c r="G19" s="1879">
        <v>137</v>
      </c>
      <c r="H19" s="1879">
        <v>160</v>
      </c>
    </row>
    <row r="20" spans="1:8" x14ac:dyDescent="0.25">
      <c r="A20" s="1899"/>
      <c r="B20" s="1708" t="s">
        <v>2519</v>
      </c>
      <c r="D20" s="1916"/>
      <c r="E20" s="1916"/>
      <c r="F20" s="1916"/>
      <c r="G20" s="1916"/>
      <c r="H20" s="1916"/>
    </row>
    <row r="21" spans="1:8" ht="15.6" x14ac:dyDescent="0.25">
      <c r="A21" s="1899"/>
      <c r="C21" s="1708" t="s">
        <v>2524</v>
      </c>
      <c r="D21" s="1881">
        <v>45.649050000000003</v>
      </c>
      <c r="E21" s="1881">
        <v>49.43</v>
      </c>
      <c r="F21" s="1881">
        <v>49.07</v>
      </c>
      <c r="G21" s="1881">
        <v>54.7</v>
      </c>
      <c r="H21" s="1881">
        <v>60.63</v>
      </c>
    </row>
    <row r="22" spans="1:8" x14ac:dyDescent="0.25">
      <c r="A22" s="1899"/>
      <c r="C22" s="1708" t="s">
        <v>2518</v>
      </c>
      <c r="D22" s="1881">
        <v>1.51</v>
      </c>
      <c r="E22" s="1881">
        <v>2.5099999999999998</v>
      </c>
      <c r="F22" s="1881">
        <v>2.77</v>
      </c>
      <c r="G22" s="1881">
        <v>2.95</v>
      </c>
      <c r="H22" s="1881">
        <v>3.63</v>
      </c>
    </row>
    <row r="23" spans="1:8" x14ac:dyDescent="0.25">
      <c r="A23" s="1871">
        <v>4</v>
      </c>
      <c r="B23" s="1709" t="s">
        <v>2525</v>
      </c>
      <c r="D23" s="1916"/>
      <c r="E23" s="1916"/>
      <c r="F23" s="1916"/>
      <c r="G23" s="1916"/>
      <c r="H23" s="1916"/>
    </row>
    <row r="24" spans="1:8" x14ac:dyDescent="0.25">
      <c r="A24" s="1899"/>
      <c r="B24" s="1708" t="s">
        <v>2515</v>
      </c>
      <c r="D24" s="1916"/>
      <c r="E24" s="1916"/>
      <c r="F24" s="1916"/>
      <c r="G24" s="1916"/>
      <c r="H24" s="1916"/>
    </row>
    <row r="25" spans="1:8" x14ac:dyDescent="0.25">
      <c r="A25" s="1899"/>
      <c r="C25" s="1708" t="s">
        <v>2522</v>
      </c>
      <c r="D25" s="1879">
        <v>34</v>
      </c>
      <c r="E25" s="1879">
        <v>24</v>
      </c>
      <c r="F25" s="1879">
        <v>37</v>
      </c>
      <c r="G25" s="1879">
        <v>45</v>
      </c>
      <c r="H25" s="1879">
        <v>43</v>
      </c>
    </row>
    <row r="26" spans="1:8" x14ac:dyDescent="0.25">
      <c r="A26" s="1899"/>
      <c r="C26" s="1708" t="s">
        <v>2518</v>
      </c>
      <c r="D26" s="1879">
        <v>4</v>
      </c>
      <c r="E26" s="1879">
        <v>0</v>
      </c>
      <c r="F26" s="1879">
        <v>2</v>
      </c>
      <c r="G26" s="1879">
        <v>2</v>
      </c>
      <c r="H26" s="1879">
        <v>2</v>
      </c>
    </row>
    <row r="27" spans="1:8" x14ac:dyDescent="0.25">
      <c r="A27" s="1899"/>
      <c r="B27" s="1708" t="s">
        <v>2526</v>
      </c>
      <c r="D27" s="1879">
        <v>26</v>
      </c>
      <c r="E27" s="1879">
        <v>18</v>
      </c>
      <c r="F27" s="1879">
        <v>30</v>
      </c>
      <c r="G27" s="1879">
        <v>38</v>
      </c>
      <c r="H27" s="1879">
        <v>38</v>
      </c>
    </row>
    <row r="28" spans="1:8" x14ac:dyDescent="0.25">
      <c r="A28" s="1899"/>
      <c r="B28" s="1708" t="s">
        <v>2519</v>
      </c>
      <c r="D28" s="1916"/>
      <c r="E28" s="1916"/>
      <c r="F28" s="1916"/>
      <c r="G28" s="1916"/>
      <c r="H28" s="1916"/>
    </row>
    <row r="29" spans="1:8" ht="15.6" x14ac:dyDescent="0.25">
      <c r="A29" s="1899"/>
      <c r="C29" s="1708" t="s">
        <v>2527</v>
      </c>
      <c r="D29" s="1881">
        <v>3.6699000000000002</v>
      </c>
      <c r="E29" s="1881">
        <v>2.76</v>
      </c>
      <c r="F29" s="1881">
        <v>4.8499999999999996</v>
      </c>
      <c r="G29" s="1881">
        <v>6.37</v>
      </c>
      <c r="H29" s="1881">
        <v>7.63</v>
      </c>
    </row>
    <row r="30" spans="1:8" x14ac:dyDescent="0.25">
      <c r="A30" s="1899"/>
      <c r="C30" s="1708" t="s">
        <v>2518</v>
      </c>
      <c r="D30" s="1881">
        <v>0.01</v>
      </c>
      <c r="E30" s="1881">
        <v>0</v>
      </c>
      <c r="F30" s="1881">
        <v>0</v>
      </c>
      <c r="G30" s="1881">
        <v>0.01</v>
      </c>
      <c r="H30" s="1881">
        <v>0.01</v>
      </c>
    </row>
    <row r="31" spans="1:8" x14ac:dyDescent="0.25">
      <c r="A31" s="1871">
        <v>5</v>
      </c>
      <c r="B31" s="1709" t="s">
        <v>2528</v>
      </c>
      <c r="D31" s="1916"/>
      <c r="E31" s="1916"/>
      <c r="F31" s="1916"/>
      <c r="G31" s="1916"/>
      <c r="H31" s="1916"/>
    </row>
    <row r="32" spans="1:8" ht="12.75" customHeight="1" x14ac:dyDescent="0.25">
      <c r="A32" s="1899"/>
      <c r="B32" s="1708" t="s">
        <v>2515</v>
      </c>
      <c r="D32" s="1916"/>
      <c r="E32" s="1916"/>
      <c r="F32" s="1916"/>
      <c r="G32" s="1916"/>
      <c r="H32" s="1916"/>
    </row>
    <row r="33" spans="1:8" x14ac:dyDescent="0.25">
      <c r="A33" s="1899"/>
      <c r="C33" s="1708" t="s">
        <v>2522</v>
      </c>
      <c r="D33" s="1879">
        <v>1050</v>
      </c>
      <c r="E33" s="1879">
        <v>1175</v>
      </c>
      <c r="F33" s="1879">
        <v>1272</v>
      </c>
      <c r="G33" s="1879">
        <v>1396</v>
      </c>
      <c r="H33" s="1879">
        <v>1460</v>
      </c>
    </row>
    <row r="34" spans="1:8" x14ac:dyDescent="0.25">
      <c r="A34" s="1899"/>
      <c r="C34" s="1902" t="s">
        <v>2529</v>
      </c>
      <c r="D34" s="1917">
        <v>570</v>
      </c>
      <c r="E34" s="1917">
        <v>563</v>
      </c>
      <c r="F34" s="1917">
        <v>668</v>
      </c>
      <c r="G34" s="1917">
        <v>794</v>
      </c>
      <c r="H34" s="1917">
        <v>848</v>
      </c>
    </row>
    <row r="35" spans="1:8" x14ac:dyDescent="0.25">
      <c r="A35" s="1899"/>
      <c r="C35" s="1708" t="s">
        <v>2518</v>
      </c>
      <c r="D35" s="1879">
        <v>61</v>
      </c>
      <c r="E35" s="1879">
        <v>82</v>
      </c>
      <c r="F35" s="1879">
        <v>92</v>
      </c>
      <c r="G35" s="1879">
        <v>101</v>
      </c>
      <c r="H35" s="1879">
        <v>118</v>
      </c>
    </row>
    <row r="36" spans="1:8" ht="12.75" customHeight="1" x14ac:dyDescent="0.25">
      <c r="A36" s="1899"/>
      <c r="B36" s="1708" t="s">
        <v>2519</v>
      </c>
      <c r="D36" s="1916"/>
      <c r="E36" s="1916"/>
      <c r="F36" s="1916"/>
      <c r="G36" s="1916"/>
      <c r="H36" s="1916"/>
    </row>
    <row r="37" spans="1:8" ht="15.6" x14ac:dyDescent="0.25">
      <c r="A37" s="1899"/>
      <c r="C37" s="1708" t="s">
        <v>2530</v>
      </c>
      <c r="D37" s="1881">
        <v>140.9383</v>
      </c>
      <c r="E37" s="1881">
        <v>172.54</v>
      </c>
      <c r="F37" s="1881">
        <v>190.67</v>
      </c>
      <c r="G37" s="1881">
        <v>231.19</v>
      </c>
      <c r="H37" s="1881">
        <v>274.98</v>
      </c>
    </row>
    <row r="38" spans="1:8" x14ac:dyDescent="0.25">
      <c r="A38" s="1899"/>
      <c r="C38" s="1708" t="s">
        <v>2518</v>
      </c>
      <c r="D38" s="1881">
        <v>0.4</v>
      </c>
      <c r="E38" s="1881">
        <v>0.67</v>
      </c>
      <c r="F38" s="1881">
        <v>0.77</v>
      </c>
      <c r="G38" s="1881">
        <v>0.89</v>
      </c>
      <c r="H38" s="1881">
        <v>1.1399999999999999</v>
      </c>
    </row>
    <row r="39" spans="1:8" x14ac:dyDescent="0.25">
      <c r="A39" s="1871">
        <v>6</v>
      </c>
      <c r="B39" s="1887" t="s">
        <v>2536</v>
      </c>
      <c r="D39" s="1919"/>
      <c r="E39" s="1919"/>
      <c r="F39" s="1919"/>
      <c r="G39" s="1919"/>
      <c r="H39" s="1919"/>
    </row>
    <row r="40" spans="1:8" x14ac:dyDescent="0.25">
      <c r="A40" s="1906"/>
      <c r="C40" s="1708" t="s">
        <v>2535</v>
      </c>
      <c r="D40" s="1881">
        <v>0.21</v>
      </c>
      <c r="E40" s="1881">
        <v>0.13</v>
      </c>
      <c r="F40" s="1881">
        <v>0.1</v>
      </c>
      <c r="G40" s="1881">
        <v>0.5</v>
      </c>
      <c r="H40" s="1881">
        <v>0.1</v>
      </c>
    </row>
    <row r="41" spans="1:8" x14ac:dyDescent="0.25">
      <c r="A41" s="1871">
        <v>7</v>
      </c>
      <c r="B41" s="1709" t="s">
        <v>2538</v>
      </c>
      <c r="D41" s="1916"/>
      <c r="E41" s="1916"/>
      <c r="F41" s="1916"/>
      <c r="G41" s="1916"/>
      <c r="H41" s="1916"/>
    </row>
    <row r="42" spans="1:8" x14ac:dyDescent="0.25">
      <c r="A42" s="1899"/>
      <c r="C42" s="1708" t="s">
        <v>2515</v>
      </c>
      <c r="D42" s="1879">
        <v>507</v>
      </c>
      <c r="E42" s="1879">
        <v>463</v>
      </c>
      <c r="F42" s="1879">
        <v>399</v>
      </c>
      <c r="G42" s="1879">
        <v>156</v>
      </c>
      <c r="H42" s="1879">
        <v>112</v>
      </c>
    </row>
    <row r="43" spans="1:8" ht="16.2" thickBot="1" x14ac:dyDescent="0.3">
      <c r="A43" s="1920"/>
      <c r="B43" s="1921"/>
      <c r="C43" s="1922" t="s">
        <v>2550</v>
      </c>
      <c r="D43" s="1923">
        <v>15.74</v>
      </c>
      <c r="E43" s="1923">
        <v>14.44</v>
      </c>
      <c r="F43" s="1923">
        <v>9.32</v>
      </c>
      <c r="G43" s="1923">
        <v>8.4</v>
      </c>
      <c r="H43" s="1923">
        <v>1.4</v>
      </c>
    </row>
    <row r="44" spans="1:8" ht="15.6" x14ac:dyDescent="0.25">
      <c r="A44" s="1924">
        <v>1</v>
      </c>
      <c r="B44" s="1925" t="s">
        <v>2551</v>
      </c>
      <c r="C44" s="1926"/>
    </row>
    <row r="45" spans="1:8" ht="15.6" x14ac:dyDescent="0.25">
      <c r="A45" s="1927">
        <v>2</v>
      </c>
      <c r="B45" s="1925" t="s">
        <v>2552</v>
      </c>
      <c r="C45" s="1926"/>
    </row>
    <row r="46" spans="1:8" ht="15.6" x14ac:dyDescent="0.25">
      <c r="A46" s="1927">
        <v>3</v>
      </c>
      <c r="B46" s="1925" t="s">
        <v>2553</v>
      </c>
      <c r="C46" s="1926"/>
    </row>
    <row r="47" spans="1:8" x14ac:dyDescent="0.25">
      <c r="A47" s="6358">
        <v>4</v>
      </c>
      <c r="B47" s="1925" t="s">
        <v>2554</v>
      </c>
      <c r="C47" s="1926"/>
    </row>
    <row r="48" spans="1:8" x14ac:dyDescent="0.25">
      <c r="A48" s="6358"/>
      <c r="B48" s="1925" t="s">
        <v>2555</v>
      </c>
      <c r="C48" s="1926"/>
    </row>
    <row r="49" spans="1:8" ht="15.6" x14ac:dyDescent="0.25">
      <c r="A49" s="1928">
        <v>5</v>
      </c>
      <c r="B49" s="1708" t="s">
        <v>2556</v>
      </c>
    </row>
    <row r="50" spans="1:8" ht="15.6" x14ac:dyDescent="0.25">
      <c r="A50" s="1927">
        <v>6</v>
      </c>
      <c r="B50" s="6359" t="s">
        <v>2557</v>
      </c>
      <c r="C50" s="6359"/>
      <c r="D50" s="6359"/>
      <c r="E50" s="6359"/>
      <c r="F50" s="6359"/>
      <c r="G50" s="6359"/>
      <c r="H50" s="1929"/>
    </row>
    <row r="51" spans="1:8" ht="15.6" x14ac:dyDescent="0.25">
      <c r="A51" s="1928">
        <v>7</v>
      </c>
      <c r="B51" s="6360" t="s">
        <v>2558</v>
      </c>
      <c r="C51" s="6360"/>
    </row>
    <row r="52" spans="1:8" ht="15.6" x14ac:dyDescent="0.25">
      <c r="A52" s="1928">
        <v>8</v>
      </c>
      <c r="B52" s="1708" t="s">
        <v>2559</v>
      </c>
    </row>
    <row r="53" spans="1:8" ht="15.6" x14ac:dyDescent="0.25">
      <c r="A53" s="1928">
        <v>9</v>
      </c>
      <c r="B53" s="6360" t="s">
        <v>2560</v>
      </c>
      <c r="C53" s="6360"/>
      <c r="D53" s="6360"/>
      <c r="E53" s="6360"/>
      <c r="F53" s="6360"/>
      <c r="G53" s="6360"/>
      <c r="H53" s="1930"/>
    </row>
  </sheetData>
  <mergeCells count="5">
    <mergeCell ref="A1:G1"/>
    <mergeCell ref="A47:A48"/>
    <mergeCell ref="B50:G50"/>
    <mergeCell ref="B51:C51"/>
    <mergeCell ref="B53:G53"/>
  </mergeCells>
  <hyperlinks>
    <hyperlink ref="A1" location="CONTENT!A1" display="Back to table of contents" xr:uid="{AEB349DA-E89F-4BB8-B35D-226BD1588B0F}"/>
    <hyperlink ref="A1:G1" location="CONTENT!B151" display="Back to table of contents" xr:uid="{81DEEDFC-CC06-412F-94B0-C35D617211FA}"/>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A4B4A-CC74-44A9-880A-CA3943038CCC}">
  <dimension ref="A1:I18"/>
  <sheetViews>
    <sheetView workbookViewId="0">
      <selection sqref="A1:XFD1"/>
    </sheetView>
  </sheetViews>
  <sheetFormatPr defaultColWidth="6.8984375" defaultRowHeight="30" customHeight="1" x14ac:dyDescent="0.25"/>
  <cols>
    <col min="1" max="1" width="36.19921875" style="1708" customWidth="1"/>
    <col min="2" max="6" width="11.8984375" style="1708" customWidth="1"/>
    <col min="7" max="8" width="11" style="1708" customWidth="1"/>
    <col min="9" max="256" width="6.8984375" style="1708"/>
    <col min="257" max="257" width="35.3984375" style="1708" customWidth="1"/>
    <col min="258" max="258" width="7" style="1708" customWidth="1"/>
    <col min="259" max="259" width="7.5" style="1708" customWidth="1"/>
    <col min="260" max="261" width="7.8984375" style="1708" customWidth="1"/>
    <col min="262" max="262" width="6.8984375" style="1708"/>
    <col min="263" max="264" width="11" style="1708" customWidth="1"/>
    <col min="265" max="512" width="6.8984375" style="1708"/>
    <col min="513" max="513" width="35.3984375" style="1708" customWidth="1"/>
    <col min="514" max="514" width="7" style="1708" customWidth="1"/>
    <col min="515" max="515" width="7.5" style="1708" customWidth="1"/>
    <col min="516" max="517" width="7.8984375" style="1708" customWidth="1"/>
    <col min="518" max="518" width="6.8984375" style="1708"/>
    <col min="519" max="520" width="11" style="1708" customWidth="1"/>
    <col min="521" max="768" width="6.8984375" style="1708"/>
    <col min="769" max="769" width="35.3984375" style="1708" customWidth="1"/>
    <col min="770" max="770" width="7" style="1708" customWidth="1"/>
    <col min="771" max="771" width="7.5" style="1708" customWidth="1"/>
    <col min="772" max="773" width="7.8984375" style="1708" customWidth="1"/>
    <col min="774" max="774" width="6.8984375" style="1708"/>
    <col min="775" max="776" width="11" style="1708" customWidth="1"/>
    <col min="777" max="1024" width="6.8984375" style="1708"/>
    <col min="1025" max="1025" width="35.3984375" style="1708" customWidth="1"/>
    <col min="1026" max="1026" width="7" style="1708" customWidth="1"/>
    <col min="1027" max="1027" width="7.5" style="1708" customWidth="1"/>
    <col min="1028" max="1029" width="7.8984375" style="1708" customWidth="1"/>
    <col min="1030" max="1030" width="6.8984375" style="1708"/>
    <col min="1031" max="1032" width="11" style="1708" customWidth="1"/>
    <col min="1033" max="1280" width="6.8984375" style="1708"/>
    <col min="1281" max="1281" width="35.3984375" style="1708" customWidth="1"/>
    <col min="1282" max="1282" width="7" style="1708" customWidth="1"/>
    <col min="1283" max="1283" width="7.5" style="1708" customWidth="1"/>
    <col min="1284" max="1285" width="7.8984375" style="1708" customWidth="1"/>
    <col min="1286" max="1286" width="6.8984375" style="1708"/>
    <col min="1287" max="1288" width="11" style="1708" customWidth="1"/>
    <col min="1289" max="1536" width="6.8984375" style="1708"/>
    <col min="1537" max="1537" width="35.3984375" style="1708" customWidth="1"/>
    <col min="1538" max="1538" width="7" style="1708" customWidth="1"/>
    <col min="1539" max="1539" width="7.5" style="1708" customWidth="1"/>
    <col min="1540" max="1541" width="7.8984375" style="1708" customWidth="1"/>
    <col min="1542" max="1542" width="6.8984375" style="1708"/>
    <col min="1543" max="1544" width="11" style="1708" customWidth="1"/>
    <col min="1545" max="1792" width="6.8984375" style="1708"/>
    <col min="1793" max="1793" width="35.3984375" style="1708" customWidth="1"/>
    <col min="1794" max="1794" width="7" style="1708" customWidth="1"/>
    <col min="1795" max="1795" width="7.5" style="1708" customWidth="1"/>
    <col min="1796" max="1797" width="7.8984375" style="1708" customWidth="1"/>
    <col min="1798" max="1798" width="6.8984375" style="1708"/>
    <col min="1799" max="1800" width="11" style="1708" customWidth="1"/>
    <col min="1801" max="2048" width="6.8984375" style="1708"/>
    <col min="2049" max="2049" width="35.3984375" style="1708" customWidth="1"/>
    <col min="2050" max="2050" width="7" style="1708" customWidth="1"/>
    <col min="2051" max="2051" width="7.5" style="1708" customWidth="1"/>
    <col min="2052" max="2053" width="7.8984375" style="1708" customWidth="1"/>
    <col min="2054" max="2054" width="6.8984375" style="1708"/>
    <col min="2055" max="2056" width="11" style="1708" customWidth="1"/>
    <col min="2057" max="2304" width="6.8984375" style="1708"/>
    <col min="2305" max="2305" width="35.3984375" style="1708" customWidth="1"/>
    <col min="2306" max="2306" width="7" style="1708" customWidth="1"/>
    <col min="2307" max="2307" width="7.5" style="1708" customWidth="1"/>
    <col min="2308" max="2309" width="7.8984375" style="1708" customWidth="1"/>
    <col min="2310" max="2310" width="6.8984375" style="1708"/>
    <col min="2311" max="2312" width="11" style="1708" customWidth="1"/>
    <col min="2313" max="2560" width="6.8984375" style="1708"/>
    <col min="2561" max="2561" width="35.3984375" style="1708" customWidth="1"/>
    <col min="2562" max="2562" width="7" style="1708" customWidth="1"/>
    <col min="2563" max="2563" width="7.5" style="1708" customWidth="1"/>
    <col min="2564" max="2565" width="7.8984375" style="1708" customWidth="1"/>
    <col min="2566" max="2566" width="6.8984375" style="1708"/>
    <col min="2567" max="2568" width="11" style="1708" customWidth="1"/>
    <col min="2569" max="2816" width="6.8984375" style="1708"/>
    <col min="2817" max="2817" width="35.3984375" style="1708" customWidth="1"/>
    <col min="2818" max="2818" width="7" style="1708" customWidth="1"/>
    <col min="2819" max="2819" width="7.5" style="1708" customWidth="1"/>
    <col min="2820" max="2821" width="7.8984375" style="1708" customWidth="1"/>
    <col min="2822" max="2822" width="6.8984375" style="1708"/>
    <col min="2823" max="2824" width="11" style="1708" customWidth="1"/>
    <col min="2825" max="3072" width="6.8984375" style="1708"/>
    <col min="3073" max="3073" width="35.3984375" style="1708" customWidth="1"/>
    <col min="3074" max="3074" width="7" style="1708" customWidth="1"/>
    <col min="3075" max="3075" width="7.5" style="1708" customWidth="1"/>
    <col min="3076" max="3077" width="7.8984375" style="1708" customWidth="1"/>
    <col min="3078" max="3078" width="6.8984375" style="1708"/>
    <col min="3079" max="3080" width="11" style="1708" customWidth="1"/>
    <col min="3081" max="3328" width="6.8984375" style="1708"/>
    <col min="3329" max="3329" width="35.3984375" style="1708" customWidth="1"/>
    <col min="3330" max="3330" width="7" style="1708" customWidth="1"/>
    <col min="3331" max="3331" width="7.5" style="1708" customWidth="1"/>
    <col min="3332" max="3333" width="7.8984375" style="1708" customWidth="1"/>
    <col min="3334" max="3334" width="6.8984375" style="1708"/>
    <col min="3335" max="3336" width="11" style="1708" customWidth="1"/>
    <col min="3337" max="3584" width="6.8984375" style="1708"/>
    <col min="3585" max="3585" width="35.3984375" style="1708" customWidth="1"/>
    <col min="3586" max="3586" width="7" style="1708" customWidth="1"/>
    <col min="3587" max="3587" width="7.5" style="1708" customWidth="1"/>
    <col min="3588" max="3589" width="7.8984375" style="1708" customWidth="1"/>
    <col min="3590" max="3590" width="6.8984375" style="1708"/>
    <col min="3591" max="3592" width="11" style="1708" customWidth="1"/>
    <col min="3593" max="3840" width="6.8984375" style="1708"/>
    <col min="3841" max="3841" width="35.3984375" style="1708" customWidth="1"/>
    <col min="3842" max="3842" width="7" style="1708" customWidth="1"/>
    <col min="3843" max="3843" width="7.5" style="1708" customWidth="1"/>
    <col min="3844" max="3845" width="7.8984375" style="1708" customWidth="1"/>
    <col min="3846" max="3846" width="6.8984375" style="1708"/>
    <col min="3847" max="3848" width="11" style="1708" customWidth="1"/>
    <col min="3849" max="4096" width="6.8984375" style="1708"/>
    <col min="4097" max="4097" width="35.3984375" style="1708" customWidth="1"/>
    <col min="4098" max="4098" width="7" style="1708" customWidth="1"/>
    <col min="4099" max="4099" width="7.5" style="1708" customWidth="1"/>
    <col min="4100" max="4101" width="7.8984375" style="1708" customWidth="1"/>
    <col min="4102" max="4102" width="6.8984375" style="1708"/>
    <col min="4103" max="4104" width="11" style="1708" customWidth="1"/>
    <col min="4105" max="4352" width="6.8984375" style="1708"/>
    <col min="4353" max="4353" width="35.3984375" style="1708" customWidth="1"/>
    <col min="4354" max="4354" width="7" style="1708" customWidth="1"/>
    <col min="4355" max="4355" width="7.5" style="1708" customWidth="1"/>
    <col min="4356" max="4357" width="7.8984375" style="1708" customWidth="1"/>
    <col min="4358" max="4358" width="6.8984375" style="1708"/>
    <col min="4359" max="4360" width="11" style="1708" customWidth="1"/>
    <col min="4361" max="4608" width="6.8984375" style="1708"/>
    <col min="4609" max="4609" width="35.3984375" style="1708" customWidth="1"/>
    <col min="4610" max="4610" width="7" style="1708" customWidth="1"/>
    <col min="4611" max="4611" width="7.5" style="1708" customWidth="1"/>
    <col min="4612" max="4613" width="7.8984375" style="1708" customWidth="1"/>
    <col min="4614" max="4614" width="6.8984375" style="1708"/>
    <col min="4615" max="4616" width="11" style="1708" customWidth="1"/>
    <col min="4617" max="4864" width="6.8984375" style="1708"/>
    <col min="4865" max="4865" width="35.3984375" style="1708" customWidth="1"/>
    <col min="4866" max="4866" width="7" style="1708" customWidth="1"/>
    <col min="4867" max="4867" width="7.5" style="1708" customWidth="1"/>
    <col min="4868" max="4869" width="7.8984375" style="1708" customWidth="1"/>
    <col min="4870" max="4870" width="6.8984375" style="1708"/>
    <col min="4871" max="4872" width="11" style="1708" customWidth="1"/>
    <col min="4873" max="5120" width="6.8984375" style="1708"/>
    <col min="5121" max="5121" width="35.3984375" style="1708" customWidth="1"/>
    <col min="5122" max="5122" width="7" style="1708" customWidth="1"/>
    <col min="5123" max="5123" width="7.5" style="1708" customWidth="1"/>
    <col min="5124" max="5125" width="7.8984375" style="1708" customWidth="1"/>
    <col min="5126" max="5126" width="6.8984375" style="1708"/>
    <col min="5127" max="5128" width="11" style="1708" customWidth="1"/>
    <col min="5129" max="5376" width="6.8984375" style="1708"/>
    <col min="5377" max="5377" width="35.3984375" style="1708" customWidth="1"/>
    <col min="5378" max="5378" width="7" style="1708" customWidth="1"/>
    <col min="5379" max="5379" width="7.5" style="1708" customWidth="1"/>
    <col min="5380" max="5381" width="7.8984375" style="1708" customWidth="1"/>
    <col min="5382" max="5382" width="6.8984375" style="1708"/>
    <col min="5383" max="5384" width="11" style="1708" customWidth="1"/>
    <col min="5385" max="5632" width="6.8984375" style="1708"/>
    <col min="5633" max="5633" width="35.3984375" style="1708" customWidth="1"/>
    <col min="5634" max="5634" width="7" style="1708" customWidth="1"/>
    <col min="5635" max="5635" width="7.5" style="1708" customWidth="1"/>
    <col min="5636" max="5637" width="7.8984375" style="1708" customWidth="1"/>
    <col min="5638" max="5638" width="6.8984375" style="1708"/>
    <col min="5639" max="5640" width="11" style="1708" customWidth="1"/>
    <col min="5641" max="5888" width="6.8984375" style="1708"/>
    <col min="5889" max="5889" width="35.3984375" style="1708" customWidth="1"/>
    <col min="5890" max="5890" width="7" style="1708" customWidth="1"/>
    <col min="5891" max="5891" width="7.5" style="1708" customWidth="1"/>
    <col min="5892" max="5893" width="7.8984375" style="1708" customWidth="1"/>
    <col min="5894" max="5894" width="6.8984375" style="1708"/>
    <col min="5895" max="5896" width="11" style="1708" customWidth="1"/>
    <col min="5897" max="6144" width="6.8984375" style="1708"/>
    <col min="6145" max="6145" width="35.3984375" style="1708" customWidth="1"/>
    <col min="6146" max="6146" width="7" style="1708" customWidth="1"/>
    <col min="6147" max="6147" width="7.5" style="1708" customWidth="1"/>
    <col min="6148" max="6149" width="7.8984375" style="1708" customWidth="1"/>
    <col min="6150" max="6150" width="6.8984375" style="1708"/>
    <col min="6151" max="6152" width="11" style="1708" customWidth="1"/>
    <col min="6153" max="6400" width="6.8984375" style="1708"/>
    <col min="6401" max="6401" width="35.3984375" style="1708" customWidth="1"/>
    <col min="6402" max="6402" width="7" style="1708" customWidth="1"/>
    <col min="6403" max="6403" width="7.5" style="1708" customWidth="1"/>
    <col min="6404" max="6405" width="7.8984375" style="1708" customWidth="1"/>
    <col min="6406" max="6406" width="6.8984375" style="1708"/>
    <col min="6407" max="6408" width="11" style="1708" customWidth="1"/>
    <col min="6409" max="6656" width="6.8984375" style="1708"/>
    <col min="6657" max="6657" width="35.3984375" style="1708" customWidth="1"/>
    <col min="6658" max="6658" width="7" style="1708" customWidth="1"/>
    <col min="6659" max="6659" width="7.5" style="1708" customWidth="1"/>
    <col min="6660" max="6661" width="7.8984375" style="1708" customWidth="1"/>
    <col min="6662" max="6662" width="6.8984375" style="1708"/>
    <col min="6663" max="6664" width="11" style="1708" customWidth="1"/>
    <col min="6665" max="6912" width="6.8984375" style="1708"/>
    <col min="6913" max="6913" width="35.3984375" style="1708" customWidth="1"/>
    <col min="6914" max="6914" width="7" style="1708" customWidth="1"/>
    <col min="6915" max="6915" width="7.5" style="1708" customWidth="1"/>
    <col min="6916" max="6917" width="7.8984375" style="1708" customWidth="1"/>
    <col min="6918" max="6918" width="6.8984375" style="1708"/>
    <col min="6919" max="6920" width="11" style="1708" customWidth="1"/>
    <col min="6921" max="7168" width="6.8984375" style="1708"/>
    <col min="7169" max="7169" width="35.3984375" style="1708" customWidth="1"/>
    <col min="7170" max="7170" width="7" style="1708" customWidth="1"/>
    <col min="7171" max="7171" width="7.5" style="1708" customWidth="1"/>
    <col min="7172" max="7173" width="7.8984375" style="1708" customWidth="1"/>
    <col min="7174" max="7174" width="6.8984375" style="1708"/>
    <col min="7175" max="7176" width="11" style="1708" customWidth="1"/>
    <col min="7177" max="7424" width="6.8984375" style="1708"/>
    <col min="7425" max="7425" width="35.3984375" style="1708" customWidth="1"/>
    <col min="7426" max="7426" width="7" style="1708" customWidth="1"/>
    <col min="7427" max="7427" width="7.5" style="1708" customWidth="1"/>
    <col min="7428" max="7429" width="7.8984375" style="1708" customWidth="1"/>
    <col min="7430" max="7430" width="6.8984375" style="1708"/>
    <col min="7431" max="7432" width="11" style="1708" customWidth="1"/>
    <col min="7433" max="7680" width="6.8984375" style="1708"/>
    <col min="7681" max="7681" width="35.3984375" style="1708" customWidth="1"/>
    <col min="7682" max="7682" width="7" style="1708" customWidth="1"/>
    <col min="7683" max="7683" width="7.5" style="1708" customWidth="1"/>
    <col min="7684" max="7685" width="7.8984375" style="1708" customWidth="1"/>
    <col min="7686" max="7686" width="6.8984375" style="1708"/>
    <col min="7687" max="7688" width="11" style="1708" customWidth="1"/>
    <col min="7689" max="7936" width="6.8984375" style="1708"/>
    <col min="7937" max="7937" width="35.3984375" style="1708" customWidth="1"/>
    <col min="7938" max="7938" width="7" style="1708" customWidth="1"/>
    <col min="7939" max="7939" width="7.5" style="1708" customWidth="1"/>
    <col min="7940" max="7941" width="7.8984375" style="1708" customWidth="1"/>
    <col min="7942" max="7942" width="6.8984375" style="1708"/>
    <col min="7943" max="7944" width="11" style="1708" customWidth="1"/>
    <col min="7945" max="8192" width="6.8984375" style="1708"/>
    <col min="8193" max="8193" width="35.3984375" style="1708" customWidth="1"/>
    <col min="8194" max="8194" width="7" style="1708" customWidth="1"/>
    <col min="8195" max="8195" width="7.5" style="1708" customWidth="1"/>
    <col min="8196" max="8197" width="7.8984375" style="1708" customWidth="1"/>
    <col min="8198" max="8198" width="6.8984375" style="1708"/>
    <col min="8199" max="8200" width="11" style="1708" customWidth="1"/>
    <col min="8201" max="8448" width="6.8984375" style="1708"/>
    <col min="8449" max="8449" width="35.3984375" style="1708" customWidth="1"/>
    <col min="8450" max="8450" width="7" style="1708" customWidth="1"/>
    <col min="8451" max="8451" width="7.5" style="1708" customWidth="1"/>
    <col min="8452" max="8453" width="7.8984375" style="1708" customWidth="1"/>
    <col min="8454" max="8454" width="6.8984375" style="1708"/>
    <col min="8455" max="8456" width="11" style="1708" customWidth="1"/>
    <col min="8457" max="8704" width="6.8984375" style="1708"/>
    <col min="8705" max="8705" width="35.3984375" style="1708" customWidth="1"/>
    <col min="8706" max="8706" width="7" style="1708" customWidth="1"/>
    <col min="8707" max="8707" width="7.5" style="1708" customWidth="1"/>
    <col min="8708" max="8709" width="7.8984375" style="1708" customWidth="1"/>
    <col min="8710" max="8710" width="6.8984375" style="1708"/>
    <col min="8711" max="8712" width="11" style="1708" customWidth="1"/>
    <col min="8713" max="8960" width="6.8984375" style="1708"/>
    <col min="8961" max="8961" width="35.3984375" style="1708" customWidth="1"/>
    <col min="8962" max="8962" width="7" style="1708" customWidth="1"/>
    <col min="8963" max="8963" width="7.5" style="1708" customWidth="1"/>
    <col min="8964" max="8965" width="7.8984375" style="1708" customWidth="1"/>
    <col min="8966" max="8966" width="6.8984375" style="1708"/>
    <col min="8967" max="8968" width="11" style="1708" customWidth="1"/>
    <col min="8969" max="9216" width="6.8984375" style="1708"/>
    <col min="9217" max="9217" width="35.3984375" style="1708" customWidth="1"/>
    <col min="9218" max="9218" width="7" style="1708" customWidth="1"/>
    <col min="9219" max="9219" width="7.5" style="1708" customWidth="1"/>
    <col min="9220" max="9221" width="7.8984375" style="1708" customWidth="1"/>
    <col min="9222" max="9222" width="6.8984375" style="1708"/>
    <col min="9223" max="9224" width="11" style="1708" customWidth="1"/>
    <col min="9225" max="9472" width="6.8984375" style="1708"/>
    <col min="9473" max="9473" width="35.3984375" style="1708" customWidth="1"/>
    <col min="9474" max="9474" width="7" style="1708" customWidth="1"/>
    <col min="9475" max="9475" width="7.5" style="1708" customWidth="1"/>
    <col min="9476" max="9477" width="7.8984375" style="1708" customWidth="1"/>
    <col min="9478" max="9478" width="6.8984375" style="1708"/>
    <col min="9479" max="9480" width="11" style="1708" customWidth="1"/>
    <col min="9481" max="9728" width="6.8984375" style="1708"/>
    <col min="9729" max="9729" width="35.3984375" style="1708" customWidth="1"/>
    <col min="9730" max="9730" width="7" style="1708" customWidth="1"/>
    <col min="9731" max="9731" width="7.5" style="1708" customWidth="1"/>
    <col min="9732" max="9733" width="7.8984375" style="1708" customWidth="1"/>
    <col min="9734" max="9734" width="6.8984375" style="1708"/>
    <col min="9735" max="9736" width="11" style="1708" customWidth="1"/>
    <col min="9737" max="9984" width="6.8984375" style="1708"/>
    <col min="9985" max="9985" width="35.3984375" style="1708" customWidth="1"/>
    <col min="9986" max="9986" width="7" style="1708" customWidth="1"/>
    <col min="9987" max="9987" width="7.5" style="1708" customWidth="1"/>
    <col min="9988" max="9989" width="7.8984375" style="1708" customWidth="1"/>
    <col min="9990" max="9990" width="6.8984375" style="1708"/>
    <col min="9991" max="9992" width="11" style="1708" customWidth="1"/>
    <col min="9993" max="10240" width="6.8984375" style="1708"/>
    <col min="10241" max="10241" width="35.3984375" style="1708" customWidth="1"/>
    <col min="10242" max="10242" width="7" style="1708" customWidth="1"/>
    <col min="10243" max="10243" width="7.5" style="1708" customWidth="1"/>
    <col min="10244" max="10245" width="7.8984375" style="1708" customWidth="1"/>
    <col min="10246" max="10246" width="6.8984375" style="1708"/>
    <col min="10247" max="10248" width="11" style="1708" customWidth="1"/>
    <col min="10249" max="10496" width="6.8984375" style="1708"/>
    <col min="10497" max="10497" width="35.3984375" style="1708" customWidth="1"/>
    <col min="10498" max="10498" width="7" style="1708" customWidth="1"/>
    <col min="10499" max="10499" width="7.5" style="1708" customWidth="1"/>
    <col min="10500" max="10501" width="7.8984375" style="1708" customWidth="1"/>
    <col min="10502" max="10502" width="6.8984375" style="1708"/>
    <col min="10503" max="10504" width="11" style="1708" customWidth="1"/>
    <col min="10505" max="10752" width="6.8984375" style="1708"/>
    <col min="10753" max="10753" width="35.3984375" style="1708" customWidth="1"/>
    <col min="10754" max="10754" width="7" style="1708" customWidth="1"/>
    <col min="10755" max="10755" width="7.5" style="1708" customWidth="1"/>
    <col min="10756" max="10757" width="7.8984375" style="1708" customWidth="1"/>
    <col min="10758" max="10758" width="6.8984375" style="1708"/>
    <col min="10759" max="10760" width="11" style="1708" customWidth="1"/>
    <col min="10761" max="11008" width="6.8984375" style="1708"/>
    <col min="11009" max="11009" width="35.3984375" style="1708" customWidth="1"/>
    <col min="11010" max="11010" width="7" style="1708" customWidth="1"/>
    <col min="11011" max="11011" width="7.5" style="1708" customWidth="1"/>
    <col min="11012" max="11013" width="7.8984375" style="1708" customWidth="1"/>
    <col min="11014" max="11014" width="6.8984375" style="1708"/>
    <col min="11015" max="11016" width="11" style="1708" customWidth="1"/>
    <col min="11017" max="11264" width="6.8984375" style="1708"/>
    <col min="11265" max="11265" width="35.3984375" style="1708" customWidth="1"/>
    <col min="11266" max="11266" width="7" style="1708" customWidth="1"/>
    <col min="11267" max="11267" width="7.5" style="1708" customWidth="1"/>
    <col min="11268" max="11269" width="7.8984375" style="1708" customWidth="1"/>
    <col min="11270" max="11270" width="6.8984375" style="1708"/>
    <col min="11271" max="11272" width="11" style="1708" customWidth="1"/>
    <col min="11273" max="11520" width="6.8984375" style="1708"/>
    <col min="11521" max="11521" width="35.3984375" style="1708" customWidth="1"/>
    <col min="11522" max="11522" width="7" style="1708" customWidth="1"/>
    <col min="11523" max="11523" width="7.5" style="1708" customWidth="1"/>
    <col min="11524" max="11525" width="7.8984375" style="1708" customWidth="1"/>
    <col min="11526" max="11526" width="6.8984375" style="1708"/>
    <col min="11527" max="11528" width="11" style="1708" customWidth="1"/>
    <col min="11529" max="11776" width="6.8984375" style="1708"/>
    <col min="11777" max="11777" width="35.3984375" style="1708" customWidth="1"/>
    <col min="11778" max="11778" width="7" style="1708" customWidth="1"/>
    <col min="11779" max="11779" width="7.5" style="1708" customWidth="1"/>
    <col min="11780" max="11781" width="7.8984375" style="1708" customWidth="1"/>
    <col min="11782" max="11782" width="6.8984375" style="1708"/>
    <col min="11783" max="11784" width="11" style="1708" customWidth="1"/>
    <col min="11785" max="12032" width="6.8984375" style="1708"/>
    <col min="12033" max="12033" width="35.3984375" style="1708" customWidth="1"/>
    <col min="12034" max="12034" width="7" style="1708" customWidth="1"/>
    <col min="12035" max="12035" width="7.5" style="1708" customWidth="1"/>
    <col min="12036" max="12037" width="7.8984375" style="1708" customWidth="1"/>
    <col min="12038" max="12038" width="6.8984375" style="1708"/>
    <col min="12039" max="12040" width="11" style="1708" customWidth="1"/>
    <col min="12041" max="12288" width="6.8984375" style="1708"/>
    <col min="12289" max="12289" width="35.3984375" style="1708" customWidth="1"/>
    <col min="12290" max="12290" width="7" style="1708" customWidth="1"/>
    <col min="12291" max="12291" width="7.5" style="1708" customWidth="1"/>
    <col min="12292" max="12293" width="7.8984375" style="1708" customWidth="1"/>
    <col min="12294" max="12294" width="6.8984375" style="1708"/>
    <col min="12295" max="12296" width="11" style="1708" customWidth="1"/>
    <col min="12297" max="12544" width="6.8984375" style="1708"/>
    <col min="12545" max="12545" width="35.3984375" style="1708" customWidth="1"/>
    <col min="12546" max="12546" width="7" style="1708" customWidth="1"/>
    <col min="12547" max="12547" width="7.5" style="1708" customWidth="1"/>
    <col min="12548" max="12549" width="7.8984375" style="1708" customWidth="1"/>
    <col min="12550" max="12550" width="6.8984375" style="1708"/>
    <col min="12551" max="12552" width="11" style="1708" customWidth="1"/>
    <col min="12553" max="12800" width="6.8984375" style="1708"/>
    <col min="12801" max="12801" width="35.3984375" style="1708" customWidth="1"/>
    <col min="12802" max="12802" width="7" style="1708" customWidth="1"/>
    <col min="12803" max="12803" width="7.5" style="1708" customWidth="1"/>
    <col min="12804" max="12805" width="7.8984375" style="1708" customWidth="1"/>
    <col min="12806" max="12806" width="6.8984375" style="1708"/>
    <col min="12807" max="12808" width="11" style="1708" customWidth="1"/>
    <col min="12809" max="13056" width="6.8984375" style="1708"/>
    <col min="13057" max="13057" width="35.3984375" style="1708" customWidth="1"/>
    <col min="13058" max="13058" width="7" style="1708" customWidth="1"/>
    <col min="13059" max="13059" width="7.5" style="1708" customWidth="1"/>
    <col min="13060" max="13061" width="7.8984375" style="1708" customWidth="1"/>
    <col min="13062" max="13062" width="6.8984375" style="1708"/>
    <col min="13063" max="13064" width="11" style="1708" customWidth="1"/>
    <col min="13065" max="13312" width="6.8984375" style="1708"/>
    <col min="13313" max="13313" width="35.3984375" style="1708" customWidth="1"/>
    <col min="13314" max="13314" width="7" style="1708" customWidth="1"/>
    <col min="13315" max="13315" width="7.5" style="1708" customWidth="1"/>
    <col min="13316" max="13317" width="7.8984375" style="1708" customWidth="1"/>
    <col min="13318" max="13318" width="6.8984375" style="1708"/>
    <col min="13319" max="13320" width="11" style="1708" customWidth="1"/>
    <col min="13321" max="13568" width="6.8984375" style="1708"/>
    <col min="13569" max="13569" width="35.3984375" style="1708" customWidth="1"/>
    <col min="13570" max="13570" width="7" style="1708" customWidth="1"/>
    <col min="13571" max="13571" width="7.5" style="1708" customWidth="1"/>
    <col min="13572" max="13573" width="7.8984375" style="1708" customWidth="1"/>
    <col min="13574" max="13574" width="6.8984375" style="1708"/>
    <col min="13575" max="13576" width="11" style="1708" customWidth="1"/>
    <col min="13577" max="13824" width="6.8984375" style="1708"/>
    <col min="13825" max="13825" width="35.3984375" style="1708" customWidth="1"/>
    <col min="13826" max="13826" width="7" style="1708" customWidth="1"/>
    <col min="13827" max="13827" width="7.5" style="1708" customWidth="1"/>
    <col min="13828" max="13829" width="7.8984375" style="1708" customWidth="1"/>
    <col min="13830" max="13830" width="6.8984375" style="1708"/>
    <col min="13831" max="13832" width="11" style="1708" customWidth="1"/>
    <col min="13833" max="14080" width="6.8984375" style="1708"/>
    <col min="14081" max="14081" width="35.3984375" style="1708" customWidth="1"/>
    <col min="14082" max="14082" width="7" style="1708" customWidth="1"/>
    <col min="14083" max="14083" width="7.5" style="1708" customWidth="1"/>
    <col min="14084" max="14085" width="7.8984375" style="1708" customWidth="1"/>
    <col min="14086" max="14086" width="6.8984375" style="1708"/>
    <col min="14087" max="14088" width="11" style="1708" customWidth="1"/>
    <col min="14089" max="14336" width="6.8984375" style="1708"/>
    <col min="14337" max="14337" width="35.3984375" style="1708" customWidth="1"/>
    <col min="14338" max="14338" width="7" style="1708" customWidth="1"/>
    <col min="14339" max="14339" width="7.5" style="1708" customWidth="1"/>
    <col min="14340" max="14341" width="7.8984375" style="1708" customWidth="1"/>
    <col min="14342" max="14342" width="6.8984375" style="1708"/>
    <col min="14343" max="14344" width="11" style="1708" customWidth="1"/>
    <col min="14345" max="14592" width="6.8984375" style="1708"/>
    <col min="14593" max="14593" width="35.3984375" style="1708" customWidth="1"/>
    <col min="14594" max="14594" width="7" style="1708" customWidth="1"/>
    <col min="14595" max="14595" width="7.5" style="1708" customWidth="1"/>
    <col min="14596" max="14597" width="7.8984375" style="1708" customWidth="1"/>
    <col min="14598" max="14598" width="6.8984375" style="1708"/>
    <col min="14599" max="14600" width="11" style="1708" customWidth="1"/>
    <col min="14601" max="14848" width="6.8984375" style="1708"/>
    <col min="14849" max="14849" width="35.3984375" style="1708" customWidth="1"/>
    <col min="14850" max="14850" width="7" style="1708" customWidth="1"/>
    <col min="14851" max="14851" width="7.5" style="1708" customWidth="1"/>
    <col min="14852" max="14853" width="7.8984375" style="1708" customWidth="1"/>
    <col min="14854" max="14854" width="6.8984375" style="1708"/>
    <col min="14855" max="14856" width="11" style="1708" customWidth="1"/>
    <col min="14857" max="15104" width="6.8984375" style="1708"/>
    <col min="15105" max="15105" width="35.3984375" style="1708" customWidth="1"/>
    <col min="15106" max="15106" width="7" style="1708" customWidth="1"/>
    <col min="15107" max="15107" width="7.5" style="1708" customWidth="1"/>
    <col min="15108" max="15109" width="7.8984375" style="1708" customWidth="1"/>
    <col min="15110" max="15110" width="6.8984375" style="1708"/>
    <col min="15111" max="15112" width="11" style="1708" customWidth="1"/>
    <col min="15113" max="15360" width="6.8984375" style="1708"/>
    <col min="15361" max="15361" width="35.3984375" style="1708" customWidth="1"/>
    <col min="15362" max="15362" width="7" style="1708" customWidth="1"/>
    <col min="15363" max="15363" width="7.5" style="1708" customWidth="1"/>
    <col min="15364" max="15365" width="7.8984375" style="1708" customWidth="1"/>
    <col min="15366" max="15366" width="6.8984375" style="1708"/>
    <col min="15367" max="15368" width="11" style="1708" customWidth="1"/>
    <col min="15369" max="15616" width="6.8984375" style="1708"/>
    <col min="15617" max="15617" width="35.3984375" style="1708" customWidth="1"/>
    <col min="15618" max="15618" width="7" style="1708" customWidth="1"/>
    <col min="15619" max="15619" width="7.5" style="1708" customWidth="1"/>
    <col min="15620" max="15621" width="7.8984375" style="1708" customWidth="1"/>
    <col min="15622" max="15622" width="6.8984375" style="1708"/>
    <col min="15623" max="15624" width="11" style="1708" customWidth="1"/>
    <col min="15625" max="15872" width="6.8984375" style="1708"/>
    <col min="15873" max="15873" width="35.3984375" style="1708" customWidth="1"/>
    <col min="15874" max="15874" width="7" style="1708" customWidth="1"/>
    <col min="15875" max="15875" width="7.5" style="1708" customWidth="1"/>
    <col min="15876" max="15877" width="7.8984375" style="1708" customWidth="1"/>
    <col min="15878" max="15878" width="6.8984375" style="1708"/>
    <col min="15879" max="15880" width="11" style="1708" customWidth="1"/>
    <col min="15881" max="16128" width="6.8984375" style="1708"/>
    <col min="16129" max="16129" width="35.3984375" style="1708" customWidth="1"/>
    <col min="16130" max="16130" width="7" style="1708" customWidth="1"/>
    <col min="16131" max="16131" width="7.5" style="1708" customWidth="1"/>
    <col min="16132" max="16133" width="7.8984375" style="1708" customWidth="1"/>
    <col min="16134" max="16134" width="6.8984375" style="1708"/>
    <col min="16135" max="16136" width="11" style="1708" customWidth="1"/>
    <col min="16137" max="16384" width="6.8984375" style="1708"/>
  </cols>
  <sheetData>
    <row r="1" spans="1:9" s="43" customFormat="1" ht="15.75" customHeight="1" x14ac:dyDescent="0.3">
      <c r="A1" s="5863" t="s">
        <v>0</v>
      </c>
      <c r="B1" s="5863"/>
      <c r="C1" s="5863"/>
      <c r="D1" s="5863"/>
      <c r="E1" s="5863"/>
      <c r="F1" s="5863"/>
      <c r="G1" s="5863"/>
    </row>
    <row r="2" spans="1:9" ht="13.2" x14ac:dyDescent="0.25">
      <c r="A2" s="1932" t="s">
        <v>2561</v>
      </c>
    </row>
    <row r="3" spans="1:9" ht="13.8" thickBot="1" x14ac:dyDescent="0.3">
      <c r="A3" s="1933"/>
    </row>
    <row r="4" spans="1:9" ht="13.8" thickBot="1" x14ac:dyDescent="0.3">
      <c r="A4" s="1867"/>
      <c r="B4" s="1934" t="s">
        <v>2562</v>
      </c>
      <c r="C4" s="1934" t="s">
        <v>2563</v>
      </c>
      <c r="D4" s="1934" t="s">
        <v>2564</v>
      </c>
      <c r="E4" s="1934" t="s">
        <v>2565</v>
      </c>
      <c r="F4" s="1934" t="s">
        <v>2566</v>
      </c>
    </row>
    <row r="5" spans="1:9" ht="30" customHeight="1" x14ac:dyDescent="0.25">
      <c r="A5" s="1935" t="s">
        <v>2567</v>
      </c>
      <c r="B5" s="1936">
        <v>24195</v>
      </c>
      <c r="C5" s="1936">
        <v>24760</v>
      </c>
      <c r="D5" s="1936">
        <v>24416</v>
      </c>
      <c r="E5" s="1936">
        <v>28766</v>
      </c>
      <c r="F5" s="1936">
        <v>33228</v>
      </c>
      <c r="G5" s="1937"/>
      <c r="H5" s="1938"/>
      <c r="I5" s="1938"/>
    </row>
    <row r="6" spans="1:9" ht="30" customHeight="1" x14ac:dyDescent="0.25">
      <c r="A6" s="1939" t="s">
        <v>2568</v>
      </c>
      <c r="B6" s="1940">
        <v>461847</v>
      </c>
      <c r="C6" s="1940">
        <v>443136</v>
      </c>
      <c r="D6" s="1940">
        <v>459120</v>
      </c>
      <c r="E6" s="1940">
        <v>478380</v>
      </c>
      <c r="F6" s="1940">
        <v>503901</v>
      </c>
      <c r="H6" s="1938"/>
      <c r="I6" s="1938"/>
    </row>
    <row r="7" spans="1:9" ht="30" customHeight="1" x14ac:dyDescent="0.25">
      <c r="A7" s="1939" t="s">
        <v>2569</v>
      </c>
      <c r="B7" s="1941">
        <v>2175.3000000000002</v>
      </c>
      <c r="C7" s="1941">
        <v>2054.9</v>
      </c>
      <c r="D7" s="1941">
        <v>1865</v>
      </c>
      <c r="E7" s="1941">
        <v>2110</v>
      </c>
      <c r="F7" s="1941">
        <v>3212.5</v>
      </c>
    </row>
    <row r="8" spans="1:9" ht="13.2" x14ac:dyDescent="0.25">
      <c r="A8" s="1942" t="s">
        <v>2570</v>
      </c>
      <c r="B8" s="1941">
        <v>3</v>
      </c>
      <c r="C8" s="1943" t="s">
        <v>2571</v>
      </c>
      <c r="D8" s="1943" t="s">
        <v>2571</v>
      </c>
      <c r="E8" s="1943" t="s">
        <v>2571</v>
      </c>
      <c r="F8" s="1943" t="s">
        <v>2571</v>
      </c>
      <c r="G8" s="43"/>
      <c r="H8" s="43"/>
    </row>
    <row r="9" spans="1:9" ht="13.2" x14ac:dyDescent="0.25">
      <c r="A9" s="1942" t="s">
        <v>2572</v>
      </c>
      <c r="B9" s="1879">
        <v>15999</v>
      </c>
      <c r="C9" s="1879">
        <v>22279</v>
      </c>
      <c r="D9" s="1879">
        <v>24001</v>
      </c>
      <c r="E9" s="1879">
        <v>21627</v>
      </c>
      <c r="F9" s="1879">
        <v>17203</v>
      </c>
    </row>
    <row r="10" spans="1:9" ht="13.2" x14ac:dyDescent="0.25">
      <c r="A10" s="1939" t="s">
        <v>2573</v>
      </c>
      <c r="B10" s="1879">
        <v>29</v>
      </c>
      <c r="C10" s="1879">
        <v>0</v>
      </c>
      <c r="D10" s="1879">
        <v>4</v>
      </c>
      <c r="E10" s="1879">
        <v>6</v>
      </c>
      <c r="F10" s="1879">
        <v>4</v>
      </c>
    </row>
    <row r="11" spans="1:9" ht="30" customHeight="1" x14ac:dyDescent="0.25">
      <c r="A11" s="1942" t="s">
        <v>2574</v>
      </c>
      <c r="B11" s="1941">
        <v>815</v>
      </c>
      <c r="C11" s="1941">
        <v>1416.3000939999999</v>
      </c>
      <c r="D11" s="1941">
        <v>1386.3</v>
      </c>
      <c r="E11" s="1941">
        <v>1333.3</v>
      </c>
      <c r="F11" s="1941">
        <v>991.6</v>
      </c>
      <c r="G11" s="429"/>
    </row>
    <row r="12" spans="1:9" ht="13.2" x14ac:dyDescent="0.25">
      <c r="A12" s="1942" t="s">
        <v>2575</v>
      </c>
      <c r="B12" s="1941">
        <v>2.5</v>
      </c>
      <c r="C12" s="1941">
        <v>0</v>
      </c>
      <c r="D12" s="1941">
        <v>0.7</v>
      </c>
      <c r="E12" s="1941">
        <v>1</v>
      </c>
      <c r="F12" s="1941">
        <v>0.8</v>
      </c>
      <c r="G12" s="429"/>
    </row>
    <row r="13" spans="1:9" ht="13.2" x14ac:dyDescent="0.25">
      <c r="A13" s="1942" t="s">
        <v>2576</v>
      </c>
      <c r="B13" s="6361">
        <v>32412</v>
      </c>
      <c r="C13" s="6361">
        <v>36837.9</v>
      </c>
      <c r="D13" s="6361">
        <v>35716.800000000003</v>
      </c>
      <c r="E13" s="6363">
        <v>38760.800000000003</v>
      </c>
      <c r="F13" s="6363">
        <v>43671.8</v>
      </c>
    </row>
    <row r="14" spans="1:9" ht="13.8" thickBot="1" x14ac:dyDescent="0.3">
      <c r="A14" s="1944" t="s">
        <v>2577</v>
      </c>
      <c r="B14" s="6362"/>
      <c r="C14" s="6362"/>
      <c r="D14" s="6362"/>
      <c r="E14" s="6364"/>
      <c r="F14" s="6364"/>
    </row>
    <row r="16" spans="1:9" ht="30" customHeight="1" x14ac:dyDescent="0.25">
      <c r="A16" s="1925" t="s">
        <v>2578</v>
      </c>
    </row>
    <row r="17" spans="1:1" ht="30" customHeight="1" x14ac:dyDescent="0.25">
      <c r="A17" s="1708" t="s">
        <v>2579</v>
      </c>
    </row>
    <row r="18" spans="1:1" ht="30" customHeight="1" x14ac:dyDescent="0.25">
      <c r="A18" s="1708" t="s">
        <v>2580</v>
      </c>
    </row>
  </sheetData>
  <mergeCells count="6">
    <mergeCell ref="A1:G1"/>
    <mergeCell ref="B13:B14"/>
    <mergeCell ref="C13:C14"/>
    <mergeCell ref="D13:D14"/>
    <mergeCell ref="E13:E14"/>
    <mergeCell ref="F13:F14"/>
  </mergeCells>
  <hyperlinks>
    <hyperlink ref="A1" location="CONTENT!A1" display="Back to table of contents" xr:uid="{8DA267BC-9639-4309-9777-FEC2883D1FD9}"/>
    <hyperlink ref="A1:G1" location="CONTENT!B151" display="Back to table of contents" xr:uid="{16BBDB18-4D89-4485-AE62-92063D17AE77}"/>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9CE1C-FC22-45ED-88CC-2B6CAFA5DA47}">
  <dimension ref="A1:I33"/>
  <sheetViews>
    <sheetView workbookViewId="0">
      <selection sqref="A1:XFD1"/>
    </sheetView>
  </sheetViews>
  <sheetFormatPr defaultColWidth="7" defaultRowHeight="13.8" x14ac:dyDescent="0.3"/>
  <cols>
    <col min="1" max="1" width="10.19921875" style="1950" customWidth="1"/>
    <col min="2" max="2" width="13.3984375" style="1950" customWidth="1"/>
    <col min="3" max="3" width="7.69921875" style="1946" customWidth="1"/>
    <col min="4" max="4" width="8" style="1946" customWidth="1"/>
    <col min="5" max="6" width="7.69921875" style="1946" customWidth="1"/>
    <col min="7" max="7" width="8.59765625" style="1946" customWidth="1"/>
    <col min="8" max="8" width="9" style="1946" customWidth="1"/>
    <col min="9" max="9" width="7.8984375" style="1946" customWidth="1"/>
    <col min="10" max="16384" width="7" style="1946"/>
  </cols>
  <sheetData>
    <row r="1" spans="1:9" s="1945" customFormat="1" ht="15.6" x14ac:dyDescent="0.3">
      <c r="A1" s="6383" t="s">
        <v>0</v>
      </c>
      <c r="B1" s="6383"/>
      <c r="C1" s="6383"/>
      <c r="D1" s="6383"/>
      <c r="E1" s="6383"/>
      <c r="F1" s="6383"/>
      <c r="G1" s="6383"/>
      <c r="H1" s="6383"/>
      <c r="I1" s="6383"/>
    </row>
    <row r="2" spans="1:9" ht="15.6" x14ac:dyDescent="0.3">
      <c r="A2" s="6384" t="s">
        <v>185</v>
      </c>
      <c r="B2" s="6384"/>
      <c r="C2" s="6384"/>
      <c r="D2" s="6384"/>
      <c r="E2" s="6384"/>
      <c r="F2" s="6384"/>
      <c r="G2" s="6384"/>
      <c r="H2" s="6384"/>
      <c r="I2" s="6384"/>
    </row>
    <row r="3" spans="1:9" ht="15.6" x14ac:dyDescent="0.3">
      <c r="A3" s="1947"/>
      <c r="B3" s="1947"/>
      <c r="C3" s="1947"/>
      <c r="D3" s="1947"/>
      <c r="E3" s="1947"/>
      <c r="F3" s="1947"/>
      <c r="G3" s="1947"/>
      <c r="H3" s="1947"/>
      <c r="I3" s="1947"/>
    </row>
    <row r="4" spans="1:9" x14ac:dyDescent="0.3">
      <c r="A4" s="1948" t="s">
        <v>2581</v>
      </c>
      <c r="B4" s="1946"/>
    </row>
    <row r="5" spans="1:9" x14ac:dyDescent="0.3">
      <c r="A5" s="1949"/>
    </row>
    <row r="6" spans="1:9" x14ac:dyDescent="0.3">
      <c r="A6" s="6369" t="s">
        <v>2582</v>
      </c>
      <c r="B6" s="6385"/>
      <c r="C6" s="6373" t="s">
        <v>2583</v>
      </c>
      <c r="D6" s="6375" t="s">
        <v>2584</v>
      </c>
      <c r="E6" s="6376"/>
      <c r="F6" s="6377"/>
      <c r="G6" s="6375" t="s">
        <v>2585</v>
      </c>
      <c r="H6" s="6376"/>
      <c r="I6" s="6377"/>
    </row>
    <row r="7" spans="1:9" ht="27.6" x14ac:dyDescent="0.3">
      <c r="A7" s="6386"/>
      <c r="B7" s="6387"/>
      <c r="C7" s="6374"/>
      <c r="D7" s="1951" t="s">
        <v>63</v>
      </c>
      <c r="E7" s="1952" t="s">
        <v>224</v>
      </c>
      <c r="F7" s="1951" t="s">
        <v>6</v>
      </c>
      <c r="G7" s="1952" t="s">
        <v>2586</v>
      </c>
      <c r="H7" s="1953" t="s">
        <v>2587</v>
      </c>
      <c r="I7" s="1952" t="s">
        <v>6</v>
      </c>
    </row>
    <row r="8" spans="1:9" x14ac:dyDescent="0.3">
      <c r="A8" s="1954" t="s">
        <v>639</v>
      </c>
      <c r="B8" s="1955"/>
      <c r="C8" s="1956">
        <v>97</v>
      </c>
      <c r="D8" s="1957">
        <v>1838</v>
      </c>
      <c r="E8" s="1956">
        <v>1736</v>
      </c>
      <c r="F8" s="1957">
        <f>D8+E8</f>
        <v>3574</v>
      </c>
      <c r="G8" s="1956">
        <v>253</v>
      </c>
      <c r="H8" s="1958">
        <v>230</v>
      </c>
      <c r="I8" s="1956">
        <f>G8+H8</f>
        <v>483</v>
      </c>
    </row>
    <row r="9" spans="1:9" x14ac:dyDescent="0.3">
      <c r="A9" s="1954" t="s">
        <v>640</v>
      </c>
      <c r="B9" s="1955"/>
      <c r="C9" s="1956">
        <v>80</v>
      </c>
      <c r="D9" s="1957">
        <v>1549</v>
      </c>
      <c r="E9" s="1956">
        <v>1535</v>
      </c>
      <c r="F9" s="1957">
        <f t="shared" ref="F9:F16" si="0">D9+E9</f>
        <v>3084</v>
      </c>
      <c r="G9" s="1956">
        <v>202</v>
      </c>
      <c r="H9" s="1958">
        <v>200</v>
      </c>
      <c r="I9" s="1956">
        <f t="shared" ref="I9:I16" si="1">G9+H9</f>
        <v>402</v>
      </c>
    </row>
    <row r="10" spans="1:9" x14ac:dyDescent="0.3">
      <c r="A10" s="1954" t="s">
        <v>641</v>
      </c>
      <c r="B10" s="1955"/>
      <c r="C10" s="1956">
        <v>71</v>
      </c>
      <c r="D10" s="1957">
        <v>1061</v>
      </c>
      <c r="E10" s="1956">
        <v>1069</v>
      </c>
      <c r="F10" s="1957">
        <f t="shared" si="0"/>
        <v>2130</v>
      </c>
      <c r="G10" s="1956">
        <v>155</v>
      </c>
      <c r="H10" s="1958">
        <v>153</v>
      </c>
      <c r="I10" s="1956">
        <f t="shared" si="1"/>
        <v>308</v>
      </c>
    </row>
    <row r="11" spans="1:9" x14ac:dyDescent="0.3">
      <c r="A11" s="1954" t="s">
        <v>642</v>
      </c>
      <c r="B11" s="1955"/>
      <c r="C11" s="1956">
        <v>94</v>
      </c>
      <c r="D11" s="1957">
        <v>1472</v>
      </c>
      <c r="E11" s="1956">
        <v>1364</v>
      </c>
      <c r="F11" s="1957">
        <f t="shared" si="0"/>
        <v>2836</v>
      </c>
      <c r="G11" s="1956">
        <v>198</v>
      </c>
      <c r="H11" s="1958">
        <v>187</v>
      </c>
      <c r="I11" s="1956">
        <f t="shared" si="1"/>
        <v>385</v>
      </c>
    </row>
    <row r="12" spans="1:9" x14ac:dyDescent="0.3">
      <c r="A12" s="1954" t="s">
        <v>643</v>
      </c>
      <c r="B12" s="1955"/>
      <c r="C12" s="1956">
        <v>76</v>
      </c>
      <c r="D12" s="1957">
        <v>1229</v>
      </c>
      <c r="E12" s="1956">
        <v>1180</v>
      </c>
      <c r="F12" s="1957">
        <f t="shared" si="0"/>
        <v>2409</v>
      </c>
      <c r="G12" s="1956">
        <v>194</v>
      </c>
      <c r="H12" s="1958">
        <v>187</v>
      </c>
      <c r="I12" s="1956">
        <f t="shared" si="1"/>
        <v>381</v>
      </c>
    </row>
    <row r="13" spans="1:9" x14ac:dyDescent="0.3">
      <c r="A13" s="1954" t="s">
        <v>644</v>
      </c>
      <c r="B13" s="1955"/>
      <c r="C13" s="1956">
        <v>46</v>
      </c>
      <c r="D13" s="1957">
        <v>696</v>
      </c>
      <c r="E13" s="1956">
        <v>615</v>
      </c>
      <c r="F13" s="1957">
        <f t="shared" si="0"/>
        <v>1311</v>
      </c>
      <c r="G13" s="1956">
        <v>96</v>
      </c>
      <c r="H13" s="1959">
        <v>100</v>
      </c>
      <c r="I13" s="1956">
        <f t="shared" si="1"/>
        <v>196</v>
      </c>
    </row>
    <row r="14" spans="1:9" x14ac:dyDescent="0.3">
      <c r="A14" s="1954" t="s">
        <v>645</v>
      </c>
      <c r="B14" s="1955"/>
      <c r="C14" s="1956">
        <v>230</v>
      </c>
      <c r="D14" s="1957">
        <v>3693</v>
      </c>
      <c r="E14" s="1956">
        <v>3641</v>
      </c>
      <c r="F14" s="1957">
        <f t="shared" si="0"/>
        <v>7334</v>
      </c>
      <c r="G14" s="1956">
        <v>545</v>
      </c>
      <c r="H14" s="1958">
        <v>590</v>
      </c>
      <c r="I14" s="1956">
        <f t="shared" si="1"/>
        <v>1135</v>
      </c>
    </row>
    <row r="15" spans="1:9" x14ac:dyDescent="0.3">
      <c r="A15" s="1954" t="s">
        <v>646</v>
      </c>
      <c r="B15" s="1955"/>
      <c r="C15" s="1956">
        <v>50</v>
      </c>
      <c r="D15" s="1957">
        <v>784</v>
      </c>
      <c r="E15" s="1956">
        <v>777</v>
      </c>
      <c r="F15" s="1957">
        <f t="shared" si="0"/>
        <v>1561</v>
      </c>
      <c r="G15" s="1956">
        <v>118</v>
      </c>
      <c r="H15" s="1958">
        <v>132</v>
      </c>
      <c r="I15" s="1956">
        <f t="shared" si="1"/>
        <v>250</v>
      </c>
    </row>
    <row r="16" spans="1:9" x14ac:dyDescent="0.3">
      <c r="A16" s="1954" t="s">
        <v>647</v>
      </c>
      <c r="B16" s="1955"/>
      <c r="C16" s="1960">
        <v>40</v>
      </c>
      <c r="D16" s="1961">
        <v>762</v>
      </c>
      <c r="E16" s="1960">
        <v>763</v>
      </c>
      <c r="F16" s="1957">
        <f t="shared" si="0"/>
        <v>1525</v>
      </c>
      <c r="G16" s="1960">
        <v>120</v>
      </c>
      <c r="H16" s="1958">
        <v>98</v>
      </c>
      <c r="I16" s="1956">
        <f t="shared" si="1"/>
        <v>218</v>
      </c>
    </row>
    <row r="17" spans="1:9" x14ac:dyDescent="0.3">
      <c r="A17" s="1962" t="s">
        <v>648</v>
      </c>
      <c r="B17" s="1963"/>
      <c r="C17" s="1964">
        <f>SUM(C8:C16)</f>
        <v>784</v>
      </c>
      <c r="D17" s="1964">
        <f t="shared" ref="D17:I17" si="2">SUM(D8:D16)</f>
        <v>13084</v>
      </c>
      <c r="E17" s="1964">
        <f t="shared" si="2"/>
        <v>12680</v>
      </c>
      <c r="F17" s="1965">
        <f t="shared" si="2"/>
        <v>25764</v>
      </c>
      <c r="G17" s="1964">
        <f t="shared" si="2"/>
        <v>1881</v>
      </c>
      <c r="H17" s="1965">
        <f t="shared" si="2"/>
        <v>1877</v>
      </c>
      <c r="I17" s="1965">
        <f t="shared" si="2"/>
        <v>3758</v>
      </c>
    </row>
    <row r="18" spans="1:9" x14ac:dyDescent="0.3">
      <c r="A18" s="1954" t="s">
        <v>649</v>
      </c>
      <c r="B18" s="1955"/>
      <c r="C18" s="1966">
        <v>34</v>
      </c>
      <c r="D18" s="1967">
        <v>872</v>
      </c>
      <c r="E18" s="1966">
        <v>859</v>
      </c>
      <c r="F18" s="1966">
        <f>D18+E18</f>
        <v>1731</v>
      </c>
      <c r="G18" s="1966">
        <v>81</v>
      </c>
      <c r="H18" s="1966">
        <v>63</v>
      </c>
      <c r="I18" s="1966">
        <f>G18+H18</f>
        <v>144</v>
      </c>
    </row>
    <row r="19" spans="1:9" x14ac:dyDescent="0.3">
      <c r="A19" s="1968" t="s">
        <v>2588</v>
      </c>
      <c r="B19" s="1969"/>
      <c r="C19" s="1966">
        <f>SUM(C17:C18)</f>
        <v>818</v>
      </c>
      <c r="D19" s="1966">
        <f t="shared" ref="D19:I19" si="3">SUM(D17:D18)</f>
        <v>13956</v>
      </c>
      <c r="E19" s="1966">
        <f t="shared" si="3"/>
        <v>13539</v>
      </c>
      <c r="F19" s="1966">
        <f t="shared" si="3"/>
        <v>27495</v>
      </c>
      <c r="G19" s="1966">
        <f t="shared" si="3"/>
        <v>1962</v>
      </c>
      <c r="H19" s="1966">
        <f t="shared" si="3"/>
        <v>1940</v>
      </c>
      <c r="I19" s="1966">
        <f t="shared" si="3"/>
        <v>3902</v>
      </c>
    </row>
    <row r="21" spans="1:9" x14ac:dyDescent="0.3">
      <c r="A21" s="1948" t="s">
        <v>2589</v>
      </c>
    </row>
    <row r="23" spans="1:9" x14ac:dyDescent="0.3">
      <c r="A23" s="6369" t="s">
        <v>2590</v>
      </c>
      <c r="B23" s="6370"/>
      <c r="C23" s="6373" t="s">
        <v>2583</v>
      </c>
      <c r="D23" s="6375" t="s">
        <v>2584</v>
      </c>
      <c r="E23" s="6376"/>
      <c r="F23" s="6377"/>
      <c r="G23" s="6375" t="s">
        <v>2585</v>
      </c>
      <c r="H23" s="6376"/>
      <c r="I23" s="6377"/>
    </row>
    <row r="24" spans="1:9" ht="27.6" x14ac:dyDescent="0.3">
      <c r="A24" s="6371"/>
      <c r="B24" s="6372"/>
      <c r="C24" s="6374"/>
      <c r="D24" s="1951" t="s">
        <v>63</v>
      </c>
      <c r="E24" s="1952" t="s">
        <v>224</v>
      </c>
      <c r="F24" s="1951" t="s">
        <v>6</v>
      </c>
      <c r="G24" s="1952" t="s">
        <v>2586</v>
      </c>
      <c r="H24" s="1953" t="s">
        <v>2587</v>
      </c>
      <c r="I24" s="1952" t="s">
        <v>6</v>
      </c>
    </row>
    <row r="25" spans="1:9" x14ac:dyDescent="0.3">
      <c r="A25" s="1954" t="s">
        <v>2591</v>
      </c>
      <c r="B25" s="1955"/>
      <c r="C25" s="1970">
        <v>252</v>
      </c>
      <c r="D25" s="1971">
        <v>4523</v>
      </c>
      <c r="E25" s="1971">
        <v>4415</v>
      </c>
      <c r="F25" s="1971">
        <f>D25+E25</f>
        <v>8938</v>
      </c>
      <c r="G25" s="1970">
        <v>617</v>
      </c>
      <c r="H25" s="1970">
        <v>593</v>
      </c>
      <c r="I25" s="1971">
        <f>G25+H25</f>
        <v>1210</v>
      </c>
    </row>
    <row r="26" spans="1:9" x14ac:dyDescent="0.3">
      <c r="A26" s="6378" t="s">
        <v>2592</v>
      </c>
      <c r="B26" s="6379"/>
      <c r="C26" s="1971">
        <v>202</v>
      </c>
      <c r="D26" s="1971">
        <v>3207</v>
      </c>
      <c r="E26" s="1971">
        <v>3106</v>
      </c>
      <c r="F26" s="1971">
        <f t="shared" ref="F26:F27" si="4">D26+E26</f>
        <v>6313</v>
      </c>
      <c r="G26" s="1971">
        <v>460</v>
      </c>
      <c r="H26" s="1971">
        <v>459</v>
      </c>
      <c r="I26" s="1971">
        <f t="shared" ref="I26:I29" si="5">G26+H26</f>
        <v>919</v>
      </c>
    </row>
    <row r="27" spans="1:9" x14ac:dyDescent="0.3">
      <c r="A27" s="1954" t="s">
        <v>2593</v>
      </c>
      <c r="B27" s="1955"/>
      <c r="C27" s="1971">
        <v>177</v>
      </c>
      <c r="D27" s="1971">
        <v>2893</v>
      </c>
      <c r="E27" s="1971">
        <v>2738</v>
      </c>
      <c r="F27" s="1971">
        <f t="shared" si="4"/>
        <v>5631</v>
      </c>
      <c r="G27" s="1971">
        <v>427</v>
      </c>
      <c r="H27" s="1971">
        <v>450</v>
      </c>
      <c r="I27" s="1971">
        <f t="shared" si="5"/>
        <v>877</v>
      </c>
    </row>
    <row r="28" spans="1:9" x14ac:dyDescent="0.3">
      <c r="A28" s="6365" t="s">
        <v>2594</v>
      </c>
      <c r="B28" s="6380"/>
      <c r="C28" s="1971"/>
      <c r="D28" s="1971"/>
      <c r="E28" s="1972"/>
      <c r="F28" s="1971"/>
      <c r="G28" s="1971"/>
      <c r="H28" s="1972"/>
      <c r="I28" s="1971"/>
    </row>
    <row r="29" spans="1:9" x14ac:dyDescent="0.3">
      <c r="A29" s="6381"/>
      <c r="B29" s="6382"/>
      <c r="C29" s="1973">
        <v>153</v>
      </c>
      <c r="D29" s="1973">
        <v>2461</v>
      </c>
      <c r="E29" s="1974">
        <v>2421</v>
      </c>
      <c r="F29" s="1973">
        <v>4882</v>
      </c>
      <c r="G29" s="1974">
        <v>377</v>
      </c>
      <c r="H29" s="1973">
        <v>375</v>
      </c>
      <c r="I29" s="1973">
        <f t="shared" si="5"/>
        <v>752</v>
      </c>
    </row>
    <row r="30" spans="1:9" x14ac:dyDescent="0.3">
      <c r="A30" s="6365" t="s">
        <v>648</v>
      </c>
      <c r="B30" s="6366"/>
      <c r="C30" s="1975">
        <f>SUM(C25:C29)</f>
        <v>784</v>
      </c>
      <c r="D30" s="1975">
        <f t="shared" ref="D30:I30" si="6">SUM(D25:D29)</f>
        <v>13084</v>
      </c>
      <c r="E30" s="1975">
        <f t="shared" si="6"/>
        <v>12680</v>
      </c>
      <c r="F30" s="1975">
        <f t="shared" si="6"/>
        <v>25764</v>
      </c>
      <c r="G30" s="1975">
        <f t="shared" si="6"/>
        <v>1881</v>
      </c>
      <c r="H30" s="1975">
        <f t="shared" si="6"/>
        <v>1877</v>
      </c>
      <c r="I30" s="1975">
        <f t="shared" si="6"/>
        <v>3758</v>
      </c>
    </row>
    <row r="31" spans="1:9" x14ac:dyDescent="0.3">
      <c r="A31" s="1954" t="s">
        <v>649</v>
      </c>
      <c r="B31" s="1955"/>
      <c r="C31" s="1976">
        <v>34</v>
      </c>
      <c r="D31" s="1976">
        <v>872</v>
      </c>
      <c r="E31" s="1976">
        <v>859</v>
      </c>
      <c r="F31" s="1976">
        <f>D31+E31</f>
        <v>1731</v>
      </c>
      <c r="G31" s="1976">
        <v>81</v>
      </c>
      <c r="H31" s="1976">
        <v>63</v>
      </c>
      <c r="I31" s="1976">
        <f>G31+H31</f>
        <v>144</v>
      </c>
    </row>
    <row r="32" spans="1:9" x14ac:dyDescent="0.3">
      <c r="A32" s="6367" t="s">
        <v>650</v>
      </c>
      <c r="B32" s="6368"/>
      <c r="C32" s="1977">
        <f>SUM(C30:C31)</f>
        <v>818</v>
      </c>
      <c r="D32" s="1976">
        <f t="shared" ref="D32:I32" si="7">SUM(D30:D31)</f>
        <v>13956</v>
      </c>
      <c r="E32" s="1976">
        <f t="shared" si="7"/>
        <v>13539</v>
      </c>
      <c r="F32" s="1976">
        <f t="shared" si="7"/>
        <v>27495</v>
      </c>
      <c r="G32" s="1976">
        <f t="shared" si="7"/>
        <v>1962</v>
      </c>
      <c r="H32" s="1976">
        <f t="shared" si="7"/>
        <v>1940</v>
      </c>
      <c r="I32" s="1976">
        <f t="shared" si="7"/>
        <v>3902</v>
      </c>
    </row>
    <row r="33" spans="1:1" x14ac:dyDescent="0.3">
      <c r="A33" s="1978"/>
    </row>
  </sheetData>
  <mergeCells count="14">
    <mergeCell ref="G23:I23"/>
    <mergeCell ref="A26:B26"/>
    <mergeCell ref="A28:B29"/>
    <mergeCell ref="A1:I1"/>
    <mergeCell ref="A2:I2"/>
    <mergeCell ref="A6:B7"/>
    <mergeCell ref="C6:C7"/>
    <mergeCell ref="D6:F6"/>
    <mergeCell ref="G6:I6"/>
    <mergeCell ref="A30:B30"/>
    <mergeCell ref="A32:B32"/>
    <mergeCell ref="A23:B24"/>
    <mergeCell ref="C23:C24"/>
    <mergeCell ref="D23:F23"/>
  </mergeCells>
  <hyperlinks>
    <hyperlink ref="A1" location="CONTENT!A1" display="Back to table of contents" xr:uid="{4795F526-A1D8-4A1B-A170-14827AF6F475}"/>
    <hyperlink ref="A1:I1" location="CONTENT!B157" display="Back to table of contents" xr:uid="{FB79F961-4402-4372-B7E5-EED4CE04DC7D}"/>
  </hyperlinks>
  <pageMargins left="0.7" right="0.7" top="0.75" bottom="0.75" header="0.3" footer="0.3"/>
  <ignoredErrors>
    <ignoredError sqref="F17" formula="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7201C-7546-456B-87B0-3F54D2088025}">
  <dimension ref="A1:L26"/>
  <sheetViews>
    <sheetView workbookViewId="0">
      <selection sqref="A1:XFD1"/>
    </sheetView>
  </sheetViews>
  <sheetFormatPr defaultColWidth="7" defaultRowHeight="13.2" x14ac:dyDescent="0.25"/>
  <cols>
    <col min="1" max="2" width="9.5" style="5380" customWidth="1"/>
    <col min="3" max="3" width="11.69921875" style="5380" customWidth="1"/>
    <col min="4" max="12" width="9.5" style="5380" customWidth="1"/>
    <col min="13" max="16384" width="7" style="5343"/>
  </cols>
  <sheetData>
    <row r="1" spans="1:12" s="1945" customFormat="1" ht="15.6" x14ac:dyDescent="0.3">
      <c r="A1" s="6383" t="s">
        <v>0</v>
      </c>
      <c r="B1" s="6383"/>
      <c r="C1" s="6383"/>
      <c r="D1" s="6383"/>
      <c r="E1" s="6383"/>
      <c r="F1" s="6383"/>
      <c r="G1" s="6383"/>
      <c r="H1" s="6383"/>
      <c r="I1" s="6383"/>
    </row>
    <row r="2" spans="1:12" ht="18" x14ac:dyDescent="0.25">
      <c r="A2" s="5341" t="s">
        <v>4289</v>
      </c>
      <c r="B2" s="5342"/>
      <c r="C2" s="5342"/>
      <c r="D2" s="5342"/>
      <c r="E2" s="5342"/>
      <c r="F2" s="5342"/>
      <c r="G2" s="5342"/>
      <c r="H2" s="5342"/>
      <c r="I2" s="5342"/>
      <c r="J2" s="5342"/>
      <c r="K2" s="5342"/>
      <c r="L2" s="5342"/>
    </row>
    <row r="4" spans="1:12" ht="13.8" x14ac:dyDescent="0.25">
      <c r="A4" s="6390" t="s">
        <v>2</v>
      </c>
      <c r="B4" s="6388" t="s">
        <v>2595</v>
      </c>
      <c r="C4" s="5345" t="s">
        <v>2596</v>
      </c>
      <c r="D4" s="5345"/>
      <c r="E4" s="5345"/>
      <c r="F4" s="5345"/>
      <c r="G4" s="5346" t="s">
        <v>2585</v>
      </c>
      <c r="H4" s="5345"/>
      <c r="I4" s="5345"/>
      <c r="J4" s="5345"/>
      <c r="K4" s="5347"/>
      <c r="L4" s="6388" t="s">
        <v>4290</v>
      </c>
    </row>
    <row r="5" spans="1:12" ht="13.8" x14ac:dyDescent="0.25">
      <c r="A5" s="6391"/>
      <c r="B5" s="6393"/>
      <c r="C5" s="6388" t="s">
        <v>2597</v>
      </c>
      <c r="D5" s="6388" t="s">
        <v>2598</v>
      </c>
      <c r="E5" s="6388" t="s">
        <v>2599</v>
      </c>
      <c r="F5" s="6394" t="s">
        <v>6</v>
      </c>
      <c r="G5" s="6388" t="s">
        <v>2600</v>
      </c>
      <c r="H5" s="5349" t="s">
        <v>2601</v>
      </c>
      <c r="I5" s="5349"/>
      <c r="J5" s="6388" t="s">
        <v>2602</v>
      </c>
      <c r="K5" s="6388" t="s">
        <v>1661</v>
      </c>
      <c r="L5" s="6393"/>
    </row>
    <row r="6" spans="1:12" ht="27.6" x14ac:dyDescent="0.25">
      <c r="A6" s="6392"/>
      <c r="B6" s="6389"/>
      <c r="C6" s="6389"/>
      <c r="D6" s="6389"/>
      <c r="E6" s="6389"/>
      <c r="F6" s="6395"/>
      <c r="G6" s="6389"/>
      <c r="H6" s="5351" t="s">
        <v>2603</v>
      </c>
      <c r="I6" s="5352" t="s">
        <v>2604</v>
      </c>
      <c r="J6" s="6389"/>
      <c r="K6" s="6389"/>
      <c r="L6" s="6389"/>
    </row>
    <row r="7" spans="1:12" ht="21" customHeight="1" x14ac:dyDescent="0.25">
      <c r="A7" s="5353"/>
      <c r="B7" s="5354"/>
      <c r="C7" s="5354"/>
      <c r="D7" s="5354"/>
      <c r="E7" s="5354"/>
      <c r="F7" s="5355" t="s">
        <v>2605</v>
      </c>
      <c r="G7" s="5356"/>
      <c r="H7" s="5354"/>
      <c r="I7" s="5354"/>
      <c r="J7" s="5354"/>
      <c r="K7" s="5354"/>
      <c r="L7" s="5357"/>
    </row>
    <row r="8" spans="1:12" ht="13.8" x14ac:dyDescent="0.25">
      <c r="A8" s="5358">
        <v>43527</v>
      </c>
      <c r="B8" s="5359">
        <v>319</v>
      </c>
      <c r="C8" s="5360">
        <v>55098</v>
      </c>
      <c r="D8" s="5360">
        <v>18848</v>
      </c>
      <c r="E8" s="5361">
        <v>11784</v>
      </c>
      <c r="F8" s="5361">
        <v>85730</v>
      </c>
      <c r="G8" s="5360">
        <v>1224</v>
      </c>
      <c r="H8" s="5360">
        <v>4355</v>
      </c>
      <c r="I8" s="5360">
        <v>1284</v>
      </c>
      <c r="J8" s="5360">
        <v>208</v>
      </c>
      <c r="K8" s="5360">
        <v>1489</v>
      </c>
      <c r="L8" s="5360">
        <v>20</v>
      </c>
    </row>
    <row r="9" spans="1:12" ht="13.8" x14ac:dyDescent="0.25">
      <c r="A9" s="5358">
        <v>43910</v>
      </c>
      <c r="B9" s="5359">
        <v>318</v>
      </c>
      <c r="C9" s="5360">
        <v>52043</v>
      </c>
      <c r="D9" s="5360">
        <v>18441</v>
      </c>
      <c r="E9" s="5361">
        <v>12030</v>
      </c>
      <c r="F9" s="5361">
        <v>82514</v>
      </c>
      <c r="G9" s="5360">
        <v>1229</v>
      </c>
      <c r="H9" s="5360">
        <v>4614</v>
      </c>
      <c r="I9" s="5360">
        <v>1289</v>
      </c>
      <c r="J9" s="5360">
        <v>257</v>
      </c>
      <c r="K9" s="5360">
        <v>1517</v>
      </c>
      <c r="L9" s="5360">
        <v>18</v>
      </c>
    </row>
    <row r="10" spans="1:12" ht="13.8" x14ac:dyDescent="0.25">
      <c r="A10" s="5358">
        <v>44275</v>
      </c>
      <c r="B10" s="5359">
        <v>319</v>
      </c>
      <c r="C10" s="5360">
        <v>52830</v>
      </c>
      <c r="D10" s="5360">
        <v>18862</v>
      </c>
      <c r="E10" s="5361">
        <v>12437</v>
      </c>
      <c r="F10" s="5361">
        <v>84129</v>
      </c>
      <c r="G10" s="5360">
        <v>1167</v>
      </c>
      <c r="H10" s="5360">
        <v>4651</v>
      </c>
      <c r="I10" s="5360">
        <v>1285</v>
      </c>
      <c r="J10" s="5360">
        <v>256</v>
      </c>
      <c r="K10" s="5360">
        <v>1460</v>
      </c>
      <c r="L10" s="5360">
        <v>18</v>
      </c>
    </row>
    <row r="11" spans="1:12" ht="13.8" x14ac:dyDescent="0.25">
      <c r="A11" s="5358" t="s">
        <v>2606</v>
      </c>
      <c r="B11" s="5359">
        <v>325</v>
      </c>
      <c r="C11" s="5360">
        <v>54392</v>
      </c>
      <c r="D11" s="5360">
        <v>19595</v>
      </c>
      <c r="E11" s="5361">
        <v>15014</v>
      </c>
      <c r="F11" s="5361">
        <v>89001</v>
      </c>
      <c r="G11" s="5360">
        <v>1131</v>
      </c>
      <c r="H11" s="5360">
        <v>4474</v>
      </c>
      <c r="I11" s="5360">
        <v>1166</v>
      </c>
      <c r="J11" s="5360">
        <v>242</v>
      </c>
      <c r="K11" s="5360">
        <v>1387</v>
      </c>
      <c r="L11" s="5360">
        <v>20</v>
      </c>
    </row>
    <row r="12" spans="1:12" ht="13.8" x14ac:dyDescent="0.25">
      <c r="A12" s="5362" t="s">
        <v>2607</v>
      </c>
      <c r="B12" s="5363">
        <v>342</v>
      </c>
      <c r="C12" s="5364">
        <v>48966</v>
      </c>
      <c r="D12" s="5364">
        <v>19163</v>
      </c>
      <c r="E12" s="5365">
        <v>16401</v>
      </c>
      <c r="F12" s="5365">
        <f>C12+D12+E12</f>
        <v>84530</v>
      </c>
      <c r="G12" s="5364">
        <v>1331</v>
      </c>
      <c r="H12" s="5364">
        <v>4922</v>
      </c>
      <c r="I12" s="5364">
        <v>1222</v>
      </c>
      <c r="J12" s="5364">
        <v>292</v>
      </c>
      <c r="K12" s="5364">
        <v>1647</v>
      </c>
      <c r="L12" s="5364">
        <v>17</v>
      </c>
    </row>
    <row r="13" spans="1:12" ht="21" customHeight="1" x14ac:dyDescent="0.25">
      <c r="A13" s="5366"/>
      <c r="B13" s="5367"/>
      <c r="C13" s="5367"/>
      <c r="D13" s="5367"/>
      <c r="E13" s="5367"/>
      <c r="F13" s="5368" t="s">
        <v>2608</v>
      </c>
      <c r="G13" s="5369"/>
      <c r="H13" s="5367"/>
      <c r="I13" s="5367"/>
      <c r="J13" s="5367"/>
      <c r="K13" s="5367"/>
      <c r="L13" s="5370"/>
    </row>
    <row r="14" spans="1:12" ht="13.8" x14ac:dyDescent="0.25">
      <c r="A14" s="5371">
        <v>43527</v>
      </c>
      <c r="B14" s="5361">
        <v>302</v>
      </c>
      <c r="C14" s="5360">
        <v>52308</v>
      </c>
      <c r="D14" s="5360">
        <v>17134</v>
      </c>
      <c r="E14" s="5360">
        <v>11784</v>
      </c>
      <c r="F14" s="5360">
        <v>81226</v>
      </c>
      <c r="G14" s="5360">
        <v>1172</v>
      </c>
      <c r="H14" s="5360">
        <v>4072</v>
      </c>
      <c r="I14" s="5359">
        <v>1274</v>
      </c>
      <c r="J14" s="5360">
        <v>192</v>
      </c>
      <c r="K14" s="5361">
        <v>1355</v>
      </c>
      <c r="L14" s="5360">
        <v>20</v>
      </c>
    </row>
    <row r="15" spans="1:12" ht="13.8" x14ac:dyDescent="0.25">
      <c r="A15" s="5358">
        <v>43893</v>
      </c>
      <c r="B15" s="5359">
        <v>301</v>
      </c>
      <c r="C15" s="5360">
        <v>49325</v>
      </c>
      <c r="D15" s="5360">
        <v>16760</v>
      </c>
      <c r="E15" s="5361">
        <v>12030</v>
      </c>
      <c r="F15" s="5361">
        <v>78115</v>
      </c>
      <c r="G15" s="5360">
        <v>1175</v>
      </c>
      <c r="H15" s="5360">
        <v>4323</v>
      </c>
      <c r="I15" s="5360">
        <v>1274</v>
      </c>
      <c r="J15" s="5360">
        <v>242</v>
      </c>
      <c r="K15" s="5360">
        <v>1397</v>
      </c>
      <c r="L15" s="5360">
        <v>18</v>
      </c>
    </row>
    <row r="16" spans="1:12" ht="13.8" x14ac:dyDescent="0.25">
      <c r="A16" s="5358">
        <v>44275</v>
      </c>
      <c r="B16" s="5359">
        <v>302</v>
      </c>
      <c r="C16" s="5360">
        <v>49967</v>
      </c>
      <c r="D16" s="5360">
        <v>16970</v>
      </c>
      <c r="E16" s="5361">
        <v>12437</v>
      </c>
      <c r="F16" s="5361">
        <v>79374</v>
      </c>
      <c r="G16" s="5360">
        <v>1113</v>
      </c>
      <c r="H16" s="5360">
        <v>4330</v>
      </c>
      <c r="I16" s="5360">
        <v>1267</v>
      </c>
      <c r="J16" s="5360">
        <v>239</v>
      </c>
      <c r="K16" s="5360">
        <v>1338</v>
      </c>
      <c r="L16" s="5360">
        <v>18</v>
      </c>
    </row>
    <row r="17" spans="1:12" ht="13.8" x14ac:dyDescent="0.25">
      <c r="A17" s="5358" t="s">
        <v>2609</v>
      </c>
      <c r="B17" s="5359">
        <v>308</v>
      </c>
      <c r="C17" s="5360">
        <v>51282</v>
      </c>
      <c r="D17" s="5360">
        <v>17445</v>
      </c>
      <c r="E17" s="5361">
        <v>15014</v>
      </c>
      <c r="F17" s="5361">
        <v>83741</v>
      </c>
      <c r="G17" s="5360">
        <v>1084</v>
      </c>
      <c r="H17" s="5360">
        <v>4160</v>
      </c>
      <c r="I17" s="5360">
        <v>1143</v>
      </c>
      <c r="J17" s="5360">
        <v>227</v>
      </c>
      <c r="K17" s="5360">
        <v>1265</v>
      </c>
      <c r="L17" s="5360">
        <v>20</v>
      </c>
    </row>
    <row r="18" spans="1:12" ht="13.8" x14ac:dyDescent="0.25">
      <c r="A18" s="5362" t="s">
        <v>2610</v>
      </c>
      <c r="B18" s="5363">
        <v>325</v>
      </c>
      <c r="C18" s="5364">
        <v>45838</v>
      </c>
      <c r="D18" s="5364">
        <v>16990</v>
      </c>
      <c r="E18" s="5365">
        <v>16401</v>
      </c>
      <c r="F18" s="5365">
        <f>C18+D18+E18</f>
        <v>79229</v>
      </c>
      <c r="G18" s="5364">
        <v>1278</v>
      </c>
      <c r="H18" s="5364">
        <v>4587</v>
      </c>
      <c r="I18" s="5364">
        <v>1200</v>
      </c>
      <c r="J18" s="5364">
        <v>279</v>
      </c>
      <c r="K18" s="5364">
        <v>1520</v>
      </c>
      <c r="L18" s="5364">
        <v>17</v>
      </c>
    </row>
    <row r="19" spans="1:12" ht="21" customHeight="1" x14ac:dyDescent="0.25">
      <c r="A19" s="5353"/>
      <c r="B19" s="5372"/>
      <c r="C19" s="5372"/>
      <c r="D19" s="5372"/>
      <c r="E19" s="5372"/>
      <c r="F19" s="5373" t="s">
        <v>2611</v>
      </c>
      <c r="G19" s="5374"/>
      <c r="H19" s="5372"/>
      <c r="I19" s="5372"/>
      <c r="J19" s="5372"/>
      <c r="K19" s="5372"/>
      <c r="L19" s="5375"/>
    </row>
    <row r="20" spans="1:12" ht="13.8" x14ac:dyDescent="0.25">
      <c r="A20" s="5371">
        <v>43527</v>
      </c>
      <c r="B20" s="5361">
        <v>17</v>
      </c>
      <c r="C20" s="5360">
        <v>2790</v>
      </c>
      <c r="D20" s="5360">
        <v>1714</v>
      </c>
      <c r="E20" s="5376">
        <v>0</v>
      </c>
      <c r="F20" s="5360">
        <v>4504</v>
      </c>
      <c r="G20" s="5360">
        <v>52</v>
      </c>
      <c r="H20" s="5360">
        <v>283</v>
      </c>
      <c r="I20" s="5360">
        <v>10</v>
      </c>
      <c r="J20" s="5360">
        <v>16</v>
      </c>
      <c r="K20" s="5360">
        <v>134</v>
      </c>
      <c r="L20" s="5360">
        <v>15.915194346289752</v>
      </c>
    </row>
    <row r="21" spans="1:12" ht="13.8" x14ac:dyDescent="0.25">
      <c r="A21" s="5358">
        <v>43893</v>
      </c>
      <c r="B21" s="5359">
        <v>17</v>
      </c>
      <c r="C21" s="5360">
        <v>2718</v>
      </c>
      <c r="D21" s="5360">
        <v>1681</v>
      </c>
      <c r="E21" s="5376">
        <v>0</v>
      </c>
      <c r="F21" s="5361">
        <v>4399</v>
      </c>
      <c r="G21" s="5360">
        <v>54</v>
      </c>
      <c r="H21" s="5360">
        <v>291</v>
      </c>
      <c r="I21" s="5360">
        <v>15</v>
      </c>
      <c r="J21" s="5360">
        <v>15</v>
      </c>
      <c r="K21" s="5360">
        <v>120</v>
      </c>
      <c r="L21" s="5360">
        <v>15</v>
      </c>
    </row>
    <row r="22" spans="1:12" ht="13.8" x14ac:dyDescent="0.25">
      <c r="A22" s="5358">
        <v>44258</v>
      </c>
      <c r="B22" s="5359">
        <v>17</v>
      </c>
      <c r="C22" s="5360">
        <v>2863</v>
      </c>
      <c r="D22" s="5360">
        <v>1892</v>
      </c>
      <c r="E22" s="5376">
        <v>0</v>
      </c>
      <c r="F22" s="5361">
        <v>4755</v>
      </c>
      <c r="G22" s="5360">
        <v>54</v>
      </c>
      <c r="H22" s="5360">
        <v>321</v>
      </c>
      <c r="I22" s="5360">
        <v>18</v>
      </c>
      <c r="J22" s="5360">
        <v>17</v>
      </c>
      <c r="K22" s="5360">
        <v>122</v>
      </c>
      <c r="L22" s="5360">
        <v>15</v>
      </c>
    </row>
    <row r="23" spans="1:12" ht="13.8" x14ac:dyDescent="0.25">
      <c r="A23" s="5358" t="s">
        <v>2606</v>
      </c>
      <c r="B23" s="5359">
        <v>17</v>
      </c>
      <c r="C23" s="5360">
        <v>3110</v>
      </c>
      <c r="D23" s="5360">
        <v>2150</v>
      </c>
      <c r="E23" s="5376" t="s">
        <v>911</v>
      </c>
      <c r="F23" s="5361">
        <v>5260</v>
      </c>
      <c r="G23" s="5360">
        <v>47</v>
      </c>
      <c r="H23" s="5360">
        <v>314</v>
      </c>
      <c r="I23" s="5360">
        <v>23</v>
      </c>
      <c r="J23" s="5360">
        <v>15</v>
      </c>
      <c r="K23" s="5360">
        <v>122</v>
      </c>
      <c r="L23" s="5360">
        <v>17</v>
      </c>
    </row>
    <row r="24" spans="1:12" ht="13.8" x14ac:dyDescent="0.25">
      <c r="A24" s="5362" t="s">
        <v>2607</v>
      </c>
      <c r="B24" s="5363">
        <v>17</v>
      </c>
      <c r="C24" s="5364">
        <v>3128</v>
      </c>
      <c r="D24" s="5364">
        <v>2173</v>
      </c>
      <c r="E24" s="5377" t="s">
        <v>911</v>
      </c>
      <c r="F24" s="5365">
        <v>5301</v>
      </c>
      <c r="G24" s="5364">
        <v>53</v>
      </c>
      <c r="H24" s="5364">
        <v>335</v>
      </c>
      <c r="I24" s="5364">
        <v>22</v>
      </c>
      <c r="J24" s="5364">
        <v>13</v>
      </c>
      <c r="K24" s="5364">
        <v>127</v>
      </c>
      <c r="L24" s="5364">
        <v>16</v>
      </c>
    </row>
    <row r="25" spans="1:12" ht="14.4" x14ac:dyDescent="0.25">
      <c r="A25" s="5378" t="s">
        <v>4291</v>
      </c>
      <c r="B25" s="5379"/>
      <c r="C25" s="5379"/>
      <c r="G25" s="5381"/>
      <c r="H25" s="5381"/>
      <c r="I25" s="5381"/>
      <c r="J25" s="5381"/>
      <c r="K25" s="5381"/>
      <c r="L25" s="5381"/>
    </row>
    <row r="26" spans="1:12" ht="14.4" x14ac:dyDescent="0.25">
      <c r="A26" s="5378" t="s">
        <v>4292</v>
      </c>
      <c r="B26" s="5382"/>
      <c r="C26" s="5382"/>
      <c r="D26" s="5381"/>
      <c r="E26" s="5381"/>
    </row>
  </sheetData>
  <mergeCells count="11">
    <mergeCell ref="K5:K6"/>
    <mergeCell ref="A1:I1"/>
    <mergeCell ref="A4:A6"/>
    <mergeCell ref="B4:B6"/>
    <mergeCell ref="L4:L6"/>
    <mergeCell ref="C5:C6"/>
    <mergeCell ref="D5:D6"/>
    <mergeCell ref="E5:E6"/>
    <mergeCell ref="F5:F6"/>
    <mergeCell ref="G5:G6"/>
    <mergeCell ref="J5:J6"/>
  </mergeCells>
  <hyperlinks>
    <hyperlink ref="A1" location="CONTENT!A1" display="Back to table of contents" xr:uid="{F1307701-DC38-47FE-AD77-72FE0A01C60E}"/>
    <hyperlink ref="A1:I1" location="CONTENT!B157" display="Back to table of contents" xr:uid="{4EABD038-9A2A-4BE5-A47E-2D7783CC263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5AFDC-5416-4412-8D2A-5713E1690B4F}">
  <dimension ref="A1:I26"/>
  <sheetViews>
    <sheetView workbookViewId="0">
      <selection sqref="A1:G1"/>
    </sheetView>
  </sheetViews>
  <sheetFormatPr defaultColWidth="8.3984375" defaultRowHeight="15.6" x14ac:dyDescent="0.3"/>
  <cols>
    <col min="1" max="1" width="6" style="273" customWidth="1"/>
    <col min="2" max="2" width="27.3984375" style="273" customWidth="1"/>
    <col min="3" max="8" width="15.09765625" style="273" customWidth="1"/>
    <col min="9" max="9" width="7.5" style="273" customWidth="1"/>
    <col min="10" max="16384" width="8.3984375" style="273"/>
  </cols>
  <sheetData>
    <row r="1" spans="1:9" x14ac:dyDescent="0.3">
      <c r="A1" s="5863" t="s">
        <v>0</v>
      </c>
      <c r="B1" s="5863"/>
      <c r="C1" s="5863"/>
      <c r="D1" s="5863"/>
      <c r="E1" s="5863"/>
      <c r="F1" s="5863"/>
      <c r="G1" s="5863"/>
    </row>
    <row r="2" spans="1:9" ht="18" x14ac:dyDescent="0.3">
      <c r="A2" s="270" t="s">
        <v>384</v>
      </c>
    </row>
    <row r="3" spans="1:9" ht="16.5" customHeight="1" thickBot="1" x14ac:dyDescent="0.35">
      <c r="A3" s="4881" t="s">
        <v>343</v>
      </c>
      <c r="B3" s="274"/>
    </row>
    <row r="4" spans="1:9" ht="29.25" customHeight="1" thickBot="1" x14ac:dyDescent="0.35">
      <c r="A4" s="5864" t="s">
        <v>367</v>
      </c>
      <c r="B4" s="5865"/>
      <c r="C4" s="5868" t="s">
        <v>385</v>
      </c>
      <c r="D4" s="5868"/>
      <c r="E4" s="5869"/>
      <c r="F4" s="5868" t="s">
        <v>386</v>
      </c>
      <c r="G4" s="5868"/>
      <c r="H4" s="5869"/>
    </row>
    <row r="5" spans="1:9" ht="22.5" customHeight="1" thickBot="1" x14ac:dyDescent="0.35">
      <c r="A5" s="5866"/>
      <c r="B5" s="5867"/>
      <c r="C5" s="4229" t="s">
        <v>223</v>
      </c>
      <c r="D5" s="4198" t="s">
        <v>63</v>
      </c>
      <c r="E5" s="4199" t="s">
        <v>224</v>
      </c>
      <c r="F5" s="4229" t="s">
        <v>223</v>
      </c>
      <c r="G5" s="4198" t="s">
        <v>63</v>
      </c>
      <c r="H5" s="4199" t="s">
        <v>224</v>
      </c>
    </row>
    <row r="6" spans="1:9" s="4085" customFormat="1" ht="24.75" customHeight="1" x14ac:dyDescent="0.3">
      <c r="A6" s="4882" t="s">
        <v>327</v>
      </c>
      <c r="B6" s="4883"/>
      <c r="C6" s="4200">
        <v>1202936</v>
      </c>
      <c r="D6" s="4201">
        <v>596035</v>
      </c>
      <c r="E6" s="4202">
        <v>606901</v>
      </c>
      <c r="F6" s="4200">
        <v>1199834</v>
      </c>
      <c r="G6" s="4201">
        <v>594002</v>
      </c>
      <c r="H6" s="4202">
        <v>605832</v>
      </c>
    </row>
    <row r="7" spans="1:9" ht="17.25" customHeight="1" x14ac:dyDescent="0.3">
      <c r="A7" s="4482"/>
      <c r="B7" s="4884" t="s">
        <v>351</v>
      </c>
      <c r="C7" s="4204">
        <v>492926</v>
      </c>
      <c r="D7" s="4205">
        <v>243218</v>
      </c>
      <c r="E7" s="4206">
        <v>249708</v>
      </c>
      <c r="F7" s="4204">
        <v>490308</v>
      </c>
      <c r="G7" s="4205">
        <v>241815</v>
      </c>
      <c r="H7" s="4206">
        <v>248493</v>
      </c>
    </row>
    <row r="8" spans="1:9" s="4887" customFormat="1" ht="17.25" customHeight="1" x14ac:dyDescent="0.3">
      <c r="A8" s="4885"/>
      <c r="B8" s="4886" t="s">
        <v>368</v>
      </c>
      <c r="C8" s="4207">
        <v>143965</v>
      </c>
      <c r="D8" s="4208">
        <v>72119</v>
      </c>
      <c r="E8" s="4209">
        <v>71846</v>
      </c>
      <c r="F8" s="4207">
        <v>142837</v>
      </c>
      <c r="G8" s="4208">
        <v>71604</v>
      </c>
      <c r="H8" s="4209">
        <v>71233</v>
      </c>
    </row>
    <row r="9" spans="1:9" s="4887" customFormat="1" ht="17.25" customHeight="1" x14ac:dyDescent="0.3">
      <c r="A9" s="4885"/>
      <c r="B9" s="4886" t="s">
        <v>369</v>
      </c>
      <c r="C9" s="4207">
        <v>94464</v>
      </c>
      <c r="D9" s="4208">
        <v>46762</v>
      </c>
      <c r="E9" s="4209">
        <v>47702</v>
      </c>
      <c r="F9" s="4207">
        <v>94097</v>
      </c>
      <c r="G9" s="4208">
        <v>46505</v>
      </c>
      <c r="H9" s="4209">
        <v>47592</v>
      </c>
    </row>
    <row r="10" spans="1:9" s="4887" customFormat="1" ht="17.25" customHeight="1" x14ac:dyDescent="0.3">
      <c r="A10" s="4885"/>
      <c r="B10" s="4886" t="s">
        <v>370</v>
      </c>
      <c r="C10" s="4207">
        <v>72714</v>
      </c>
      <c r="D10" s="4208">
        <v>35389</v>
      </c>
      <c r="E10" s="4209">
        <v>37325</v>
      </c>
      <c r="F10" s="4207">
        <v>72393</v>
      </c>
      <c r="G10" s="4208">
        <v>35224</v>
      </c>
      <c r="H10" s="4209">
        <v>37169</v>
      </c>
    </row>
    <row r="11" spans="1:9" s="4887" customFormat="1" ht="17.25" customHeight="1" x14ac:dyDescent="0.3">
      <c r="A11" s="4885"/>
      <c r="B11" s="4886" t="s">
        <v>371</v>
      </c>
      <c r="C11" s="4207">
        <v>110077</v>
      </c>
      <c r="D11" s="4208">
        <v>53700</v>
      </c>
      <c r="E11" s="4209">
        <v>56377</v>
      </c>
      <c r="F11" s="4207">
        <v>109616</v>
      </c>
      <c r="G11" s="4208">
        <v>53431</v>
      </c>
      <c r="H11" s="4209">
        <v>56185</v>
      </c>
    </row>
    <row r="12" spans="1:9" s="4887" customFormat="1" ht="17.25" customHeight="1" x14ac:dyDescent="0.3">
      <c r="A12" s="4885"/>
      <c r="B12" s="4886" t="s">
        <v>372</v>
      </c>
      <c r="C12" s="4207">
        <v>71706</v>
      </c>
      <c r="D12" s="4208">
        <v>35248</v>
      </c>
      <c r="E12" s="4209">
        <v>36458</v>
      </c>
      <c r="F12" s="4207">
        <v>71365</v>
      </c>
      <c r="G12" s="4208">
        <v>35051</v>
      </c>
      <c r="H12" s="4209">
        <v>36314</v>
      </c>
    </row>
    <row r="13" spans="1:9" s="4887" customFormat="1" ht="17.25" customHeight="1" thickBot="1" x14ac:dyDescent="0.35">
      <c r="A13" s="4888"/>
      <c r="B13" s="4889" t="s">
        <v>373</v>
      </c>
      <c r="C13" s="4210">
        <v>710010</v>
      </c>
      <c r="D13" s="4211">
        <v>352817</v>
      </c>
      <c r="E13" s="4212">
        <v>357193</v>
      </c>
      <c r="F13" s="4210">
        <v>709526</v>
      </c>
      <c r="G13" s="4211">
        <v>352187</v>
      </c>
      <c r="H13" s="4212">
        <v>357339</v>
      </c>
      <c r="I13" s="273"/>
    </row>
    <row r="14" spans="1:9" s="4085" customFormat="1" ht="19.5" customHeight="1" x14ac:dyDescent="0.3">
      <c r="A14" s="4882" t="s">
        <v>387</v>
      </c>
      <c r="B14" s="4890"/>
      <c r="C14" s="4200">
        <v>44051</v>
      </c>
      <c r="D14" s="4201">
        <v>21515</v>
      </c>
      <c r="E14" s="4202">
        <v>22536</v>
      </c>
      <c r="F14" s="4200">
        <v>44313</v>
      </c>
      <c r="G14" s="4201">
        <v>21615</v>
      </c>
      <c r="H14" s="4202">
        <v>22698</v>
      </c>
    </row>
    <row r="15" spans="1:9" ht="23.1" customHeight="1" x14ac:dyDescent="0.3">
      <c r="A15" s="4482"/>
      <c r="B15" s="4884" t="s">
        <v>351</v>
      </c>
      <c r="C15" s="4213" t="s">
        <v>375</v>
      </c>
      <c r="D15" s="4214" t="s">
        <v>375</v>
      </c>
      <c r="E15" s="4230" t="s">
        <v>375</v>
      </c>
      <c r="F15" s="4213" t="s">
        <v>375</v>
      </c>
      <c r="G15" s="4214" t="s">
        <v>375</v>
      </c>
      <c r="H15" s="4230" t="s">
        <v>375</v>
      </c>
    </row>
    <row r="16" spans="1:9" ht="23.1" customHeight="1" x14ac:dyDescent="0.3">
      <c r="A16" s="4891"/>
      <c r="B16" s="4892" t="s">
        <v>357</v>
      </c>
      <c r="C16" s="4231">
        <v>44051</v>
      </c>
      <c r="D16" s="4232">
        <v>21515</v>
      </c>
      <c r="E16" s="4218">
        <v>22536</v>
      </c>
      <c r="F16" s="4231">
        <v>44313</v>
      </c>
      <c r="G16" s="4232">
        <v>21615</v>
      </c>
      <c r="H16" s="4218">
        <v>22698</v>
      </c>
    </row>
    <row r="17" spans="1:9" ht="23.1" customHeight="1" x14ac:dyDescent="0.3">
      <c r="A17" s="4882" t="s">
        <v>232</v>
      </c>
      <c r="B17" s="4890"/>
      <c r="C17" s="4204">
        <v>1246987</v>
      </c>
      <c r="D17" s="4205">
        <v>617550</v>
      </c>
      <c r="E17" s="4206">
        <v>629437</v>
      </c>
      <c r="F17" s="4204">
        <v>1244147</v>
      </c>
      <c r="G17" s="4205">
        <v>615617</v>
      </c>
      <c r="H17" s="4206">
        <v>628530</v>
      </c>
      <c r="I17" s="4085"/>
    </row>
    <row r="18" spans="1:9" ht="23.1" customHeight="1" x14ac:dyDescent="0.3">
      <c r="A18" s="4482"/>
      <c r="B18" s="4884" t="s">
        <v>376</v>
      </c>
      <c r="C18" s="4204">
        <v>492926</v>
      </c>
      <c r="D18" s="4220">
        <v>243218</v>
      </c>
      <c r="E18" s="4221">
        <v>249708</v>
      </c>
      <c r="F18" s="4204">
        <v>490308</v>
      </c>
      <c r="G18" s="4220">
        <v>241815</v>
      </c>
      <c r="H18" s="4221">
        <v>248493</v>
      </c>
    </row>
    <row r="19" spans="1:9" ht="23.1" customHeight="1" x14ac:dyDescent="0.3">
      <c r="A19" s="4482"/>
      <c r="B19" s="4884" t="s">
        <v>373</v>
      </c>
      <c r="C19" s="4233">
        <v>754061</v>
      </c>
      <c r="D19" s="4090">
        <v>374332</v>
      </c>
      <c r="E19" s="4234">
        <v>379729</v>
      </c>
      <c r="F19" s="4235">
        <v>753839</v>
      </c>
      <c r="G19" s="4236">
        <v>373802</v>
      </c>
      <c r="H19" s="4234">
        <v>380037</v>
      </c>
    </row>
    <row r="20" spans="1:9" ht="15" customHeight="1" thickBot="1" x14ac:dyDescent="0.35">
      <c r="A20" s="4893"/>
      <c r="B20" s="4238" t="s">
        <v>388</v>
      </c>
      <c r="C20" s="4237">
        <v>39.5</v>
      </c>
      <c r="D20" s="4238"/>
      <c r="E20" s="4224"/>
      <c r="F20" s="4237">
        <v>39.4</v>
      </c>
      <c r="G20" s="4238"/>
      <c r="H20" s="4224"/>
    </row>
    <row r="21" spans="1:9" ht="21" customHeight="1" x14ac:dyDescent="0.3">
      <c r="A21" s="277" t="s">
        <v>389</v>
      </c>
      <c r="B21" s="278"/>
    </row>
    <row r="22" spans="1:9" ht="12" customHeight="1" x14ac:dyDescent="0.3">
      <c r="A22" s="277" t="s">
        <v>390</v>
      </c>
      <c r="B22" s="278"/>
    </row>
    <row r="23" spans="1:9" ht="17.25" customHeight="1" x14ac:dyDescent="0.3">
      <c r="A23" s="43" t="s">
        <v>391</v>
      </c>
      <c r="B23" s="43"/>
      <c r="C23" s="4227"/>
      <c r="D23" s="4225"/>
      <c r="E23" s="43"/>
      <c r="F23" s="4226"/>
    </row>
    <row r="24" spans="1:9" ht="15" customHeight="1" x14ac:dyDescent="0.3">
      <c r="A24" s="4195" t="s">
        <v>392</v>
      </c>
      <c r="B24" s="4227"/>
      <c r="D24" s="4225"/>
      <c r="E24" s="43"/>
      <c r="F24" s="4226"/>
    </row>
    <row r="25" spans="1:9" ht="15" customHeight="1" x14ac:dyDescent="0.3">
      <c r="A25" s="4894" t="s">
        <v>393</v>
      </c>
      <c r="B25" s="278"/>
    </row>
    <row r="26" spans="1:9" ht="16.2" x14ac:dyDescent="0.3">
      <c r="A26" s="281" t="s">
        <v>394</v>
      </c>
      <c r="B26" s="4227"/>
    </row>
  </sheetData>
  <mergeCells count="4">
    <mergeCell ref="A4:B5"/>
    <mergeCell ref="C4:E4"/>
    <mergeCell ref="F4:H4"/>
    <mergeCell ref="A1:G1"/>
  </mergeCells>
  <hyperlinks>
    <hyperlink ref="A1:G1" location="CONTENT!B4" display="Back to table of contents" xr:uid="{64FC1F9B-0EFA-4C2E-8CA9-5FF984EC1413}"/>
    <hyperlink ref="A1" location="CONTENT!A1" display="Back to table of contents" xr:uid="{38BDF3CB-1597-4099-AA87-6E650BE863EE}"/>
  </hyperlinks>
  <pageMargins left="0.9055118110236221" right="0.23622047244094491" top="0.6692913385826772" bottom="0.74803149606299213" header="0.59055118110236227"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EA1B-CACA-4B5A-A065-C9A321F3C171}">
  <dimension ref="A1:I18"/>
  <sheetViews>
    <sheetView workbookViewId="0">
      <selection sqref="A1:XFD1"/>
    </sheetView>
  </sheetViews>
  <sheetFormatPr defaultColWidth="7" defaultRowHeight="13.2" x14ac:dyDescent="0.3"/>
  <cols>
    <col min="1" max="1" width="19.19921875" style="1950" customWidth="1"/>
    <col min="2" max="8" width="11.69921875" style="1950" customWidth="1"/>
    <col min="9" max="16384" width="7" style="1950"/>
  </cols>
  <sheetData>
    <row r="1" spans="1:9" s="1945" customFormat="1" ht="15.6" x14ac:dyDescent="0.3">
      <c r="A1" s="6383" t="s">
        <v>0</v>
      </c>
      <c r="B1" s="6383"/>
      <c r="C1" s="6383"/>
      <c r="D1" s="6383"/>
      <c r="E1" s="6383"/>
      <c r="F1" s="6383"/>
      <c r="G1" s="6383"/>
      <c r="H1" s="6383"/>
      <c r="I1" s="6383"/>
    </row>
    <row r="3" spans="1:9" ht="15.6" x14ac:dyDescent="0.3">
      <c r="A3" s="1980" t="s">
        <v>2612</v>
      </c>
    </row>
    <row r="4" spans="1:9" ht="13.8" x14ac:dyDescent="0.3">
      <c r="A4" s="1955"/>
    </row>
    <row r="5" spans="1:9" s="1946" customFormat="1" ht="13.8" x14ac:dyDescent="0.3">
      <c r="A5" s="6396" t="s">
        <v>2582</v>
      </c>
      <c r="B5" s="1981" t="s">
        <v>2613</v>
      </c>
      <c r="C5" s="1981"/>
      <c r="D5" s="1981"/>
      <c r="E5" s="1981"/>
      <c r="F5" s="1981"/>
      <c r="G5" s="1981"/>
      <c r="H5" s="1982" t="s">
        <v>2614</v>
      </c>
    </row>
    <row r="6" spans="1:9" s="1946" customFormat="1" ht="13.8" x14ac:dyDescent="0.3">
      <c r="A6" s="6397"/>
      <c r="B6" s="1952">
        <v>1</v>
      </c>
      <c r="C6" s="1952">
        <v>2</v>
      </c>
      <c r="D6" s="1952">
        <v>3</v>
      </c>
      <c r="E6" s="1952">
        <v>4</v>
      </c>
      <c r="F6" s="1952">
        <v>5</v>
      </c>
      <c r="G6" s="1952">
        <v>6</v>
      </c>
      <c r="H6" s="1983" t="s">
        <v>2615</v>
      </c>
    </row>
    <row r="7" spans="1:9" s="1946" customFormat="1" ht="13.8" x14ac:dyDescent="0.3">
      <c r="A7" s="1984" t="s">
        <v>2616</v>
      </c>
      <c r="B7" s="1985">
        <v>1715</v>
      </c>
      <c r="C7" s="1985">
        <v>1942</v>
      </c>
      <c r="D7" s="1985">
        <v>2240</v>
      </c>
      <c r="E7" s="1985">
        <v>2271</v>
      </c>
      <c r="F7" s="1985">
        <v>1750</v>
      </c>
      <c r="G7" s="1985">
        <v>1701</v>
      </c>
      <c r="H7" s="1985">
        <f>B7+C7+D7+E7+F7+G7</f>
        <v>11619</v>
      </c>
    </row>
    <row r="8" spans="1:9" s="1946" customFormat="1" ht="13.8" x14ac:dyDescent="0.3">
      <c r="A8" s="1986" t="s">
        <v>2617</v>
      </c>
      <c r="B8" s="1987">
        <v>1416</v>
      </c>
      <c r="C8" s="1987">
        <v>1506</v>
      </c>
      <c r="D8" s="1987">
        <v>1777</v>
      </c>
      <c r="E8" s="1987">
        <v>1830</v>
      </c>
      <c r="F8" s="1987">
        <v>1400</v>
      </c>
      <c r="G8" s="1987">
        <v>1261</v>
      </c>
      <c r="H8" s="1987">
        <f t="shared" ref="H8:H15" si="0">B8+C8+D8+E8+F8+G8</f>
        <v>9190</v>
      </c>
    </row>
    <row r="9" spans="1:9" s="1946" customFormat="1" ht="13.8" x14ac:dyDescent="0.3">
      <c r="A9" s="1986" t="s">
        <v>2618</v>
      </c>
      <c r="B9" s="1987">
        <v>788</v>
      </c>
      <c r="C9" s="1987">
        <v>1146</v>
      </c>
      <c r="D9" s="1987">
        <v>1284</v>
      </c>
      <c r="E9" s="1987">
        <v>1333</v>
      </c>
      <c r="F9" s="1987">
        <v>1071</v>
      </c>
      <c r="G9" s="1987">
        <v>977</v>
      </c>
      <c r="H9" s="1987">
        <f t="shared" si="0"/>
        <v>6599</v>
      </c>
    </row>
    <row r="10" spans="1:9" s="1946" customFormat="1" ht="13.8" x14ac:dyDescent="0.3">
      <c r="A10" s="1986" t="s">
        <v>2619</v>
      </c>
      <c r="B10" s="1987">
        <v>1209</v>
      </c>
      <c r="C10" s="1987">
        <v>1448</v>
      </c>
      <c r="D10" s="1987">
        <v>1806</v>
      </c>
      <c r="E10" s="1987">
        <v>1569</v>
      </c>
      <c r="F10" s="1987">
        <v>1344</v>
      </c>
      <c r="G10" s="1987">
        <v>1028</v>
      </c>
      <c r="H10" s="1987">
        <f t="shared" si="0"/>
        <v>8404</v>
      </c>
    </row>
    <row r="11" spans="1:9" s="1946" customFormat="1" ht="13.8" x14ac:dyDescent="0.3">
      <c r="A11" s="1986" t="s">
        <v>2620</v>
      </c>
      <c r="B11" s="1987">
        <v>977</v>
      </c>
      <c r="C11" s="1987">
        <v>1162</v>
      </c>
      <c r="D11" s="1987">
        <v>1362</v>
      </c>
      <c r="E11" s="1987">
        <v>1327</v>
      </c>
      <c r="F11" s="1987">
        <v>1048</v>
      </c>
      <c r="G11" s="1987">
        <v>795</v>
      </c>
      <c r="H11" s="1987">
        <f t="shared" si="0"/>
        <v>6671</v>
      </c>
    </row>
    <row r="12" spans="1:9" s="1946" customFormat="1" ht="13.8" x14ac:dyDescent="0.3">
      <c r="A12" s="1986" t="s">
        <v>2621</v>
      </c>
      <c r="B12" s="1987">
        <v>555</v>
      </c>
      <c r="C12" s="1987">
        <v>690</v>
      </c>
      <c r="D12" s="1987">
        <v>754</v>
      </c>
      <c r="E12" s="1987">
        <v>736</v>
      </c>
      <c r="F12" s="1987">
        <v>584</v>
      </c>
      <c r="G12" s="1987">
        <v>540</v>
      </c>
      <c r="H12" s="1987">
        <f t="shared" si="0"/>
        <v>3859</v>
      </c>
    </row>
    <row r="13" spans="1:9" s="1946" customFormat="1" ht="13.8" x14ac:dyDescent="0.3">
      <c r="A13" s="1986" t="s">
        <v>2622</v>
      </c>
      <c r="B13" s="1987">
        <v>3612</v>
      </c>
      <c r="C13" s="1987">
        <v>3947</v>
      </c>
      <c r="D13" s="1987">
        <v>4586</v>
      </c>
      <c r="E13" s="1987">
        <v>4504</v>
      </c>
      <c r="F13" s="1987">
        <v>3573</v>
      </c>
      <c r="G13" s="1987">
        <v>3210</v>
      </c>
      <c r="H13" s="1987">
        <f t="shared" si="0"/>
        <v>23432</v>
      </c>
    </row>
    <row r="14" spans="1:9" s="1946" customFormat="1" ht="13.8" x14ac:dyDescent="0.3">
      <c r="A14" s="1986" t="s">
        <v>2623</v>
      </c>
      <c r="B14" s="1987">
        <v>675</v>
      </c>
      <c r="C14" s="1987">
        <v>908</v>
      </c>
      <c r="D14" s="1987">
        <v>1079</v>
      </c>
      <c r="E14" s="1987">
        <v>946</v>
      </c>
      <c r="F14" s="1987">
        <v>837</v>
      </c>
      <c r="G14" s="1987">
        <v>713</v>
      </c>
      <c r="H14" s="1987">
        <f t="shared" si="0"/>
        <v>5158</v>
      </c>
    </row>
    <row r="15" spans="1:9" s="1946" customFormat="1" ht="13.8" x14ac:dyDescent="0.3">
      <c r="A15" s="1986" t="s">
        <v>2624</v>
      </c>
      <c r="B15" s="1987">
        <v>647</v>
      </c>
      <c r="C15" s="1987">
        <v>829</v>
      </c>
      <c r="D15" s="1987">
        <v>832</v>
      </c>
      <c r="E15" s="1987">
        <v>780</v>
      </c>
      <c r="F15" s="1987">
        <v>648</v>
      </c>
      <c r="G15" s="1987">
        <v>561</v>
      </c>
      <c r="H15" s="1987">
        <f t="shared" si="0"/>
        <v>4297</v>
      </c>
    </row>
    <row r="16" spans="1:9" s="1946" customFormat="1" ht="13.8" x14ac:dyDescent="0.3">
      <c r="A16" s="1984" t="s">
        <v>2625</v>
      </c>
      <c r="B16" s="1988">
        <f>SUM(B7:B15)</f>
        <v>11594</v>
      </c>
      <c r="C16" s="1988">
        <f t="shared" ref="C16:H16" si="1">SUM(C7:C15)</f>
        <v>13578</v>
      </c>
      <c r="D16" s="1988">
        <f t="shared" si="1"/>
        <v>15720</v>
      </c>
      <c r="E16" s="1988">
        <f t="shared" si="1"/>
        <v>15296</v>
      </c>
      <c r="F16" s="1988">
        <f t="shared" si="1"/>
        <v>12255</v>
      </c>
      <c r="G16" s="1988">
        <f t="shared" si="1"/>
        <v>10786</v>
      </c>
      <c r="H16" s="1988">
        <f t="shared" si="1"/>
        <v>79229</v>
      </c>
    </row>
    <row r="17" spans="1:8" s="1946" customFormat="1" ht="13.8" x14ac:dyDescent="0.3">
      <c r="A17" s="1989" t="s">
        <v>2626</v>
      </c>
      <c r="B17" s="1990">
        <v>767</v>
      </c>
      <c r="C17" s="1990">
        <v>1118</v>
      </c>
      <c r="D17" s="1990">
        <v>1060</v>
      </c>
      <c r="E17" s="1990">
        <v>913</v>
      </c>
      <c r="F17" s="1990">
        <v>722</v>
      </c>
      <c r="G17" s="1990">
        <v>721</v>
      </c>
      <c r="H17" s="1990">
        <f>B17+C17+D17+E17+F17+G17</f>
        <v>5301</v>
      </c>
    </row>
    <row r="18" spans="1:8" s="1946" customFormat="1" ht="13.8" x14ac:dyDescent="0.3">
      <c r="A18" s="1989" t="s">
        <v>2627</v>
      </c>
      <c r="B18" s="1990">
        <f>SUM(B16:B17)</f>
        <v>12361</v>
      </c>
      <c r="C18" s="1990">
        <f t="shared" ref="C18:H18" si="2">SUM(C16:C17)</f>
        <v>14696</v>
      </c>
      <c r="D18" s="1990">
        <f t="shared" si="2"/>
        <v>16780</v>
      </c>
      <c r="E18" s="1990">
        <f t="shared" si="2"/>
        <v>16209</v>
      </c>
      <c r="F18" s="1990">
        <f t="shared" si="2"/>
        <v>12977</v>
      </c>
      <c r="G18" s="1990">
        <f t="shared" si="2"/>
        <v>11507</v>
      </c>
      <c r="H18" s="1990">
        <f t="shared" si="2"/>
        <v>84530</v>
      </c>
    </row>
  </sheetData>
  <mergeCells count="2">
    <mergeCell ref="A1:I1"/>
    <mergeCell ref="A5:A6"/>
  </mergeCells>
  <hyperlinks>
    <hyperlink ref="A1" location="CONTENT!A1" display="Back to table of contents" xr:uid="{0BDEA545-0BB4-48F6-A320-8FBFB2EA5B41}"/>
    <hyperlink ref="A1:I1" location="CONTENT!B157" display="Back to table of contents" xr:uid="{286032E2-4615-4F14-A269-1B98D2D98DFF}"/>
  </hyperlinks>
  <pageMargins left="0.7" right="0.7" top="0.75" bottom="0.75" header="0.3" footer="0.3"/>
  <ignoredErrors>
    <ignoredError sqref="B16:G16" formulaRange="1"/>
    <ignoredError sqref="H16" formula="1" formulaRange="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27B3C-2B08-47AA-8B17-FBC173092405}">
  <dimension ref="A1:J35"/>
  <sheetViews>
    <sheetView workbookViewId="0">
      <selection sqref="A1:XFD1"/>
    </sheetView>
  </sheetViews>
  <sheetFormatPr defaultColWidth="6.59765625" defaultRowHeight="13.2" x14ac:dyDescent="0.25"/>
  <cols>
    <col min="1" max="1" width="11.19921875" style="5400" customWidth="1"/>
    <col min="2" max="10" width="7.3984375" style="5400" customWidth="1"/>
    <col min="11" max="16384" width="6.59765625" style="5400"/>
  </cols>
  <sheetData>
    <row r="1" spans="1:10" s="1945" customFormat="1" ht="15.6" x14ac:dyDescent="0.3">
      <c r="A1" s="6383" t="s">
        <v>0</v>
      </c>
      <c r="B1" s="6383"/>
      <c r="C1" s="6383"/>
      <c r="D1" s="6383"/>
      <c r="E1" s="6383"/>
      <c r="F1" s="6383"/>
      <c r="G1" s="6383"/>
      <c r="H1" s="6383"/>
      <c r="I1" s="6383"/>
    </row>
    <row r="2" spans="1:10" s="5384" customFormat="1" ht="13.8" x14ac:dyDescent="0.3">
      <c r="A2" s="5383" t="s">
        <v>2628</v>
      </c>
    </row>
    <row r="3" spans="1:10" s="5384" customFormat="1" ht="13.8" x14ac:dyDescent="0.3">
      <c r="A3" s="5383" t="s">
        <v>2629</v>
      </c>
    </row>
    <row r="4" spans="1:10" s="5384" customFormat="1" ht="13.8" x14ac:dyDescent="0.3">
      <c r="A4" s="6398" t="s">
        <v>2613</v>
      </c>
      <c r="B4" s="6400" t="s">
        <v>2630</v>
      </c>
      <c r="C4" s="6401">
        <v>2014</v>
      </c>
      <c r="D4" s="6402"/>
      <c r="E4" s="6400">
        <v>2023</v>
      </c>
      <c r="F4" s="6401">
        <v>2014</v>
      </c>
      <c r="G4" s="6402"/>
      <c r="H4" s="6400">
        <v>2024</v>
      </c>
      <c r="I4" s="6401">
        <v>2014</v>
      </c>
      <c r="J4" s="6402"/>
    </row>
    <row r="5" spans="1:10" s="5384" customFormat="1" ht="13.8" x14ac:dyDescent="0.3">
      <c r="A5" s="6399"/>
      <c r="B5" s="5386" t="s">
        <v>6</v>
      </c>
      <c r="C5" s="5387" t="s">
        <v>63</v>
      </c>
      <c r="D5" s="5388" t="s">
        <v>224</v>
      </c>
      <c r="E5" s="5386" t="s">
        <v>6</v>
      </c>
      <c r="F5" s="5387" t="s">
        <v>63</v>
      </c>
      <c r="G5" s="5388" t="s">
        <v>224</v>
      </c>
      <c r="H5" s="5386" t="s">
        <v>6</v>
      </c>
      <c r="I5" s="5387" t="s">
        <v>63</v>
      </c>
      <c r="J5" s="5388" t="s">
        <v>224</v>
      </c>
    </row>
    <row r="6" spans="1:10" s="5384" customFormat="1" ht="13.8" x14ac:dyDescent="0.3">
      <c r="A6" s="5389" t="s">
        <v>2631</v>
      </c>
      <c r="D6" s="5357"/>
      <c r="G6" s="5357"/>
      <c r="J6" s="5357"/>
    </row>
    <row r="7" spans="1:10" s="5384" customFormat="1" ht="13.8" x14ac:dyDescent="0.3">
      <c r="A7" s="5385">
        <v>1</v>
      </c>
      <c r="B7" s="5390">
        <v>16253</v>
      </c>
      <c r="C7" s="5390">
        <v>8322</v>
      </c>
      <c r="D7" s="5390">
        <v>7931</v>
      </c>
      <c r="E7" s="5390">
        <v>15397</v>
      </c>
      <c r="F7" s="5390">
        <v>7822</v>
      </c>
      <c r="G7" s="5390">
        <v>7575</v>
      </c>
      <c r="H7" s="5390">
        <f>I7+J7</f>
        <v>12361</v>
      </c>
      <c r="I7" s="5390">
        <v>6360</v>
      </c>
      <c r="J7" s="5390">
        <v>6001</v>
      </c>
    </row>
    <row r="8" spans="1:10" s="5384" customFormat="1" ht="13.8" x14ac:dyDescent="0.3">
      <c r="A8" s="5391">
        <v>2</v>
      </c>
      <c r="B8" s="5392">
        <v>12705</v>
      </c>
      <c r="C8" s="5393">
        <v>6397</v>
      </c>
      <c r="D8" s="5392">
        <v>6308</v>
      </c>
      <c r="E8" s="5392">
        <v>16489</v>
      </c>
      <c r="F8" s="5393">
        <v>8487</v>
      </c>
      <c r="G8" s="5392">
        <v>8002</v>
      </c>
      <c r="H8" s="5392">
        <f t="shared" ref="H8:H13" si="0">I8+J8</f>
        <v>14696</v>
      </c>
      <c r="I8" s="5393">
        <v>7495</v>
      </c>
      <c r="J8" s="5392">
        <v>7201</v>
      </c>
    </row>
    <row r="9" spans="1:10" s="5384" customFormat="1" ht="13.8" x14ac:dyDescent="0.3">
      <c r="A9" s="5391">
        <v>3</v>
      </c>
      <c r="B9" s="5392">
        <v>12948</v>
      </c>
      <c r="C9" s="5393">
        <v>6530</v>
      </c>
      <c r="D9" s="5392">
        <v>6418</v>
      </c>
      <c r="E9" s="5392">
        <v>16200</v>
      </c>
      <c r="F9" s="5393">
        <v>8120</v>
      </c>
      <c r="G9" s="5392">
        <v>8080</v>
      </c>
      <c r="H9" s="5392">
        <f t="shared" si="0"/>
        <v>16780</v>
      </c>
      <c r="I9" s="5393">
        <v>8541</v>
      </c>
      <c r="J9" s="5392">
        <v>8239</v>
      </c>
    </row>
    <row r="10" spans="1:10" s="5384" customFormat="1" ht="13.8" x14ac:dyDescent="0.3">
      <c r="A10" s="5391">
        <v>4</v>
      </c>
      <c r="B10" s="5392">
        <v>13841</v>
      </c>
      <c r="C10" s="5393">
        <v>6970</v>
      </c>
      <c r="D10" s="5392">
        <v>6871</v>
      </c>
      <c r="E10" s="5392">
        <v>13525</v>
      </c>
      <c r="F10" s="5393">
        <v>6765</v>
      </c>
      <c r="G10" s="5392">
        <v>6760</v>
      </c>
      <c r="H10" s="5392">
        <f t="shared" si="0"/>
        <v>16209</v>
      </c>
      <c r="I10" s="5393">
        <v>8149</v>
      </c>
      <c r="J10" s="5392">
        <v>8060</v>
      </c>
    </row>
    <row r="11" spans="1:10" s="5384" customFormat="1" ht="13.8" x14ac:dyDescent="0.3">
      <c r="A11" s="5391">
        <v>5</v>
      </c>
      <c r="B11" s="5392">
        <v>14167</v>
      </c>
      <c r="C11" s="5393">
        <v>6983</v>
      </c>
      <c r="D11" s="5392">
        <v>7184</v>
      </c>
      <c r="E11" s="5392">
        <v>14355</v>
      </c>
      <c r="F11" s="5393">
        <v>7278</v>
      </c>
      <c r="G11" s="5392">
        <v>7077</v>
      </c>
      <c r="H11" s="5392">
        <f t="shared" si="0"/>
        <v>12977</v>
      </c>
      <c r="I11" s="5393">
        <v>6575</v>
      </c>
      <c r="J11" s="5392">
        <v>6402</v>
      </c>
    </row>
    <row r="12" spans="1:10" s="5384" customFormat="1" ht="13.8" x14ac:dyDescent="0.3">
      <c r="A12" s="5391">
        <v>6</v>
      </c>
      <c r="B12" s="5392">
        <v>14215</v>
      </c>
      <c r="C12" s="5393">
        <v>7104</v>
      </c>
      <c r="D12" s="5392">
        <v>7111</v>
      </c>
      <c r="E12" s="5392">
        <v>13035</v>
      </c>
      <c r="F12" s="5393">
        <v>6609</v>
      </c>
      <c r="G12" s="5392">
        <v>6426</v>
      </c>
      <c r="H12" s="5392">
        <f t="shared" si="0"/>
        <v>11486</v>
      </c>
      <c r="I12" s="5393">
        <v>5905</v>
      </c>
      <c r="J12" s="5392">
        <v>5581</v>
      </c>
    </row>
    <row r="13" spans="1:10" s="5384" customFormat="1" ht="13.8" x14ac:dyDescent="0.3">
      <c r="A13" s="5391" t="s">
        <v>2632</v>
      </c>
      <c r="B13" s="5392" t="s">
        <v>911</v>
      </c>
      <c r="C13" s="5394" t="s">
        <v>911</v>
      </c>
      <c r="D13" s="5394" t="s">
        <v>911</v>
      </c>
      <c r="E13" s="5392" t="s">
        <v>911</v>
      </c>
      <c r="F13" s="5394" t="s">
        <v>911</v>
      </c>
      <c r="G13" s="5394" t="s">
        <v>911</v>
      </c>
      <c r="H13" s="5392">
        <f t="shared" si="0"/>
        <v>21</v>
      </c>
      <c r="I13" s="5394">
        <v>12</v>
      </c>
      <c r="J13" s="5394">
        <v>9</v>
      </c>
    </row>
    <row r="14" spans="1:10" s="5384" customFormat="1" ht="13.8" x14ac:dyDescent="0.3">
      <c r="A14" s="5395" t="s">
        <v>6</v>
      </c>
      <c r="B14" s="5396">
        <v>84129</v>
      </c>
      <c r="C14" s="5397">
        <v>42306</v>
      </c>
      <c r="D14" s="5397">
        <v>41823</v>
      </c>
      <c r="E14" s="5396">
        <v>89001</v>
      </c>
      <c r="F14" s="5397">
        <v>45081</v>
      </c>
      <c r="G14" s="5397">
        <v>43920</v>
      </c>
      <c r="H14" s="5396">
        <f>SUM(H7:H13)</f>
        <v>84530</v>
      </c>
      <c r="I14" s="5397">
        <f t="shared" ref="I14:J14" si="1">SUM(I7:I13)</f>
        <v>43037</v>
      </c>
      <c r="J14" s="5397">
        <f t="shared" si="1"/>
        <v>41493</v>
      </c>
    </row>
    <row r="15" spans="1:10" s="5384" customFormat="1" ht="13.8" x14ac:dyDescent="0.3">
      <c r="A15" s="5398" t="s">
        <v>2633</v>
      </c>
      <c r="B15" s="5354"/>
      <c r="D15" s="5354"/>
      <c r="G15" s="5354"/>
      <c r="J15" s="5357"/>
    </row>
    <row r="16" spans="1:10" s="5384" customFormat="1" ht="13.8" x14ac:dyDescent="0.3">
      <c r="A16" s="5385">
        <v>1</v>
      </c>
      <c r="B16" s="5392">
        <v>10196</v>
      </c>
      <c r="C16" s="5390">
        <v>5220</v>
      </c>
      <c r="D16" s="5399">
        <v>4976</v>
      </c>
      <c r="E16" s="5390">
        <v>9441</v>
      </c>
      <c r="F16" s="5390">
        <v>4778</v>
      </c>
      <c r="G16" s="5399">
        <v>4663</v>
      </c>
      <c r="H16" s="5390">
        <f>I16+J16</f>
        <v>6618</v>
      </c>
      <c r="I16" s="5390">
        <v>3430</v>
      </c>
      <c r="J16" s="5399">
        <v>3188</v>
      </c>
    </row>
    <row r="17" spans="1:10" s="5384" customFormat="1" ht="13.8" x14ac:dyDescent="0.3">
      <c r="A17" s="5391">
        <v>2</v>
      </c>
      <c r="B17" s="5392">
        <v>7699</v>
      </c>
      <c r="C17" s="5392">
        <v>3890</v>
      </c>
      <c r="D17" s="5393">
        <v>3809</v>
      </c>
      <c r="E17" s="5392">
        <v>10319</v>
      </c>
      <c r="F17" s="5392">
        <v>5301</v>
      </c>
      <c r="G17" s="5393">
        <v>5018</v>
      </c>
      <c r="H17" s="5392">
        <f t="shared" ref="H17:H21" si="2">I17+J17</f>
        <v>8536</v>
      </c>
      <c r="I17" s="5392">
        <v>4349</v>
      </c>
      <c r="J17" s="5393">
        <v>4187</v>
      </c>
    </row>
    <row r="18" spans="1:10" s="5384" customFormat="1" ht="13.8" x14ac:dyDescent="0.3">
      <c r="A18" s="5391">
        <v>3</v>
      </c>
      <c r="B18" s="5392">
        <v>8013</v>
      </c>
      <c r="C18" s="5392">
        <v>3981</v>
      </c>
      <c r="D18" s="5393">
        <v>4032</v>
      </c>
      <c r="E18" s="5392">
        <v>9857</v>
      </c>
      <c r="F18" s="5392">
        <v>4953</v>
      </c>
      <c r="G18" s="5393">
        <v>4904</v>
      </c>
      <c r="H18" s="5392">
        <f t="shared" si="2"/>
        <v>10180</v>
      </c>
      <c r="I18" s="5392">
        <v>5184</v>
      </c>
      <c r="J18" s="5393">
        <v>4996</v>
      </c>
    </row>
    <row r="19" spans="1:10" s="5384" customFormat="1" ht="13.8" x14ac:dyDescent="0.3">
      <c r="A19" s="5391">
        <v>4</v>
      </c>
      <c r="B19" s="5392">
        <v>8583</v>
      </c>
      <c r="C19" s="5392">
        <v>4315</v>
      </c>
      <c r="D19" s="5393">
        <v>4268</v>
      </c>
      <c r="E19" s="5392">
        <v>8212</v>
      </c>
      <c r="F19" s="5392">
        <v>4069</v>
      </c>
      <c r="G19" s="5393">
        <v>4143</v>
      </c>
      <c r="H19" s="5392">
        <f t="shared" si="2"/>
        <v>9520</v>
      </c>
      <c r="I19" s="5392">
        <v>4792</v>
      </c>
      <c r="J19" s="5393">
        <v>4728</v>
      </c>
    </row>
    <row r="20" spans="1:10" s="5384" customFormat="1" ht="13.8" x14ac:dyDescent="0.3">
      <c r="A20" s="5391">
        <v>5</v>
      </c>
      <c r="B20" s="5392">
        <v>9094</v>
      </c>
      <c r="C20" s="5392">
        <v>4447</v>
      </c>
      <c r="D20" s="5393">
        <v>4647</v>
      </c>
      <c r="E20" s="5392">
        <v>8643</v>
      </c>
      <c r="F20" s="5392">
        <v>4366</v>
      </c>
      <c r="G20" s="5393">
        <v>4277</v>
      </c>
      <c r="H20" s="5392">
        <f t="shared" si="2"/>
        <v>7609</v>
      </c>
      <c r="I20" s="5392">
        <v>3843</v>
      </c>
      <c r="J20" s="5393">
        <v>3766</v>
      </c>
    </row>
    <row r="21" spans="1:10" s="5384" customFormat="1" ht="13.8" x14ac:dyDescent="0.3">
      <c r="A21" s="5391">
        <v>6</v>
      </c>
      <c r="B21" s="5392">
        <v>9245</v>
      </c>
      <c r="C21" s="5392">
        <v>4595</v>
      </c>
      <c r="D21" s="5393">
        <v>4650</v>
      </c>
      <c r="E21" s="5392">
        <v>7920</v>
      </c>
      <c r="F21" s="5392">
        <v>4034</v>
      </c>
      <c r="G21" s="5393">
        <v>3886</v>
      </c>
      <c r="H21" s="5392">
        <f t="shared" si="2"/>
        <v>6503</v>
      </c>
      <c r="I21" s="5392">
        <v>3355</v>
      </c>
      <c r="J21" s="5393">
        <v>3148</v>
      </c>
    </row>
    <row r="22" spans="1:10" s="5384" customFormat="1" ht="13.8" x14ac:dyDescent="0.3">
      <c r="A22" s="5391" t="s">
        <v>2632</v>
      </c>
      <c r="B22" s="5392" t="s">
        <v>911</v>
      </c>
      <c r="C22" s="5392" t="s">
        <v>911</v>
      </c>
      <c r="D22" s="5392" t="s">
        <v>911</v>
      </c>
      <c r="E22" s="5392" t="s">
        <v>911</v>
      </c>
      <c r="F22" s="5392" t="s">
        <v>911</v>
      </c>
      <c r="G22" s="5392" t="s">
        <v>911</v>
      </c>
      <c r="H22" s="5392" t="s">
        <v>911</v>
      </c>
      <c r="I22" s="5392" t="s">
        <v>911</v>
      </c>
      <c r="J22" s="5392" t="s">
        <v>911</v>
      </c>
    </row>
    <row r="23" spans="1:10" s="5384" customFormat="1" ht="13.8" x14ac:dyDescent="0.3">
      <c r="A23" s="5395" t="s">
        <v>6</v>
      </c>
      <c r="B23" s="5396">
        <v>52830</v>
      </c>
      <c r="C23" s="5396">
        <v>26448</v>
      </c>
      <c r="D23" s="5396">
        <v>26382</v>
      </c>
      <c r="E23" s="5396">
        <v>54392</v>
      </c>
      <c r="F23" s="5396">
        <v>27501</v>
      </c>
      <c r="G23" s="5396">
        <v>26891</v>
      </c>
      <c r="H23" s="5396">
        <f>SUM(H16:H22)</f>
        <v>48966</v>
      </c>
      <c r="I23" s="5396">
        <f t="shared" ref="I23:J23" si="3">SUM(I16:I22)</f>
        <v>24953</v>
      </c>
      <c r="J23" s="5396">
        <f t="shared" si="3"/>
        <v>24013</v>
      </c>
    </row>
    <row r="24" spans="1:10" s="5384" customFormat="1" ht="13.8" x14ac:dyDescent="0.3">
      <c r="A24" s="5398" t="s">
        <v>2634</v>
      </c>
      <c r="B24" s="5354"/>
      <c r="D24" s="5354"/>
      <c r="G24" s="5354"/>
      <c r="J24" s="5357"/>
    </row>
    <row r="25" spans="1:10" s="5384" customFormat="1" ht="13.8" x14ac:dyDescent="0.3">
      <c r="A25" s="5385">
        <v>1</v>
      </c>
      <c r="B25" s="5390">
        <v>6057</v>
      </c>
      <c r="C25" s="5390">
        <v>3102</v>
      </c>
      <c r="D25" s="5390">
        <v>2955</v>
      </c>
      <c r="E25" s="5390">
        <v>5956</v>
      </c>
      <c r="F25" s="5390">
        <v>3044</v>
      </c>
      <c r="G25" s="5390">
        <v>2912</v>
      </c>
      <c r="H25" s="5390">
        <f>I25+J25</f>
        <v>5743</v>
      </c>
      <c r="I25" s="5390">
        <v>2930</v>
      </c>
      <c r="J25" s="5390">
        <v>2813</v>
      </c>
    </row>
    <row r="26" spans="1:10" s="5384" customFormat="1" ht="13.8" x14ac:dyDescent="0.3">
      <c r="A26" s="5391">
        <v>2</v>
      </c>
      <c r="B26" s="5392">
        <v>5006</v>
      </c>
      <c r="C26" s="5392">
        <v>2507</v>
      </c>
      <c r="D26" s="5392">
        <v>2499</v>
      </c>
      <c r="E26" s="5392">
        <v>6170</v>
      </c>
      <c r="F26" s="5392">
        <v>3186</v>
      </c>
      <c r="G26" s="5392">
        <v>2984</v>
      </c>
      <c r="H26" s="5392">
        <f t="shared" ref="H26:H31" si="4">I26+J26</f>
        <v>6160</v>
      </c>
      <c r="I26" s="5392">
        <v>3146</v>
      </c>
      <c r="J26" s="5392">
        <v>3014</v>
      </c>
    </row>
    <row r="27" spans="1:10" s="5384" customFormat="1" ht="13.8" x14ac:dyDescent="0.3">
      <c r="A27" s="5391">
        <v>3</v>
      </c>
      <c r="B27" s="5392">
        <v>4935</v>
      </c>
      <c r="C27" s="5392">
        <v>2549</v>
      </c>
      <c r="D27" s="5392">
        <v>2386</v>
      </c>
      <c r="E27" s="5392">
        <v>6343</v>
      </c>
      <c r="F27" s="5392">
        <v>3167</v>
      </c>
      <c r="G27" s="5392">
        <v>3176</v>
      </c>
      <c r="H27" s="5392">
        <f t="shared" si="4"/>
        <v>6600</v>
      </c>
      <c r="I27" s="5392">
        <v>3357</v>
      </c>
      <c r="J27" s="5392">
        <v>3243</v>
      </c>
    </row>
    <row r="28" spans="1:10" s="5384" customFormat="1" ht="13.8" x14ac:dyDescent="0.3">
      <c r="A28" s="5391">
        <v>4</v>
      </c>
      <c r="B28" s="5392">
        <v>5258</v>
      </c>
      <c r="C28" s="5392">
        <v>2655</v>
      </c>
      <c r="D28" s="5392">
        <v>2603</v>
      </c>
      <c r="E28" s="5392">
        <v>5313</v>
      </c>
      <c r="F28" s="5392">
        <v>2696</v>
      </c>
      <c r="G28" s="5392">
        <v>2617</v>
      </c>
      <c r="H28" s="5392">
        <f t="shared" si="4"/>
        <v>6689</v>
      </c>
      <c r="I28" s="5392">
        <v>3357</v>
      </c>
      <c r="J28" s="5392">
        <v>3332</v>
      </c>
    </row>
    <row r="29" spans="1:10" s="5384" customFormat="1" ht="13.8" x14ac:dyDescent="0.3">
      <c r="A29" s="5391">
        <v>5</v>
      </c>
      <c r="B29" s="5392">
        <v>5073</v>
      </c>
      <c r="C29" s="5392">
        <v>2536</v>
      </c>
      <c r="D29" s="5392">
        <v>2537</v>
      </c>
      <c r="E29" s="5392">
        <v>5712</v>
      </c>
      <c r="F29" s="5392">
        <v>2912</v>
      </c>
      <c r="G29" s="5392">
        <v>2800</v>
      </c>
      <c r="H29" s="5392">
        <f t="shared" si="4"/>
        <v>5368</v>
      </c>
      <c r="I29" s="5392">
        <v>2732</v>
      </c>
      <c r="J29" s="5392">
        <v>2636</v>
      </c>
    </row>
    <row r="30" spans="1:10" s="5384" customFormat="1" ht="13.8" x14ac:dyDescent="0.3">
      <c r="A30" s="5391">
        <v>6</v>
      </c>
      <c r="B30" s="5392">
        <v>4970</v>
      </c>
      <c r="C30" s="5392">
        <v>2509</v>
      </c>
      <c r="D30" s="5392">
        <v>2461</v>
      </c>
      <c r="E30" s="5392">
        <v>5115</v>
      </c>
      <c r="F30" s="5392">
        <v>2575</v>
      </c>
      <c r="G30" s="5392">
        <v>2540</v>
      </c>
      <c r="H30" s="5392">
        <f t="shared" si="4"/>
        <v>4983</v>
      </c>
      <c r="I30" s="5392">
        <v>2550</v>
      </c>
      <c r="J30" s="5392">
        <v>2433</v>
      </c>
    </row>
    <row r="31" spans="1:10" s="5384" customFormat="1" ht="13.8" x14ac:dyDescent="0.3">
      <c r="A31" s="5391" t="s">
        <v>2632</v>
      </c>
      <c r="B31" s="5392" t="s">
        <v>911</v>
      </c>
      <c r="C31" s="5392" t="s">
        <v>911</v>
      </c>
      <c r="D31" s="5392" t="s">
        <v>911</v>
      </c>
      <c r="E31" s="5392" t="s">
        <v>911</v>
      </c>
      <c r="F31" s="5392" t="s">
        <v>911</v>
      </c>
      <c r="G31" s="5392" t="s">
        <v>911</v>
      </c>
      <c r="H31" s="5392">
        <f t="shared" si="4"/>
        <v>21</v>
      </c>
      <c r="I31" s="5392">
        <v>12</v>
      </c>
      <c r="J31" s="5392">
        <v>9</v>
      </c>
    </row>
    <row r="32" spans="1:10" s="5384" customFormat="1" ht="13.8" x14ac:dyDescent="0.3">
      <c r="A32" s="5395" t="s">
        <v>6</v>
      </c>
      <c r="B32" s="5396">
        <v>31299</v>
      </c>
      <c r="C32" s="5396">
        <v>15858</v>
      </c>
      <c r="D32" s="5396">
        <v>15441</v>
      </c>
      <c r="E32" s="5396">
        <v>34609</v>
      </c>
      <c r="F32" s="5396">
        <v>17580</v>
      </c>
      <c r="G32" s="5396">
        <v>17029</v>
      </c>
      <c r="H32" s="5396">
        <f>SUM(H25:H31)</f>
        <v>35564</v>
      </c>
      <c r="I32" s="5396">
        <f t="shared" ref="I32:J32" si="5">SUM(I25:I31)</f>
        <v>18084</v>
      </c>
      <c r="J32" s="5396">
        <f t="shared" si="5"/>
        <v>17480</v>
      </c>
    </row>
    <row r="33" s="5380" customFormat="1" x14ac:dyDescent="0.3"/>
    <row r="34" s="5380" customFormat="1" x14ac:dyDescent="0.3"/>
    <row r="35" s="5380" customFormat="1" x14ac:dyDescent="0.3"/>
  </sheetData>
  <mergeCells count="5">
    <mergeCell ref="A1:I1"/>
    <mergeCell ref="A4:A5"/>
    <mergeCell ref="B4:D4"/>
    <mergeCell ref="E4:G4"/>
    <mergeCell ref="H4:J4"/>
  </mergeCells>
  <hyperlinks>
    <hyperlink ref="A1" location="CONTENT!A1" display="Back to table of contents" xr:uid="{0CB1E2C5-D109-4EB1-A9E3-C9FF16F04DF2}"/>
    <hyperlink ref="A1:I1" location="CONTENT!B157" display="Back to table of contents" xr:uid="{28B09B56-21E0-449A-947F-F5D04DA0ED38}"/>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8864-EB6F-4395-89AE-2CFBEFF67A49}">
  <dimension ref="A1:L22"/>
  <sheetViews>
    <sheetView workbookViewId="0">
      <selection sqref="A1:XFD1"/>
    </sheetView>
  </sheetViews>
  <sheetFormatPr defaultColWidth="7" defaultRowHeight="13.2" x14ac:dyDescent="0.3"/>
  <cols>
    <col min="1" max="1" width="13.3984375" style="1950" customWidth="1"/>
    <col min="2" max="10" width="11" style="1950" customWidth="1"/>
    <col min="11" max="16384" width="7" style="1950"/>
  </cols>
  <sheetData>
    <row r="1" spans="1:12" s="1945" customFormat="1" ht="15.6" x14ac:dyDescent="0.3">
      <c r="A1" s="6383" t="s">
        <v>0</v>
      </c>
      <c r="B1" s="6383"/>
      <c r="C1" s="6383"/>
      <c r="D1" s="6383"/>
      <c r="E1" s="6383"/>
      <c r="F1" s="6383"/>
      <c r="G1" s="6383"/>
      <c r="H1" s="6383"/>
      <c r="I1" s="6383"/>
    </row>
    <row r="2" spans="1:12" x14ac:dyDescent="0.3">
      <c r="A2" s="6403" t="s">
        <v>2635</v>
      </c>
      <c r="B2" s="6403"/>
      <c r="C2" s="6403"/>
      <c r="D2" s="6403"/>
      <c r="E2" s="6403"/>
      <c r="F2" s="6403"/>
      <c r="G2" s="6403"/>
      <c r="H2" s="6403"/>
      <c r="I2" s="6403"/>
      <c r="J2" s="6403"/>
    </row>
    <row r="3" spans="1:12" x14ac:dyDescent="0.3">
      <c r="A3" s="6403"/>
      <c r="B3" s="6403"/>
      <c r="C3" s="6403"/>
      <c r="D3" s="6403"/>
      <c r="E3" s="6403"/>
      <c r="F3" s="6403"/>
      <c r="G3" s="6403"/>
      <c r="H3" s="6403"/>
      <c r="I3" s="6403"/>
      <c r="J3" s="6403"/>
    </row>
    <row r="4" spans="1:12" ht="15.6" x14ac:dyDescent="0.3">
      <c r="A4" s="1980" t="s">
        <v>2636</v>
      </c>
    </row>
    <row r="5" spans="1:12" ht="13.8" x14ac:dyDescent="0.3">
      <c r="A5" s="1955"/>
    </row>
    <row r="6" spans="1:12" s="1946" customFormat="1" ht="13.8" x14ac:dyDescent="0.3">
      <c r="A6" s="6396" t="s">
        <v>61</v>
      </c>
      <c r="B6" s="6375" t="s">
        <v>2637</v>
      </c>
      <c r="C6" s="6376"/>
      <c r="D6" s="6377"/>
      <c r="E6" s="1991" t="s">
        <v>2638</v>
      </c>
      <c r="F6" s="1992"/>
      <c r="G6" s="1993"/>
      <c r="H6" s="1992" t="s">
        <v>2639</v>
      </c>
      <c r="I6" s="1992"/>
      <c r="J6" s="1993"/>
      <c r="K6" s="1950"/>
      <c r="L6" s="1950"/>
    </row>
    <row r="7" spans="1:12" s="1946" customFormat="1" ht="13.8" x14ac:dyDescent="0.3">
      <c r="A7" s="6404"/>
      <c r="B7" s="1994" t="s">
        <v>6</v>
      </c>
      <c r="C7" s="1983" t="s">
        <v>63</v>
      </c>
      <c r="D7" s="1995" t="s">
        <v>224</v>
      </c>
      <c r="E7" s="1994" t="s">
        <v>6</v>
      </c>
      <c r="F7" s="1983" t="s">
        <v>63</v>
      </c>
      <c r="G7" s="1995" t="s">
        <v>224</v>
      </c>
      <c r="H7" s="1994" t="s">
        <v>6</v>
      </c>
      <c r="I7" s="1983" t="s">
        <v>63</v>
      </c>
      <c r="J7" s="1995" t="s">
        <v>224</v>
      </c>
      <c r="K7" s="1950"/>
      <c r="L7" s="1950"/>
    </row>
    <row r="8" spans="1:12" s="1946" customFormat="1" ht="13.8" x14ac:dyDescent="0.3">
      <c r="A8" s="1996">
        <v>2010</v>
      </c>
      <c r="B8" s="1997">
        <v>23156</v>
      </c>
      <c r="C8" s="1997">
        <v>12048</v>
      </c>
      <c r="D8" s="1997">
        <v>11108</v>
      </c>
      <c r="E8" s="1997">
        <v>15871</v>
      </c>
      <c r="F8" s="1997">
        <v>7604</v>
      </c>
      <c r="G8" s="1997">
        <v>8267</v>
      </c>
      <c r="H8" s="1998">
        <v>68.539471411297299</v>
      </c>
      <c r="I8" s="1998">
        <v>63.114209827357236</v>
      </c>
      <c r="J8" s="1998">
        <v>74.423838674828957</v>
      </c>
      <c r="K8" s="1950"/>
      <c r="L8" s="1950"/>
    </row>
    <row r="9" spans="1:12" s="1946" customFormat="1" ht="13.8" x14ac:dyDescent="0.3">
      <c r="A9" s="1996">
        <v>2011</v>
      </c>
      <c r="B9" s="1997">
        <v>23176</v>
      </c>
      <c r="C9" s="1997">
        <v>12055</v>
      </c>
      <c r="D9" s="1997">
        <v>11121</v>
      </c>
      <c r="E9" s="1997">
        <v>15890</v>
      </c>
      <c r="F9" s="1997">
        <v>7561</v>
      </c>
      <c r="G9" s="1997">
        <v>8329</v>
      </c>
      <c r="H9" s="1998">
        <v>68.562305833620982</v>
      </c>
      <c r="I9" s="1998">
        <v>62.720862712567403</v>
      </c>
      <c r="J9" s="1998">
        <v>74.894344033809915</v>
      </c>
      <c r="K9" s="1950"/>
      <c r="L9" s="1950"/>
    </row>
    <row r="10" spans="1:12" s="1946" customFormat="1" ht="13.8" x14ac:dyDescent="0.3">
      <c r="A10" s="1996">
        <v>2012</v>
      </c>
      <c r="B10" s="1997">
        <v>22697</v>
      </c>
      <c r="C10" s="1997">
        <v>11716</v>
      </c>
      <c r="D10" s="1997">
        <v>10981</v>
      </c>
      <c r="E10" s="1997">
        <v>15613</v>
      </c>
      <c r="F10" s="1997">
        <v>7319</v>
      </c>
      <c r="G10" s="1997">
        <v>8294</v>
      </c>
      <c r="H10" s="1998">
        <v>68.788826717187291</v>
      </c>
      <c r="I10" s="1998">
        <v>62.470126322977123</v>
      </c>
      <c r="J10" s="1998">
        <v>75.530461706584092</v>
      </c>
      <c r="K10" s="1950"/>
      <c r="L10" s="1950"/>
    </row>
    <row r="11" spans="1:12" s="1946" customFormat="1" ht="13.8" x14ac:dyDescent="0.3">
      <c r="A11" s="1996">
        <v>2013</v>
      </c>
      <c r="B11" s="1997">
        <v>22419</v>
      </c>
      <c r="C11" s="1997">
        <v>11626</v>
      </c>
      <c r="D11" s="1997">
        <v>10793</v>
      </c>
      <c r="E11" s="1997">
        <v>16762</v>
      </c>
      <c r="F11" s="1997">
        <v>8016</v>
      </c>
      <c r="G11" s="1997">
        <v>8746</v>
      </c>
      <c r="H11" s="1998">
        <v>74.8</v>
      </c>
      <c r="I11" s="1998">
        <v>68.900000000000006</v>
      </c>
      <c r="J11" s="1998">
        <v>81</v>
      </c>
      <c r="K11" s="1950"/>
      <c r="L11" s="1950"/>
    </row>
    <row r="12" spans="1:12" s="1946" customFormat="1" ht="13.8" x14ac:dyDescent="0.3">
      <c r="A12" s="1996">
        <v>2014</v>
      </c>
      <c r="B12" s="1997">
        <v>20717</v>
      </c>
      <c r="C12" s="1997">
        <v>10688</v>
      </c>
      <c r="D12" s="1997">
        <v>10029</v>
      </c>
      <c r="E12" s="1999">
        <v>15108</v>
      </c>
      <c r="F12" s="1999">
        <v>7117</v>
      </c>
      <c r="G12" s="1999">
        <v>7991</v>
      </c>
      <c r="H12" s="2000">
        <v>72.900000000000006</v>
      </c>
      <c r="I12" s="2000">
        <v>66.599999999999994</v>
      </c>
      <c r="J12" s="2000">
        <v>79.7</v>
      </c>
      <c r="K12" s="1950"/>
      <c r="L12" s="1950"/>
    </row>
    <row r="13" spans="1:12" s="1946" customFormat="1" ht="13.8" x14ac:dyDescent="0.3">
      <c r="A13" s="1996">
        <v>2015</v>
      </c>
      <c r="B13" s="1997">
        <v>20434</v>
      </c>
      <c r="C13" s="1997">
        <v>10463</v>
      </c>
      <c r="D13" s="1997">
        <v>9971</v>
      </c>
      <c r="E13" s="1999">
        <v>15153</v>
      </c>
      <c r="F13" s="1999">
        <v>7103</v>
      </c>
      <c r="G13" s="1999">
        <v>8050</v>
      </c>
      <c r="H13" s="2000">
        <v>74.2</v>
      </c>
      <c r="I13" s="2000">
        <v>67.900000000000006</v>
      </c>
      <c r="J13" s="2000">
        <v>80.7</v>
      </c>
      <c r="K13" s="1950"/>
      <c r="L13" s="1950"/>
    </row>
    <row r="14" spans="1:12" s="1946" customFormat="1" ht="13.8" x14ac:dyDescent="0.3">
      <c r="A14" s="1996">
        <v>2016</v>
      </c>
      <c r="B14" s="1997">
        <v>19798</v>
      </c>
      <c r="C14" s="1997">
        <v>10221</v>
      </c>
      <c r="D14" s="1997">
        <v>9577</v>
      </c>
      <c r="E14" s="1999">
        <v>14785</v>
      </c>
      <c r="F14" s="1999">
        <v>7092</v>
      </c>
      <c r="G14" s="1999">
        <v>7693</v>
      </c>
      <c r="H14" s="2000">
        <v>74.7</v>
      </c>
      <c r="I14" s="2000">
        <v>69.400000000000006</v>
      </c>
      <c r="J14" s="2000">
        <v>80.3</v>
      </c>
      <c r="K14" s="1950"/>
      <c r="L14" s="1950"/>
    </row>
    <row r="15" spans="1:12" s="1946" customFormat="1" ht="13.8" x14ac:dyDescent="0.3">
      <c r="A15" s="1996">
        <v>2017</v>
      </c>
      <c r="B15" s="1997">
        <v>15994</v>
      </c>
      <c r="C15" s="1997">
        <v>8160</v>
      </c>
      <c r="D15" s="1997">
        <v>7834</v>
      </c>
      <c r="E15" s="1999">
        <v>12985</v>
      </c>
      <c r="F15" s="1999">
        <v>6255</v>
      </c>
      <c r="G15" s="1999">
        <v>6730</v>
      </c>
      <c r="H15" s="2000">
        <v>81.2</v>
      </c>
      <c r="I15" s="2000">
        <v>76.7</v>
      </c>
      <c r="J15" s="2000">
        <v>85.9</v>
      </c>
      <c r="K15" s="1950"/>
      <c r="L15" s="1950"/>
    </row>
    <row r="16" spans="1:12" s="1946" customFormat="1" ht="13.8" x14ac:dyDescent="0.3">
      <c r="A16" s="1996">
        <v>2018</v>
      </c>
      <c r="B16" s="1997">
        <v>15892</v>
      </c>
      <c r="C16" s="1997">
        <v>8006</v>
      </c>
      <c r="D16" s="1997">
        <v>7886</v>
      </c>
      <c r="E16" s="1999">
        <v>12518</v>
      </c>
      <c r="F16" s="1999">
        <v>5858</v>
      </c>
      <c r="G16" s="1999">
        <v>6660</v>
      </c>
      <c r="H16" s="2000">
        <v>78.8</v>
      </c>
      <c r="I16" s="2000">
        <v>73.2</v>
      </c>
      <c r="J16" s="2000">
        <v>84.5</v>
      </c>
      <c r="K16" s="1950"/>
      <c r="L16" s="1950"/>
    </row>
    <row r="17" spans="1:12" s="1946" customFormat="1" ht="13.8" x14ac:dyDescent="0.3">
      <c r="A17" s="1996">
        <v>2019</v>
      </c>
      <c r="B17" s="1997">
        <v>14985</v>
      </c>
      <c r="C17" s="1997">
        <v>7456</v>
      </c>
      <c r="D17" s="1997">
        <v>7529</v>
      </c>
      <c r="E17" s="1999">
        <v>11578</v>
      </c>
      <c r="F17" s="1999">
        <v>5345</v>
      </c>
      <c r="G17" s="1999">
        <v>6233</v>
      </c>
      <c r="H17" s="2000">
        <v>77.3</v>
      </c>
      <c r="I17" s="2000">
        <v>71.7</v>
      </c>
      <c r="J17" s="2000">
        <v>82.8</v>
      </c>
      <c r="K17" s="1950"/>
      <c r="L17" s="1950"/>
    </row>
    <row r="18" spans="1:12" s="1946" customFormat="1" ht="13.8" x14ac:dyDescent="0.3">
      <c r="A18" s="1996" t="s">
        <v>2640</v>
      </c>
      <c r="B18" s="1997">
        <v>14116</v>
      </c>
      <c r="C18" s="1997">
        <v>7103</v>
      </c>
      <c r="D18" s="1997">
        <v>7013</v>
      </c>
      <c r="E18" s="1999">
        <v>11016</v>
      </c>
      <c r="F18" s="1999">
        <v>5170</v>
      </c>
      <c r="G18" s="1999">
        <v>5846</v>
      </c>
      <c r="H18" s="2000">
        <v>78</v>
      </c>
      <c r="I18" s="2000">
        <v>72.8</v>
      </c>
      <c r="J18" s="2000">
        <v>83.4</v>
      </c>
      <c r="K18" s="1950"/>
      <c r="L18" s="1950"/>
    </row>
    <row r="19" spans="1:12" s="1946" customFormat="1" ht="13.8" x14ac:dyDescent="0.3">
      <c r="A19" s="1996" t="s">
        <v>2630</v>
      </c>
      <c r="B19" s="1997">
        <v>16011</v>
      </c>
      <c r="C19" s="1997">
        <v>7852</v>
      </c>
      <c r="D19" s="1997">
        <v>8159</v>
      </c>
      <c r="E19" s="1999">
        <v>13301</v>
      </c>
      <c r="F19" s="1999">
        <v>6138</v>
      </c>
      <c r="G19" s="1999">
        <v>7163</v>
      </c>
      <c r="H19" s="2000">
        <v>83.1</v>
      </c>
      <c r="I19" s="2000">
        <v>78.2</v>
      </c>
      <c r="J19" s="2000">
        <v>87.8</v>
      </c>
      <c r="K19" s="1950"/>
      <c r="L19" s="1950"/>
    </row>
    <row r="20" spans="1:12" s="1946" customFormat="1" ht="13.8" x14ac:dyDescent="0.3">
      <c r="A20" s="1996">
        <v>2023</v>
      </c>
      <c r="B20" s="1997">
        <v>15054</v>
      </c>
      <c r="C20" s="1997">
        <v>7475</v>
      </c>
      <c r="D20" s="1997">
        <v>7579</v>
      </c>
      <c r="E20" s="1999">
        <v>12349</v>
      </c>
      <c r="F20" s="1999">
        <v>5834</v>
      </c>
      <c r="G20" s="1999">
        <v>6515</v>
      </c>
      <c r="H20" s="2000">
        <v>82</v>
      </c>
      <c r="I20" s="2000">
        <v>78.099999999999994</v>
      </c>
      <c r="J20" s="2000">
        <v>86</v>
      </c>
      <c r="K20" s="1950"/>
      <c r="L20" s="1950"/>
    </row>
    <row r="21" spans="1:12" s="5384" customFormat="1" ht="13.8" x14ac:dyDescent="0.3">
      <c r="A21" s="5350">
        <v>2024</v>
      </c>
      <c r="B21" s="5755">
        <f>C21+D21</f>
        <v>13866</v>
      </c>
      <c r="C21" s="5755">
        <v>6955</v>
      </c>
      <c r="D21" s="5755">
        <v>6911</v>
      </c>
      <c r="E21" s="5756">
        <f>F21+G21</f>
        <v>11020</v>
      </c>
      <c r="F21" s="5756">
        <v>5338</v>
      </c>
      <c r="G21" s="5756">
        <v>5682</v>
      </c>
      <c r="H21" s="5757">
        <v>79.5</v>
      </c>
      <c r="I21" s="5757">
        <v>76.599999999999994</v>
      </c>
      <c r="J21" s="5757">
        <v>82.2</v>
      </c>
      <c r="K21" s="5380"/>
      <c r="L21" s="5380"/>
    </row>
    <row r="22" spans="1:12" ht="13.8" x14ac:dyDescent="0.3">
      <c r="A22" s="1950" t="s">
        <v>2641</v>
      </c>
      <c r="E22" s="2001"/>
    </row>
  </sheetData>
  <mergeCells count="4">
    <mergeCell ref="A1:I1"/>
    <mergeCell ref="A2:J3"/>
    <mergeCell ref="A6:A7"/>
    <mergeCell ref="B6:D6"/>
  </mergeCells>
  <hyperlinks>
    <hyperlink ref="A1" location="CONTENT!A1" display="Back to table of contents" xr:uid="{C79DD6FE-A1A6-4331-9958-3510BF01D1F8}"/>
    <hyperlink ref="A1:I1" location="CONTENT!B157" display="Back to table of contents" xr:uid="{39A2553F-190E-4BB0-B9A1-7C8F1C6DA805}"/>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087DA-A964-44BD-A6DC-F488F36437B9}">
  <dimension ref="A1:I25"/>
  <sheetViews>
    <sheetView workbookViewId="0">
      <selection sqref="A1:XFD1"/>
    </sheetView>
  </sheetViews>
  <sheetFormatPr defaultColWidth="7" defaultRowHeight="13.2" x14ac:dyDescent="0.3"/>
  <cols>
    <col min="1" max="1" width="15.3984375" style="5380" customWidth="1"/>
    <col min="2" max="8" width="14" style="5380" customWidth="1"/>
    <col min="9" max="16384" width="7" style="5380"/>
  </cols>
  <sheetData>
    <row r="1" spans="1:9" s="1945" customFormat="1" ht="15.6" x14ac:dyDescent="0.3">
      <c r="A1" s="6383" t="s">
        <v>0</v>
      </c>
      <c r="B1" s="6383"/>
      <c r="C1" s="6383"/>
      <c r="D1" s="6383"/>
      <c r="E1" s="6383"/>
      <c r="F1" s="6383"/>
      <c r="G1" s="6383"/>
      <c r="H1" s="6383"/>
      <c r="I1" s="6383"/>
    </row>
    <row r="2" spans="1:9" s="5384" customFormat="1" ht="29.25" customHeight="1" x14ac:dyDescent="0.3">
      <c r="A2" s="5401" t="s">
        <v>2642</v>
      </c>
    </row>
    <row r="4" spans="1:9" s="5383" customFormat="1" ht="13.8" x14ac:dyDescent="0.3">
      <c r="A4" s="6390" t="s">
        <v>2</v>
      </c>
      <c r="B4" s="5344" t="s">
        <v>2643</v>
      </c>
      <c r="C4" s="6405" t="s">
        <v>2596</v>
      </c>
      <c r="D4" s="6406"/>
      <c r="E4" s="6406"/>
      <c r="F4" s="6407"/>
      <c r="G4" s="6390" t="s">
        <v>4293</v>
      </c>
      <c r="H4" s="5344" t="s">
        <v>2644</v>
      </c>
    </row>
    <row r="5" spans="1:9" s="5383" customFormat="1" ht="13.8" x14ac:dyDescent="0.3">
      <c r="A5" s="6392"/>
      <c r="B5" s="5350" t="s">
        <v>2645</v>
      </c>
      <c r="C5" s="5404" t="s">
        <v>2597</v>
      </c>
      <c r="D5" s="5404" t="s">
        <v>2646</v>
      </c>
      <c r="E5" s="5404" t="s">
        <v>2647</v>
      </c>
      <c r="F5" s="5404" t="s">
        <v>6</v>
      </c>
      <c r="G5" s="6392"/>
      <c r="H5" s="5350" t="s">
        <v>2648</v>
      </c>
    </row>
    <row r="6" spans="1:9" s="5384" customFormat="1" ht="13.8" x14ac:dyDescent="0.3">
      <c r="A6" s="5366"/>
      <c r="B6" s="5405"/>
      <c r="C6" s="5405"/>
      <c r="D6" s="5406" t="s">
        <v>2649</v>
      </c>
      <c r="E6" s="5405"/>
      <c r="F6" s="5405"/>
      <c r="G6" s="5405"/>
      <c r="H6" s="5407"/>
    </row>
    <row r="7" spans="1:9" s="5384" customFormat="1" ht="13.8" x14ac:dyDescent="0.3">
      <c r="A7" s="5371">
        <v>43525</v>
      </c>
      <c r="B7" s="5408">
        <v>180</v>
      </c>
      <c r="C7" s="5408">
        <v>47502</v>
      </c>
      <c r="D7" s="5408">
        <v>54526</v>
      </c>
      <c r="E7" s="5409">
        <v>6534</v>
      </c>
      <c r="F7" s="5360">
        <v>108562</v>
      </c>
      <c r="G7" s="5410">
        <v>8813</v>
      </c>
      <c r="H7" s="5360">
        <v>12.31839328265063</v>
      </c>
    </row>
    <row r="8" spans="1:9" s="5384" customFormat="1" ht="13.8" x14ac:dyDescent="0.3">
      <c r="A8" s="5411">
        <v>43891</v>
      </c>
      <c r="B8" s="5408">
        <v>179</v>
      </c>
      <c r="C8" s="5408">
        <v>45417</v>
      </c>
      <c r="D8" s="5408">
        <v>53343</v>
      </c>
      <c r="E8" s="5409">
        <v>6846</v>
      </c>
      <c r="F8" s="5360">
        <v>105606</v>
      </c>
      <c r="G8" s="5410">
        <v>9542</v>
      </c>
      <c r="H8" s="5360">
        <v>11.067491092014253</v>
      </c>
    </row>
    <row r="9" spans="1:9" s="5384" customFormat="1" ht="13.8" x14ac:dyDescent="0.3">
      <c r="A9" s="5411" t="s">
        <v>2650</v>
      </c>
      <c r="B9" s="5409">
        <v>178</v>
      </c>
      <c r="C9" s="5409">
        <v>44986</v>
      </c>
      <c r="D9" s="5409">
        <v>51010</v>
      </c>
      <c r="E9" s="5409">
        <v>6726</v>
      </c>
      <c r="F9" s="5359">
        <v>102722</v>
      </c>
      <c r="G9" s="5409">
        <v>9379</v>
      </c>
      <c r="H9" s="5360">
        <v>10.95234033479049</v>
      </c>
    </row>
    <row r="10" spans="1:9" s="5384" customFormat="1" ht="13.8" x14ac:dyDescent="0.3">
      <c r="A10" s="5411">
        <v>44986</v>
      </c>
      <c r="B10" s="5408">
        <v>179</v>
      </c>
      <c r="C10" s="5408">
        <v>44310</v>
      </c>
      <c r="D10" s="5408">
        <v>47773</v>
      </c>
      <c r="E10" s="5409">
        <v>6817</v>
      </c>
      <c r="F10" s="5360">
        <v>98900</v>
      </c>
      <c r="G10" s="5410">
        <v>9098</v>
      </c>
      <c r="H10" s="5360">
        <v>10.870520993624973</v>
      </c>
    </row>
    <row r="11" spans="1:9" s="5384" customFormat="1" ht="13.8" x14ac:dyDescent="0.3">
      <c r="A11" s="5412">
        <v>45352</v>
      </c>
      <c r="B11" s="5413">
        <v>175</v>
      </c>
      <c r="C11" s="5413">
        <v>41860</v>
      </c>
      <c r="D11" s="5413">
        <v>45891</v>
      </c>
      <c r="E11" s="5413">
        <v>6996</v>
      </c>
      <c r="F11" s="5363">
        <v>94747</v>
      </c>
      <c r="G11" s="5413">
        <v>8441</v>
      </c>
      <c r="H11" s="5364">
        <v>11</v>
      </c>
    </row>
    <row r="12" spans="1:9" s="5384" customFormat="1" ht="13.8" x14ac:dyDescent="0.3">
      <c r="A12" s="5366"/>
      <c r="B12" s="5405"/>
      <c r="C12" s="5405"/>
      <c r="D12" s="5406" t="s">
        <v>2651</v>
      </c>
      <c r="E12" s="5405"/>
      <c r="F12" s="5405"/>
      <c r="G12" s="5405"/>
      <c r="H12" s="5407"/>
    </row>
    <row r="13" spans="1:9" s="5384" customFormat="1" ht="13.8" x14ac:dyDescent="0.3">
      <c r="A13" s="5371">
        <v>43525</v>
      </c>
      <c r="B13" s="5408">
        <v>172</v>
      </c>
      <c r="C13" s="5408">
        <v>47502</v>
      </c>
      <c r="D13" s="5408">
        <v>49279</v>
      </c>
      <c r="E13" s="5408">
        <v>6534</v>
      </c>
      <c r="F13" s="5360">
        <v>103315</v>
      </c>
      <c r="G13" s="5408">
        <v>8518</v>
      </c>
      <c r="H13" s="5360">
        <v>12.12902089692416</v>
      </c>
    </row>
    <row r="14" spans="1:9" s="5384" customFormat="1" ht="13.8" x14ac:dyDescent="0.3">
      <c r="A14" s="5411">
        <v>43891</v>
      </c>
      <c r="B14" s="5408">
        <v>171</v>
      </c>
      <c r="C14" s="5408">
        <v>45417</v>
      </c>
      <c r="D14" s="5408">
        <v>48128</v>
      </c>
      <c r="E14" s="5408">
        <v>6846</v>
      </c>
      <c r="F14" s="5360">
        <v>100391</v>
      </c>
      <c r="G14" s="5408">
        <v>9177</v>
      </c>
      <c r="H14" s="5360">
        <v>10.939413751770731</v>
      </c>
    </row>
    <row r="15" spans="1:9" s="5384" customFormat="1" ht="13.8" x14ac:dyDescent="0.3">
      <c r="A15" s="5411" t="s">
        <v>2650</v>
      </c>
      <c r="B15" s="5408">
        <v>170</v>
      </c>
      <c r="C15" s="5408">
        <v>44986</v>
      </c>
      <c r="D15" s="5408">
        <v>45841</v>
      </c>
      <c r="E15" s="5408">
        <v>6726</v>
      </c>
      <c r="F15" s="5360">
        <v>97553</v>
      </c>
      <c r="G15" s="5408">
        <v>9003</v>
      </c>
      <c r="H15" s="5360">
        <v>10.835610352104855</v>
      </c>
    </row>
    <row r="16" spans="1:9" s="5384" customFormat="1" ht="13.8" x14ac:dyDescent="0.3">
      <c r="A16" s="5411">
        <v>44986</v>
      </c>
      <c r="B16" s="5408">
        <v>171</v>
      </c>
      <c r="C16" s="5408">
        <v>44310</v>
      </c>
      <c r="D16" s="5408">
        <v>42790</v>
      </c>
      <c r="E16" s="5408">
        <v>6817</v>
      </c>
      <c r="F16" s="5360">
        <v>93917</v>
      </c>
      <c r="G16" s="5408">
        <v>8729</v>
      </c>
      <c r="H16" s="5360">
        <v>10.75919349295452</v>
      </c>
    </row>
    <row r="17" spans="1:8" s="5384" customFormat="1" ht="13.8" x14ac:dyDescent="0.3">
      <c r="A17" s="5411">
        <v>45352</v>
      </c>
      <c r="B17" s="5408">
        <v>167</v>
      </c>
      <c r="C17" s="5408">
        <v>41860</v>
      </c>
      <c r="D17" s="5408">
        <v>40982</v>
      </c>
      <c r="E17" s="5408">
        <v>6996</v>
      </c>
      <c r="F17" s="5360">
        <v>89838</v>
      </c>
      <c r="G17" s="5408">
        <v>8477</v>
      </c>
      <c r="H17" s="5360">
        <v>11</v>
      </c>
    </row>
    <row r="18" spans="1:8" s="5384" customFormat="1" ht="13.8" x14ac:dyDescent="0.3">
      <c r="A18" s="5353"/>
      <c r="B18" s="5354"/>
      <c r="C18" s="5354"/>
      <c r="D18" s="5356" t="s">
        <v>2652</v>
      </c>
      <c r="E18" s="5354"/>
      <c r="F18" s="5354"/>
      <c r="G18" s="5354"/>
      <c r="H18" s="5357"/>
    </row>
    <row r="19" spans="1:8" ht="13.8" x14ac:dyDescent="0.3">
      <c r="A19" s="5371">
        <v>43525</v>
      </c>
      <c r="B19" s="5360">
        <v>8</v>
      </c>
      <c r="C19" s="5360" t="s">
        <v>911</v>
      </c>
      <c r="D19" s="5360">
        <v>5247</v>
      </c>
      <c r="E19" s="5360" t="s">
        <v>911</v>
      </c>
      <c r="F19" s="5360">
        <v>5247</v>
      </c>
      <c r="G19" s="5360">
        <v>295</v>
      </c>
      <c r="H19" s="5360">
        <v>17.786440677966102</v>
      </c>
    </row>
    <row r="20" spans="1:8" ht="13.8" x14ac:dyDescent="0.3">
      <c r="A20" s="5411">
        <v>43891</v>
      </c>
      <c r="B20" s="5360">
        <v>8</v>
      </c>
      <c r="C20" s="5360" t="s">
        <v>911</v>
      </c>
      <c r="D20" s="5360">
        <v>5215</v>
      </c>
      <c r="E20" s="5360" t="s">
        <v>911</v>
      </c>
      <c r="F20" s="5360">
        <v>5215</v>
      </c>
      <c r="G20" s="5360">
        <v>365</v>
      </c>
      <c r="H20" s="5360">
        <v>14.287671232876713</v>
      </c>
    </row>
    <row r="21" spans="1:8" ht="13.8" x14ac:dyDescent="0.3">
      <c r="A21" s="5411" t="s">
        <v>2650</v>
      </c>
      <c r="B21" s="5360">
        <v>8</v>
      </c>
      <c r="C21" s="5360" t="s">
        <v>911</v>
      </c>
      <c r="D21" s="5360">
        <v>5169</v>
      </c>
      <c r="E21" s="5360" t="s">
        <v>911</v>
      </c>
      <c r="F21" s="5360">
        <v>5169</v>
      </c>
      <c r="G21" s="5360">
        <v>376</v>
      </c>
      <c r="H21" s="5360">
        <v>13.747340425531915</v>
      </c>
    </row>
    <row r="22" spans="1:8" ht="13.8" x14ac:dyDescent="0.3">
      <c r="A22" s="5411">
        <v>44986</v>
      </c>
      <c r="B22" s="5360">
        <v>8</v>
      </c>
      <c r="C22" s="5360" t="s">
        <v>911</v>
      </c>
      <c r="D22" s="5360">
        <v>4983</v>
      </c>
      <c r="E22" s="5360" t="s">
        <v>911</v>
      </c>
      <c r="F22" s="5360">
        <v>4983</v>
      </c>
      <c r="G22" s="5360">
        <v>369</v>
      </c>
      <c r="H22" s="5360">
        <v>13.504065040650406</v>
      </c>
    </row>
    <row r="23" spans="1:8" ht="13.8" x14ac:dyDescent="0.3">
      <c r="A23" s="5412">
        <v>45352</v>
      </c>
      <c r="B23" s="5364">
        <v>8</v>
      </c>
      <c r="C23" s="5364" t="s">
        <v>911</v>
      </c>
      <c r="D23" s="5364">
        <v>4909</v>
      </c>
      <c r="E23" s="5364" t="s">
        <v>911</v>
      </c>
      <c r="F23" s="5364">
        <v>4909</v>
      </c>
      <c r="G23" s="5364">
        <v>364</v>
      </c>
      <c r="H23" s="5364">
        <v>13</v>
      </c>
    </row>
    <row r="24" spans="1:8" ht="20.100000000000001" customHeight="1" x14ac:dyDescent="0.3">
      <c r="A24" s="5414" t="s">
        <v>4294</v>
      </c>
    </row>
    <row r="25" spans="1:8" x14ac:dyDescent="0.3">
      <c r="A25" s="5380" t="s">
        <v>2653</v>
      </c>
    </row>
  </sheetData>
  <mergeCells count="4">
    <mergeCell ref="A1:I1"/>
    <mergeCell ref="A4:A5"/>
    <mergeCell ref="C4:F4"/>
    <mergeCell ref="G4:G5"/>
  </mergeCells>
  <hyperlinks>
    <hyperlink ref="A1" location="CONTENT!A1" display="Back to table of contents" xr:uid="{D6873DC5-F493-42FA-86A9-A0A02E55ACE8}"/>
    <hyperlink ref="A1:I1" location="CONTENT!B157" display="Back to table of contents" xr:uid="{94A67851-04B8-4396-876D-DE7B0E032FA4}"/>
  </hyperlinks>
  <pageMargins left="0.7" right="0.7" top="0.75" bottom="0.75" header="0.3" footer="0.3"/>
  <ignoredErrors>
    <ignoredError sqref="A9:A21" twoDigitTextYear="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8A104-A79C-4C20-B71B-70E4D979A2F8}">
  <dimension ref="A1:O38"/>
  <sheetViews>
    <sheetView workbookViewId="0">
      <selection sqref="A1:XFD1"/>
    </sheetView>
  </sheetViews>
  <sheetFormatPr defaultColWidth="7" defaultRowHeight="13.2" x14ac:dyDescent="0.3"/>
  <cols>
    <col min="1" max="1" width="19.69921875" style="2002" customWidth="1"/>
    <col min="2" max="2" width="7.09765625" style="2002" customWidth="1"/>
    <col min="3" max="3" width="8.5" style="2002" customWidth="1"/>
    <col min="4" max="4" width="7.09765625" style="2002" customWidth="1"/>
    <col min="5" max="5" width="7.69921875" style="2002" customWidth="1"/>
    <col min="6" max="6" width="7.09765625" style="2002" customWidth="1"/>
    <col min="7" max="8" width="7.69921875" style="2002" customWidth="1"/>
    <col min="9" max="13" width="7.09765625" style="2002" customWidth="1"/>
    <col min="14" max="16384" width="7" style="2002"/>
  </cols>
  <sheetData>
    <row r="1" spans="1:15" s="1945" customFormat="1" ht="15.6" x14ac:dyDescent="0.3">
      <c r="A1" s="6383" t="s">
        <v>0</v>
      </c>
      <c r="B1" s="6383"/>
      <c r="C1" s="6383"/>
      <c r="D1" s="6383"/>
      <c r="E1" s="6383"/>
      <c r="F1" s="6383"/>
      <c r="G1" s="6383"/>
      <c r="H1" s="6383"/>
      <c r="I1" s="6383"/>
    </row>
    <row r="2" spans="1:15" x14ac:dyDescent="0.3">
      <c r="N2" s="2003"/>
    </row>
    <row r="3" spans="1:15" s="2008" customFormat="1" ht="15.6" x14ac:dyDescent="0.3">
      <c r="A3" s="2004" t="s">
        <v>2654</v>
      </c>
      <c r="B3" s="2004"/>
      <c r="C3" s="2004"/>
      <c r="D3" s="2004"/>
      <c r="E3" s="2004"/>
      <c r="F3" s="2004"/>
      <c r="G3" s="2004"/>
      <c r="H3" s="2004"/>
      <c r="I3" s="2004"/>
      <c r="J3" s="2004"/>
      <c r="K3" s="2004"/>
      <c r="L3" s="2004"/>
      <c r="M3" s="2005"/>
      <c r="N3" s="2006"/>
      <c r="O3" s="2007"/>
    </row>
    <row r="4" spans="1:15" ht="15.6" x14ac:dyDescent="0.3">
      <c r="A4" s="2004" t="s">
        <v>2655</v>
      </c>
      <c r="B4" s="2005"/>
      <c r="C4" s="2005"/>
      <c r="D4" s="2005"/>
      <c r="E4" s="2005"/>
      <c r="F4" s="2005"/>
      <c r="G4" s="2005"/>
      <c r="H4" s="2005"/>
      <c r="I4" s="2005"/>
      <c r="J4" s="2005"/>
      <c r="K4" s="2005"/>
      <c r="L4" s="2005"/>
      <c r="M4" s="2005"/>
      <c r="N4" s="2009"/>
      <c r="O4" s="2003"/>
    </row>
    <row r="5" spans="1:15" x14ac:dyDescent="0.3">
      <c r="A5" s="2005"/>
      <c r="B5" s="2005"/>
      <c r="C5" s="2005"/>
      <c r="D5" s="2005"/>
      <c r="E5" s="2005"/>
      <c r="F5" s="2005"/>
      <c r="G5" s="2005"/>
      <c r="H5" s="2005"/>
      <c r="I5" s="2005"/>
      <c r="J5" s="2005"/>
      <c r="K5" s="2005"/>
      <c r="L5" s="2005"/>
      <c r="M5" s="2005"/>
      <c r="N5" s="2009"/>
      <c r="O5" s="2003"/>
    </row>
    <row r="6" spans="1:15" s="2008" customFormat="1" ht="13.8" x14ac:dyDescent="0.3">
      <c r="A6" s="6408" t="s">
        <v>2582</v>
      </c>
      <c r="B6" s="2010" t="s">
        <v>2613</v>
      </c>
      <c r="C6" s="2011"/>
      <c r="D6" s="2011"/>
      <c r="E6" s="2011"/>
      <c r="F6" s="2011"/>
      <c r="G6" s="2011"/>
      <c r="H6" s="2011"/>
      <c r="I6" s="2011"/>
      <c r="J6" s="2011"/>
      <c r="K6" s="2012"/>
      <c r="L6" s="2013"/>
      <c r="M6" s="2014" t="s">
        <v>2614</v>
      </c>
      <c r="N6" s="2006"/>
      <c r="O6" s="2015"/>
    </row>
    <row r="7" spans="1:15" s="2008" customFormat="1" ht="26.4" x14ac:dyDescent="0.3">
      <c r="A7" s="6409"/>
      <c r="B7" s="2016">
        <v>7</v>
      </c>
      <c r="C7" s="2017" t="s">
        <v>2656</v>
      </c>
      <c r="D7" s="2016">
        <v>8</v>
      </c>
      <c r="E7" s="2017" t="s">
        <v>2657</v>
      </c>
      <c r="F7" s="2016">
        <v>9</v>
      </c>
      <c r="G7" s="2017" t="s">
        <v>2658</v>
      </c>
      <c r="H7" s="2017" t="s">
        <v>2659</v>
      </c>
      <c r="I7" s="2016">
        <v>10</v>
      </c>
      <c r="J7" s="2017">
        <v>11</v>
      </c>
      <c r="K7" s="2018">
        <v>12</v>
      </c>
      <c r="L7" s="2017">
        <v>13</v>
      </c>
      <c r="M7" s="2019" t="s">
        <v>2615</v>
      </c>
      <c r="N7" s="2006"/>
      <c r="O7" s="2015"/>
    </row>
    <row r="8" spans="1:15" s="2008" customFormat="1" ht="35.1" customHeight="1" x14ac:dyDescent="0.3">
      <c r="A8" s="2020" t="s">
        <v>2616</v>
      </c>
      <c r="B8" s="2021">
        <v>1409</v>
      </c>
      <c r="C8" s="2021">
        <v>416</v>
      </c>
      <c r="D8" s="2021">
        <v>1589</v>
      </c>
      <c r="E8" s="2022">
        <v>395</v>
      </c>
      <c r="F8" s="2022">
        <v>1311</v>
      </c>
      <c r="G8" s="2022">
        <v>399</v>
      </c>
      <c r="H8" s="2022">
        <v>512</v>
      </c>
      <c r="I8" s="2021">
        <v>1788</v>
      </c>
      <c r="J8" s="2021">
        <v>1910</v>
      </c>
      <c r="K8" s="2023">
        <v>697</v>
      </c>
      <c r="L8" s="2024">
        <v>917</v>
      </c>
      <c r="M8" s="2025">
        <f>SUM(B8:L8)</f>
        <v>11343</v>
      </c>
      <c r="N8" s="2015"/>
      <c r="O8" s="2015"/>
    </row>
    <row r="9" spans="1:15" s="2008" customFormat="1" ht="35.1" customHeight="1" x14ac:dyDescent="0.3">
      <c r="A9" s="2026" t="s">
        <v>2617</v>
      </c>
      <c r="B9" s="2022">
        <v>1075</v>
      </c>
      <c r="C9" s="2022">
        <v>213</v>
      </c>
      <c r="D9" s="2022">
        <v>1276</v>
      </c>
      <c r="E9" s="2022">
        <v>171</v>
      </c>
      <c r="F9" s="2022">
        <v>1047</v>
      </c>
      <c r="G9" s="2022">
        <v>217</v>
      </c>
      <c r="H9" s="2022">
        <v>197</v>
      </c>
      <c r="I9" s="2022">
        <v>1320</v>
      </c>
      <c r="J9" s="2022">
        <v>1296</v>
      </c>
      <c r="K9" s="2027">
        <v>540</v>
      </c>
      <c r="L9" s="2028">
        <v>599</v>
      </c>
      <c r="M9" s="2029">
        <f t="shared" ref="M9:M18" si="0">SUM(B9:L9)</f>
        <v>7951</v>
      </c>
      <c r="N9" s="2015"/>
      <c r="O9" s="2015"/>
    </row>
    <row r="10" spans="1:15" s="2008" customFormat="1" ht="35.1" customHeight="1" x14ac:dyDescent="0.3">
      <c r="A10" s="2026" t="s">
        <v>2618</v>
      </c>
      <c r="B10" s="2022">
        <v>1403</v>
      </c>
      <c r="C10" s="2022">
        <v>201</v>
      </c>
      <c r="D10" s="2022">
        <v>1603</v>
      </c>
      <c r="E10" s="2022">
        <v>179</v>
      </c>
      <c r="F10" s="2022">
        <v>1329</v>
      </c>
      <c r="G10" s="2022">
        <v>195</v>
      </c>
      <c r="H10" s="2022">
        <v>237</v>
      </c>
      <c r="I10" s="2022">
        <v>1329</v>
      </c>
      <c r="J10" s="2022">
        <v>1274</v>
      </c>
      <c r="K10" s="2027">
        <v>399</v>
      </c>
      <c r="L10" s="2028">
        <v>663</v>
      </c>
      <c r="M10" s="2029">
        <f t="shared" si="0"/>
        <v>8812</v>
      </c>
      <c r="N10" s="2015"/>
      <c r="O10" s="2015"/>
    </row>
    <row r="11" spans="1:15" s="2008" customFormat="1" ht="35.1" customHeight="1" x14ac:dyDescent="0.3">
      <c r="A11" s="2026" t="s">
        <v>2619</v>
      </c>
      <c r="B11" s="2022">
        <v>1423</v>
      </c>
      <c r="C11" s="2022">
        <v>214</v>
      </c>
      <c r="D11" s="2022">
        <v>1414</v>
      </c>
      <c r="E11" s="2022">
        <v>206</v>
      </c>
      <c r="F11" s="2022">
        <v>1332</v>
      </c>
      <c r="G11" s="2022">
        <v>219</v>
      </c>
      <c r="H11" s="2022">
        <v>309</v>
      </c>
      <c r="I11" s="2022">
        <v>1633</v>
      </c>
      <c r="J11" s="2022">
        <v>1870</v>
      </c>
      <c r="K11" s="2027">
        <v>496</v>
      </c>
      <c r="L11" s="2028">
        <v>691</v>
      </c>
      <c r="M11" s="2029">
        <f t="shared" si="0"/>
        <v>9807</v>
      </c>
      <c r="N11" s="2015"/>
      <c r="O11" s="2015"/>
    </row>
    <row r="12" spans="1:15" s="2008" customFormat="1" ht="35.1" customHeight="1" x14ac:dyDescent="0.3">
      <c r="A12" s="2026" t="s">
        <v>2620</v>
      </c>
      <c r="B12" s="2022">
        <v>805</v>
      </c>
      <c r="C12" s="2022">
        <v>192</v>
      </c>
      <c r="D12" s="2022">
        <v>841</v>
      </c>
      <c r="E12" s="2022">
        <v>175</v>
      </c>
      <c r="F12" s="2022">
        <v>610</v>
      </c>
      <c r="G12" s="2022">
        <v>166</v>
      </c>
      <c r="H12" s="2022">
        <v>229</v>
      </c>
      <c r="I12" s="2022">
        <v>926</v>
      </c>
      <c r="J12" s="2022">
        <v>1026</v>
      </c>
      <c r="K12" s="2027">
        <v>343</v>
      </c>
      <c r="L12" s="2028">
        <v>495</v>
      </c>
      <c r="M12" s="2029">
        <f t="shared" si="0"/>
        <v>5808</v>
      </c>
      <c r="N12" s="2015"/>
      <c r="O12" s="2015"/>
    </row>
    <row r="13" spans="1:15" s="2008" customFormat="1" ht="35.1" customHeight="1" x14ac:dyDescent="0.3">
      <c r="A13" s="2026" t="s">
        <v>2621</v>
      </c>
      <c r="B13" s="2022">
        <v>211</v>
      </c>
      <c r="C13" s="2022">
        <v>104</v>
      </c>
      <c r="D13" s="2022">
        <v>305</v>
      </c>
      <c r="E13" s="2022">
        <v>87</v>
      </c>
      <c r="F13" s="2022">
        <v>272</v>
      </c>
      <c r="G13" s="2022">
        <v>118</v>
      </c>
      <c r="H13" s="2022">
        <v>129</v>
      </c>
      <c r="I13" s="2022">
        <v>364</v>
      </c>
      <c r="J13" s="2022">
        <v>353</v>
      </c>
      <c r="K13" s="2027">
        <v>52</v>
      </c>
      <c r="L13" s="2028">
        <v>94</v>
      </c>
      <c r="M13" s="2029">
        <f t="shared" si="0"/>
        <v>2089</v>
      </c>
      <c r="N13" s="2015"/>
      <c r="O13" s="2015"/>
    </row>
    <row r="14" spans="1:15" s="2008" customFormat="1" ht="35.1" customHeight="1" x14ac:dyDescent="0.3">
      <c r="A14" s="2026" t="s">
        <v>2660</v>
      </c>
      <c r="B14" s="2022">
        <v>5184</v>
      </c>
      <c r="C14" s="2022">
        <v>577</v>
      </c>
      <c r="D14" s="2022">
        <v>5378</v>
      </c>
      <c r="E14" s="2022">
        <v>518</v>
      </c>
      <c r="F14" s="2022">
        <v>4844</v>
      </c>
      <c r="G14" s="2022">
        <v>605</v>
      </c>
      <c r="H14" s="2022">
        <v>770</v>
      </c>
      <c r="I14" s="2022">
        <v>5769</v>
      </c>
      <c r="J14" s="2022">
        <v>5476</v>
      </c>
      <c r="K14" s="2027">
        <v>2807</v>
      </c>
      <c r="L14" s="2028">
        <v>3541</v>
      </c>
      <c r="M14" s="2029">
        <f t="shared" si="0"/>
        <v>35469</v>
      </c>
      <c r="N14" s="2015"/>
      <c r="O14" s="2015"/>
    </row>
    <row r="15" spans="1:15" s="2008" customFormat="1" ht="35.1" customHeight="1" x14ac:dyDescent="0.3">
      <c r="A15" s="2026" t="s">
        <v>2623</v>
      </c>
      <c r="B15" s="2022">
        <v>903</v>
      </c>
      <c r="C15" s="2022">
        <v>112</v>
      </c>
      <c r="D15" s="2022">
        <v>838</v>
      </c>
      <c r="E15" s="2022">
        <v>114</v>
      </c>
      <c r="F15" s="2022">
        <v>832</v>
      </c>
      <c r="G15" s="2022">
        <v>133</v>
      </c>
      <c r="H15" s="2022">
        <v>120</v>
      </c>
      <c r="I15" s="2022">
        <v>889</v>
      </c>
      <c r="J15" s="2022">
        <v>1106</v>
      </c>
      <c r="K15" s="2027">
        <v>679</v>
      </c>
      <c r="L15" s="2028">
        <v>799</v>
      </c>
      <c r="M15" s="2029">
        <f t="shared" si="0"/>
        <v>6525</v>
      </c>
      <c r="N15" s="2015"/>
      <c r="O15" s="2015"/>
    </row>
    <row r="16" spans="1:15" s="2008" customFormat="1" ht="35.1" customHeight="1" x14ac:dyDescent="0.3">
      <c r="A16" s="2026" t="s">
        <v>2661</v>
      </c>
      <c r="B16" s="2022">
        <v>266</v>
      </c>
      <c r="C16" s="2030">
        <v>112</v>
      </c>
      <c r="D16" s="2030">
        <v>280</v>
      </c>
      <c r="E16" s="2030">
        <v>143</v>
      </c>
      <c r="F16" s="2030">
        <v>273</v>
      </c>
      <c r="G16" s="2030">
        <v>135</v>
      </c>
      <c r="H16" s="2030">
        <v>113</v>
      </c>
      <c r="I16" s="2030">
        <v>311</v>
      </c>
      <c r="J16" s="2030">
        <v>235</v>
      </c>
      <c r="K16" s="2027">
        <v>95</v>
      </c>
      <c r="L16" s="2022">
        <v>71</v>
      </c>
      <c r="M16" s="2029">
        <f t="shared" si="0"/>
        <v>2034</v>
      </c>
      <c r="N16" s="2015"/>
      <c r="O16" s="2015"/>
    </row>
    <row r="17" spans="1:15" s="2033" customFormat="1" ht="35.1" customHeight="1" x14ac:dyDescent="0.3">
      <c r="A17" s="2020" t="s">
        <v>2625</v>
      </c>
      <c r="B17" s="2031">
        <f>SUM(B8:B16)</f>
        <v>12679</v>
      </c>
      <c r="C17" s="2031">
        <f t="shared" ref="C17:M17" si="1">SUM(C8:C16)</f>
        <v>2141</v>
      </c>
      <c r="D17" s="2031">
        <f t="shared" si="1"/>
        <v>13524</v>
      </c>
      <c r="E17" s="2031">
        <f t="shared" si="1"/>
        <v>1988</v>
      </c>
      <c r="F17" s="2031">
        <f t="shared" si="1"/>
        <v>11850</v>
      </c>
      <c r="G17" s="2031">
        <f t="shared" si="1"/>
        <v>2187</v>
      </c>
      <c r="H17" s="2031">
        <f t="shared" si="1"/>
        <v>2616</v>
      </c>
      <c r="I17" s="2031">
        <f t="shared" si="1"/>
        <v>14329</v>
      </c>
      <c r="J17" s="2031">
        <f t="shared" si="1"/>
        <v>14546</v>
      </c>
      <c r="K17" s="2031">
        <f t="shared" si="1"/>
        <v>6108</v>
      </c>
      <c r="L17" s="2031">
        <f t="shared" si="1"/>
        <v>7870</v>
      </c>
      <c r="M17" s="2032">
        <f t="shared" si="1"/>
        <v>89838</v>
      </c>
      <c r="N17" s="2006"/>
      <c r="O17" s="2006"/>
    </row>
    <row r="18" spans="1:15" s="2033" customFormat="1" ht="35.1" customHeight="1" x14ac:dyDescent="0.3">
      <c r="A18" s="2034" t="s">
        <v>2626</v>
      </c>
      <c r="B18" s="2035">
        <v>645</v>
      </c>
      <c r="C18" s="2036">
        <v>135</v>
      </c>
      <c r="D18" s="2036">
        <v>605</v>
      </c>
      <c r="E18" s="2036">
        <v>141</v>
      </c>
      <c r="F18" s="2036">
        <v>642</v>
      </c>
      <c r="G18" s="2036">
        <v>154</v>
      </c>
      <c r="H18" s="2036">
        <v>236</v>
      </c>
      <c r="I18" s="2036">
        <v>912</v>
      </c>
      <c r="J18" s="2036">
        <v>867</v>
      </c>
      <c r="K18" s="2037">
        <v>264</v>
      </c>
      <c r="L18" s="2038">
        <v>308</v>
      </c>
      <c r="M18" s="2039">
        <f t="shared" si="0"/>
        <v>4909</v>
      </c>
      <c r="N18" s="2006"/>
      <c r="O18" s="2006"/>
    </row>
    <row r="19" spans="1:15" s="2008" customFormat="1" ht="35.1" customHeight="1" x14ac:dyDescent="0.3">
      <c r="A19" s="2040" t="s">
        <v>2627</v>
      </c>
      <c r="B19" s="2041">
        <f>SUM(B17:B18)</f>
        <v>13324</v>
      </c>
      <c r="C19" s="2042">
        <f t="shared" ref="C19:M19" si="2">SUM(C17:C18)</f>
        <v>2276</v>
      </c>
      <c r="D19" s="2042">
        <f t="shared" si="2"/>
        <v>14129</v>
      </c>
      <c r="E19" s="2042">
        <f t="shared" si="2"/>
        <v>2129</v>
      </c>
      <c r="F19" s="2042">
        <f t="shared" si="2"/>
        <v>12492</v>
      </c>
      <c r="G19" s="2042">
        <f t="shared" si="2"/>
        <v>2341</v>
      </c>
      <c r="H19" s="2042">
        <f t="shared" si="2"/>
        <v>2852</v>
      </c>
      <c r="I19" s="2042">
        <f t="shared" si="2"/>
        <v>15241</v>
      </c>
      <c r="J19" s="2042">
        <f t="shared" si="2"/>
        <v>15413</v>
      </c>
      <c r="K19" s="2042">
        <f t="shared" si="2"/>
        <v>6372</v>
      </c>
      <c r="L19" s="2042">
        <f t="shared" si="2"/>
        <v>8178</v>
      </c>
      <c r="M19" s="2043">
        <f t="shared" si="2"/>
        <v>94747</v>
      </c>
      <c r="N19" s="2015"/>
      <c r="O19" s="2015"/>
    </row>
    <row r="20" spans="1:15" x14ac:dyDescent="0.3">
      <c r="N20" s="2044"/>
      <c r="O20" s="2044"/>
    </row>
    <row r="21" spans="1:15" s="2047" customFormat="1" ht="35.1" customHeight="1" x14ac:dyDescent="0.3">
      <c r="A21" s="2004" t="s">
        <v>2662</v>
      </c>
      <c r="B21" s="2004"/>
      <c r="C21" s="2004"/>
      <c r="D21" s="2004"/>
      <c r="E21" s="2004"/>
      <c r="F21" s="2004"/>
      <c r="G21" s="2004"/>
      <c r="H21" s="2004"/>
      <c r="I21" s="2004"/>
      <c r="J21" s="2004"/>
      <c r="K21" s="2004"/>
      <c r="L21" s="2004"/>
      <c r="M21" s="2004"/>
      <c r="N21" s="2045"/>
      <c r="O21" s="2046"/>
    </row>
    <row r="22" spans="1:15" s="2047" customFormat="1" ht="20.100000000000001" customHeight="1" x14ac:dyDescent="0.3">
      <c r="A22" s="2004" t="s">
        <v>2655</v>
      </c>
      <c r="B22" s="2004"/>
      <c r="C22" s="2004"/>
      <c r="D22" s="2004"/>
      <c r="E22" s="2004"/>
      <c r="F22" s="2004"/>
      <c r="G22" s="2004"/>
      <c r="H22" s="2004"/>
      <c r="I22" s="2004"/>
      <c r="J22" s="2004"/>
      <c r="K22" s="2004"/>
      <c r="L22" s="2004"/>
      <c r="M22" s="2004"/>
      <c r="N22" s="2045"/>
      <c r="O22" s="2046"/>
    </row>
    <row r="23" spans="1:15" s="2008" customFormat="1" ht="13.8" x14ac:dyDescent="0.3">
      <c r="A23" s="6410" t="s">
        <v>2590</v>
      </c>
      <c r="B23" s="2011" t="s">
        <v>2613</v>
      </c>
      <c r="C23" s="2011"/>
      <c r="D23" s="2011"/>
      <c r="E23" s="2011"/>
      <c r="F23" s="2011"/>
      <c r="G23" s="2011"/>
      <c r="H23" s="2011"/>
      <c r="I23" s="2011"/>
      <c r="J23" s="2011"/>
      <c r="K23" s="2012"/>
      <c r="L23" s="2013"/>
      <c r="M23" s="2048" t="s">
        <v>2614</v>
      </c>
      <c r="N23" s="2006"/>
      <c r="O23" s="2015"/>
    </row>
    <row r="24" spans="1:15" s="2008" customFormat="1" ht="26.4" x14ac:dyDescent="0.3">
      <c r="A24" s="6411"/>
      <c r="B24" s="2049">
        <v>7</v>
      </c>
      <c r="C24" s="2017" t="s">
        <v>2656</v>
      </c>
      <c r="D24" s="2016">
        <v>8</v>
      </c>
      <c r="E24" s="2017" t="s">
        <v>2657</v>
      </c>
      <c r="F24" s="2016">
        <v>9</v>
      </c>
      <c r="G24" s="2017" t="s">
        <v>2658</v>
      </c>
      <c r="H24" s="2017" t="s">
        <v>2659</v>
      </c>
      <c r="I24" s="2016">
        <v>10</v>
      </c>
      <c r="J24" s="2017">
        <v>11</v>
      </c>
      <c r="K24" s="2018">
        <v>12</v>
      </c>
      <c r="L24" s="2017">
        <v>13</v>
      </c>
      <c r="M24" s="2050" t="s">
        <v>2615</v>
      </c>
      <c r="N24" s="2006"/>
      <c r="O24" s="2015"/>
    </row>
    <row r="25" spans="1:15" s="2008" customFormat="1" ht="35.1" customHeight="1" x14ac:dyDescent="0.3">
      <c r="A25" s="2051" t="s">
        <v>2591</v>
      </c>
      <c r="B25" s="2052">
        <v>3931</v>
      </c>
      <c r="C25" s="2053">
        <v>843</v>
      </c>
      <c r="D25" s="2053">
        <v>4491</v>
      </c>
      <c r="E25" s="2054">
        <v>754</v>
      </c>
      <c r="F25" s="2054">
        <v>3773</v>
      </c>
      <c r="G25" s="2054">
        <v>823</v>
      </c>
      <c r="H25" s="2054">
        <v>956</v>
      </c>
      <c r="I25" s="2053">
        <v>4495</v>
      </c>
      <c r="J25" s="2053">
        <v>4561</v>
      </c>
      <c r="K25" s="2053">
        <v>1646</v>
      </c>
      <c r="L25" s="2055">
        <v>2201</v>
      </c>
      <c r="M25" s="2056">
        <v>28474</v>
      </c>
      <c r="N25" s="2015"/>
      <c r="O25" s="2015"/>
    </row>
    <row r="26" spans="1:15" s="2008" customFormat="1" ht="31.2" x14ac:dyDescent="0.3">
      <c r="A26" s="2057" t="s">
        <v>2592</v>
      </c>
      <c r="B26" s="2058">
        <v>3565</v>
      </c>
      <c r="C26" s="2054">
        <v>494</v>
      </c>
      <c r="D26" s="2054">
        <v>3555</v>
      </c>
      <c r="E26" s="2054">
        <v>479</v>
      </c>
      <c r="F26" s="2054">
        <v>3306</v>
      </c>
      <c r="G26" s="2054">
        <v>528</v>
      </c>
      <c r="H26" s="2054">
        <v>681</v>
      </c>
      <c r="I26" s="2054">
        <v>4033</v>
      </c>
      <c r="J26" s="2054">
        <v>4424</v>
      </c>
      <c r="K26" s="2054">
        <v>1913</v>
      </c>
      <c r="L26" s="2059">
        <v>2352</v>
      </c>
      <c r="M26" s="2029">
        <v>25330</v>
      </c>
      <c r="N26" s="2015"/>
      <c r="O26" s="2015"/>
    </row>
    <row r="27" spans="1:15" s="2008" customFormat="1" ht="35.1" customHeight="1" x14ac:dyDescent="0.3">
      <c r="A27" s="2051" t="s">
        <v>2593</v>
      </c>
      <c r="B27" s="2058">
        <v>2869</v>
      </c>
      <c r="C27" s="2054">
        <v>416</v>
      </c>
      <c r="D27" s="2054">
        <v>2970</v>
      </c>
      <c r="E27" s="2054">
        <v>353</v>
      </c>
      <c r="F27" s="2054">
        <v>2646</v>
      </c>
      <c r="G27" s="2054">
        <v>421</v>
      </c>
      <c r="H27" s="2054">
        <v>507</v>
      </c>
      <c r="I27" s="2054">
        <v>3321</v>
      </c>
      <c r="J27" s="2054">
        <v>3211</v>
      </c>
      <c r="K27" s="2054">
        <v>1451</v>
      </c>
      <c r="L27" s="2059">
        <v>1839</v>
      </c>
      <c r="M27" s="2029">
        <v>20004</v>
      </c>
      <c r="N27" s="2015"/>
      <c r="O27" s="2015"/>
    </row>
    <row r="28" spans="1:15" s="2008" customFormat="1" ht="46.8" x14ac:dyDescent="0.3">
      <c r="A28" s="2057" t="s">
        <v>2663</v>
      </c>
      <c r="B28" s="2060">
        <v>2314</v>
      </c>
      <c r="C28" s="2061">
        <v>388</v>
      </c>
      <c r="D28" s="2061">
        <v>2508</v>
      </c>
      <c r="E28" s="2061">
        <v>402</v>
      </c>
      <c r="F28" s="2061">
        <v>2125</v>
      </c>
      <c r="G28" s="2061">
        <v>415</v>
      </c>
      <c r="H28" s="2061">
        <v>472</v>
      </c>
      <c r="I28" s="2061">
        <v>2480</v>
      </c>
      <c r="J28" s="2061">
        <v>2350</v>
      </c>
      <c r="K28" s="2061">
        <v>1098</v>
      </c>
      <c r="L28" s="2062">
        <v>1478</v>
      </c>
      <c r="M28" s="2063">
        <v>16030</v>
      </c>
      <c r="N28" s="2015"/>
      <c r="O28" s="2015"/>
    </row>
    <row r="29" spans="1:15" s="2008" customFormat="1" ht="35.1" customHeight="1" x14ac:dyDescent="0.3">
      <c r="A29" s="2064" t="s">
        <v>648</v>
      </c>
      <c r="B29" s="2065">
        <v>12679</v>
      </c>
      <c r="C29" s="2031">
        <v>2141</v>
      </c>
      <c r="D29" s="2031">
        <v>13524</v>
      </c>
      <c r="E29" s="2031">
        <v>1988</v>
      </c>
      <c r="F29" s="2031">
        <v>11850</v>
      </c>
      <c r="G29" s="2031">
        <v>2187</v>
      </c>
      <c r="H29" s="2031">
        <v>2616</v>
      </c>
      <c r="I29" s="2031">
        <v>14329</v>
      </c>
      <c r="J29" s="2031">
        <v>14546</v>
      </c>
      <c r="K29" s="2031">
        <v>6108</v>
      </c>
      <c r="L29" s="2031">
        <v>7870</v>
      </c>
      <c r="M29" s="2031">
        <v>89838</v>
      </c>
      <c r="N29" s="2015"/>
      <c r="O29" s="2015"/>
    </row>
    <row r="30" spans="1:15" s="2008" customFormat="1" ht="35.1" customHeight="1" x14ac:dyDescent="0.3">
      <c r="A30" s="2066" t="s">
        <v>649</v>
      </c>
      <c r="B30" s="2067">
        <v>645</v>
      </c>
      <c r="C30" s="2036">
        <v>135</v>
      </c>
      <c r="D30" s="2036">
        <v>605</v>
      </c>
      <c r="E30" s="2036">
        <v>141</v>
      </c>
      <c r="F30" s="2036">
        <v>642</v>
      </c>
      <c r="G30" s="2036">
        <v>154</v>
      </c>
      <c r="H30" s="2036">
        <v>236</v>
      </c>
      <c r="I30" s="2036">
        <v>912</v>
      </c>
      <c r="J30" s="2036">
        <v>867</v>
      </c>
      <c r="K30" s="2037">
        <v>264</v>
      </c>
      <c r="L30" s="2038">
        <v>308</v>
      </c>
      <c r="M30" s="2068">
        <v>4909</v>
      </c>
      <c r="N30" s="2015"/>
      <c r="O30" s="2015"/>
    </row>
    <row r="31" spans="1:15" s="2008" customFormat="1" ht="35.1" customHeight="1" x14ac:dyDescent="0.3">
      <c r="A31" s="2069" t="s">
        <v>650</v>
      </c>
      <c r="B31" s="2070">
        <v>13324</v>
      </c>
      <c r="C31" s="2071">
        <v>2276</v>
      </c>
      <c r="D31" s="2071">
        <v>14129</v>
      </c>
      <c r="E31" s="2071">
        <v>2129</v>
      </c>
      <c r="F31" s="2071">
        <v>12492</v>
      </c>
      <c r="G31" s="2071">
        <v>2341</v>
      </c>
      <c r="H31" s="2071">
        <v>2852</v>
      </c>
      <c r="I31" s="2071">
        <v>15241</v>
      </c>
      <c r="J31" s="2071">
        <v>15413</v>
      </c>
      <c r="K31" s="2071">
        <v>6372</v>
      </c>
      <c r="L31" s="2071">
        <v>8178</v>
      </c>
      <c r="M31" s="2071">
        <v>94747</v>
      </c>
      <c r="N31" s="2015"/>
      <c r="O31" s="2015"/>
    </row>
    <row r="32" spans="1:15" ht="15.6" x14ac:dyDescent="0.3">
      <c r="A32" s="2072"/>
      <c r="N32" s="2044"/>
      <c r="O32" s="2044"/>
    </row>
    <row r="33" spans="14:14" x14ac:dyDescent="0.3">
      <c r="N33" s="2044"/>
    </row>
    <row r="34" spans="14:14" x14ac:dyDescent="0.3">
      <c r="N34" s="2044"/>
    </row>
    <row r="35" spans="14:14" x14ac:dyDescent="0.3">
      <c r="N35" s="2044"/>
    </row>
    <row r="36" spans="14:14" x14ac:dyDescent="0.3">
      <c r="N36" s="2044"/>
    </row>
    <row r="37" spans="14:14" x14ac:dyDescent="0.3">
      <c r="N37" s="2044"/>
    </row>
    <row r="38" spans="14:14" x14ac:dyDescent="0.3">
      <c r="N38" s="2044"/>
    </row>
  </sheetData>
  <mergeCells count="3">
    <mergeCell ref="A1:I1"/>
    <mergeCell ref="A6:A7"/>
    <mergeCell ref="A23:A24"/>
  </mergeCells>
  <hyperlinks>
    <hyperlink ref="A1" location="CONTENT!A1" display="Back to table of contents" xr:uid="{B8DFCC13-1968-4DB5-AA11-2C04B112D599}"/>
    <hyperlink ref="A1:I1" location="CONTENT!B157" display="Back to table of contents" xr:uid="{76605F0E-9258-416B-9A4D-E567A6CC48AE}"/>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3125-BD39-46CA-BE58-53660DC283C6}">
  <dimension ref="A1:J45"/>
  <sheetViews>
    <sheetView workbookViewId="0">
      <selection sqref="A1:XFD1"/>
    </sheetView>
  </sheetViews>
  <sheetFormatPr defaultColWidth="9.69921875" defaultRowHeight="13.8" x14ac:dyDescent="0.25"/>
  <cols>
    <col min="1" max="1" width="14.8984375" style="435" customWidth="1"/>
    <col min="2" max="10" width="9.5" style="435" customWidth="1"/>
    <col min="11" max="16384" width="9.69921875" style="435"/>
  </cols>
  <sheetData>
    <row r="1" spans="1:10" s="1945" customFormat="1" ht="15.6" x14ac:dyDescent="0.3">
      <c r="A1" s="6383" t="s">
        <v>0</v>
      </c>
      <c r="B1" s="6383"/>
      <c r="C1" s="6383"/>
      <c r="D1" s="6383"/>
      <c r="E1" s="6383"/>
      <c r="F1" s="6383"/>
      <c r="G1" s="6383"/>
      <c r="H1" s="6383"/>
      <c r="I1" s="6383"/>
    </row>
    <row r="2" spans="1:10" s="5401" customFormat="1" ht="15.6" x14ac:dyDescent="0.3">
      <c r="A2" s="5401" t="s">
        <v>2664</v>
      </c>
    </row>
    <row r="3" spans="1:10" s="5401" customFormat="1" ht="15.6" x14ac:dyDescent="0.3">
      <c r="A3" s="5401" t="s">
        <v>4295</v>
      </c>
    </row>
    <row r="4" spans="1:10" s="5383" customFormat="1" x14ac:dyDescent="0.3">
      <c r="A4" s="6390" t="s">
        <v>2613</v>
      </c>
      <c r="B4" s="6412" t="s">
        <v>2630</v>
      </c>
      <c r="C4" s="6413"/>
      <c r="D4" s="6413"/>
      <c r="E4" s="6412">
        <v>2023</v>
      </c>
      <c r="F4" s="6413"/>
      <c r="G4" s="6413"/>
      <c r="H4" s="6412">
        <v>2024</v>
      </c>
      <c r="I4" s="6413"/>
      <c r="J4" s="6413"/>
    </row>
    <row r="5" spans="1:10" s="5383" customFormat="1" x14ac:dyDescent="0.3">
      <c r="A5" s="6392"/>
      <c r="B5" s="5415" t="s">
        <v>6</v>
      </c>
      <c r="C5" s="5404" t="s">
        <v>63</v>
      </c>
      <c r="D5" s="5403" t="s">
        <v>224</v>
      </c>
      <c r="E5" s="5415" t="s">
        <v>6</v>
      </c>
      <c r="F5" s="5404" t="s">
        <v>63</v>
      </c>
      <c r="G5" s="5403" t="s">
        <v>224</v>
      </c>
      <c r="H5" s="5415" t="s">
        <v>6</v>
      </c>
      <c r="I5" s="5404" t="s">
        <v>63</v>
      </c>
      <c r="J5" s="5403" t="s">
        <v>224</v>
      </c>
    </row>
    <row r="6" spans="1:10" s="5384" customFormat="1" x14ac:dyDescent="0.3">
      <c r="A6" s="5398" t="s">
        <v>2655</v>
      </c>
      <c r="D6" s="5416"/>
      <c r="G6" s="5416"/>
      <c r="J6" s="5416"/>
    </row>
    <row r="7" spans="1:10" s="5384" customFormat="1" x14ac:dyDescent="0.3">
      <c r="A7" s="5344">
        <v>7</v>
      </c>
      <c r="B7" s="5417">
        <v>11992</v>
      </c>
      <c r="C7" s="5418">
        <v>5740</v>
      </c>
      <c r="D7" s="5418">
        <v>6252</v>
      </c>
      <c r="E7" s="5417">
        <v>14331</v>
      </c>
      <c r="F7" s="5418">
        <v>6738</v>
      </c>
      <c r="G7" s="5418">
        <v>7593</v>
      </c>
      <c r="H7" s="5417">
        <v>13324</v>
      </c>
      <c r="I7" s="5418">
        <v>6335</v>
      </c>
      <c r="J7" s="5418">
        <v>6989</v>
      </c>
    </row>
    <row r="8" spans="1:10" s="5384" customFormat="1" x14ac:dyDescent="0.3">
      <c r="A8" s="5348" t="s">
        <v>2656</v>
      </c>
      <c r="B8" s="5419">
        <v>2993</v>
      </c>
      <c r="C8" s="5420">
        <v>1859</v>
      </c>
      <c r="D8" s="5420">
        <v>1134</v>
      </c>
      <c r="E8" s="5419">
        <v>2549</v>
      </c>
      <c r="F8" s="5420">
        <v>1533</v>
      </c>
      <c r="G8" s="5420">
        <v>1016</v>
      </c>
      <c r="H8" s="5419">
        <v>2276</v>
      </c>
      <c r="I8" s="5420">
        <v>1370</v>
      </c>
      <c r="J8" s="5420">
        <v>906</v>
      </c>
    </row>
    <row r="9" spans="1:10" s="5384" customFormat="1" x14ac:dyDescent="0.3">
      <c r="A9" s="5348">
        <v>8</v>
      </c>
      <c r="B9" s="5419">
        <v>12680</v>
      </c>
      <c r="C9" s="5419">
        <v>5900</v>
      </c>
      <c r="D9" s="5420">
        <v>6780</v>
      </c>
      <c r="E9" s="5419">
        <v>12046</v>
      </c>
      <c r="F9" s="5419">
        <v>5736</v>
      </c>
      <c r="G9" s="5420">
        <v>6310</v>
      </c>
      <c r="H9" s="5419">
        <v>14129</v>
      </c>
      <c r="I9" s="5419">
        <v>6600</v>
      </c>
      <c r="J9" s="5420">
        <v>7529</v>
      </c>
    </row>
    <row r="10" spans="1:10" s="5384" customFormat="1" x14ac:dyDescent="0.3">
      <c r="A10" s="5348" t="s">
        <v>2657</v>
      </c>
      <c r="B10" s="5421">
        <v>3010</v>
      </c>
      <c r="C10" s="5421">
        <v>1850</v>
      </c>
      <c r="D10" s="5421">
        <v>1160</v>
      </c>
      <c r="E10" s="5419">
        <v>2553</v>
      </c>
      <c r="F10" s="5419">
        <v>1601</v>
      </c>
      <c r="G10" s="5420">
        <v>952</v>
      </c>
      <c r="H10" s="5419">
        <v>2129</v>
      </c>
      <c r="I10" s="5419">
        <v>1340</v>
      </c>
      <c r="J10" s="5420">
        <v>789</v>
      </c>
    </row>
    <row r="11" spans="1:10" s="5384" customFormat="1" x14ac:dyDescent="0.3">
      <c r="A11" s="5348">
        <v>9</v>
      </c>
      <c r="B11" s="5421">
        <v>15964</v>
      </c>
      <c r="C11" s="5419">
        <v>7872</v>
      </c>
      <c r="D11" s="5420">
        <v>8092</v>
      </c>
      <c r="E11" s="5419">
        <v>13466</v>
      </c>
      <c r="F11" s="5419">
        <v>6516</v>
      </c>
      <c r="G11" s="5420">
        <v>6950</v>
      </c>
      <c r="H11" s="5419">
        <v>12492</v>
      </c>
      <c r="I11" s="5419">
        <v>5960</v>
      </c>
      <c r="J11" s="5420">
        <v>6532</v>
      </c>
    </row>
    <row r="12" spans="1:10" s="5384" customFormat="1" x14ac:dyDescent="0.3">
      <c r="A12" s="5348" t="s">
        <v>2658</v>
      </c>
      <c r="B12" s="5419">
        <v>2815</v>
      </c>
      <c r="C12" s="5419">
        <v>1764</v>
      </c>
      <c r="D12" s="5420">
        <v>1051</v>
      </c>
      <c r="E12" s="5419">
        <v>2672</v>
      </c>
      <c r="F12" s="5419">
        <v>1650</v>
      </c>
      <c r="G12" s="5420">
        <v>1022</v>
      </c>
      <c r="H12" s="5419">
        <v>2341</v>
      </c>
      <c r="I12" s="5419">
        <v>1457</v>
      </c>
      <c r="J12" s="5420">
        <v>884</v>
      </c>
    </row>
    <row r="13" spans="1:10" s="5384" customFormat="1" x14ac:dyDescent="0.3">
      <c r="A13" s="5348" t="s">
        <v>2659</v>
      </c>
      <c r="B13" s="5419">
        <v>2758</v>
      </c>
      <c r="C13" s="5419">
        <v>1730</v>
      </c>
      <c r="D13" s="5420">
        <v>1028</v>
      </c>
      <c r="E13" s="5419">
        <v>2816</v>
      </c>
      <c r="F13" s="5419">
        <v>1722</v>
      </c>
      <c r="G13" s="5420">
        <v>1094</v>
      </c>
      <c r="H13" s="5419">
        <v>2852</v>
      </c>
      <c r="I13" s="5419">
        <v>1724</v>
      </c>
      <c r="J13" s="5420">
        <v>1128</v>
      </c>
    </row>
    <row r="14" spans="1:10" s="5384" customFormat="1" x14ac:dyDescent="0.3">
      <c r="A14" s="5348">
        <v>10</v>
      </c>
      <c r="B14" s="5419">
        <v>14057</v>
      </c>
      <c r="C14" s="5419">
        <v>6804</v>
      </c>
      <c r="D14" s="5420">
        <v>7253</v>
      </c>
      <c r="E14" s="5419">
        <v>15171</v>
      </c>
      <c r="F14" s="5419">
        <v>7305</v>
      </c>
      <c r="G14" s="5420">
        <v>7866</v>
      </c>
      <c r="H14" s="5419">
        <v>15241</v>
      </c>
      <c r="I14" s="5419">
        <v>7318</v>
      </c>
      <c r="J14" s="5420">
        <v>7923</v>
      </c>
    </row>
    <row r="15" spans="1:10" s="5384" customFormat="1" x14ac:dyDescent="0.3">
      <c r="A15" s="5348">
        <v>11</v>
      </c>
      <c r="B15" s="5419">
        <v>20573</v>
      </c>
      <c r="C15" s="5419">
        <v>9945</v>
      </c>
      <c r="D15" s="5420">
        <v>10628</v>
      </c>
      <c r="E15" s="5419">
        <v>16228</v>
      </c>
      <c r="F15" s="5419">
        <v>7710</v>
      </c>
      <c r="G15" s="5420">
        <v>8518</v>
      </c>
      <c r="H15" s="5419">
        <v>15413</v>
      </c>
      <c r="I15" s="5419">
        <v>7252</v>
      </c>
      <c r="J15" s="5420">
        <v>8161</v>
      </c>
    </row>
    <row r="16" spans="1:10" s="5384" customFormat="1" x14ac:dyDescent="0.3">
      <c r="A16" s="5348">
        <v>12</v>
      </c>
      <c r="B16" s="5419">
        <v>9097</v>
      </c>
      <c r="C16" s="5419">
        <v>3882</v>
      </c>
      <c r="D16" s="5420">
        <v>5215</v>
      </c>
      <c r="E16" s="5419">
        <v>8576</v>
      </c>
      <c r="F16" s="5419">
        <v>3769</v>
      </c>
      <c r="G16" s="5420">
        <v>4807</v>
      </c>
      <c r="H16" s="5419">
        <v>6372</v>
      </c>
      <c r="I16" s="5419">
        <v>2905</v>
      </c>
      <c r="J16" s="5420">
        <v>3467</v>
      </c>
    </row>
    <row r="17" spans="1:10" s="5384" customFormat="1" x14ac:dyDescent="0.3">
      <c r="A17" s="5348">
        <v>13</v>
      </c>
      <c r="B17" s="5419">
        <v>6783</v>
      </c>
      <c r="C17" s="5419">
        <v>2995</v>
      </c>
      <c r="D17" s="5420">
        <v>3788</v>
      </c>
      <c r="E17" s="5419">
        <v>8492</v>
      </c>
      <c r="F17" s="5419">
        <v>3487</v>
      </c>
      <c r="G17" s="5420">
        <v>5005</v>
      </c>
      <c r="H17" s="5419">
        <v>8178</v>
      </c>
      <c r="I17" s="5419">
        <v>3547</v>
      </c>
      <c r="J17" s="5420">
        <v>4631</v>
      </c>
    </row>
    <row r="18" spans="1:10" s="5384" customFormat="1" x14ac:dyDescent="0.3">
      <c r="A18" s="5404" t="s">
        <v>6</v>
      </c>
      <c r="B18" s="5422">
        <v>102722</v>
      </c>
      <c r="C18" s="5422">
        <v>50341</v>
      </c>
      <c r="D18" s="5422">
        <v>52381</v>
      </c>
      <c r="E18" s="5422">
        <v>98900</v>
      </c>
      <c r="F18" s="5422">
        <v>47767</v>
      </c>
      <c r="G18" s="5422">
        <v>51133</v>
      </c>
      <c r="H18" s="5422">
        <v>94747</v>
      </c>
      <c r="I18" s="5422">
        <v>45808</v>
      </c>
      <c r="J18" s="5422">
        <v>48939</v>
      </c>
    </row>
    <row r="19" spans="1:10" s="5384" customFormat="1" x14ac:dyDescent="0.3">
      <c r="A19" s="5398" t="s">
        <v>2665</v>
      </c>
      <c r="B19" s="5423"/>
      <c r="C19" s="5423"/>
      <c r="D19" s="5424"/>
      <c r="E19" s="5423"/>
      <c r="F19" s="5423"/>
      <c r="G19" s="5424"/>
      <c r="H19" s="5423"/>
      <c r="I19" s="5423"/>
      <c r="J19" s="5424"/>
    </row>
    <row r="20" spans="1:10" s="5384" customFormat="1" x14ac:dyDescent="0.3">
      <c r="A20" s="5344">
        <v>7</v>
      </c>
      <c r="B20" s="5419">
        <v>5384</v>
      </c>
      <c r="C20" s="5419">
        <v>2380</v>
      </c>
      <c r="D20" s="5420">
        <v>3004</v>
      </c>
      <c r="E20" s="5419">
        <v>6618</v>
      </c>
      <c r="F20" s="5419">
        <v>3020</v>
      </c>
      <c r="G20" s="5420">
        <v>3598</v>
      </c>
      <c r="H20" s="5419">
        <v>5833</v>
      </c>
      <c r="I20" s="5419">
        <v>2634</v>
      </c>
      <c r="J20" s="5420">
        <v>3199</v>
      </c>
    </row>
    <row r="21" spans="1:10" s="5384" customFormat="1" x14ac:dyDescent="0.3">
      <c r="A21" s="5348" t="s">
        <v>2656</v>
      </c>
      <c r="B21" s="5419">
        <v>1086</v>
      </c>
      <c r="C21" s="5419">
        <v>627</v>
      </c>
      <c r="D21" s="5420">
        <v>459</v>
      </c>
      <c r="E21" s="5419">
        <v>857</v>
      </c>
      <c r="F21" s="5419">
        <v>429</v>
      </c>
      <c r="G21" s="5420">
        <v>428</v>
      </c>
      <c r="H21" s="5419">
        <v>758</v>
      </c>
      <c r="I21" s="5419">
        <v>422</v>
      </c>
      <c r="J21" s="5420">
        <v>336</v>
      </c>
    </row>
    <row r="22" spans="1:10" s="5384" customFormat="1" x14ac:dyDescent="0.3">
      <c r="A22" s="5348">
        <v>8</v>
      </c>
      <c r="B22" s="5419">
        <v>5437</v>
      </c>
      <c r="C22" s="5419">
        <v>2415</v>
      </c>
      <c r="D22" s="5420">
        <v>3022</v>
      </c>
      <c r="E22" s="5419">
        <v>5128</v>
      </c>
      <c r="F22" s="5419">
        <v>2260</v>
      </c>
      <c r="G22" s="5420">
        <v>2868</v>
      </c>
      <c r="H22" s="5419">
        <v>6447</v>
      </c>
      <c r="I22" s="5419">
        <v>2910</v>
      </c>
      <c r="J22" s="5420">
        <v>3537</v>
      </c>
    </row>
    <row r="23" spans="1:10" s="5384" customFormat="1" x14ac:dyDescent="0.3">
      <c r="A23" s="5348" t="s">
        <v>2657</v>
      </c>
      <c r="B23" s="5421">
        <v>973</v>
      </c>
      <c r="C23" s="5421">
        <v>513</v>
      </c>
      <c r="D23" s="5421">
        <v>460</v>
      </c>
      <c r="E23" s="5419">
        <v>883</v>
      </c>
      <c r="F23" s="5419">
        <v>520</v>
      </c>
      <c r="G23" s="5420">
        <v>363</v>
      </c>
      <c r="H23" s="5419">
        <v>621</v>
      </c>
      <c r="I23" s="5419">
        <v>361</v>
      </c>
      <c r="J23" s="5420">
        <v>260</v>
      </c>
    </row>
    <row r="24" spans="1:10" s="5384" customFormat="1" x14ac:dyDescent="0.3">
      <c r="A24" s="5348">
        <v>9</v>
      </c>
      <c r="B24" s="5419">
        <v>5761</v>
      </c>
      <c r="C24" s="5419">
        <v>2713</v>
      </c>
      <c r="D24" s="5420">
        <v>3048</v>
      </c>
      <c r="E24" s="5419">
        <v>5401</v>
      </c>
      <c r="F24" s="5419">
        <v>2445</v>
      </c>
      <c r="G24" s="5420">
        <v>2956</v>
      </c>
      <c r="H24" s="5419">
        <v>5241</v>
      </c>
      <c r="I24" s="5419">
        <v>2268</v>
      </c>
      <c r="J24" s="5420">
        <v>2973</v>
      </c>
    </row>
    <row r="25" spans="1:10" s="5384" customFormat="1" x14ac:dyDescent="0.3">
      <c r="A25" s="5348" t="s">
        <v>2658</v>
      </c>
      <c r="B25" s="5419">
        <v>970</v>
      </c>
      <c r="C25" s="5419">
        <v>556</v>
      </c>
      <c r="D25" s="5420">
        <v>414</v>
      </c>
      <c r="E25" s="5419">
        <v>864</v>
      </c>
      <c r="F25" s="5419">
        <v>455</v>
      </c>
      <c r="G25" s="5420">
        <v>409</v>
      </c>
      <c r="H25" s="5419">
        <v>810</v>
      </c>
      <c r="I25" s="5419">
        <v>465</v>
      </c>
      <c r="J25" s="5420">
        <v>345</v>
      </c>
    </row>
    <row r="26" spans="1:10" s="5384" customFormat="1" x14ac:dyDescent="0.3">
      <c r="A26" s="5348" t="s">
        <v>2659</v>
      </c>
      <c r="B26" s="5419">
        <v>949</v>
      </c>
      <c r="C26" s="5419">
        <v>545</v>
      </c>
      <c r="D26" s="5420">
        <v>404</v>
      </c>
      <c r="E26" s="5419">
        <v>973</v>
      </c>
      <c r="F26" s="5419">
        <v>531</v>
      </c>
      <c r="G26" s="5420">
        <v>442</v>
      </c>
      <c r="H26" s="5419">
        <v>891</v>
      </c>
      <c r="I26" s="5419">
        <v>471</v>
      </c>
      <c r="J26" s="5420">
        <v>420</v>
      </c>
    </row>
    <row r="27" spans="1:10" s="5384" customFormat="1" x14ac:dyDescent="0.3">
      <c r="A27" s="5348">
        <v>10</v>
      </c>
      <c r="B27" s="5419">
        <v>6421</v>
      </c>
      <c r="C27" s="5419">
        <v>2970</v>
      </c>
      <c r="D27" s="5420">
        <v>3451</v>
      </c>
      <c r="E27" s="5419">
        <v>6544</v>
      </c>
      <c r="F27" s="5419">
        <v>3063</v>
      </c>
      <c r="G27" s="5420">
        <v>3481</v>
      </c>
      <c r="H27" s="5419">
        <v>6238</v>
      </c>
      <c r="I27" s="5419">
        <v>2821</v>
      </c>
      <c r="J27" s="5420">
        <v>3417</v>
      </c>
    </row>
    <row r="28" spans="1:10" s="5384" customFormat="1" x14ac:dyDescent="0.3">
      <c r="A28" s="5348">
        <v>11</v>
      </c>
      <c r="B28" s="5419">
        <v>8838</v>
      </c>
      <c r="C28" s="5419">
        <v>4094</v>
      </c>
      <c r="D28" s="5420">
        <v>4744</v>
      </c>
      <c r="E28" s="5419">
        <v>7193</v>
      </c>
      <c r="F28" s="5419">
        <v>3266</v>
      </c>
      <c r="G28" s="5420">
        <v>3927</v>
      </c>
      <c r="H28" s="5419">
        <v>6513</v>
      </c>
      <c r="I28" s="5419">
        <v>2842</v>
      </c>
      <c r="J28" s="5420">
        <v>3671</v>
      </c>
    </row>
    <row r="29" spans="1:10" s="5384" customFormat="1" x14ac:dyDescent="0.3">
      <c r="A29" s="5348">
        <v>12</v>
      </c>
      <c r="B29" s="5419">
        <v>5161</v>
      </c>
      <c r="C29" s="5419">
        <v>2141</v>
      </c>
      <c r="D29" s="5420">
        <v>3020</v>
      </c>
      <c r="E29" s="5419">
        <v>4975</v>
      </c>
      <c r="F29" s="5419">
        <v>2158</v>
      </c>
      <c r="G29" s="5420">
        <v>2817</v>
      </c>
      <c r="H29" s="5419">
        <v>3694</v>
      </c>
      <c r="I29" s="5419">
        <v>1680</v>
      </c>
      <c r="J29" s="5420">
        <v>2014</v>
      </c>
    </row>
    <row r="30" spans="1:10" s="5384" customFormat="1" x14ac:dyDescent="0.3">
      <c r="A30" s="5348">
        <v>13</v>
      </c>
      <c r="B30" s="5425">
        <v>4006</v>
      </c>
      <c r="C30" s="5419">
        <v>1717</v>
      </c>
      <c r="D30" s="5420">
        <v>2289</v>
      </c>
      <c r="E30" s="5425">
        <v>4874</v>
      </c>
      <c r="F30" s="5419">
        <v>1955</v>
      </c>
      <c r="G30" s="5420">
        <v>2919</v>
      </c>
      <c r="H30" s="5425">
        <v>4814</v>
      </c>
      <c r="I30" s="5419">
        <v>2054</v>
      </c>
      <c r="J30" s="5420">
        <v>2760</v>
      </c>
    </row>
    <row r="31" spans="1:10" s="5384" customFormat="1" x14ac:dyDescent="0.3">
      <c r="A31" s="5404" t="s">
        <v>6</v>
      </c>
      <c r="B31" s="5426">
        <v>44986</v>
      </c>
      <c r="C31" s="5427">
        <v>20671</v>
      </c>
      <c r="D31" s="5428">
        <v>24315</v>
      </c>
      <c r="E31" s="5422">
        <v>44310</v>
      </c>
      <c r="F31" s="5427">
        <v>20102</v>
      </c>
      <c r="G31" s="5428">
        <v>24208</v>
      </c>
      <c r="H31" s="5422">
        <v>41860</v>
      </c>
      <c r="I31" s="5427">
        <v>18928</v>
      </c>
      <c r="J31" s="5428">
        <v>22932</v>
      </c>
    </row>
    <row r="32" spans="1:10" s="5384" customFormat="1" x14ac:dyDescent="0.3">
      <c r="A32" s="5389" t="s">
        <v>2666</v>
      </c>
      <c r="B32" s="5429"/>
      <c r="C32" s="5429"/>
      <c r="D32" s="5424"/>
      <c r="E32" s="5429"/>
      <c r="F32" s="5429"/>
      <c r="G32" s="5424"/>
      <c r="H32" s="5429"/>
      <c r="I32" s="5429"/>
      <c r="J32" s="5424"/>
    </row>
    <row r="33" spans="1:10" s="5384" customFormat="1" x14ac:dyDescent="0.3">
      <c r="A33" s="5385">
        <v>7</v>
      </c>
      <c r="B33" s="5417">
        <v>6608</v>
      </c>
      <c r="C33" s="5417">
        <v>3360</v>
      </c>
      <c r="D33" s="5418">
        <v>3248</v>
      </c>
      <c r="E33" s="5417">
        <v>7713</v>
      </c>
      <c r="F33" s="5417">
        <v>3718</v>
      </c>
      <c r="G33" s="5418">
        <v>3995</v>
      </c>
      <c r="H33" s="5417">
        <v>7491</v>
      </c>
      <c r="I33" s="5417">
        <v>3701</v>
      </c>
      <c r="J33" s="5418">
        <v>3790</v>
      </c>
    </row>
    <row r="34" spans="1:10" s="5384" customFormat="1" x14ac:dyDescent="0.3">
      <c r="A34" s="5348" t="s">
        <v>2656</v>
      </c>
      <c r="B34" s="5419">
        <v>1907</v>
      </c>
      <c r="C34" s="5419">
        <v>1232</v>
      </c>
      <c r="D34" s="5420">
        <v>675</v>
      </c>
      <c r="E34" s="5419">
        <v>1692</v>
      </c>
      <c r="F34" s="5419">
        <v>1104</v>
      </c>
      <c r="G34" s="5420">
        <v>588</v>
      </c>
      <c r="H34" s="5419">
        <v>1518</v>
      </c>
      <c r="I34" s="5419">
        <v>948</v>
      </c>
      <c r="J34" s="5420">
        <v>570</v>
      </c>
    </row>
    <row r="35" spans="1:10" s="5384" customFormat="1" x14ac:dyDescent="0.3">
      <c r="A35" s="5391">
        <v>8</v>
      </c>
      <c r="B35" s="5419">
        <v>7243</v>
      </c>
      <c r="C35" s="5419">
        <v>3485</v>
      </c>
      <c r="D35" s="5420">
        <v>3758</v>
      </c>
      <c r="E35" s="5419">
        <v>6918</v>
      </c>
      <c r="F35" s="5419">
        <v>3476</v>
      </c>
      <c r="G35" s="5420">
        <v>3442</v>
      </c>
      <c r="H35" s="5419">
        <v>7682</v>
      </c>
      <c r="I35" s="5419">
        <v>3690</v>
      </c>
      <c r="J35" s="5420">
        <v>3992</v>
      </c>
    </row>
    <row r="36" spans="1:10" s="5384" customFormat="1" x14ac:dyDescent="0.3">
      <c r="A36" s="5348" t="s">
        <v>2657</v>
      </c>
      <c r="B36" s="5421">
        <v>2037</v>
      </c>
      <c r="C36" s="5421">
        <v>1337</v>
      </c>
      <c r="D36" s="5421">
        <v>700</v>
      </c>
      <c r="E36" s="5419">
        <v>1670</v>
      </c>
      <c r="F36" s="5419">
        <v>1081</v>
      </c>
      <c r="G36" s="5420">
        <v>589</v>
      </c>
      <c r="H36" s="5419">
        <v>1508</v>
      </c>
      <c r="I36" s="5419">
        <v>979</v>
      </c>
      <c r="J36" s="5420">
        <v>529</v>
      </c>
    </row>
    <row r="37" spans="1:10" s="5384" customFormat="1" x14ac:dyDescent="0.3">
      <c r="A37" s="5391">
        <v>9</v>
      </c>
      <c r="B37" s="5419">
        <v>10203</v>
      </c>
      <c r="C37" s="5419">
        <v>5159</v>
      </c>
      <c r="D37" s="5420">
        <v>5044</v>
      </c>
      <c r="E37" s="5419">
        <v>8065</v>
      </c>
      <c r="F37" s="5419">
        <v>4071</v>
      </c>
      <c r="G37" s="5420">
        <v>3994</v>
      </c>
      <c r="H37" s="5419">
        <v>7251</v>
      </c>
      <c r="I37" s="5419">
        <v>3692</v>
      </c>
      <c r="J37" s="5420">
        <v>3559</v>
      </c>
    </row>
    <row r="38" spans="1:10" s="5384" customFormat="1" x14ac:dyDescent="0.3">
      <c r="A38" s="5348" t="s">
        <v>2658</v>
      </c>
      <c r="B38" s="5419">
        <v>1845</v>
      </c>
      <c r="C38" s="5419">
        <v>1208</v>
      </c>
      <c r="D38" s="5420">
        <v>637</v>
      </c>
      <c r="E38" s="5419">
        <v>1808</v>
      </c>
      <c r="F38" s="5419">
        <v>1195</v>
      </c>
      <c r="G38" s="5420">
        <v>613</v>
      </c>
      <c r="H38" s="5419">
        <v>1531</v>
      </c>
      <c r="I38" s="5419">
        <v>992</v>
      </c>
      <c r="J38" s="5420">
        <v>539</v>
      </c>
    </row>
    <row r="39" spans="1:10" s="5384" customFormat="1" x14ac:dyDescent="0.3">
      <c r="A39" s="5391" t="s">
        <v>2659</v>
      </c>
      <c r="B39" s="5419">
        <v>1809</v>
      </c>
      <c r="C39" s="5419">
        <v>1185</v>
      </c>
      <c r="D39" s="5420">
        <v>624</v>
      </c>
      <c r="E39" s="5419">
        <v>1843</v>
      </c>
      <c r="F39" s="5419">
        <v>1191</v>
      </c>
      <c r="G39" s="5420">
        <v>652</v>
      </c>
      <c r="H39" s="5419">
        <v>1961</v>
      </c>
      <c r="I39" s="5419">
        <v>1253</v>
      </c>
      <c r="J39" s="5420">
        <v>708</v>
      </c>
    </row>
    <row r="40" spans="1:10" s="5384" customFormat="1" x14ac:dyDescent="0.3">
      <c r="A40" s="5391">
        <v>10</v>
      </c>
      <c r="B40" s="5419">
        <v>7636</v>
      </c>
      <c r="C40" s="5419">
        <v>3834</v>
      </c>
      <c r="D40" s="5420">
        <v>3802</v>
      </c>
      <c r="E40" s="5419">
        <v>8627</v>
      </c>
      <c r="F40" s="5419">
        <v>4242</v>
      </c>
      <c r="G40" s="5420">
        <v>4385</v>
      </c>
      <c r="H40" s="5419">
        <v>9003</v>
      </c>
      <c r="I40" s="5419">
        <v>4497</v>
      </c>
      <c r="J40" s="5420">
        <v>4506</v>
      </c>
    </row>
    <row r="41" spans="1:10" s="5384" customFormat="1" x14ac:dyDescent="0.3">
      <c r="A41" s="5391">
        <v>11</v>
      </c>
      <c r="B41" s="5419">
        <v>11735</v>
      </c>
      <c r="C41" s="5419">
        <v>5851</v>
      </c>
      <c r="D41" s="5420">
        <v>5884</v>
      </c>
      <c r="E41" s="5419">
        <v>9035</v>
      </c>
      <c r="F41" s="5419">
        <v>4444</v>
      </c>
      <c r="G41" s="5420">
        <v>4591</v>
      </c>
      <c r="H41" s="5419">
        <v>8900</v>
      </c>
      <c r="I41" s="5419">
        <v>4410</v>
      </c>
      <c r="J41" s="5420">
        <v>4490</v>
      </c>
    </row>
    <row r="42" spans="1:10" s="5384" customFormat="1" x14ac:dyDescent="0.3">
      <c r="A42" s="5391">
        <v>12</v>
      </c>
      <c r="B42" s="5419">
        <v>3936</v>
      </c>
      <c r="C42" s="5419">
        <v>1741</v>
      </c>
      <c r="D42" s="5420">
        <v>2195</v>
      </c>
      <c r="E42" s="5419">
        <v>3601</v>
      </c>
      <c r="F42" s="5419">
        <v>1611</v>
      </c>
      <c r="G42" s="5420">
        <v>1990</v>
      </c>
      <c r="H42" s="5419">
        <v>2678</v>
      </c>
      <c r="I42" s="5419">
        <v>1225</v>
      </c>
      <c r="J42" s="5420">
        <v>1453</v>
      </c>
    </row>
    <row r="43" spans="1:10" s="5384" customFormat="1" x14ac:dyDescent="0.3">
      <c r="A43" s="5430">
        <v>13</v>
      </c>
      <c r="B43" s="5419">
        <v>2777</v>
      </c>
      <c r="C43" s="5419">
        <v>1278</v>
      </c>
      <c r="D43" s="5420">
        <v>1499</v>
      </c>
      <c r="E43" s="5419">
        <v>3618</v>
      </c>
      <c r="F43" s="5419">
        <v>1532</v>
      </c>
      <c r="G43" s="5420">
        <v>2086</v>
      </c>
      <c r="H43" s="5419">
        <v>3364</v>
      </c>
      <c r="I43" s="5419">
        <v>1493</v>
      </c>
      <c r="J43" s="5420">
        <v>1871</v>
      </c>
    </row>
    <row r="44" spans="1:10" s="5384" customFormat="1" x14ac:dyDescent="0.3">
      <c r="A44" s="5430" t="s">
        <v>6</v>
      </c>
      <c r="B44" s="5427">
        <v>57736</v>
      </c>
      <c r="C44" s="5427">
        <v>29670</v>
      </c>
      <c r="D44" s="5427">
        <v>28066</v>
      </c>
      <c r="E44" s="5422">
        <v>54590</v>
      </c>
      <c r="F44" s="5427">
        <v>27665</v>
      </c>
      <c r="G44" s="5427">
        <v>26925</v>
      </c>
      <c r="H44" s="5422">
        <v>52887</v>
      </c>
      <c r="I44" s="5427">
        <v>26880</v>
      </c>
      <c r="J44" s="5427">
        <v>26007</v>
      </c>
    </row>
    <row r="45" spans="1:10" s="5432" customFormat="1" ht="16.8" x14ac:dyDescent="0.25">
      <c r="A45" s="5431"/>
    </row>
  </sheetData>
  <mergeCells count="5">
    <mergeCell ref="A1:I1"/>
    <mergeCell ref="A4:A5"/>
    <mergeCell ref="B4:D4"/>
    <mergeCell ref="E4:G4"/>
    <mergeCell ref="H4:J4"/>
  </mergeCells>
  <hyperlinks>
    <hyperlink ref="A1" location="CONTENT!A1" display="Back to table of contents" xr:uid="{D7805A37-4519-44CB-A0E0-C3497D496B36}"/>
    <hyperlink ref="A1:I1" location="CONTENT!B157" display="Back to table of contents" xr:uid="{727DF996-E16D-44B7-BA2B-CD34A10C939A}"/>
  </hyperlink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CD6C8-46CB-4D8F-AE25-BEDBF368676C}">
  <dimension ref="A1:K19"/>
  <sheetViews>
    <sheetView workbookViewId="0">
      <selection sqref="A1:XFD1"/>
    </sheetView>
  </sheetViews>
  <sheetFormatPr defaultColWidth="7" defaultRowHeight="13.2" x14ac:dyDescent="0.25"/>
  <cols>
    <col min="1" max="10" width="11.3984375" style="429" customWidth="1"/>
    <col min="11" max="16384" width="7" style="429"/>
  </cols>
  <sheetData>
    <row r="1" spans="1:10" s="1945" customFormat="1" ht="15.6" x14ac:dyDescent="0.3">
      <c r="A1" s="6383" t="s">
        <v>0</v>
      </c>
      <c r="B1" s="6383"/>
      <c r="C1" s="6383"/>
      <c r="D1" s="6383"/>
      <c r="E1" s="6383"/>
      <c r="F1" s="6383"/>
      <c r="G1" s="6383"/>
      <c r="H1" s="6383"/>
      <c r="I1" s="6383"/>
    </row>
    <row r="2" spans="1:10" s="5400" customFormat="1" ht="18.899999999999999" customHeight="1" x14ac:dyDescent="0.25">
      <c r="A2" s="5401" t="s">
        <v>4296</v>
      </c>
      <c r="B2" s="5401"/>
      <c r="C2" s="5401"/>
      <c r="D2" s="5401"/>
      <c r="E2" s="5401"/>
      <c r="F2" s="5401"/>
      <c r="G2" s="5401"/>
      <c r="H2" s="5401"/>
      <c r="I2" s="5401"/>
      <c r="J2" s="5401"/>
    </row>
    <row r="3" spans="1:10" ht="18.899999999999999" customHeight="1" x14ac:dyDescent="0.25">
      <c r="A3" s="2073" t="s">
        <v>2667</v>
      </c>
      <c r="B3" s="2073"/>
      <c r="C3" s="1980"/>
      <c r="D3" s="1980"/>
      <c r="E3" s="1980"/>
      <c r="F3" s="1980"/>
      <c r="G3" s="1980"/>
      <c r="H3" s="1980"/>
      <c r="I3" s="1980"/>
      <c r="J3" s="1980"/>
    </row>
    <row r="4" spans="1:10" ht="11.25" customHeight="1" x14ac:dyDescent="0.25">
      <c r="A4" s="2073"/>
      <c r="B4" s="2073"/>
      <c r="C4" s="2074"/>
      <c r="D4" s="2074"/>
      <c r="E4" s="2074"/>
      <c r="F4" s="2074"/>
      <c r="G4" s="2074"/>
      <c r="H4" s="2074"/>
      <c r="I4" s="2074"/>
      <c r="J4" s="2074"/>
    </row>
    <row r="5" spans="1:10" ht="13.8" x14ac:dyDescent="0.25">
      <c r="A5" s="6396" t="s">
        <v>61</v>
      </c>
      <c r="B5" s="6375" t="s">
        <v>2637</v>
      </c>
      <c r="C5" s="6376"/>
      <c r="D5" s="6377"/>
      <c r="E5" s="1991" t="s">
        <v>2638</v>
      </c>
      <c r="F5" s="1992"/>
      <c r="G5" s="1993"/>
      <c r="H5" s="6375" t="s">
        <v>2639</v>
      </c>
      <c r="I5" s="6376"/>
      <c r="J5" s="6377"/>
    </row>
    <row r="6" spans="1:10" ht="31.5" customHeight="1" x14ac:dyDescent="0.25">
      <c r="A6" s="6404"/>
      <c r="B6" s="2075" t="s">
        <v>6</v>
      </c>
      <c r="C6" s="2076" t="s">
        <v>63</v>
      </c>
      <c r="D6" s="2077" t="s">
        <v>224</v>
      </c>
      <c r="E6" s="2075" t="s">
        <v>6</v>
      </c>
      <c r="F6" s="2076" t="s">
        <v>63</v>
      </c>
      <c r="G6" s="2077" t="s">
        <v>224</v>
      </c>
      <c r="H6" s="2078" t="s">
        <v>6</v>
      </c>
      <c r="I6" s="2076" t="s">
        <v>63</v>
      </c>
      <c r="J6" s="2077" t="s">
        <v>224</v>
      </c>
    </row>
    <row r="7" spans="1:10" ht="30" customHeight="1" x14ac:dyDescent="0.25">
      <c r="A7" s="2079">
        <v>2012</v>
      </c>
      <c r="B7" s="2080">
        <v>16885</v>
      </c>
      <c r="C7" s="2081">
        <v>7799</v>
      </c>
      <c r="D7" s="2082">
        <v>9086</v>
      </c>
      <c r="E7" s="2080">
        <v>12788</v>
      </c>
      <c r="F7" s="2081">
        <v>5431</v>
      </c>
      <c r="G7" s="2081">
        <v>7357</v>
      </c>
      <c r="H7" s="2083">
        <v>75.735860230974239</v>
      </c>
      <c r="I7" s="2083">
        <v>69.637132965764835</v>
      </c>
      <c r="J7" s="2084">
        <v>80.970724191063169</v>
      </c>
    </row>
    <row r="8" spans="1:10" ht="30" customHeight="1" x14ac:dyDescent="0.25">
      <c r="A8" s="2079">
        <v>2013</v>
      </c>
      <c r="B8" s="2080">
        <v>15890</v>
      </c>
      <c r="C8" s="2081">
        <v>7277</v>
      </c>
      <c r="D8" s="2082">
        <v>8613</v>
      </c>
      <c r="E8" s="2080">
        <v>11914</v>
      </c>
      <c r="F8" s="2081">
        <v>5117</v>
      </c>
      <c r="G8" s="2081">
        <v>6797</v>
      </c>
      <c r="H8" s="2083">
        <v>74.977973568281939</v>
      </c>
      <c r="I8" s="2083">
        <v>70.317438504878382</v>
      </c>
      <c r="J8" s="2084">
        <v>78.915592708696153</v>
      </c>
    </row>
    <row r="9" spans="1:10" ht="30" customHeight="1" x14ac:dyDescent="0.25">
      <c r="A9" s="2079">
        <v>2014</v>
      </c>
      <c r="B9" s="2080">
        <v>15632</v>
      </c>
      <c r="C9" s="2081">
        <v>7061</v>
      </c>
      <c r="D9" s="2082">
        <v>8571</v>
      </c>
      <c r="E9" s="2080">
        <v>11475</v>
      </c>
      <c r="F9" s="2081">
        <v>4951</v>
      </c>
      <c r="G9" s="2081">
        <v>6524</v>
      </c>
      <c r="H9" s="2083">
        <v>73.40711361310133</v>
      </c>
      <c r="I9" s="2083">
        <v>70.11754708964736</v>
      </c>
      <c r="J9" s="2084">
        <v>76.117139190292846</v>
      </c>
    </row>
    <row r="10" spans="1:10" ht="30" customHeight="1" x14ac:dyDescent="0.25">
      <c r="A10" s="2079">
        <v>2015</v>
      </c>
      <c r="B10" s="2080">
        <v>15675</v>
      </c>
      <c r="C10" s="2081">
        <v>7205</v>
      </c>
      <c r="D10" s="2082">
        <v>8470</v>
      </c>
      <c r="E10" s="2080">
        <v>11365</v>
      </c>
      <c r="F10" s="2081">
        <v>4894</v>
      </c>
      <c r="G10" s="2081">
        <v>6471</v>
      </c>
      <c r="H10" s="2083">
        <v>72.503987240829346</v>
      </c>
      <c r="I10" s="2083">
        <v>67.925052047189453</v>
      </c>
      <c r="J10" s="2084">
        <v>76.399055489964582</v>
      </c>
    </row>
    <row r="11" spans="1:10" ht="30" customHeight="1" x14ac:dyDescent="0.25">
      <c r="A11" s="2079">
        <v>2016</v>
      </c>
      <c r="B11" s="2080">
        <v>15455</v>
      </c>
      <c r="C11" s="2081">
        <v>7097</v>
      </c>
      <c r="D11" s="2082">
        <v>8358</v>
      </c>
      <c r="E11" s="2080">
        <v>11129</v>
      </c>
      <c r="F11" s="2081">
        <v>4859</v>
      </c>
      <c r="G11" s="2081">
        <v>6270</v>
      </c>
      <c r="H11" s="2084">
        <v>72.010000000000005</v>
      </c>
      <c r="I11" s="2083">
        <v>68.47</v>
      </c>
      <c r="J11" s="2084">
        <v>75.02</v>
      </c>
    </row>
    <row r="12" spans="1:10" ht="30" customHeight="1" x14ac:dyDescent="0.25">
      <c r="A12" s="2085">
        <v>2017</v>
      </c>
      <c r="B12" s="2080">
        <v>15352</v>
      </c>
      <c r="C12" s="2081">
        <v>6910</v>
      </c>
      <c r="D12" s="2082">
        <v>8442</v>
      </c>
      <c r="E12" s="2080">
        <v>10990</v>
      </c>
      <c r="F12" s="2081">
        <v>4645</v>
      </c>
      <c r="G12" s="2081">
        <v>6345</v>
      </c>
      <c r="H12" s="2084">
        <v>71.586763939551844</v>
      </c>
      <c r="I12" s="2083">
        <v>67.221418234442837</v>
      </c>
      <c r="J12" s="2084">
        <v>75.159914712153522</v>
      </c>
    </row>
    <row r="13" spans="1:10" ht="30" customHeight="1" x14ac:dyDescent="0.25">
      <c r="A13" s="2085">
        <v>2018</v>
      </c>
      <c r="B13" s="2081">
        <v>15374</v>
      </c>
      <c r="C13" s="2081">
        <v>6828</v>
      </c>
      <c r="D13" s="2081">
        <v>8546</v>
      </c>
      <c r="E13" s="2081">
        <v>10994</v>
      </c>
      <c r="F13" s="2081">
        <v>4653</v>
      </c>
      <c r="G13" s="2081">
        <v>6341</v>
      </c>
      <c r="H13" s="2084">
        <v>71.5</v>
      </c>
      <c r="I13" s="2084">
        <v>68.099999999999994</v>
      </c>
      <c r="J13" s="2084">
        <v>74.2</v>
      </c>
    </row>
    <row r="14" spans="1:10" ht="30" customHeight="1" x14ac:dyDescent="0.25">
      <c r="A14" s="2085">
        <v>2019</v>
      </c>
      <c r="B14" s="2081">
        <v>15419</v>
      </c>
      <c r="C14" s="2081">
        <v>6796</v>
      </c>
      <c r="D14" s="2081">
        <v>8623</v>
      </c>
      <c r="E14" s="2081">
        <v>10937</v>
      </c>
      <c r="F14" s="2081">
        <v>4617</v>
      </c>
      <c r="G14" s="2081">
        <v>6320</v>
      </c>
      <c r="H14" s="2084">
        <v>70.930000000000007</v>
      </c>
      <c r="I14" s="2084">
        <v>67.94</v>
      </c>
      <c r="J14" s="2084">
        <v>73.290000000000006</v>
      </c>
    </row>
    <row r="15" spans="1:10" ht="30" customHeight="1" x14ac:dyDescent="0.25">
      <c r="A15" s="2085" t="s">
        <v>2640</v>
      </c>
      <c r="B15" s="2081">
        <v>15339</v>
      </c>
      <c r="C15" s="2081">
        <v>6704</v>
      </c>
      <c r="D15" s="2081">
        <v>8635</v>
      </c>
      <c r="E15" s="2081">
        <v>13142</v>
      </c>
      <c r="F15" s="2081">
        <v>5571</v>
      </c>
      <c r="G15" s="2081">
        <v>7571</v>
      </c>
      <c r="H15" s="2084">
        <v>85.67703240106917</v>
      </c>
      <c r="I15" s="2084">
        <v>83.099642004773273</v>
      </c>
      <c r="J15" s="2084">
        <v>87.678054429646792</v>
      </c>
    </row>
    <row r="16" spans="1:10" ht="30" customHeight="1" x14ac:dyDescent="0.25">
      <c r="A16" s="2085">
        <v>2022</v>
      </c>
      <c r="B16" s="2081">
        <v>15474</v>
      </c>
      <c r="C16" s="2081">
        <v>7063</v>
      </c>
      <c r="D16" s="2081">
        <v>8411</v>
      </c>
      <c r="E16" s="2081">
        <v>12145</v>
      </c>
      <c r="F16" s="2081">
        <v>5288</v>
      </c>
      <c r="G16" s="2081">
        <v>6857</v>
      </c>
      <c r="H16" s="2084">
        <v>78.5</v>
      </c>
      <c r="I16" s="2084">
        <v>74.900000000000006</v>
      </c>
      <c r="J16" s="2084">
        <v>81.5</v>
      </c>
    </row>
    <row r="17" spans="1:11" ht="30" customHeight="1" x14ac:dyDescent="0.25">
      <c r="A17" s="2085">
        <v>2023</v>
      </c>
      <c r="B17" s="2081">
        <v>12917</v>
      </c>
      <c r="C17" s="2081">
        <v>5830</v>
      </c>
      <c r="D17" s="2081">
        <v>7087</v>
      </c>
      <c r="E17" s="2081">
        <v>9522</v>
      </c>
      <c r="F17" s="2081">
        <v>4154</v>
      </c>
      <c r="G17" s="2081">
        <v>5368</v>
      </c>
      <c r="H17" s="2084">
        <v>73.716807308198497</v>
      </c>
      <c r="I17" s="2084">
        <v>71.252144082332762</v>
      </c>
      <c r="J17" s="2084">
        <v>75.74432058699027</v>
      </c>
    </row>
    <row r="18" spans="1:11" s="5400" customFormat="1" ht="30" customHeight="1" x14ac:dyDescent="0.25">
      <c r="A18" s="5433">
        <v>2024</v>
      </c>
      <c r="B18" s="5434">
        <v>12522</v>
      </c>
      <c r="C18" s="5434">
        <v>5615</v>
      </c>
      <c r="D18" s="5434">
        <v>6907</v>
      </c>
      <c r="E18" s="5434">
        <v>9101</v>
      </c>
      <c r="F18" s="5434">
        <v>3949</v>
      </c>
      <c r="G18" s="5434">
        <v>5152</v>
      </c>
      <c r="H18" s="5435">
        <v>72.7</v>
      </c>
      <c r="I18" s="5435">
        <v>70.3</v>
      </c>
      <c r="J18" s="5435">
        <v>74.599999999999994</v>
      </c>
    </row>
    <row r="19" spans="1:11" x14ac:dyDescent="0.25">
      <c r="A19" s="1950" t="s">
        <v>2668</v>
      </c>
      <c r="B19" s="1950"/>
      <c r="C19" s="1950"/>
      <c r="D19" s="1950"/>
      <c r="E19" s="1950"/>
      <c r="F19" s="1950"/>
      <c r="G19" s="1950"/>
      <c r="H19" s="2086"/>
      <c r="I19" s="2086"/>
      <c r="J19" s="2086"/>
      <c r="K19" s="2087"/>
    </row>
  </sheetData>
  <mergeCells count="4">
    <mergeCell ref="A1:I1"/>
    <mergeCell ref="A5:A6"/>
    <mergeCell ref="B5:D5"/>
    <mergeCell ref="H5:J5"/>
  </mergeCells>
  <hyperlinks>
    <hyperlink ref="A1" location="CONTENT!A1" display="Back to table of contents" xr:uid="{E6987C3C-A5BE-4E67-830A-794C45D8CD22}"/>
    <hyperlink ref="A1:I1" location="CONTENT!B157" display="Back to table of contents" xr:uid="{2C301CE5-D3FB-4008-A5BE-F48F4613F806}"/>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22C3-2AE3-4BCF-84C7-CFCFB6DC6EF7}">
  <dimension ref="A1:J25"/>
  <sheetViews>
    <sheetView workbookViewId="0">
      <selection sqref="A1:XFD1"/>
    </sheetView>
  </sheetViews>
  <sheetFormatPr defaultColWidth="7" defaultRowHeight="13.2" x14ac:dyDescent="0.3"/>
  <cols>
    <col min="1" max="10" width="11.3984375" style="1950" customWidth="1"/>
    <col min="11" max="14" width="9.59765625" style="1950" customWidth="1"/>
    <col min="15" max="16384" width="7" style="1950"/>
  </cols>
  <sheetData>
    <row r="1" spans="1:10" s="1945" customFormat="1" ht="15.6" x14ac:dyDescent="0.3">
      <c r="A1" s="6383" t="s">
        <v>0</v>
      </c>
      <c r="B1" s="6383"/>
      <c r="C1" s="6383"/>
      <c r="D1" s="6383"/>
      <c r="E1" s="6383"/>
      <c r="F1" s="6383"/>
      <c r="G1" s="6383"/>
      <c r="H1" s="6383"/>
      <c r="I1" s="6383"/>
    </row>
    <row r="2" spans="1:10" s="5401" customFormat="1" ht="15.6" x14ac:dyDescent="0.3">
      <c r="A2" s="6414" t="s">
        <v>4297</v>
      </c>
      <c r="B2" s="6414"/>
      <c r="C2" s="6414"/>
      <c r="D2" s="6414"/>
      <c r="E2" s="6414"/>
      <c r="F2" s="6414"/>
      <c r="G2" s="6414"/>
      <c r="H2" s="6414"/>
      <c r="I2" s="6414"/>
      <c r="J2" s="6414"/>
    </row>
    <row r="3" spans="1:10" s="5342" customFormat="1" ht="15.6" x14ac:dyDescent="0.3">
      <c r="A3" s="5436" t="s">
        <v>2667</v>
      </c>
      <c r="B3" s="5436"/>
    </row>
    <row r="4" spans="1:10" s="5384" customFormat="1" ht="13.8" x14ac:dyDescent="0.3">
      <c r="A4" s="6390" t="s">
        <v>61</v>
      </c>
      <c r="B4" s="5395" t="s">
        <v>2637</v>
      </c>
      <c r="C4" s="5437"/>
      <c r="D4" s="5438"/>
      <c r="E4" s="5395" t="s">
        <v>2638</v>
      </c>
      <c r="F4" s="5437"/>
      <c r="G4" s="5438"/>
      <c r="H4" s="5395" t="s">
        <v>2639</v>
      </c>
      <c r="I4" s="5437"/>
      <c r="J4" s="5438"/>
    </row>
    <row r="5" spans="1:10" s="5384" customFormat="1" ht="13.8" x14ac:dyDescent="0.3">
      <c r="A5" s="6392"/>
      <c r="B5" s="5402" t="s">
        <v>6</v>
      </c>
      <c r="C5" s="5404" t="s">
        <v>63</v>
      </c>
      <c r="D5" s="5403" t="s">
        <v>224</v>
      </c>
      <c r="E5" s="5402" t="s">
        <v>6</v>
      </c>
      <c r="F5" s="5404" t="s">
        <v>63</v>
      </c>
      <c r="G5" s="5403" t="s">
        <v>224</v>
      </c>
      <c r="H5" s="5402" t="s">
        <v>6</v>
      </c>
      <c r="I5" s="5350" t="s">
        <v>63</v>
      </c>
      <c r="J5" s="5439" t="s">
        <v>224</v>
      </c>
    </row>
    <row r="6" spans="1:10" s="5384" customFormat="1" ht="13.8" x14ac:dyDescent="0.3">
      <c r="A6" s="5391">
        <v>2012</v>
      </c>
      <c r="B6" s="5360">
        <v>10414</v>
      </c>
      <c r="C6" s="5440">
        <v>4326</v>
      </c>
      <c r="D6" s="5360">
        <v>6088</v>
      </c>
      <c r="E6" s="5360">
        <v>8242</v>
      </c>
      <c r="F6" s="5360">
        <v>3235</v>
      </c>
      <c r="G6" s="5440">
        <v>5007</v>
      </c>
      <c r="H6" s="5441">
        <v>79.143460725945843</v>
      </c>
      <c r="I6" s="5441">
        <v>74.780397595931575</v>
      </c>
      <c r="J6" s="5441">
        <v>82.243758212877793</v>
      </c>
    </row>
    <row r="7" spans="1:10" s="5384" customFormat="1" ht="13.8" x14ac:dyDescent="0.3">
      <c r="A7" s="5391">
        <v>2013</v>
      </c>
      <c r="B7" s="5360">
        <v>10287</v>
      </c>
      <c r="C7" s="5440">
        <v>4293</v>
      </c>
      <c r="D7" s="5360">
        <v>5994</v>
      </c>
      <c r="E7" s="5360">
        <v>8017</v>
      </c>
      <c r="F7" s="5360">
        <v>3174</v>
      </c>
      <c r="G7" s="5440">
        <v>4843</v>
      </c>
      <c r="H7" s="5441">
        <v>77.933313891319145</v>
      </c>
      <c r="I7" s="5441">
        <v>73.934311670160724</v>
      </c>
      <c r="J7" s="5441">
        <v>80.797464130797465</v>
      </c>
    </row>
    <row r="8" spans="1:10" s="5384" customFormat="1" ht="13.8" x14ac:dyDescent="0.3">
      <c r="A8" s="5391">
        <v>2014</v>
      </c>
      <c r="B8" s="5360">
        <v>10429</v>
      </c>
      <c r="C8" s="5440">
        <v>4252</v>
      </c>
      <c r="D8" s="5360">
        <v>6177</v>
      </c>
      <c r="E8" s="5360">
        <v>7863</v>
      </c>
      <c r="F8" s="5360">
        <v>2977</v>
      </c>
      <c r="G8" s="5440">
        <v>4886</v>
      </c>
      <c r="H8" s="5441">
        <v>75.395531690478478</v>
      </c>
      <c r="I8" s="5441">
        <v>70.014111006585139</v>
      </c>
      <c r="J8" s="5441">
        <v>79.099886676380109</v>
      </c>
    </row>
    <row r="9" spans="1:10" s="5384" customFormat="1" ht="13.8" x14ac:dyDescent="0.3">
      <c r="A9" s="5391">
        <v>2015</v>
      </c>
      <c r="B9" s="5360">
        <v>10285</v>
      </c>
      <c r="C9" s="5440">
        <v>4336</v>
      </c>
      <c r="D9" s="5360">
        <v>5949</v>
      </c>
      <c r="E9" s="5360">
        <v>7746</v>
      </c>
      <c r="F9" s="5360">
        <v>3120</v>
      </c>
      <c r="G9" s="5440">
        <v>4626</v>
      </c>
      <c r="H9" s="5441">
        <v>75.313563441905686</v>
      </c>
      <c r="I9" s="5441">
        <v>71.955719557195579</v>
      </c>
      <c r="J9" s="5441">
        <v>77.760968229954614</v>
      </c>
    </row>
    <row r="10" spans="1:10" s="5384" customFormat="1" ht="13.8" x14ac:dyDescent="0.3">
      <c r="A10" s="5391">
        <v>2016</v>
      </c>
      <c r="B10" s="5360">
        <v>9285</v>
      </c>
      <c r="C10" s="5440">
        <v>3866</v>
      </c>
      <c r="D10" s="5360">
        <v>5419</v>
      </c>
      <c r="E10" s="5360">
        <v>7006</v>
      </c>
      <c r="F10" s="5360">
        <v>2740</v>
      </c>
      <c r="G10" s="5440">
        <v>4266</v>
      </c>
      <c r="H10" s="5441">
        <v>75.459999999999994</v>
      </c>
      <c r="I10" s="5441">
        <v>70.87</v>
      </c>
      <c r="J10" s="5441">
        <v>78.72</v>
      </c>
    </row>
    <row r="11" spans="1:10" s="5384" customFormat="1" ht="13.8" x14ac:dyDescent="0.3">
      <c r="A11" s="5348">
        <v>2017</v>
      </c>
      <c r="B11" s="5360">
        <v>9490</v>
      </c>
      <c r="C11" s="5360">
        <v>4000</v>
      </c>
      <c r="D11" s="5360">
        <v>5490</v>
      </c>
      <c r="E11" s="5360">
        <v>7058</v>
      </c>
      <c r="F11" s="5360">
        <v>2781</v>
      </c>
      <c r="G11" s="5360">
        <v>4277</v>
      </c>
      <c r="H11" s="5441">
        <v>74.373024236037935</v>
      </c>
      <c r="I11" s="5441">
        <v>69.525000000000006</v>
      </c>
      <c r="J11" s="5441">
        <v>77.905282331511842</v>
      </c>
    </row>
    <row r="12" spans="1:10" s="5384" customFormat="1" ht="13.8" x14ac:dyDescent="0.3">
      <c r="A12" s="5348">
        <v>2018</v>
      </c>
      <c r="B12" s="5360">
        <v>9408</v>
      </c>
      <c r="C12" s="5360">
        <v>3938</v>
      </c>
      <c r="D12" s="5360">
        <v>5470</v>
      </c>
      <c r="E12" s="5360">
        <v>7047</v>
      </c>
      <c r="F12" s="5360">
        <v>2779</v>
      </c>
      <c r="G12" s="5360">
        <v>4268</v>
      </c>
      <c r="H12" s="5441">
        <v>74.900000000000006</v>
      </c>
      <c r="I12" s="5441">
        <v>70.599999999999994</v>
      </c>
      <c r="J12" s="5441">
        <v>78</v>
      </c>
    </row>
    <row r="13" spans="1:10" s="5384" customFormat="1" ht="13.8" x14ac:dyDescent="0.3">
      <c r="A13" s="5348">
        <v>2019</v>
      </c>
      <c r="B13" s="5360">
        <v>8975</v>
      </c>
      <c r="C13" s="5360">
        <v>3656</v>
      </c>
      <c r="D13" s="5360">
        <v>5319</v>
      </c>
      <c r="E13" s="5360">
        <v>6727</v>
      </c>
      <c r="F13" s="5360">
        <v>2588</v>
      </c>
      <c r="G13" s="5360">
        <v>4139</v>
      </c>
      <c r="H13" s="5441">
        <v>74.95</v>
      </c>
      <c r="I13" s="5441">
        <v>70.790000000000006</v>
      </c>
      <c r="J13" s="5441">
        <v>77.819999999999993</v>
      </c>
    </row>
    <row r="14" spans="1:10" s="5384" customFormat="1" ht="13.8" x14ac:dyDescent="0.3">
      <c r="A14" s="5348" t="s">
        <v>2640</v>
      </c>
      <c r="B14" s="5360">
        <v>7868</v>
      </c>
      <c r="C14" s="5360">
        <v>3312</v>
      </c>
      <c r="D14" s="5360">
        <v>4556</v>
      </c>
      <c r="E14" s="5360">
        <v>7085</v>
      </c>
      <c r="F14" s="5360">
        <v>2892</v>
      </c>
      <c r="G14" s="5360">
        <v>4193</v>
      </c>
      <c r="H14" s="5441">
        <v>90.048296898830699</v>
      </c>
      <c r="I14" s="5441">
        <v>87.318840579710141</v>
      </c>
      <c r="J14" s="5441">
        <v>92.032484635645304</v>
      </c>
    </row>
    <row r="15" spans="1:10" s="5384" customFormat="1" ht="13.8" x14ac:dyDescent="0.3">
      <c r="A15" s="5348">
        <v>2022</v>
      </c>
      <c r="B15" s="5360">
        <v>5640</v>
      </c>
      <c r="C15" s="5360">
        <v>2440</v>
      </c>
      <c r="D15" s="5360">
        <v>3200</v>
      </c>
      <c r="E15" s="5360">
        <v>5203</v>
      </c>
      <c r="F15" s="5360">
        <v>2175</v>
      </c>
      <c r="G15" s="5360">
        <v>3028</v>
      </c>
      <c r="H15" s="5441">
        <v>92.3</v>
      </c>
      <c r="I15" s="5441">
        <v>89.1</v>
      </c>
      <c r="J15" s="5441">
        <v>94.6</v>
      </c>
    </row>
    <row r="16" spans="1:10" s="5384" customFormat="1" ht="13.8" x14ac:dyDescent="0.3">
      <c r="A16" s="5348">
        <v>2023</v>
      </c>
      <c r="B16" s="5360">
        <v>7528</v>
      </c>
      <c r="C16" s="5360">
        <v>3045</v>
      </c>
      <c r="D16" s="5360">
        <v>4483</v>
      </c>
      <c r="E16" s="5360">
        <v>6354</v>
      </c>
      <c r="F16" s="5360">
        <v>2482</v>
      </c>
      <c r="G16" s="5360">
        <v>3872</v>
      </c>
      <c r="H16" s="5441">
        <v>84.404888416578103</v>
      </c>
      <c r="I16" s="5441">
        <v>81.510673234811165</v>
      </c>
      <c r="J16" s="5441">
        <v>86.370733883560121</v>
      </c>
    </row>
    <row r="17" spans="1:10" s="5384" customFormat="1" ht="13.8" x14ac:dyDescent="0.3">
      <c r="A17" s="5350">
        <v>2024</v>
      </c>
      <c r="B17" s="5364">
        <v>7425</v>
      </c>
      <c r="C17" s="5364">
        <v>3157</v>
      </c>
      <c r="D17" s="5364">
        <v>4268</v>
      </c>
      <c r="E17" s="5364">
        <v>5857</v>
      </c>
      <c r="F17" s="5364">
        <v>2377</v>
      </c>
      <c r="G17" s="5364">
        <v>3480</v>
      </c>
      <c r="H17" s="5442">
        <v>78.882154882154893</v>
      </c>
      <c r="I17" s="5442">
        <v>75.292999683243593</v>
      </c>
      <c r="J17" s="5442">
        <v>81.537019681349577</v>
      </c>
    </row>
    <row r="18" spans="1:10" s="5380" customFormat="1" x14ac:dyDescent="0.3">
      <c r="A18" s="5380" t="s">
        <v>2668</v>
      </c>
      <c r="F18" s="5443"/>
    </row>
    <row r="19" spans="1:10" s="5380" customFormat="1" ht="15.6" x14ac:dyDescent="0.3">
      <c r="A19" s="5414"/>
      <c r="F19" s="5443"/>
    </row>
    <row r="20" spans="1:10" s="5380" customFormat="1" x14ac:dyDescent="0.3">
      <c r="F20" s="5443"/>
    </row>
    <row r="21" spans="1:10" s="5380" customFormat="1" x14ac:dyDescent="0.3">
      <c r="F21" s="5443"/>
    </row>
    <row r="22" spans="1:10" s="5380" customFormat="1" x14ac:dyDescent="0.3">
      <c r="F22" s="5443"/>
    </row>
    <row r="23" spans="1:10" s="5380" customFormat="1" x14ac:dyDescent="0.3">
      <c r="F23" s="5443"/>
    </row>
    <row r="24" spans="1:10" x14ac:dyDescent="0.3">
      <c r="F24" s="2088"/>
    </row>
    <row r="25" spans="1:10" x14ac:dyDescent="0.3">
      <c r="F25" s="2088"/>
    </row>
  </sheetData>
  <mergeCells count="3">
    <mergeCell ref="A1:I1"/>
    <mergeCell ref="A2:J2"/>
    <mergeCell ref="A4:A5"/>
  </mergeCells>
  <hyperlinks>
    <hyperlink ref="A1" location="CONTENT!A1" display="Back to table of contents" xr:uid="{B9F5C02F-2253-4083-8B03-58B5C54F0212}"/>
    <hyperlink ref="A1:I1" location="CONTENT!B157" display="Back to table of contents" xr:uid="{FF092309-7B06-45D9-8ECF-13CEE4A02F07}"/>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A8C2-26F8-4DE2-A50C-FDB331C165FF}">
  <dimension ref="A1:P98"/>
  <sheetViews>
    <sheetView workbookViewId="0">
      <selection sqref="A1:XFD1"/>
    </sheetView>
  </sheetViews>
  <sheetFormatPr defaultRowHeight="13.2" x14ac:dyDescent="0.25"/>
  <cols>
    <col min="1" max="1" width="21.69921875" style="2090" customWidth="1"/>
    <col min="2" max="13" width="5" style="2090" customWidth="1"/>
    <col min="14" max="16" width="5.09765625" style="2090" customWidth="1"/>
    <col min="17" max="222" width="9" style="2090"/>
    <col min="223" max="223" width="11.69921875" style="2090" customWidth="1"/>
    <col min="224" max="235" width="5" style="2090" customWidth="1"/>
    <col min="236" max="238" width="5.09765625" style="2090" customWidth="1"/>
    <col min="239" max="239" width="9" style="2090"/>
    <col min="240" max="240" width="30.69921875" style="2090" customWidth="1"/>
    <col min="241" max="478" width="9" style="2090"/>
    <col min="479" max="479" width="11.69921875" style="2090" customWidth="1"/>
    <col min="480" max="491" width="5" style="2090" customWidth="1"/>
    <col min="492" max="494" width="5.09765625" style="2090" customWidth="1"/>
    <col min="495" max="495" width="9" style="2090"/>
    <col min="496" max="496" width="30.69921875" style="2090" customWidth="1"/>
    <col min="497" max="734" width="9" style="2090"/>
    <col min="735" max="735" width="11.69921875" style="2090" customWidth="1"/>
    <col min="736" max="747" width="5" style="2090" customWidth="1"/>
    <col min="748" max="750" width="5.09765625" style="2090" customWidth="1"/>
    <col min="751" max="751" width="9" style="2090"/>
    <col min="752" max="752" width="30.69921875" style="2090" customWidth="1"/>
    <col min="753" max="990" width="9" style="2090"/>
    <col min="991" max="991" width="11.69921875" style="2090" customWidth="1"/>
    <col min="992" max="1003" width="5" style="2090" customWidth="1"/>
    <col min="1004" max="1006" width="5.09765625" style="2090" customWidth="1"/>
    <col min="1007" max="1007" width="9" style="2090"/>
    <col min="1008" max="1008" width="30.69921875" style="2090" customWidth="1"/>
    <col min="1009" max="1246" width="9" style="2090"/>
    <col min="1247" max="1247" width="11.69921875" style="2090" customWidth="1"/>
    <col min="1248" max="1259" width="5" style="2090" customWidth="1"/>
    <col min="1260" max="1262" width="5.09765625" style="2090" customWidth="1"/>
    <col min="1263" max="1263" width="9" style="2090"/>
    <col min="1264" max="1264" width="30.69921875" style="2090" customWidth="1"/>
    <col min="1265" max="1502" width="9" style="2090"/>
    <col min="1503" max="1503" width="11.69921875" style="2090" customWidth="1"/>
    <col min="1504" max="1515" width="5" style="2090" customWidth="1"/>
    <col min="1516" max="1518" width="5.09765625" style="2090" customWidth="1"/>
    <col min="1519" max="1519" width="9" style="2090"/>
    <col min="1520" max="1520" width="30.69921875" style="2090" customWidth="1"/>
    <col min="1521" max="1758" width="9" style="2090"/>
    <col min="1759" max="1759" width="11.69921875" style="2090" customWidth="1"/>
    <col min="1760" max="1771" width="5" style="2090" customWidth="1"/>
    <col min="1772" max="1774" width="5.09765625" style="2090" customWidth="1"/>
    <col min="1775" max="1775" width="9" style="2090"/>
    <col min="1776" max="1776" width="30.69921875" style="2090" customWidth="1"/>
    <col min="1777" max="2014" width="9" style="2090"/>
    <col min="2015" max="2015" width="11.69921875" style="2090" customWidth="1"/>
    <col min="2016" max="2027" width="5" style="2090" customWidth="1"/>
    <col min="2028" max="2030" width="5.09765625" style="2090" customWidth="1"/>
    <col min="2031" max="2031" width="9" style="2090"/>
    <col min="2032" max="2032" width="30.69921875" style="2090" customWidth="1"/>
    <col min="2033" max="2270" width="9" style="2090"/>
    <col min="2271" max="2271" width="11.69921875" style="2090" customWidth="1"/>
    <col min="2272" max="2283" width="5" style="2090" customWidth="1"/>
    <col min="2284" max="2286" width="5.09765625" style="2090" customWidth="1"/>
    <col min="2287" max="2287" width="9" style="2090"/>
    <col min="2288" max="2288" width="30.69921875" style="2090" customWidth="1"/>
    <col min="2289" max="2526" width="9" style="2090"/>
    <col min="2527" max="2527" width="11.69921875" style="2090" customWidth="1"/>
    <col min="2528" max="2539" width="5" style="2090" customWidth="1"/>
    <col min="2540" max="2542" width="5.09765625" style="2090" customWidth="1"/>
    <col min="2543" max="2543" width="9" style="2090"/>
    <col min="2544" max="2544" width="30.69921875" style="2090" customWidth="1"/>
    <col min="2545" max="2782" width="9" style="2090"/>
    <col min="2783" max="2783" width="11.69921875" style="2090" customWidth="1"/>
    <col min="2784" max="2795" width="5" style="2090" customWidth="1"/>
    <col min="2796" max="2798" width="5.09765625" style="2090" customWidth="1"/>
    <col min="2799" max="2799" width="9" style="2090"/>
    <col min="2800" max="2800" width="30.69921875" style="2090" customWidth="1"/>
    <col min="2801" max="3038" width="9" style="2090"/>
    <col min="3039" max="3039" width="11.69921875" style="2090" customWidth="1"/>
    <col min="3040" max="3051" width="5" style="2090" customWidth="1"/>
    <col min="3052" max="3054" width="5.09765625" style="2090" customWidth="1"/>
    <col min="3055" max="3055" width="9" style="2090"/>
    <col min="3056" max="3056" width="30.69921875" style="2090" customWidth="1"/>
    <col min="3057" max="3294" width="9" style="2090"/>
    <col min="3295" max="3295" width="11.69921875" style="2090" customWidth="1"/>
    <col min="3296" max="3307" width="5" style="2090" customWidth="1"/>
    <col min="3308" max="3310" width="5.09765625" style="2090" customWidth="1"/>
    <col min="3311" max="3311" width="9" style="2090"/>
    <col min="3312" max="3312" width="30.69921875" style="2090" customWidth="1"/>
    <col min="3313" max="3550" width="9" style="2090"/>
    <col min="3551" max="3551" width="11.69921875" style="2090" customWidth="1"/>
    <col min="3552" max="3563" width="5" style="2090" customWidth="1"/>
    <col min="3564" max="3566" width="5.09765625" style="2090" customWidth="1"/>
    <col min="3567" max="3567" width="9" style="2090"/>
    <col min="3568" max="3568" width="30.69921875" style="2090" customWidth="1"/>
    <col min="3569" max="3806" width="9" style="2090"/>
    <col min="3807" max="3807" width="11.69921875" style="2090" customWidth="1"/>
    <col min="3808" max="3819" width="5" style="2090" customWidth="1"/>
    <col min="3820" max="3822" width="5.09765625" style="2090" customWidth="1"/>
    <col min="3823" max="3823" width="9" style="2090"/>
    <col min="3824" max="3824" width="30.69921875" style="2090" customWidth="1"/>
    <col min="3825" max="4062" width="9" style="2090"/>
    <col min="4063" max="4063" width="11.69921875" style="2090" customWidth="1"/>
    <col min="4064" max="4075" width="5" style="2090" customWidth="1"/>
    <col min="4076" max="4078" width="5.09765625" style="2090" customWidth="1"/>
    <col min="4079" max="4079" width="9" style="2090"/>
    <col min="4080" max="4080" width="30.69921875" style="2090" customWidth="1"/>
    <col min="4081" max="4318" width="9" style="2090"/>
    <col min="4319" max="4319" width="11.69921875" style="2090" customWidth="1"/>
    <col min="4320" max="4331" width="5" style="2090" customWidth="1"/>
    <col min="4332" max="4334" width="5.09765625" style="2090" customWidth="1"/>
    <col min="4335" max="4335" width="9" style="2090"/>
    <col min="4336" max="4336" width="30.69921875" style="2090" customWidth="1"/>
    <col min="4337" max="4574" width="9" style="2090"/>
    <col min="4575" max="4575" width="11.69921875" style="2090" customWidth="1"/>
    <col min="4576" max="4587" width="5" style="2090" customWidth="1"/>
    <col min="4588" max="4590" width="5.09765625" style="2090" customWidth="1"/>
    <col min="4591" max="4591" width="9" style="2090"/>
    <col min="4592" max="4592" width="30.69921875" style="2090" customWidth="1"/>
    <col min="4593" max="4830" width="9" style="2090"/>
    <col min="4831" max="4831" width="11.69921875" style="2090" customWidth="1"/>
    <col min="4832" max="4843" width="5" style="2090" customWidth="1"/>
    <col min="4844" max="4846" width="5.09765625" style="2090" customWidth="1"/>
    <col min="4847" max="4847" width="9" style="2090"/>
    <col min="4848" max="4848" width="30.69921875" style="2090" customWidth="1"/>
    <col min="4849" max="5086" width="9" style="2090"/>
    <col min="5087" max="5087" width="11.69921875" style="2090" customWidth="1"/>
    <col min="5088" max="5099" width="5" style="2090" customWidth="1"/>
    <col min="5100" max="5102" width="5.09765625" style="2090" customWidth="1"/>
    <col min="5103" max="5103" width="9" style="2090"/>
    <col min="5104" max="5104" width="30.69921875" style="2090" customWidth="1"/>
    <col min="5105" max="5342" width="9" style="2090"/>
    <col min="5343" max="5343" width="11.69921875" style="2090" customWidth="1"/>
    <col min="5344" max="5355" width="5" style="2090" customWidth="1"/>
    <col min="5356" max="5358" width="5.09765625" style="2090" customWidth="1"/>
    <col min="5359" max="5359" width="9" style="2090"/>
    <col min="5360" max="5360" width="30.69921875" style="2090" customWidth="1"/>
    <col min="5361" max="5598" width="9" style="2090"/>
    <col min="5599" max="5599" width="11.69921875" style="2090" customWidth="1"/>
    <col min="5600" max="5611" width="5" style="2090" customWidth="1"/>
    <col min="5612" max="5614" width="5.09765625" style="2090" customWidth="1"/>
    <col min="5615" max="5615" width="9" style="2090"/>
    <col min="5616" max="5616" width="30.69921875" style="2090" customWidth="1"/>
    <col min="5617" max="5854" width="9" style="2090"/>
    <col min="5855" max="5855" width="11.69921875" style="2090" customWidth="1"/>
    <col min="5856" max="5867" width="5" style="2090" customWidth="1"/>
    <col min="5868" max="5870" width="5.09765625" style="2090" customWidth="1"/>
    <col min="5871" max="5871" width="9" style="2090"/>
    <col min="5872" max="5872" width="30.69921875" style="2090" customWidth="1"/>
    <col min="5873" max="6110" width="9" style="2090"/>
    <col min="6111" max="6111" width="11.69921875" style="2090" customWidth="1"/>
    <col min="6112" max="6123" width="5" style="2090" customWidth="1"/>
    <col min="6124" max="6126" width="5.09765625" style="2090" customWidth="1"/>
    <col min="6127" max="6127" width="9" style="2090"/>
    <col min="6128" max="6128" width="30.69921875" style="2090" customWidth="1"/>
    <col min="6129" max="6366" width="9" style="2090"/>
    <col min="6367" max="6367" width="11.69921875" style="2090" customWidth="1"/>
    <col min="6368" max="6379" width="5" style="2090" customWidth="1"/>
    <col min="6380" max="6382" width="5.09765625" style="2090" customWidth="1"/>
    <col min="6383" max="6383" width="9" style="2090"/>
    <col min="6384" max="6384" width="30.69921875" style="2090" customWidth="1"/>
    <col min="6385" max="6622" width="9" style="2090"/>
    <col min="6623" max="6623" width="11.69921875" style="2090" customWidth="1"/>
    <col min="6624" max="6635" width="5" style="2090" customWidth="1"/>
    <col min="6636" max="6638" width="5.09765625" style="2090" customWidth="1"/>
    <col min="6639" max="6639" width="9" style="2090"/>
    <col min="6640" max="6640" width="30.69921875" style="2090" customWidth="1"/>
    <col min="6641" max="6878" width="9" style="2090"/>
    <col min="6879" max="6879" width="11.69921875" style="2090" customWidth="1"/>
    <col min="6880" max="6891" width="5" style="2090" customWidth="1"/>
    <col min="6892" max="6894" width="5.09765625" style="2090" customWidth="1"/>
    <col min="6895" max="6895" width="9" style="2090"/>
    <col min="6896" max="6896" width="30.69921875" style="2090" customWidth="1"/>
    <col min="6897" max="7134" width="9" style="2090"/>
    <col min="7135" max="7135" width="11.69921875" style="2090" customWidth="1"/>
    <col min="7136" max="7147" width="5" style="2090" customWidth="1"/>
    <col min="7148" max="7150" width="5.09765625" style="2090" customWidth="1"/>
    <col min="7151" max="7151" width="9" style="2090"/>
    <col min="7152" max="7152" width="30.69921875" style="2090" customWidth="1"/>
    <col min="7153" max="7390" width="9" style="2090"/>
    <col min="7391" max="7391" width="11.69921875" style="2090" customWidth="1"/>
    <col min="7392" max="7403" width="5" style="2090" customWidth="1"/>
    <col min="7404" max="7406" width="5.09765625" style="2090" customWidth="1"/>
    <col min="7407" max="7407" width="9" style="2090"/>
    <col min="7408" max="7408" width="30.69921875" style="2090" customWidth="1"/>
    <col min="7409" max="7646" width="9" style="2090"/>
    <col min="7647" max="7647" width="11.69921875" style="2090" customWidth="1"/>
    <col min="7648" max="7659" width="5" style="2090" customWidth="1"/>
    <col min="7660" max="7662" width="5.09765625" style="2090" customWidth="1"/>
    <col min="7663" max="7663" width="9" style="2090"/>
    <col min="7664" max="7664" width="30.69921875" style="2090" customWidth="1"/>
    <col min="7665" max="7902" width="9" style="2090"/>
    <col min="7903" max="7903" width="11.69921875" style="2090" customWidth="1"/>
    <col min="7904" max="7915" width="5" style="2090" customWidth="1"/>
    <col min="7916" max="7918" width="5.09765625" style="2090" customWidth="1"/>
    <col min="7919" max="7919" width="9" style="2090"/>
    <col min="7920" max="7920" width="30.69921875" style="2090" customWidth="1"/>
    <col min="7921" max="8158" width="9" style="2090"/>
    <col min="8159" max="8159" width="11.69921875" style="2090" customWidth="1"/>
    <col min="8160" max="8171" width="5" style="2090" customWidth="1"/>
    <col min="8172" max="8174" width="5.09765625" style="2090" customWidth="1"/>
    <col min="8175" max="8175" width="9" style="2090"/>
    <col min="8176" max="8176" width="30.69921875" style="2090" customWidth="1"/>
    <col min="8177" max="8414" width="9" style="2090"/>
    <col min="8415" max="8415" width="11.69921875" style="2090" customWidth="1"/>
    <col min="8416" max="8427" width="5" style="2090" customWidth="1"/>
    <col min="8428" max="8430" width="5.09765625" style="2090" customWidth="1"/>
    <col min="8431" max="8431" width="9" style="2090"/>
    <col min="8432" max="8432" width="30.69921875" style="2090" customWidth="1"/>
    <col min="8433" max="8670" width="9" style="2090"/>
    <col min="8671" max="8671" width="11.69921875" style="2090" customWidth="1"/>
    <col min="8672" max="8683" width="5" style="2090" customWidth="1"/>
    <col min="8684" max="8686" width="5.09765625" style="2090" customWidth="1"/>
    <col min="8687" max="8687" width="9" style="2090"/>
    <col min="8688" max="8688" width="30.69921875" style="2090" customWidth="1"/>
    <col min="8689" max="8926" width="9" style="2090"/>
    <col min="8927" max="8927" width="11.69921875" style="2090" customWidth="1"/>
    <col min="8928" max="8939" width="5" style="2090" customWidth="1"/>
    <col min="8940" max="8942" width="5.09765625" style="2090" customWidth="1"/>
    <col min="8943" max="8943" width="9" style="2090"/>
    <col min="8944" max="8944" width="30.69921875" style="2090" customWidth="1"/>
    <col min="8945" max="9182" width="9" style="2090"/>
    <col min="9183" max="9183" width="11.69921875" style="2090" customWidth="1"/>
    <col min="9184" max="9195" width="5" style="2090" customWidth="1"/>
    <col min="9196" max="9198" width="5.09765625" style="2090" customWidth="1"/>
    <col min="9199" max="9199" width="9" style="2090"/>
    <col min="9200" max="9200" width="30.69921875" style="2090" customWidth="1"/>
    <col min="9201" max="9438" width="9" style="2090"/>
    <col min="9439" max="9439" width="11.69921875" style="2090" customWidth="1"/>
    <col min="9440" max="9451" width="5" style="2090" customWidth="1"/>
    <col min="9452" max="9454" width="5.09765625" style="2090" customWidth="1"/>
    <col min="9455" max="9455" width="9" style="2090"/>
    <col min="9456" max="9456" width="30.69921875" style="2090" customWidth="1"/>
    <col min="9457" max="9694" width="9" style="2090"/>
    <col min="9695" max="9695" width="11.69921875" style="2090" customWidth="1"/>
    <col min="9696" max="9707" width="5" style="2090" customWidth="1"/>
    <col min="9708" max="9710" width="5.09765625" style="2090" customWidth="1"/>
    <col min="9711" max="9711" width="9" style="2090"/>
    <col min="9712" max="9712" width="30.69921875" style="2090" customWidth="1"/>
    <col min="9713" max="9950" width="9" style="2090"/>
    <col min="9951" max="9951" width="11.69921875" style="2090" customWidth="1"/>
    <col min="9952" max="9963" width="5" style="2090" customWidth="1"/>
    <col min="9964" max="9966" width="5.09765625" style="2090" customWidth="1"/>
    <col min="9967" max="9967" width="9" style="2090"/>
    <col min="9968" max="9968" width="30.69921875" style="2090" customWidth="1"/>
    <col min="9969" max="10206" width="9" style="2090"/>
    <col min="10207" max="10207" width="11.69921875" style="2090" customWidth="1"/>
    <col min="10208" max="10219" width="5" style="2090" customWidth="1"/>
    <col min="10220" max="10222" width="5.09765625" style="2090" customWidth="1"/>
    <col min="10223" max="10223" width="9" style="2090"/>
    <col min="10224" max="10224" width="30.69921875" style="2090" customWidth="1"/>
    <col min="10225" max="10462" width="9" style="2090"/>
    <col min="10463" max="10463" width="11.69921875" style="2090" customWidth="1"/>
    <col min="10464" max="10475" width="5" style="2090" customWidth="1"/>
    <col min="10476" max="10478" width="5.09765625" style="2090" customWidth="1"/>
    <col min="10479" max="10479" width="9" style="2090"/>
    <col min="10480" max="10480" width="30.69921875" style="2090" customWidth="1"/>
    <col min="10481" max="10718" width="9" style="2090"/>
    <col min="10719" max="10719" width="11.69921875" style="2090" customWidth="1"/>
    <col min="10720" max="10731" width="5" style="2090" customWidth="1"/>
    <col min="10732" max="10734" width="5.09765625" style="2090" customWidth="1"/>
    <col min="10735" max="10735" width="9" style="2090"/>
    <col min="10736" max="10736" width="30.69921875" style="2090" customWidth="1"/>
    <col min="10737" max="10974" width="9" style="2090"/>
    <col min="10975" max="10975" width="11.69921875" style="2090" customWidth="1"/>
    <col min="10976" max="10987" width="5" style="2090" customWidth="1"/>
    <col min="10988" max="10990" width="5.09765625" style="2090" customWidth="1"/>
    <col min="10991" max="10991" width="9" style="2090"/>
    <col min="10992" max="10992" width="30.69921875" style="2090" customWidth="1"/>
    <col min="10993" max="11230" width="9" style="2090"/>
    <col min="11231" max="11231" width="11.69921875" style="2090" customWidth="1"/>
    <col min="11232" max="11243" width="5" style="2090" customWidth="1"/>
    <col min="11244" max="11246" width="5.09765625" style="2090" customWidth="1"/>
    <col min="11247" max="11247" width="9" style="2090"/>
    <col min="11248" max="11248" width="30.69921875" style="2090" customWidth="1"/>
    <col min="11249" max="11486" width="9" style="2090"/>
    <col min="11487" max="11487" width="11.69921875" style="2090" customWidth="1"/>
    <col min="11488" max="11499" width="5" style="2090" customWidth="1"/>
    <col min="11500" max="11502" width="5.09765625" style="2090" customWidth="1"/>
    <col min="11503" max="11503" width="9" style="2090"/>
    <col min="11504" max="11504" width="30.69921875" style="2090" customWidth="1"/>
    <col min="11505" max="11742" width="9" style="2090"/>
    <col min="11743" max="11743" width="11.69921875" style="2090" customWidth="1"/>
    <col min="11744" max="11755" width="5" style="2090" customWidth="1"/>
    <col min="11756" max="11758" width="5.09765625" style="2090" customWidth="1"/>
    <col min="11759" max="11759" width="9" style="2090"/>
    <col min="11760" max="11760" width="30.69921875" style="2090" customWidth="1"/>
    <col min="11761" max="11998" width="9" style="2090"/>
    <col min="11999" max="11999" width="11.69921875" style="2090" customWidth="1"/>
    <col min="12000" max="12011" width="5" style="2090" customWidth="1"/>
    <col min="12012" max="12014" width="5.09765625" style="2090" customWidth="1"/>
    <col min="12015" max="12015" width="9" style="2090"/>
    <col min="12016" max="12016" width="30.69921875" style="2090" customWidth="1"/>
    <col min="12017" max="12254" width="9" style="2090"/>
    <col min="12255" max="12255" width="11.69921875" style="2090" customWidth="1"/>
    <col min="12256" max="12267" width="5" style="2090" customWidth="1"/>
    <col min="12268" max="12270" width="5.09765625" style="2090" customWidth="1"/>
    <col min="12271" max="12271" width="9" style="2090"/>
    <col min="12272" max="12272" width="30.69921875" style="2090" customWidth="1"/>
    <col min="12273" max="12510" width="9" style="2090"/>
    <col min="12511" max="12511" width="11.69921875" style="2090" customWidth="1"/>
    <col min="12512" max="12523" width="5" style="2090" customWidth="1"/>
    <col min="12524" max="12526" width="5.09765625" style="2090" customWidth="1"/>
    <col min="12527" max="12527" width="9" style="2090"/>
    <col min="12528" max="12528" width="30.69921875" style="2090" customWidth="1"/>
    <col min="12529" max="12766" width="9" style="2090"/>
    <col min="12767" max="12767" width="11.69921875" style="2090" customWidth="1"/>
    <col min="12768" max="12779" width="5" style="2090" customWidth="1"/>
    <col min="12780" max="12782" width="5.09765625" style="2090" customWidth="1"/>
    <col min="12783" max="12783" width="9" style="2090"/>
    <col min="12784" max="12784" width="30.69921875" style="2090" customWidth="1"/>
    <col min="12785" max="13022" width="9" style="2090"/>
    <col min="13023" max="13023" width="11.69921875" style="2090" customWidth="1"/>
    <col min="13024" max="13035" width="5" style="2090" customWidth="1"/>
    <col min="13036" max="13038" width="5.09765625" style="2090" customWidth="1"/>
    <col min="13039" max="13039" width="9" style="2090"/>
    <col min="13040" max="13040" width="30.69921875" style="2090" customWidth="1"/>
    <col min="13041" max="13278" width="9" style="2090"/>
    <col min="13279" max="13279" width="11.69921875" style="2090" customWidth="1"/>
    <col min="13280" max="13291" width="5" style="2090" customWidth="1"/>
    <col min="13292" max="13294" width="5.09765625" style="2090" customWidth="1"/>
    <col min="13295" max="13295" width="9" style="2090"/>
    <col min="13296" max="13296" width="30.69921875" style="2090" customWidth="1"/>
    <col min="13297" max="13534" width="9" style="2090"/>
    <col min="13535" max="13535" width="11.69921875" style="2090" customWidth="1"/>
    <col min="13536" max="13547" width="5" style="2090" customWidth="1"/>
    <col min="13548" max="13550" width="5.09765625" style="2090" customWidth="1"/>
    <col min="13551" max="13551" width="9" style="2090"/>
    <col min="13552" max="13552" width="30.69921875" style="2090" customWidth="1"/>
    <col min="13553" max="13790" width="9" style="2090"/>
    <col min="13791" max="13791" width="11.69921875" style="2090" customWidth="1"/>
    <col min="13792" max="13803" width="5" style="2090" customWidth="1"/>
    <col min="13804" max="13806" width="5.09765625" style="2090" customWidth="1"/>
    <col min="13807" max="13807" width="9" style="2090"/>
    <col min="13808" max="13808" width="30.69921875" style="2090" customWidth="1"/>
    <col min="13809" max="14046" width="9" style="2090"/>
    <col min="14047" max="14047" width="11.69921875" style="2090" customWidth="1"/>
    <col min="14048" max="14059" width="5" style="2090" customWidth="1"/>
    <col min="14060" max="14062" width="5.09765625" style="2090" customWidth="1"/>
    <col min="14063" max="14063" width="9" style="2090"/>
    <col min="14064" max="14064" width="30.69921875" style="2090" customWidth="1"/>
    <col min="14065" max="14302" width="9" style="2090"/>
    <col min="14303" max="14303" width="11.69921875" style="2090" customWidth="1"/>
    <col min="14304" max="14315" width="5" style="2090" customWidth="1"/>
    <col min="14316" max="14318" width="5.09765625" style="2090" customWidth="1"/>
    <col min="14319" max="14319" width="9" style="2090"/>
    <col min="14320" max="14320" width="30.69921875" style="2090" customWidth="1"/>
    <col min="14321" max="14558" width="9" style="2090"/>
    <col min="14559" max="14559" width="11.69921875" style="2090" customWidth="1"/>
    <col min="14560" max="14571" width="5" style="2090" customWidth="1"/>
    <col min="14572" max="14574" width="5.09765625" style="2090" customWidth="1"/>
    <col min="14575" max="14575" width="9" style="2090"/>
    <col min="14576" max="14576" width="30.69921875" style="2090" customWidth="1"/>
    <col min="14577" max="14814" width="9" style="2090"/>
    <col min="14815" max="14815" width="11.69921875" style="2090" customWidth="1"/>
    <col min="14816" max="14827" width="5" style="2090" customWidth="1"/>
    <col min="14828" max="14830" width="5.09765625" style="2090" customWidth="1"/>
    <col min="14831" max="14831" width="9" style="2090"/>
    <col min="14832" max="14832" width="30.69921875" style="2090" customWidth="1"/>
    <col min="14833" max="15070" width="9" style="2090"/>
    <col min="15071" max="15071" width="11.69921875" style="2090" customWidth="1"/>
    <col min="15072" max="15083" width="5" style="2090" customWidth="1"/>
    <col min="15084" max="15086" width="5.09765625" style="2090" customWidth="1"/>
    <col min="15087" max="15087" width="9" style="2090"/>
    <col min="15088" max="15088" width="30.69921875" style="2090" customWidth="1"/>
    <col min="15089" max="15326" width="9" style="2090"/>
    <col min="15327" max="15327" width="11.69921875" style="2090" customWidth="1"/>
    <col min="15328" max="15339" width="5" style="2090" customWidth="1"/>
    <col min="15340" max="15342" width="5.09765625" style="2090" customWidth="1"/>
    <col min="15343" max="15343" width="9" style="2090"/>
    <col min="15344" max="15344" width="30.69921875" style="2090" customWidth="1"/>
    <col min="15345" max="15582" width="9" style="2090"/>
    <col min="15583" max="15583" width="11.69921875" style="2090" customWidth="1"/>
    <col min="15584" max="15595" width="5" style="2090" customWidth="1"/>
    <col min="15596" max="15598" width="5.09765625" style="2090" customWidth="1"/>
    <col min="15599" max="15599" width="9" style="2090"/>
    <col min="15600" max="15600" width="30.69921875" style="2090" customWidth="1"/>
    <col min="15601" max="15838" width="9" style="2090"/>
    <col min="15839" max="15839" width="11.69921875" style="2090" customWidth="1"/>
    <col min="15840" max="15851" width="5" style="2090" customWidth="1"/>
    <col min="15852" max="15854" width="5.09765625" style="2090" customWidth="1"/>
    <col min="15855" max="15855" width="9" style="2090"/>
    <col min="15856" max="15856" width="30.69921875" style="2090" customWidth="1"/>
    <col min="15857" max="16094" width="9" style="2090"/>
    <col min="16095" max="16095" width="11.69921875" style="2090" customWidth="1"/>
    <col min="16096" max="16107" width="5" style="2090" customWidth="1"/>
    <col min="16108" max="16110" width="5.09765625" style="2090" customWidth="1"/>
    <col min="16111" max="16111" width="9" style="2090"/>
    <col min="16112" max="16112" width="30.69921875" style="2090" customWidth="1"/>
    <col min="16113" max="16384" width="9" style="2090"/>
  </cols>
  <sheetData>
    <row r="1" spans="1:16" s="1945" customFormat="1" ht="15.6" x14ac:dyDescent="0.3">
      <c r="A1" s="6383" t="s">
        <v>0</v>
      </c>
      <c r="B1" s="6383"/>
      <c r="C1" s="6383"/>
      <c r="D1" s="6383"/>
      <c r="E1" s="6383"/>
      <c r="F1" s="6383"/>
      <c r="G1" s="6383"/>
      <c r="H1" s="6383"/>
      <c r="I1" s="6383"/>
    </row>
    <row r="2" spans="1:16" s="5445" customFormat="1" ht="22.5" customHeight="1" x14ac:dyDescent="0.3">
      <c r="A2" s="5444" t="s">
        <v>4298</v>
      </c>
      <c r="C2" s="5446"/>
      <c r="D2" s="5447"/>
      <c r="E2" s="5447"/>
      <c r="N2" s="5448"/>
    </row>
    <row r="3" spans="1:16" s="5449" customFormat="1" ht="15" customHeight="1" x14ac:dyDescent="0.25">
      <c r="A3" s="6420" t="s">
        <v>2669</v>
      </c>
      <c r="B3" s="6422" t="s">
        <v>2670</v>
      </c>
      <c r="C3" s="6415"/>
      <c r="D3" s="6416"/>
      <c r="E3" s="6422" t="s">
        <v>2671</v>
      </c>
      <c r="F3" s="6415"/>
      <c r="G3" s="6416"/>
      <c r="H3" s="6422" t="s">
        <v>2672</v>
      </c>
      <c r="I3" s="6415"/>
      <c r="J3" s="6416"/>
      <c r="K3" s="6422" t="s">
        <v>2673</v>
      </c>
      <c r="L3" s="6415"/>
      <c r="M3" s="6416"/>
      <c r="N3" s="6415" t="s">
        <v>6</v>
      </c>
      <c r="O3" s="6415"/>
      <c r="P3" s="6416"/>
    </row>
    <row r="4" spans="1:16" s="5449" customFormat="1" ht="13.5" customHeight="1" x14ac:dyDescent="0.25">
      <c r="A4" s="6421"/>
      <c r="B4" s="5450" t="s">
        <v>2674</v>
      </c>
      <c r="C4" s="5451" t="s">
        <v>2675</v>
      </c>
      <c r="D4" s="5452" t="s">
        <v>2676</v>
      </c>
      <c r="E4" s="5450" t="s">
        <v>2674</v>
      </c>
      <c r="F4" s="5451" t="s">
        <v>2675</v>
      </c>
      <c r="G4" s="5452" t="s">
        <v>2676</v>
      </c>
      <c r="H4" s="5450" t="s">
        <v>2674</v>
      </c>
      <c r="I4" s="5451" t="s">
        <v>2675</v>
      </c>
      <c r="J4" s="5452" t="s">
        <v>2676</v>
      </c>
      <c r="K4" s="5450" t="s">
        <v>2674</v>
      </c>
      <c r="L4" s="5451" t="s">
        <v>2675</v>
      </c>
      <c r="M4" s="5452" t="s">
        <v>2676</v>
      </c>
      <c r="N4" s="5450" t="s">
        <v>2674</v>
      </c>
      <c r="O4" s="5451" t="s">
        <v>2675</v>
      </c>
      <c r="P4" s="5452" t="s">
        <v>2676</v>
      </c>
    </row>
    <row r="5" spans="1:16" s="5449" customFormat="1" ht="18" customHeight="1" x14ac:dyDescent="0.25">
      <c r="A5" s="6417" t="s">
        <v>2677</v>
      </c>
      <c r="B5" s="6418"/>
      <c r="C5" s="6418"/>
      <c r="D5" s="6418"/>
      <c r="E5" s="6418"/>
      <c r="F5" s="6418"/>
      <c r="G5" s="6418"/>
      <c r="H5" s="6418"/>
      <c r="I5" s="6418"/>
      <c r="J5" s="6418"/>
      <c r="K5" s="6418"/>
      <c r="L5" s="6418"/>
      <c r="M5" s="6418"/>
      <c r="N5" s="6418"/>
      <c r="O5" s="6418"/>
      <c r="P5" s="6419"/>
    </row>
    <row r="6" spans="1:16" s="5449" customFormat="1" ht="18" customHeight="1" x14ac:dyDescent="0.25">
      <c r="A6" s="5454" t="s">
        <v>2678</v>
      </c>
      <c r="B6" s="5455">
        <v>0</v>
      </c>
      <c r="C6" s="5456">
        <v>6</v>
      </c>
      <c r="D6" s="5457">
        <f>B6+C6</f>
        <v>6</v>
      </c>
      <c r="E6" s="5458">
        <v>0</v>
      </c>
      <c r="F6" s="5459">
        <v>2</v>
      </c>
      <c r="G6" s="5457">
        <f>E6+F6</f>
        <v>2</v>
      </c>
      <c r="H6" s="5458">
        <v>1</v>
      </c>
      <c r="I6" s="5460">
        <v>1</v>
      </c>
      <c r="J6" s="5457">
        <f>H6+I6</f>
        <v>2</v>
      </c>
      <c r="K6" s="5458">
        <v>4</v>
      </c>
      <c r="L6" s="5460">
        <v>15</v>
      </c>
      <c r="M6" s="5457">
        <f>K6+L6</f>
        <v>19</v>
      </c>
      <c r="N6" s="5461">
        <f>B6+E6+H6+K6</f>
        <v>5</v>
      </c>
      <c r="O6" s="5461">
        <f t="shared" ref="O6:P11" si="0">C6+F6+I6+L6</f>
        <v>24</v>
      </c>
      <c r="P6" s="5457">
        <f t="shared" si="0"/>
        <v>29</v>
      </c>
    </row>
    <row r="7" spans="1:16" s="5449" customFormat="1" ht="18" customHeight="1" x14ac:dyDescent="0.25">
      <c r="A7" s="5454" t="s">
        <v>2679</v>
      </c>
      <c r="B7" s="5462">
        <v>7</v>
      </c>
      <c r="C7" s="5456">
        <v>12</v>
      </c>
      <c r="D7" s="5457">
        <f t="shared" ref="D7:D10" si="1">B7+C7</f>
        <v>19</v>
      </c>
      <c r="E7" s="5458">
        <v>12</v>
      </c>
      <c r="F7" s="5459">
        <v>29</v>
      </c>
      <c r="G7" s="5457">
        <f t="shared" ref="G7:G10" si="2">E7+F7</f>
        <v>41</v>
      </c>
      <c r="H7" s="5458">
        <v>0</v>
      </c>
      <c r="I7" s="5460">
        <v>0</v>
      </c>
      <c r="J7" s="5457">
        <f t="shared" ref="J7:J10" si="3">H7+I7</f>
        <v>0</v>
      </c>
      <c r="K7" s="5458">
        <v>0</v>
      </c>
      <c r="L7" s="5460">
        <v>0</v>
      </c>
      <c r="M7" s="5457">
        <f t="shared" ref="M7:M10" si="4">K7+L7</f>
        <v>0</v>
      </c>
      <c r="N7" s="5461">
        <f t="shared" ref="N7:N11" si="5">B7+E7+H7+K7</f>
        <v>19</v>
      </c>
      <c r="O7" s="5461">
        <f t="shared" si="0"/>
        <v>41</v>
      </c>
      <c r="P7" s="5457">
        <f t="shared" si="0"/>
        <v>60</v>
      </c>
    </row>
    <row r="8" spans="1:16" s="5449" customFormat="1" ht="18" customHeight="1" x14ac:dyDescent="0.25">
      <c r="A8" s="5463" t="s">
        <v>2680</v>
      </c>
      <c r="B8" s="5462">
        <v>0</v>
      </c>
      <c r="C8" s="5464">
        <v>0</v>
      </c>
      <c r="D8" s="5457">
        <f t="shared" si="1"/>
        <v>0</v>
      </c>
      <c r="E8" s="5462">
        <v>0</v>
      </c>
      <c r="F8" s="5464">
        <v>0</v>
      </c>
      <c r="G8" s="5457">
        <f t="shared" si="2"/>
        <v>0</v>
      </c>
      <c r="H8" s="5462">
        <v>0</v>
      </c>
      <c r="I8" s="5464">
        <v>0</v>
      </c>
      <c r="J8" s="5457">
        <f t="shared" si="3"/>
        <v>0</v>
      </c>
      <c r="K8" s="5462">
        <v>0</v>
      </c>
      <c r="L8" s="5464">
        <v>0</v>
      </c>
      <c r="M8" s="5457">
        <f t="shared" si="4"/>
        <v>0</v>
      </c>
      <c r="N8" s="5461">
        <f t="shared" si="5"/>
        <v>0</v>
      </c>
      <c r="O8" s="5461">
        <f t="shared" si="0"/>
        <v>0</v>
      </c>
      <c r="P8" s="5457">
        <f t="shared" si="0"/>
        <v>0</v>
      </c>
    </row>
    <row r="9" spans="1:16" s="5449" customFormat="1" ht="18" customHeight="1" x14ac:dyDescent="0.25">
      <c r="A9" s="5454" t="s">
        <v>2681</v>
      </c>
      <c r="B9" s="5462">
        <v>25</v>
      </c>
      <c r="C9" s="5464">
        <v>70</v>
      </c>
      <c r="D9" s="5457">
        <f t="shared" si="1"/>
        <v>95</v>
      </c>
      <c r="E9" s="5465">
        <v>27</v>
      </c>
      <c r="F9" s="5466">
        <v>56</v>
      </c>
      <c r="G9" s="5457">
        <f t="shared" si="2"/>
        <v>83</v>
      </c>
      <c r="H9" s="5465">
        <v>12</v>
      </c>
      <c r="I9" s="5466">
        <v>45</v>
      </c>
      <c r="J9" s="5457">
        <f t="shared" si="3"/>
        <v>57</v>
      </c>
      <c r="K9" s="5467">
        <v>1</v>
      </c>
      <c r="L9" s="5466">
        <v>2</v>
      </c>
      <c r="M9" s="5457">
        <f t="shared" si="4"/>
        <v>3</v>
      </c>
      <c r="N9" s="5461">
        <f t="shared" si="5"/>
        <v>65</v>
      </c>
      <c r="O9" s="5461">
        <f t="shared" si="0"/>
        <v>173</v>
      </c>
      <c r="P9" s="5457">
        <f t="shared" si="0"/>
        <v>238</v>
      </c>
    </row>
    <row r="10" spans="1:16" s="5449" customFormat="1" ht="18" customHeight="1" x14ac:dyDescent="0.25">
      <c r="A10" s="5454" t="s">
        <v>2682</v>
      </c>
      <c r="B10" s="5462">
        <v>0</v>
      </c>
      <c r="C10" s="5464">
        <v>0</v>
      </c>
      <c r="D10" s="5457">
        <f t="shared" si="1"/>
        <v>0</v>
      </c>
      <c r="E10" s="5465">
        <v>0</v>
      </c>
      <c r="F10" s="5466">
        <v>0</v>
      </c>
      <c r="G10" s="5457">
        <f t="shared" si="2"/>
        <v>0</v>
      </c>
      <c r="H10" s="5465">
        <v>0</v>
      </c>
      <c r="I10" s="5466">
        <v>0</v>
      </c>
      <c r="J10" s="5457">
        <f t="shared" si="3"/>
        <v>0</v>
      </c>
      <c r="K10" s="5465">
        <v>0</v>
      </c>
      <c r="L10" s="5466">
        <v>0</v>
      </c>
      <c r="M10" s="5457">
        <f t="shared" si="4"/>
        <v>0</v>
      </c>
      <c r="N10" s="5461">
        <f t="shared" si="5"/>
        <v>0</v>
      </c>
      <c r="O10" s="5461">
        <f t="shared" si="0"/>
        <v>0</v>
      </c>
      <c r="P10" s="5468">
        <f t="shared" si="0"/>
        <v>0</v>
      </c>
    </row>
    <row r="11" spans="1:16" s="5449" customFormat="1" ht="18" customHeight="1" x14ac:dyDescent="0.25">
      <c r="A11" s="5469" t="s">
        <v>6</v>
      </c>
      <c r="B11" s="5470">
        <f t="shared" ref="B11:M11" si="6">SUM(B6:B10)</f>
        <v>32</v>
      </c>
      <c r="C11" s="5471">
        <f t="shared" si="6"/>
        <v>88</v>
      </c>
      <c r="D11" s="5472">
        <f t="shared" si="6"/>
        <v>120</v>
      </c>
      <c r="E11" s="5470">
        <f t="shared" si="6"/>
        <v>39</v>
      </c>
      <c r="F11" s="5471">
        <f t="shared" si="6"/>
        <v>87</v>
      </c>
      <c r="G11" s="5472">
        <f t="shared" si="6"/>
        <v>126</v>
      </c>
      <c r="H11" s="5470">
        <f t="shared" si="6"/>
        <v>13</v>
      </c>
      <c r="I11" s="5471">
        <f t="shared" si="6"/>
        <v>46</v>
      </c>
      <c r="J11" s="5472">
        <f t="shared" si="6"/>
        <v>59</v>
      </c>
      <c r="K11" s="5470">
        <f t="shared" si="6"/>
        <v>5</v>
      </c>
      <c r="L11" s="5471">
        <f t="shared" si="6"/>
        <v>17</v>
      </c>
      <c r="M11" s="5472">
        <f t="shared" si="6"/>
        <v>22</v>
      </c>
      <c r="N11" s="5470">
        <f t="shared" si="5"/>
        <v>89</v>
      </c>
      <c r="O11" s="5471">
        <f t="shared" si="0"/>
        <v>238</v>
      </c>
      <c r="P11" s="5472">
        <f t="shared" si="0"/>
        <v>327</v>
      </c>
    </row>
    <row r="12" spans="1:16" s="5473" customFormat="1" ht="18" customHeight="1" x14ac:dyDescent="0.25">
      <c r="A12" s="6417" t="s">
        <v>2683</v>
      </c>
      <c r="B12" s="6418"/>
      <c r="C12" s="6418"/>
      <c r="D12" s="6418"/>
      <c r="E12" s="6418"/>
      <c r="F12" s="6418"/>
      <c r="G12" s="6418"/>
      <c r="H12" s="6418"/>
      <c r="I12" s="6418"/>
      <c r="J12" s="6418"/>
      <c r="K12" s="6418"/>
      <c r="L12" s="6418"/>
      <c r="M12" s="6418"/>
      <c r="N12" s="6418"/>
      <c r="O12" s="6418"/>
      <c r="P12" s="6419"/>
    </row>
    <row r="13" spans="1:16" s="5449" customFormat="1" ht="18" customHeight="1" x14ac:dyDescent="0.25">
      <c r="A13" s="5454" t="s">
        <v>2684</v>
      </c>
      <c r="B13" s="5455">
        <v>1</v>
      </c>
      <c r="C13" s="5456">
        <v>1</v>
      </c>
      <c r="D13" s="5457">
        <f t="shared" ref="D13:D19" si="7">B13+C13</f>
        <v>2</v>
      </c>
      <c r="E13" s="5458">
        <v>2</v>
      </c>
      <c r="F13" s="5459">
        <v>3</v>
      </c>
      <c r="G13" s="5457">
        <f t="shared" ref="G13:G19" si="8">E13+F13</f>
        <v>5</v>
      </c>
      <c r="H13" s="5458">
        <v>0</v>
      </c>
      <c r="I13" s="5460">
        <v>2</v>
      </c>
      <c r="J13" s="5457">
        <f t="shared" ref="J13:J19" si="9">H13+I13</f>
        <v>2</v>
      </c>
      <c r="K13" s="5458">
        <v>6</v>
      </c>
      <c r="L13" s="5460">
        <v>5</v>
      </c>
      <c r="M13" s="5457">
        <f t="shared" ref="M13:M19" si="10">K13+L13</f>
        <v>11</v>
      </c>
      <c r="N13" s="5461">
        <f t="shared" ref="N13:P19" si="11">B13+E13+H13+K13</f>
        <v>9</v>
      </c>
      <c r="O13" s="5461">
        <f t="shared" si="11"/>
        <v>11</v>
      </c>
      <c r="P13" s="5457">
        <f t="shared" si="11"/>
        <v>20</v>
      </c>
    </row>
    <row r="14" spans="1:16" s="5449" customFormat="1" ht="18" customHeight="1" x14ac:dyDescent="0.25">
      <c r="A14" s="5454" t="s">
        <v>2685</v>
      </c>
      <c r="B14" s="5462">
        <v>1</v>
      </c>
      <c r="C14" s="5456">
        <v>1</v>
      </c>
      <c r="D14" s="5457">
        <f t="shared" si="7"/>
        <v>2</v>
      </c>
      <c r="E14" s="5458">
        <v>0</v>
      </c>
      <c r="F14" s="5460">
        <v>0</v>
      </c>
      <c r="G14" s="5457">
        <f t="shared" si="8"/>
        <v>0</v>
      </c>
      <c r="H14" s="5458">
        <v>0</v>
      </c>
      <c r="I14" s="5460">
        <v>0</v>
      </c>
      <c r="J14" s="5457">
        <f t="shared" si="9"/>
        <v>0</v>
      </c>
      <c r="K14" s="5458">
        <v>0</v>
      </c>
      <c r="L14" s="5460">
        <v>0</v>
      </c>
      <c r="M14" s="5457">
        <f t="shared" si="10"/>
        <v>0</v>
      </c>
      <c r="N14" s="5461">
        <f t="shared" si="11"/>
        <v>1</v>
      </c>
      <c r="O14" s="5461">
        <f t="shared" si="11"/>
        <v>1</v>
      </c>
      <c r="P14" s="5457">
        <f t="shared" si="11"/>
        <v>2</v>
      </c>
    </row>
    <row r="15" spans="1:16" s="5449" customFormat="1" ht="18" customHeight="1" x14ac:dyDescent="0.25">
      <c r="A15" s="5454" t="s">
        <v>2678</v>
      </c>
      <c r="B15" s="5462">
        <v>4</v>
      </c>
      <c r="C15" s="5456">
        <v>3</v>
      </c>
      <c r="D15" s="5457">
        <f t="shared" si="7"/>
        <v>7</v>
      </c>
      <c r="E15" s="5458">
        <v>2</v>
      </c>
      <c r="F15" s="5459">
        <v>1</v>
      </c>
      <c r="G15" s="5457">
        <f t="shared" si="8"/>
        <v>3</v>
      </c>
      <c r="H15" s="5458">
        <v>2</v>
      </c>
      <c r="I15" s="5460">
        <v>1</v>
      </c>
      <c r="J15" s="5457">
        <f t="shared" si="9"/>
        <v>3</v>
      </c>
      <c r="K15" s="5458">
        <v>12</v>
      </c>
      <c r="L15" s="5460">
        <v>14</v>
      </c>
      <c r="M15" s="5457">
        <f t="shared" si="10"/>
        <v>26</v>
      </c>
      <c r="N15" s="5461">
        <f t="shared" si="11"/>
        <v>20</v>
      </c>
      <c r="O15" s="5461">
        <f t="shared" si="11"/>
        <v>19</v>
      </c>
      <c r="P15" s="5457">
        <f t="shared" si="11"/>
        <v>39</v>
      </c>
    </row>
    <row r="16" spans="1:16" s="5449" customFormat="1" ht="18" customHeight="1" x14ac:dyDescent="0.25">
      <c r="A16" s="5474" t="s">
        <v>2679</v>
      </c>
      <c r="B16" s="5475">
        <v>51</v>
      </c>
      <c r="C16" s="5459">
        <v>39</v>
      </c>
      <c r="D16" s="5468">
        <f t="shared" si="7"/>
        <v>90</v>
      </c>
      <c r="E16" s="5466">
        <v>70</v>
      </c>
      <c r="F16" s="5459">
        <v>34</v>
      </c>
      <c r="G16" s="5468">
        <f t="shared" si="8"/>
        <v>104</v>
      </c>
      <c r="H16" s="5458">
        <v>0</v>
      </c>
      <c r="I16" s="5460">
        <v>0</v>
      </c>
      <c r="J16" s="5468">
        <f t="shared" si="9"/>
        <v>0</v>
      </c>
      <c r="K16" s="5458">
        <v>0</v>
      </c>
      <c r="L16" s="5460">
        <v>0</v>
      </c>
      <c r="M16" s="5457">
        <f t="shared" si="10"/>
        <v>0</v>
      </c>
      <c r="N16" s="5466">
        <f t="shared" si="11"/>
        <v>121</v>
      </c>
      <c r="O16" s="5459">
        <f t="shared" si="11"/>
        <v>73</v>
      </c>
      <c r="P16" s="5468">
        <f t="shared" si="11"/>
        <v>194</v>
      </c>
    </row>
    <row r="17" spans="1:16" s="5449" customFormat="1" ht="18" customHeight="1" x14ac:dyDescent="0.25">
      <c r="A17" s="5463" t="s">
        <v>2680</v>
      </c>
      <c r="B17" s="5475">
        <v>2</v>
      </c>
      <c r="C17" s="5459">
        <v>0</v>
      </c>
      <c r="D17" s="5468">
        <f t="shared" si="7"/>
        <v>2</v>
      </c>
      <c r="E17" s="5466">
        <v>0</v>
      </c>
      <c r="F17" s="5459">
        <v>0</v>
      </c>
      <c r="G17" s="5468">
        <f t="shared" si="8"/>
        <v>0</v>
      </c>
      <c r="H17" s="5458">
        <v>0</v>
      </c>
      <c r="I17" s="5460">
        <v>0</v>
      </c>
      <c r="J17" s="5468">
        <f t="shared" si="9"/>
        <v>0</v>
      </c>
      <c r="K17" s="5458">
        <v>0</v>
      </c>
      <c r="L17" s="5476">
        <v>0</v>
      </c>
      <c r="M17" s="5457">
        <f t="shared" si="10"/>
        <v>0</v>
      </c>
      <c r="N17" s="5466">
        <f t="shared" si="11"/>
        <v>2</v>
      </c>
      <c r="O17" s="5459">
        <f t="shared" si="11"/>
        <v>0</v>
      </c>
      <c r="P17" s="5468">
        <f t="shared" si="11"/>
        <v>2</v>
      </c>
    </row>
    <row r="18" spans="1:16" s="5449" customFormat="1" ht="18" customHeight="1" x14ac:dyDescent="0.25">
      <c r="A18" s="5474" t="s">
        <v>2681</v>
      </c>
      <c r="B18" s="5475">
        <v>255</v>
      </c>
      <c r="C18" s="5459">
        <v>89</v>
      </c>
      <c r="D18" s="5468">
        <f t="shared" si="7"/>
        <v>344</v>
      </c>
      <c r="E18" s="5466">
        <v>181</v>
      </c>
      <c r="F18" s="5459">
        <v>43</v>
      </c>
      <c r="G18" s="5468">
        <f t="shared" si="8"/>
        <v>224</v>
      </c>
      <c r="H18" s="5466">
        <v>111</v>
      </c>
      <c r="I18" s="5459">
        <v>58</v>
      </c>
      <c r="J18" s="5468">
        <f t="shared" si="9"/>
        <v>169</v>
      </c>
      <c r="K18" s="5466">
        <v>92</v>
      </c>
      <c r="L18" s="5477">
        <v>48</v>
      </c>
      <c r="M18" s="5457">
        <f t="shared" si="10"/>
        <v>140</v>
      </c>
      <c r="N18" s="5466">
        <f t="shared" si="11"/>
        <v>639</v>
      </c>
      <c r="O18" s="5459">
        <f t="shared" si="11"/>
        <v>238</v>
      </c>
      <c r="P18" s="5468">
        <f t="shared" si="11"/>
        <v>877</v>
      </c>
    </row>
    <row r="19" spans="1:16" s="5449" customFormat="1" ht="18" customHeight="1" x14ac:dyDescent="0.25">
      <c r="A19" s="5474" t="s">
        <v>2682</v>
      </c>
      <c r="B19" s="5466">
        <v>5</v>
      </c>
      <c r="C19" s="5459">
        <v>1</v>
      </c>
      <c r="D19" s="5468">
        <f t="shared" si="7"/>
        <v>6</v>
      </c>
      <c r="E19" s="5466">
        <v>11</v>
      </c>
      <c r="F19" s="5459">
        <v>3</v>
      </c>
      <c r="G19" s="5457">
        <f t="shared" si="8"/>
        <v>14</v>
      </c>
      <c r="H19" s="5466">
        <v>12</v>
      </c>
      <c r="I19" s="5459">
        <v>6</v>
      </c>
      <c r="J19" s="5468">
        <f t="shared" si="9"/>
        <v>18</v>
      </c>
      <c r="K19" s="5466">
        <v>0</v>
      </c>
      <c r="L19" s="5478">
        <v>0</v>
      </c>
      <c r="M19" s="5468">
        <f t="shared" si="10"/>
        <v>0</v>
      </c>
      <c r="N19" s="5466">
        <f t="shared" si="11"/>
        <v>28</v>
      </c>
      <c r="O19" s="5459">
        <f t="shared" si="11"/>
        <v>10</v>
      </c>
      <c r="P19" s="5468">
        <f t="shared" si="11"/>
        <v>38</v>
      </c>
    </row>
    <row r="20" spans="1:16" s="5449" customFormat="1" ht="18" customHeight="1" x14ac:dyDescent="0.25">
      <c r="A20" s="5479" t="s">
        <v>6</v>
      </c>
      <c r="B20" s="5480">
        <f>SUM(B13:B19)</f>
        <v>319</v>
      </c>
      <c r="C20" s="5481">
        <f t="shared" ref="C20:P20" si="12">SUM(C13:C19)</f>
        <v>134</v>
      </c>
      <c r="D20" s="5482">
        <f t="shared" si="12"/>
        <v>453</v>
      </c>
      <c r="E20" s="5483">
        <f t="shared" si="12"/>
        <v>266</v>
      </c>
      <c r="F20" s="5481">
        <f t="shared" si="12"/>
        <v>84</v>
      </c>
      <c r="G20" s="5481">
        <f t="shared" si="12"/>
        <v>350</v>
      </c>
      <c r="H20" s="5470">
        <f t="shared" si="12"/>
        <v>125</v>
      </c>
      <c r="I20" s="5471">
        <f t="shared" si="12"/>
        <v>67</v>
      </c>
      <c r="J20" s="5484">
        <f t="shared" si="12"/>
        <v>192</v>
      </c>
      <c r="K20" s="5480">
        <f t="shared" si="12"/>
        <v>110</v>
      </c>
      <c r="L20" s="5481">
        <f t="shared" si="12"/>
        <v>67</v>
      </c>
      <c r="M20" s="5482">
        <f t="shared" si="12"/>
        <v>177</v>
      </c>
      <c r="N20" s="5485">
        <f t="shared" si="12"/>
        <v>820</v>
      </c>
      <c r="O20" s="5471">
        <f t="shared" si="12"/>
        <v>352</v>
      </c>
      <c r="P20" s="5484">
        <f t="shared" si="12"/>
        <v>1172</v>
      </c>
    </row>
    <row r="21" spans="1:16" s="5473" customFormat="1" ht="18" customHeight="1" x14ac:dyDescent="0.25">
      <c r="A21" s="5453" t="s">
        <v>2686</v>
      </c>
      <c r="B21" s="5485"/>
      <c r="C21" s="5485"/>
      <c r="D21" s="5485"/>
      <c r="E21" s="5485"/>
      <c r="F21" s="5485"/>
      <c r="G21" s="5485"/>
      <c r="H21" s="5485"/>
      <c r="I21" s="5485"/>
      <c r="J21" s="5485"/>
      <c r="K21" s="5485"/>
      <c r="L21" s="5485"/>
      <c r="M21" s="5485"/>
      <c r="N21" s="5485"/>
      <c r="O21" s="5485"/>
      <c r="P21" s="5484"/>
    </row>
    <row r="22" spans="1:16" s="5449" customFormat="1" ht="18" customHeight="1" x14ac:dyDescent="0.25">
      <c r="A22" s="5454" t="s">
        <v>2684</v>
      </c>
      <c r="B22" s="5455">
        <v>0</v>
      </c>
      <c r="C22" s="5456">
        <v>1</v>
      </c>
      <c r="D22" s="5457">
        <f t="shared" ref="D22:D27" si="13">B22+C22</f>
        <v>1</v>
      </c>
      <c r="E22" s="5458">
        <v>0</v>
      </c>
      <c r="F22" s="5459">
        <v>0</v>
      </c>
      <c r="G22" s="5457">
        <f t="shared" ref="G22:G27" si="14">E22+F22</f>
        <v>0</v>
      </c>
      <c r="H22" s="5458">
        <v>0</v>
      </c>
      <c r="I22" s="5460">
        <v>0</v>
      </c>
      <c r="J22" s="5457">
        <f t="shared" ref="J22:J27" si="15">H22+I22</f>
        <v>0</v>
      </c>
      <c r="K22" s="5458">
        <v>0</v>
      </c>
      <c r="L22" s="5460">
        <v>0</v>
      </c>
      <c r="M22" s="5457">
        <f t="shared" ref="M22:M27" si="16">K22+L22</f>
        <v>0</v>
      </c>
      <c r="N22" s="5461">
        <f t="shared" ref="N22:P27" si="17">B22+E22+H22+K22</f>
        <v>0</v>
      </c>
      <c r="O22" s="5461">
        <f t="shared" si="17"/>
        <v>1</v>
      </c>
      <c r="P22" s="5457">
        <f t="shared" si="17"/>
        <v>1</v>
      </c>
    </row>
    <row r="23" spans="1:16" s="5449" customFormat="1" ht="18" customHeight="1" x14ac:dyDescent="0.25">
      <c r="A23" s="5474" t="s">
        <v>2685</v>
      </c>
      <c r="B23" s="5466">
        <v>6</v>
      </c>
      <c r="C23" s="5459">
        <v>6</v>
      </c>
      <c r="D23" s="5457">
        <f t="shared" si="13"/>
        <v>12</v>
      </c>
      <c r="E23" s="5465">
        <v>1</v>
      </c>
      <c r="F23" s="5459">
        <v>7</v>
      </c>
      <c r="G23" s="5468">
        <f t="shared" si="14"/>
        <v>8</v>
      </c>
      <c r="H23" s="5465">
        <v>2</v>
      </c>
      <c r="I23" s="5459">
        <v>2</v>
      </c>
      <c r="J23" s="5468">
        <f t="shared" si="15"/>
        <v>4</v>
      </c>
      <c r="K23" s="5465">
        <v>3</v>
      </c>
      <c r="L23" s="5461">
        <v>4</v>
      </c>
      <c r="M23" s="5468">
        <f t="shared" si="16"/>
        <v>7</v>
      </c>
      <c r="N23" s="5475">
        <f t="shared" si="17"/>
        <v>12</v>
      </c>
      <c r="O23" s="5459">
        <f t="shared" si="17"/>
        <v>19</v>
      </c>
      <c r="P23" s="5468">
        <f t="shared" si="17"/>
        <v>31</v>
      </c>
    </row>
    <row r="24" spans="1:16" s="5449" customFormat="1" ht="18" customHeight="1" x14ac:dyDescent="0.25">
      <c r="A24" s="5474" t="s">
        <v>2678</v>
      </c>
      <c r="B24" s="5466">
        <v>4</v>
      </c>
      <c r="C24" s="5459">
        <v>1</v>
      </c>
      <c r="D24" s="5457">
        <f t="shared" si="13"/>
        <v>5</v>
      </c>
      <c r="E24" s="5465">
        <v>4</v>
      </c>
      <c r="F24" s="5459">
        <v>0</v>
      </c>
      <c r="G24" s="5468">
        <f t="shared" si="14"/>
        <v>4</v>
      </c>
      <c r="H24" s="5465">
        <v>1</v>
      </c>
      <c r="I24" s="5459">
        <v>3</v>
      </c>
      <c r="J24" s="5468">
        <f t="shared" si="15"/>
        <v>4</v>
      </c>
      <c r="K24" s="5465">
        <v>3</v>
      </c>
      <c r="L24" s="5461">
        <v>4</v>
      </c>
      <c r="M24" s="5468">
        <f t="shared" si="16"/>
        <v>7</v>
      </c>
      <c r="N24" s="5475">
        <f t="shared" si="17"/>
        <v>12</v>
      </c>
      <c r="O24" s="5459">
        <f t="shared" si="17"/>
        <v>8</v>
      </c>
      <c r="P24" s="5468">
        <f t="shared" si="17"/>
        <v>20</v>
      </c>
    </row>
    <row r="25" spans="1:16" s="5449" customFormat="1" ht="18" customHeight="1" x14ac:dyDescent="0.25">
      <c r="A25" s="5474" t="s">
        <v>2679</v>
      </c>
      <c r="B25" s="5466">
        <v>108</v>
      </c>
      <c r="C25" s="5459">
        <v>187</v>
      </c>
      <c r="D25" s="5457">
        <f t="shared" si="13"/>
        <v>295</v>
      </c>
      <c r="E25" s="5465">
        <v>89</v>
      </c>
      <c r="F25" s="5459">
        <v>192</v>
      </c>
      <c r="G25" s="5468">
        <f t="shared" si="14"/>
        <v>281</v>
      </c>
      <c r="H25" s="5465">
        <v>7</v>
      </c>
      <c r="I25" s="5459">
        <v>7</v>
      </c>
      <c r="J25" s="5468">
        <f t="shared" si="15"/>
        <v>14</v>
      </c>
      <c r="K25" s="5465">
        <v>3</v>
      </c>
      <c r="L25" s="5461">
        <v>5</v>
      </c>
      <c r="M25" s="5468">
        <f t="shared" si="16"/>
        <v>8</v>
      </c>
      <c r="N25" s="5475">
        <f t="shared" si="17"/>
        <v>207</v>
      </c>
      <c r="O25" s="5459">
        <f t="shared" si="17"/>
        <v>391</v>
      </c>
      <c r="P25" s="5468">
        <f t="shared" si="17"/>
        <v>598</v>
      </c>
    </row>
    <row r="26" spans="1:16" s="5449" customFormat="1" ht="18" customHeight="1" x14ac:dyDescent="0.25">
      <c r="A26" s="5474" t="s">
        <v>2681</v>
      </c>
      <c r="B26" s="5466">
        <v>293</v>
      </c>
      <c r="C26" s="5459">
        <v>684</v>
      </c>
      <c r="D26" s="5457">
        <f t="shared" si="13"/>
        <v>977</v>
      </c>
      <c r="E26" s="5465">
        <v>291</v>
      </c>
      <c r="F26" s="5459">
        <v>575</v>
      </c>
      <c r="G26" s="5468">
        <f t="shared" si="14"/>
        <v>866</v>
      </c>
      <c r="H26" s="5465">
        <v>211</v>
      </c>
      <c r="I26" s="5459">
        <v>464</v>
      </c>
      <c r="J26" s="5468">
        <f t="shared" si="15"/>
        <v>675</v>
      </c>
      <c r="K26" s="5465">
        <v>18</v>
      </c>
      <c r="L26" s="5461">
        <v>42</v>
      </c>
      <c r="M26" s="5468">
        <f t="shared" si="16"/>
        <v>60</v>
      </c>
      <c r="N26" s="5475">
        <f t="shared" si="17"/>
        <v>813</v>
      </c>
      <c r="O26" s="5459">
        <f t="shared" si="17"/>
        <v>1765</v>
      </c>
      <c r="P26" s="5468">
        <f t="shared" si="17"/>
        <v>2578</v>
      </c>
    </row>
    <row r="27" spans="1:16" s="5449" customFormat="1" ht="17.25" customHeight="1" x14ac:dyDescent="0.25">
      <c r="A27" s="5474" t="s">
        <v>2682</v>
      </c>
      <c r="B27" s="5466">
        <v>0</v>
      </c>
      <c r="C27" s="5459">
        <v>0</v>
      </c>
      <c r="D27" s="5457">
        <f t="shared" si="13"/>
        <v>0</v>
      </c>
      <c r="E27" s="5465">
        <v>5</v>
      </c>
      <c r="F27" s="5459">
        <v>15</v>
      </c>
      <c r="G27" s="5468">
        <f t="shared" si="14"/>
        <v>20</v>
      </c>
      <c r="H27" s="5465">
        <v>0</v>
      </c>
      <c r="I27" s="5459">
        <v>0</v>
      </c>
      <c r="J27" s="5468">
        <f t="shared" si="15"/>
        <v>0</v>
      </c>
      <c r="K27" s="5465">
        <v>0</v>
      </c>
      <c r="L27" s="5459">
        <v>0</v>
      </c>
      <c r="M27" s="5468">
        <f t="shared" si="16"/>
        <v>0</v>
      </c>
      <c r="N27" s="5475">
        <f t="shared" si="17"/>
        <v>5</v>
      </c>
      <c r="O27" s="5459">
        <f t="shared" si="17"/>
        <v>15</v>
      </c>
      <c r="P27" s="5468">
        <f t="shared" si="17"/>
        <v>20</v>
      </c>
    </row>
    <row r="28" spans="1:16" s="5449" customFormat="1" ht="18" customHeight="1" x14ac:dyDescent="0.25">
      <c r="A28" s="5479" t="s">
        <v>6</v>
      </c>
      <c r="B28" s="5485">
        <f>SUM(B22:B27)</f>
        <v>411</v>
      </c>
      <c r="C28" s="5471">
        <f t="shared" ref="C28:P28" si="18">SUM(C22:C27)</f>
        <v>879</v>
      </c>
      <c r="D28" s="5472">
        <f t="shared" si="18"/>
        <v>1290</v>
      </c>
      <c r="E28" s="5470">
        <f t="shared" si="18"/>
        <v>390</v>
      </c>
      <c r="F28" s="5471">
        <f t="shared" si="18"/>
        <v>789</v>
      </c>
      <c r="G28" s="5484">
        <f t="shared" si="18"/>
        <v>1179</v>
      </c>
      <c r="H28" s="5470">
        <f t="shared" si="18"/>
        <v>221</v>
      </c>
      <c r="I28" s="5471">
        <f t="shared" si="18"/>
        <v>476</v>
      </c>
      <c r="J28" s="5484">
        <f t="shared" si="18"/>
        <v>697</v>
      </c>
      <c r="K28" s="5470">
        <f t="shared" si="18"/>
        <v>27</v>
      </c>
      <c r="L28" s="5486">
        <f t="shared" si="18"/>
        <v>55</v>
      </c>
      <c r="M28" s="5484">
        <f t="shared" si="18"/>
        <v>82</v>
      </c>
      <c r="N28" s="5487">
        <f t="shared" si="18"/>
        <v>1049</v>
      </c>
      <c r="O28" s="5471">
        <f t="shared" si="18"/>
        <v>2199</v>
      </c>
      <c r="P28" s="5484">
        <f t="shared" si="18"/>
        <v>3248</v>
      </c>
    </row>
    <row r="29" spans="1:16" s="5449" customFormat="1" ht="18" customHeight="1" x14ac:dyDescent="0.25">
      <c r="A29" s="5453" t="s">
        <v>2687</v>
      </c>
      <c r="B29" s="5485"/>
      <c r="C29" s="5485"/>
      <c r="D29" s="5485"/>
      <c r="E29" s="5485"/>
      <c r="F29" s="5485"/>
      <c r="G29" s="5485"/>
      <c r="H29" s="5485"/>
      <c r="I29" s="5485"/>
      <c r="J29" s="5485"/>
      <c r="K29" s="5485"/>
      <c r="L29" s="5485"/>
      <c r="M29" s="5485"/>
      <c r="N29" s="5485"/>
      <c r="O29" s="5485"/>
      <c r="P29" s="5484"/>
    </row>
    <row r="30" spans="1:16" s="5449" customFormat="1" ht="18" customHeight="1" x14ac:dyDescent="0.25">
      <c r="A30" s="5454" t="s">
        <v>2684</v>
      </c>
      <c r="B30" s="5455">
        <v>0</v>
      </c>
      <c r="C30" s="5456">
        <v>0</v>
      </c>
      <c r="D30" s="5457">
        <f t="shared" ref="D30:D35" si="19">B30+C30</f>
        <v>0</v>
      </c>
      <c r="E30" s="5458">
        <v>0</v>
      </c>
      <c r="F30" s="5459">
        <v>0</v>
      </c>
      <c r="G30" s="5457">
        <f t="shared" ref="G30:G35" si="20">E30+F30</f>
        <v>0</v>
      </c>
      <c r="H30" s="5458">
        <v>1</v>
      </c>
      <c r="I30" s="5460">
        <v>0</v>
      </c>
      <c r="J30" s="5457">
        <f t="shared" ref="J30:J35" si="21">H30+I30</f>
        <v>1</v>
      </c>
      <c r="K30" s="5458">
        <v>4</v>
      </c>
      <c r="L30" s="5460">
        <v>9</v>
      </c>
      <c r="M30" s="5457">
        <f t="shared" ref="M30:M35" si="22">K30+L30</f>
        <v>13</v>
      </c>
      <c r="N30" s="5461">
        <f t="shared" ref="N30:P35" si="23">B30+E30+H30+K30</f>
        <v>5</v>
      </c>
      <c r="O30" s="5461">
        <f t="shared" si="23"/>
        <v>9</v>
      </c>
      <c r="P30" s="5457">
        <f t="shared" si="23"/>
        <v>14</v>
      </c>
    </row>
    <row r="31" spans="1:16" s="5449" customFormat="1" ht="18" customHeight="1" x14ac:dyDescent="0.25">
      <c r="A31" s="5474" t="s">
        <v>2685</v>
      </c>
      <c r="B31" s="5466">
        <v>1</v>
      </c>
      <c r="C31" s="5459">
        <v>2</v>
      </c>
      <c r="D31" s="5457">
        <f t="shared" si="19"/>
        <v>3</v>
      </c>
      <c r="E31" s="5465">
        <v>0</v>
      </c>
      <c r="F31" s="5459">
        <v>0</v>
      </c>
      <c r="G31" s="5468">
        <f t="shared" si="20"/>
        <v>0</v>
      </c>
      <c r="H31" s="5465">
        <v>0</v>
      </c>
      <c r="I31" s="5459">
        <v>0</v>
      </c>
      <c r="J31" s="5468">
        <f t="shared" si="21"/>
        <v>0</v>
      </c>
      <c r="K31" s="5465">
        <v>1</v>
      </c>
      <c r="L31" s="5461">
        <v>0</v>
      </c>
      <c r="M31" s="5468">
        <f t="shared" si="22"/>
        <v>1</v>
      </c>
      <c r="N31" s="5475">
        <f t="shared" si="23"/>
        <v>2</v>
      </c>
      <c r="O31" s="5459">
        <f t="shared" si="23"/>
        <v>2</v>
      </c>
      <c r="P31" s="5468">
        <f t="shared" si="23"/>
        <v>4</v>
      </c>
    </row>
    <row r="32" spans="1:16" s="5449" customFormat="1" ht="18" customHeight="1" x14ac:dyDescent="0.25">
      <c r="A32" s="5474" t="s">
        <v>2678</v>
      </c>
      <c r="B32" s="5488">
        <v>6</v>
      </c>
      <c r="C32" s="5489">
        <v>9</v>
      </c>
      <c r="D32" s="5490">
        <f t="shared" si="19"/>
        <v>15</v>
      </c>
      <c r="E32" s="5491">
        <v>2</v>
      </c>
      <c r="F32" s="5489">
        <v>4</v>
      </c>
      <c r="G32" s="5492">
        <f t="shared" si="20"/>
        <v>6</v>
      </c>
      <c r="H32" s="5491">
        <v>4</v>
      </c>
      <c r="I32" s="5489">
        <v>2</v>
      </c>
      <c r="J32" s="5492">
        <f t="shared" si="21"/>
        <v>6</v>
      </c>
      <c r="K32" s="5491">
        <v>7</v>
      </c>
      <c r="L32" s="5493">
        <v>6</v>
      </c>
      <c r="M32" s="5492">
        <f t="shared" si="22"/>
        <v>13</v>
      </c>
      <c r="N32" s="5494">
        <f t="shared" si="23"/>
        <v>19</v>
      </c>
      <c r="O32" s="5489">
        <f t="shared" si="23"/>
        <v>21</v>
      </c>
      <c r="P32" s="5492">
        <f t="shared" si="23"/>
        <v>40</v>
      </c>
    </row>
    <row r="33" spans="1:16" s="5449" customFormat="1" ht="18" customHeight="1" x14ac:dyDescent="0.25">
      <c r="A33" s="5474" t="s">
        <v>2679</v>
      </c>
      <c r="B33" s="5488">
        <v>9</v>
      </c>
      <c r="C33" s="5489">
        <v>10</v>
      </c>
      <c r="D33" s="5490">
        <f t="shared" si="19"/>
        <v>19</v>
      </c>
      <c r="E33" s="5491">
        <v>5</v>
      </c>
      <c r="F33" s="5489">
        <v>15</v>
      </c>
      <c r="G33" s="5492">
        <f t="shared" si="20"/>
        <v>20</v>
      </c>
      <c r="H33" s="5491">
        <v>1</v>
      </c>
      <c r="I33" s="5489">
        <v>0</v>
      </c>
      <c r="J33" s="5492">
        <f t="shared" si="21"/>
        <v>1</v>
      </c>
      <c r="K33" s="5491">
        <v>0</v>
      </c>
      <c r="L33" s="5493">
        <v>0</v>
      </c>
      <c r="M33" s="5492">
        <f t="shared" si="22"/>
        <v>0</v>
      </c>
      <c r="N33" s="5494">
        <f t="shared" si="23"/>
        <v>15</v>
      </c>
      <c r="O33" s="5489">
        <f t="shared" si="23"/>
        <v>25</v>
      </c>
      <c r="P33" s="5492">
        <f t="shared" si="23"/>
        <v>40</v>
      </c>
    </row>
    <row r="34" spans="1:16" s="5473" customFormat="1" ht="18" customHeight="1" x14ac:dyDescent="0.25">
      <c r="A34" s="5463" t="s">
        <v>2680</v>
      </c>
      <c r="B34" s="5488">
        <v>2</v>
      </c>
      <c r="C34" s="5489">
        <v>0</v>
      </c>
      <c r="D34" s="5490">
        <f t="shared" si="19"/>
        <v>2</v>
      </c>
      <c r="E34" s="5491">
        <v>0</v>
      </c>
      <c r="F34" s="5489">
        <v>0</v>
      </c>
      <c r="G34" s="5492">
        <f t="shared" si="20"/>
        <v>0</v>
      </c>
      <c r="H34" s="5491">
        <v>0</v>
      </c>
      <c r="I34" s="5489">
        <v>0</v>
      </c>
      <c r="J34" s="5492">
        <f t="shared" si="21"/>
        <v>0</v>
      </c>
      <c r="K34" s="5491">
        <v>0</v>
      </c>
      <c r="L34" s="5493">
        <v>0</v>
      </c>
      <c r="M34" s="5492">
        <f t="shared" si="22"/>
        <v>0</v>
      </c>
      <c r="N34" s="5494">
        <f t="shared" si="23"/>
        <v>2</v>
      </c>
      <c r="O34" s="5489">
        <f t="shared" si="23"/>
        <v>0</v>
      </c>
      <c r="P34" s="5492">
        <f t="shared" si="23"/>
        <v>2</v>
      </c>
    </row>
    <row r="35" spans="1:16" s="5449" customFormat="1" ht="18" customHeight="1" x14ac:dyDescent="0.25">
      <c r="A35" s="5474" t="s">
        <v>2681</v>
      </c>
      <c r="B35" s="5488">
        <v>100</v>
      </c>
      <c r="C35" s="5489">
        <v>117</v>
      </c>
      <c r="D35" s="5490">
        <f t="shared" si="19"/>
        <v>217</v>
      </c>
      <c r="E35" s="5491">
        <v>78</v>
      </c>
      <c r="F35" s="5489">
        <v>107</v>
      </c>
      <c r="G35" s="5492">
        <f t="shared" si="20"/>
        <v>185</v>
      </c>
      <c r="H35" s="5491">
        <v>44</v>
      </c>
      <c r="I35" s="5489">
        <v>98</v>
      </c>
      <c r="J35" s="5492">
        <f t="shared" si="21"/>
        <v>142</v>
      </c>
      <c r="K35" s="5491">
        <v>23</v>
      </c>
      <c r="L35" s="5493">
        <v>22</v>
      </c>
      <c r="M35" s="5492">
        <f t="shared" si="22"/>
        <v>45</v>
      </c>
      <c r="N35" s="5494">
        <f t="shared" si="23"/>
        <v>245</v>
      </c>
      <c r="O35" s="5489">
        <f t="shared" si="23"/>
        <v>344</v>
      </c>
      <c r="P35" s="5492">
        <f t="shared" si="23"/>
        <v>589</v>
      </c>
    </row>
    <row r="36" spans="1:16" s="5502" customFormat="1" ht="18" customHeight="1" x14ac:dyDescent="0.25">
      <c r="A36" s="5479" t="s">
        <v>6</v>
      </c>
      <c r="B36" s="5495">
        <f>SUM(B30:B35)</f>
        <v>118</v>
      </c>
      <c r="C36" s="5496">
        <f t="shared" ref="C36:P36" si="24">SUM(C30:C35)</f>
        <v>138</v>
      </c>
      <c r="D36" s="5497">
        <f t="shared" si="24"/>
        <v>256</v>
      </c>
      <c r="E36" s="5498">
        <f t="shared" si="24"/>
        <v>85</v>
      </c>
      <c r="F36" s="5496">
        <f t="shared" si="24"/>
        <v>126</v>
      </c>
      <c r="G36" s="5499">
        <f t="shared" si="24"/>
        <v>211</v>
      </c>
      <c r="H36" s="5498">
        <f t="shared" si="24"/>
        <v>50</v>
      </c>
      <c r="I36" s="5496">
        <f t="shared" si="24"/>
        <v>100</v>
      </c>
      <c r="J36" s="5499">
        <f t="shared" si="24"/>
        <v>150</v>
      </c>
      <c r="K36" s="5498">
        <f t="shared" si="24"/>
        <v>35</v>
      </c>
      <c r="L36" s="5500">
        <f t="shared" si="24"/>
        <v>37</v>
      </c>
      <c r="M36" s="5499">
        <f t="shared" si="24"/>
        <v>72</v>
      </c>
      <c r="N36" s="5501">
        <f t="shared" si="24"/>
        <v>288</v>
      </c>
      <c r="O36" s="5496">
        <f t="shared" si="24"/>
        <v>401</v>
      </c>
      <c r="P36" s="5499">
        <f t="shared" si="24"/>
        <v>689</v>
      </c>
    </row>
    <row r="37" spans="1:16" s="5502" customFormat="1" ht="18" customHeight="1" x14ac:dyDescent="0.25">
      <c r="A37" s="5453" t="s">
        <v>2688</v>
      </c>
      <c r="B37" s="5485"/>
      <c r="C37" s="5485"/>
      <c r="D37" s="5485"/>
      <c r="E37" s="5485"/>
      <c r="F37" s="5485"/>
      <c r="G37" s="5485"/>
      <c r="H37" s="5485"/>
      <c r="I37" s="5485"/>
      <c r="J37" s="5485"/>
      <c r="K37" s="5485"/>
      <c r="L37" s="5485"/>
      <c r="M37" s="5485"/>
      <c r="N37" s="5485"/>
      <c r="O37" s="5485"/>
      <c r="P37" s="5484"/>
    </row>
    <row r="38" spans="1:16" s="5502" customFormat="1" ht="18" customHeight="1" x14ac:dyDescent="0.25">
      <c r="A38" s="5474" t="s">
        <v>2684</v>
      </c>
      <c r="B38" s="5466">
        <v>3</v>
      </c>
      <c r="C38" s="5459">
        <v>1</v>
      </c>
      <c r="D38" s="5457">
        <f t="shared" ref="D38:D45" si="25">B38+C38</f>
        <v>4</v>
      </c>
      <c r="E38" s="5465">
        <v>0</v>
      </c>
      <c r="F38" s="5459">
        <v>4</v>
      </c>
      <c r="G38" s="5468">
        <f t="shared" ref="G38:G45" si="26">E38+F38</f>
        <v>4</v>
      </c>
      <c r="H38" s="5465">
        <v>1</v>
      </c>
      <c r="I38" s="5459">
        <v>3</v>
      </c>
      <c r="J38" s="5468">
        <f t="shared" ref="J38:J45" si="27">H38+I38</f>
        <v>4</v>
      </c>
      <c r="K38" s="5465">
        <v>3</v>
      </c>
      <c r="L38" s="5461">
        <v>6</v>
      </c>
      <c r="M38" s="5468">
        <f t="shared" ref="M38:M45" si="28">K38+L38</f>
        <v>9</v>
      </c>
      <c r="N38" s="5475">
        <f t="shared" ref="N38:P45" si="29">B38+E38+H38+K38</f>
        <v>7</v>
      </c>
      <c r="O38" s="5459">
        <f t="shared" si="29"/>
        <v>14</v>
      </c>
      <c r="P38" s="5468">
        <f t="shared" ref="P38:P42" si="30">N38+O38</f>
        <v>21</v>
      </c>
    </row>
    <row r="39" spans="1:16" s="5502" customFormat="1" ht="18" customHeight="1" x14ac:dyDescent="0.25">
      <c r="A39" s="5474" t="s">
        <v>2685</v>
      </c>
      <c r="B39" s="5466">
        <v>2</v>
      </c>
      <c r="C39" s="5459">
        <v>0</v>
      </c>
      <c r="D39" s="5457">
        <f t="shared" si="25"/>
        <v>2</v>
      </c>
      <c r="E39" s="5465">
        <v>0</v>
      </c>
      <c r="F39" s="5459">
        <v>0</v>
      </c>
      <c r="G39" s="5468">
        <f t="shared" si="26"/>
        <v>0</v>
      </c>
      <c r="H39" s="5465">
        <v>0</v>
      </c>
      <c r="I39" s="5459">
        <v>0</v>
      </c>
      <c r="J39" s="5468">
        <f t="shared" si="27"/>
        <v>0</v>
      </c>
      <c r="K39" s="5465">
        <v>0</v>
      </c>
      <c r="L39" s="5461">
        <v>0</v>
      </c>
      <c r="M39" s="5468">
        <f t="shared" si="28"/>
        <v>0</v>
      </c>
      <c r="N39" s="5475">
        <f t="shared" si="29"/>
        <v>2</v>
      </c>
      <c r="O39" s="5459">
        <f t="shared" si="29"/>
        <v>0</v>
      </c>
      <c r="P39" s="5468">
        <f t="shared" si="30"/>
        <v>2</v>
      </c>
    </row>
    <row r="40" spans="1:16" s="5502" customFormat="1" ht="18" customHeight="1" x14ac:dyDescent="0.25">
      <c r="A40" s="5474" t="s">
        <v>2678</v>
      </c>
      <c r="B40" s="5466">
        <v>1</v>
      </c>
      <c r="C40" s="5459">
        <v>0</v>
      </c>
      <c r="D40" s="5457">
        <f t="shared" si="25"/>
        <v>1</v>
      </c>
      <c r="E40" s="5465">
        <v>1</v>
      </c>
      <c r="F40" s="5459">
        <v>0</v>
      </c>
      <c r="G40" s="5468">
        <f t="shared" si="26"/>
        <v>1</v>
      </c>
      <c r="H40" s="5465">
        <v>2</v>
      </c>
      <c r="I40" s="5459">
        <v>0</v>
      </c>
      <c r="J40" s="5468">
        <f t="shared" si="27"/>
        <v>2</v>
      </c>
      <c r="K40" s="5465">
        <v>0</v>
      </c>
      <c r="L40" s="5461">
        <v>1</v>
      </c>
      <c r="M40" s="5468">
        <f t="shared" si="28"/>
        <v>1</v>
      </c>
      <c r="N40" s="5475">
        <f t="shared" si="29"/>
        <v>4</v>
      </c>
      <c r="O40" s="5459">
        <f t="shared" si="29"/>
        <v>1</v>
      </c>
      <c r="P40" s="5468">
        <f t="shared" si="30"/>
        <v>5</v>
      </c>
    </row>
    <row r="41" spans="1:16" s="5502" customFormat="1" ht="18" customHeight="1" x14ac:dyDescent="0.25">
      <c r="A41" s="5474" t="s">
        <v>2679</v>
      </c>
      <c r="B41" s="5466">
        <v>19</v>
      </c>
      <c r="C41" s="5459">
        <v>54</v>
      </c>
      <c r="D41" s="5457">
        <f t="shared" si="25"/>
        <v>73</v>
      </c>
      <c r="E41" s="5465">
        <v>20</v>
      </c>
      <c r="F41" s="5459">
        <v>31</v>
      </c>
      <c r="G41" s="5468">
        <f t="shared" si="26"/>
        <v>51</v>
      </c>
      <c r="H41" s="5465">
        <v>2</v>
      </c>
      <c r="I41" s="5459">
        <v>2</v>
      </c>
      <c r="J41" s="5468">
        <f t="shared" si="27"/>
        <v>4</v>
      </c>
      <c r="K41" s="5465">
        <v>0</v>
      </c>
      <c r="L41" s="5461">
        <v>1</v>
      </c>
      <c r="M41" s="5468">
        <f t="shared" si="28"/>
        <v>1</v>
      </c>
      <c r="N41" s="5475">
        <f t="shared" si="29"/>
        <v>41</v>
      </c>
      <c r="O41" s="5459">
        <f t="shared" si="29"/>
        <v>88</v>
      </c>
      <c r="P41" s="5468">
        <f t="shared" si="30"/>
        <v>129</v>
      </c>
    </row>
    <row r="42" spans="1:16" s="5502" customFormat="1" ht="18" customHeight="1" x14ac:dyDescent="0.25">
      <c r="A42" s="5463" t="s">
        <v>2680</v>
      </c>
      <c r="B42" s="5466">
        <v>0</v>
      </c>
      <c r="C42" s="5459">
        <v>1</v>
      </c>
      <c r="D42" s="5457">
        <f t="shared" si="25"/>
        <v>1</v>
      </c>
      <c r="E42" s="5465">
        <v>0</v>
      </c>
      <c r="F42" s="5459">
        <v>0</v>
      </c>
      <c r="G42" s="5468">
        <f t="shared" si="26"/>
        <v>0</v>
      </c>
      <c r="H42" s="5465">
        <v>0</v>
      </c>
      <c r="I42" s="5459">
        <v>0</v>
      </c>
      <c r="J42" s="5468">
        <f t="shared" si="27"/>
        <v>0</v>
      </c>
      <c r="K42" s="5465">
        <v>0</v>
      </c>
      <c r="L42" s="5461">
        <v>0</v>
      </c>
      <c r="M42" s="5468">
        <f t="shared" si="28"/>
        <v>0</v>
      </c>
      <c r="N42" s="5475">
        <f t="shared" si="29"/>
        <v>0</v>
      </c>
      <c r="O42" s="5459">
        <f t="shared" si="29"/>
        <v>1</v>
      </c>
      <c r="P42" s="5468">
        <f t="shared" si="30"/>
        <v>1</v>
      </c>
    </row>
    <row r="43" spans="1:16" s="5502" customFormat="1" ht="18" customHeight="1" x14ac:dyDescent="0.25">
      <c r="A43" s="5474" t="s">
        <v>2681</v>
      </c>
      <c r="B43" s="5466">
        <v>95</v>
      </c>
      <c r="C43" s="5459">
        <v>351</v>
      </c>
      <c r="D43" s="5457">
        <f t="shared" si="25"/>
        <v>446</v>
      </c>
      <c r="E43" s="5465">
        <v>79</v>
      </c>
      <c r="F43" s="5459">
        <v>226</v>
      </c>
      <c r="G43" s="5468">
        <f t="shared" si="26"/>
        <v>305</v>
      </c>
      <c r="H43" s="5465">
        <v>86</v>
      </c>
      <c r="I43" s="5459">
        <v>276</v>
      </c>
      <c r="J43" s="5468">
        <f t="shared" si="27"/>
        <v>362</v>
      </c>
      <c r="K43" s="5465">
        <v>8</v>
      </c>
      <c r="L43" s="5461">
        <v>17</v>
      </c>
      <c r="M43" s="5468">
        <f t="shared" si="28"/>
        <v>25</v>
      </c>
      <c r="N43" s="5475">
        <f t="shared" si="29"/>
        <v>268</v>
      </c>
      <c r="O43" s="5459">
        <f t="shared" si="29"/>
        <v>870</v>
      </c>
      <c r="P43" s="5468">
        <f t="shared" si="29"/>
        <v>1138</v>
      </c>
    </row>
    <row r="44" spans="1:16" s="5449" customFormat="1" ht="18" customHeight="1" x14ac:dyDescent="0.25">
      <c r="A44" s="5474" t="s">
        <v>2682</v>
      </c>
      <c r="B44" s="5466">
        <v>1</v>
      </c>
      <c r="C44" s="5459">
        <v>0</v>
      </c>
      <c r="D44" s="5457">
        <f t="shared" si="25"/>
        <v>1</v>
      </c>
      <c r="E44" s="5465">
        <v>5</v>
      </c>
      <c r="F44" s="5459">
        <v>5</v>
      </c>
      <c r="G44" s="5468">
        <f t="shared" si="26"/>
        <v>10</v>
      </c>
      <c r="H44" s="5465">
        <v>0</v>
      </c>
      <c r="I44" s="5459">
        <v>0</v>
      </c>
      <c r="J44" s="5468">
        <f t="shared" si="27"/>
        <v>0</v>
      </c>
      <c r="K44" s="5465">
        <v>0</v>
      </c>
      <c r="L44" s="5461">
        <v>0</v>
      </c>
      <c r="M44" s="5468">
        <f t="shared" si="28"/>
        <v>0</v>
      </c>
      <c r="N44" s="5475">
        <f t="shared" si="29"/>
        <v>6</v>
      </c>
      <c r="O44" s="5459">
        <f t="shared" si="29"/>
        <v>5</v>
      </c>
      <c r="P44" s="5468">
        <f t="shared" si="29"/>
        <v>11</v>
      </c>
    </row>
    <row r="45" spans="1:16" s="5449" customFormat="1" ht="18" customHeight="1" x14ac:dyDescent="0.25">
      <c r="A45" s="5474" t="s">
        <v>2689</v>
      </c>
      <c r="B45" s="5466">
        <v>1</v>
      </c>
      <c r="C45" s="5459">
        <v>5</v>
      </c>
      <c r="D45" s="5457">
        <f t="shared" si="25"/>
        <v>6</v>
      </c>
      <c r="E45" s="5465">
        <v>0</v>
      </c>
      <c r="F45" s="5459">
        <v>0</v>
      </c>
      <c r="G45" s="5468">
        <f t="shared" si="26"/>
        <v>0</v>
      </c>
      <c r="H45" s="5465">
        <v>0</v>
      </c>
      <c r="I45" s="5459">
        <v>0</v>
      </c>
      <c r="J45" s="5468">
        <f t="shared" si="27"/>
        <v>0</v>
      </c>
      <c r="K45" s="5465">
        <v>0</v>
      </c>
      <c r="L45" s="5461">
        <v>0</v>
      </c>
      <c r="M45" s="5468">
        <f t="shared" si="28"/>
        <v>0</v>
      </c>
      <c r="N45" s="5475">
        <f t="shared" si="29"/>
        <v>1</v>
      </c>
      <c r="O45" s="5459">
        <f t="shared" si="29"/>
        <v>5</v>
      </c>
      <c r="P45" s="5468">
        <f t="shared" si="29"/>
        <v>6</v>
      </c>
    </row>
    <row r="46" spans="1:16" s="5449" customFormat="1" ht="18" customHeight="1" x14ac:dyDescent="0.25">
      <c r="A46" s="5479" t="s">
        <v>6</v>
      </c>
      <c r="B46" s="5485">
        <f>SUM(B38:B45)</f>
        <v>122</v>
      </c>
      <c r="C46" s="5471">
        <f t="shared" ref="C46:P46" si="31">SUM(C38:C45)</f>
        <v>412</v>
      </c>
      <c r="D46" s="5472">
        <f t="shared" si="31"/>
        <v>534</v>
      </c>
      <c r="E46" s="5470">
        <f t="shared" si="31"/>
        <v>105</v>
      </c>
      <c r="F46" s="5471">
        <f t="shared" si="31"/>
        <v>266</v>
      </c>
      <c r="G46" s="5484">
        <f t="shared" si="31"/>
        <v>371</v>
      </c>
      <c r="H46" s="5470">
        <f t="shared" si="31"/>
        <v>91</v>
      </c>
      <c r="I46" s="5471">
        <f t="shared" si="31"/>
        <v>281</v>
      </c>
      <c r="J46" s="5484">
        <f t="shared" si="31"/>
        <v>372</v>
      </c>
      <c r="K46" s="5470">
        <f t="shared" si="31"/>
        <v>11</v>
      </c>
      <c r="L46" s="5486">
        <f t="shared" si="31"/>
        <v>25</v>
      </c>
      <c r="M46" s="5484">
        <f t="shared" si="31"/>
        <v>36</v>
      </c>
      <c r="N46" s="5487">
        <f t="shared" si="31"/>
        <v>329</v>
      </c>
      <c r="O46" s="5471">
        <f t="shared" si="31"/>
        <v>984</v>
      </c>
      <c r="P46" s="5484">
        <f t="shared" si="31"/>
        <v>1313</v>
      </c>
    </row>
    <row r="47" spans="1:16" s="5449" customFormat="1" ht="18" customHeight="1" x14ac:dyDescent="0.25">
      <c r="A47" s="5453" t="s">
        <v>2690</v>
      </c>
      <c r="B47" s="5485"/>
      <c r="C47" s="5485"/>
      <c r="D47" s="5485"/>
      <c r="E47" s="5485"/>
      <c r="F47" s="5485"/>
      <c r="G47" s="5485"/>
      <c r="H47" s="5485"/>
      <c r="I47" s="5485"/>
      <c r="J47" s="5485"/>
      <c r="K47" s="5485"/>
      <c r="L47" s="5485"/>
      <c r="M47" s="5485"/>
      <c r="N47" s="5485"/>
      <c r="O47" s="5485"/>
      <c r="P47" s="5484"/>
    </row>
    <row r="48" spans="1:16" s="5449" customFormat="1" ht="18" customHeight="1" x14ac:dyDescent="0.25">
      <c r="A48" s="5474" t="s">
        <v>2684</v>
      </c>
      <c r="B48" s="5466">
        <v>4</v>
      </c>
      <c r="C48" s="5459">
        <v>2</v>
      </c>
      <c r="D48" s="5457">
        <f t="shared" ref="D48:D52" si="32">B48+C48</f>
        <v>6</v>
      </c>
      <c r="E48" s="5465">
        <v>3</v>
      </c>
      <c r="F48" s="5459">
        <v>2</v>
      </c>
      <c r="G48" s="5468">
        <f t="shared" ref="G48:G52" si="33">E48+F48</f>
        <v>5</v>
      </c>
      <c r="H48" s="5465">
        <v>2</v>
      </c>
      <c r="I48" s="5459">
        <v>0</v>
      </c>
      <c r="J48" s="5468">
        <f t="shared" ref="J48:J52" si="34">H48+I48</f>
        <v>2</v>
      </c>
      <c r="K48" s="5465">
        <v>9</v>
      </c>
      <c r="L48" s="5461">
        <v>3</v>
      </c>
      <c r="M48" s="5468">
        <f t="shared" ref="M48:M52" si="35">K48+L48</f>
        <v>12</v>
      </c>
      <c r="N48" s="5475">
        <f t="shared" ref="N48:P52" si="36">B48+E48+H48+K48</f>
        <v>18</v>
      </c>
      <c r="O48" s="5459">
        <f t="shared" si="36"/>
        <v>7</v>
      </c>
      <c r="P48" s="5468">
        <f t="shared" si="36"/>
        <v>25</v>
      </c>
    </row>
    <row r="49" spans="1:16" s="5449" customFormat="1" ht="18" customHeight="1" x14ac:dyDescent="0.25">
      <c r="A49" s="5474" t="s">
        <v>2685</v>
      </c>
      <c r="B49" s="5466">
        <v>0</v>
      </c>
      <c r="C49" s="5459">
        <v>0</v>
      </c>
      <c r="D49" s="5457">
        <f t="shared" si="32"/>
        <v>0</v>
      </c>
      <c r="E49" s="5465">
        <v>0</v>
      </c>
      <c r="F49" s="5459">
        <v>0</v>
      </c>
      <c r="G49" s="5468">
        <f t="shared" si="33"/>
        <v>0</v>
      </c>
      <c r="H49" s="5465">
        <v>0</v>
      </c>
      <c r="I49" s="5459">
        <v>0</v>
      </c>
      <c r="J49" s="5468">
        <f t="shared" si="34"/>
        <v>0</v>
      </c>
      <c r="K49" s="5465">
        <v>0</v>
      </c>
      <c r="L49" s="5461">
        <v>0</v>
      </c>
      <c r="M49" s="5468">
        <f t="shared" si="35"/>
        <v>0</v>
      </c>
      <c r="N49" s="5475">
        <f t="shared" si="36"/>
        <v>0</v>
      </c>
      <c r="O49" s="5459">
        <f t="shared" si="36"/>
        <v>0</v>
      </c>
      <c r="P49" s="5468">
        <f t="shared" si="36"/>
        <v>0</v>
      </c>
    </row>
    <row r="50" spans="1:16" s="5449" customFormat="1" ht="18" customHeight="1" x14ac:dyDescent="0.25">
      <c r="A50" s="5474" t="s">
        <v>2678</v>
      </c>
      <c r="B50" s="5466">
        <v>1</v>
      </c>
      <c r="C50" s="5459">
        <v>1</v>
      </c>
      <c r="D50" s="5457">
        <f t="shared" si="32"/>
        <v>2</v>
      </c>
      <c r="E50" s="5465">
        <v>0</v>
      </c>
      <c r="F50" s="5459">
        <v>1</v>
      </c>
      <c r="G50" s="5468">
        <f t="shared" si="33"/>
        <v>1</v>
      </c>
      <c r="H50" s="5465">
        <v>0</v>
      </c>
      <c r="I50" s="5459">
        <v>2</v>
      </c>
      <c r="J50" s="5468">
        <f t="shared" si="34"/>
        <v>2</v>
      </c>
      <c r="K50" s="5465">
        <v>0</v>
      </c>
      <c r="L50" s="5461">
        <v>0</v>
      </c>
      <c r="M50" s="5468">
        <f t="shared" si="35"/>
        <v>0</v>
      </c>
      <c r="N50" s="5475">
        <f t="shared" si="36"/>
        <v>1</v>
      </c>
      <c r="O50" s="5459">
        <f t="shared" si="36"/>
        <v>4</v>
      </c>
      <c r="P50" s="5468">
        <f t="shared" si="36"/>
        <v>5</v>
      </c>
    </row>
    <row r="51" spans="1:16" s="5449" customFormat="1" ht="18" customHeight="1" x14ac:dyDescent="0.25">
      <c r="A51" s="5474" t="s">
        <v>2679</v>
      </c>
      <c r="B51" s="5466">
        <v>89</v>
      </c>
      <c r="C51" s="5459">
        <v>45</v>
      </c>
      <c r="D51" s="5457">
        <f t="shared" si="32"/>
        <v>134</v>
      </c>
      <c r="E51" s="5465">
        <v>47</v>
      </c>
      <c r="F51" s="5459">
        <v>30</v>
      </c>
      <c r="G51" s="5468">
        <f t="shared" si="33"/>
        <v>77</v>
      </c>
      <c r="H51" s="5465">
        <v>9</v>
      </c>
      <c r="I51" s="5459">
        <v>3</v>
      </c>
      <c r="J51" s="5468">
        <f t="shared" si="34"/>
        <v>12</v>
      </c>
      <c r="K51" s="5465">
        <v>0</v>
      </c>
      <c r="L51" s="5461">
        <v>1</v>
      </c>
      <c r="M51" s="5468">
        <f t="shared" si="35"/>
        <v>1</v>
      </c>
      <c r="N51" s="5475">
        <f t="shared" si="36"/>
        <v>145</v>
      </c>
      <c r="O51" s="5459">
        <f t="shared" si="36"/>
        <v>79</v>
      </c>
      <c r="P51" s="5468">
        <f t="shared" si="36"/>
        <v>224</v>
      </c>
    </row>
    <row r="52" spans="1:16" s="5449" customFormat="1" ht="18" customHeight="1" x14ac:dyDescent="0.25">
      <c r="A52" s="5474" t="s">
        <v>2681</v>
      </c>
      <c r="B52" s="5466">
        <v>383</v>
      </c>
      <c r="C52" s="5459">
        <v>210</v>
      </c>
      <c r="D52" s="5457">
        <f t="shared" si="32"/>
        <v>593</v>
      </c>
      <c r="E52" s="5465">
        <v>285</v>
      </c>
      <c r="F52" s="5459">
        <v>186</v>
      </c>
      <c r="G52" s="5468">
        <f t="shared" si="33"/>
        <v>471</v>
      </c>
      <c r="H52" s="5465">
        <v>232</v>
      </c>
      <c r="I52" s="5459">
        <v>125</v>
      </c>
      <c r="J52" s="5468">
        <f t="shared" si="34"/>
        <v>357</v>
      </c>
      <c r="K52" s="5465">
        <v>50</v>
      </c>
      <c r="L52" s="5461">
        <v>17</v>
      </c>
      <c r="M52" s="5468">
        <f t="shared" si="35"/>
        <v>67</v>
      </c>
      <c r="N52" s="5475">
        <f t="shared" si="36"/>
        <v>950</v>
      </c>
      <c r="O52" s="5459">
        <f t="shared" si="36"/>
        <v>538</v>
      </c>
      <c r="P52" s="5468">
        <f t="shared" si="36"/>
        <v>1488</v>
      </c>
    </row>
    <row r="53" spans="1:16" s="5473" customFormat="1" ht="18" customHeight="1" x14ac:dyDescent="0.25">
      <c r="A53" s="5479" t="s">
        <v>6</v>
      </c>
      <c r="B53" s="5485">
        <f>SUM(B48:B52)</f>
        <v>477</v>
      </c>
      <c r="C53" s="5471">
        <f t="shared" ref="C53:P53" si="37">SUM(C48:C52)</f>
        <v>258</v>
      </c>
      <c r="D53" s="5472">
        <f t="shared" si="37"/>
        <v>735</v>
      </c>
      <c r="E53" s="5470">
        <f t="shared" si="37"/>
        <v>335</v>
      </c>
      <c r="F53" s="5471">
        <f t="shared" si="37"/>
        <v>219</v>
      </c>
      <c r="G53" s="5484">
        <f t="shared" si="37"/>
        <v>554</v>
      </c>
      <c r="H53" s="5470">
        <f t="shared" si="37"/>
        <v>243</v>
      </c>
      <c r="I53" s="5471">
        <f t="shared" si="37"/>
        <v>130</v>
      </c>
      <c r="J53" s="5484">
        <f t="shared" si="37"/>
        <v>373</v>
      </c>
      <c r="K53" s="5470">
        <f t="shared" si="37"/>
        <v>59</v>
      </c>
      <c r="L53" s="5486">
        <f t="shared" si="37"/>
        <v>21</v>
      </c>
      <c r="M53" s="5484">
        <f t="shared" si="37"/>
        <v>80</v>
      </c>
      <c r="N53" s="5487">
        <f t="shared" si="37"/>
        <v>1114</v>
      </c>
      <c r="O53" s="5471">
        <f t="shared" si="37"/>
        <v>628</v>
      </c>
      <c r="P53" s="5484">
        <f t="shared" si="37"/>
        <v>1742</v>
      </c>
    </row>
    <row r="54" spans="1:16" s="5473" customFormat="1" ht="18" customHeight="1" x14ac:dyDescent="0.25">
      <c r="A54" s="5453" t="s">
        <v>2691</v>
      </c>
      <c r="B54" s="5485"/>
      <c r="C54" s="5485"/>
      <c r="D54" s="5485"/>
      <c r="E54" s="5485"/>
      <c r="F54" s="5485"/>
      <c r="G54" s="5485"/>
      <c r="H54" s="5485"/>
      <c r="I54" s="5485"/>
      <c r="J54" s="5485"/>
      <c r="K54" s="5485"/>
      <c r="L54" s="5485"/>
      <c r="M54" s="5485"/>
      <c r="N54" s="5485"/>
      <c r="O54" s="5485"/>
      <c r="P54" s="5484"/>
    </row>
    <row r="55" spans="1:16" s="5449" customFormat="1" ht="18" customHeight="1" x14ac:dyDescent="0.25">
      <c r="A55" s="5474" t="s">
        <v>2684</v>
      </c>
      <c r="B55" s="5466">
        <v>0</v>
      </c>
      <c r="C55" s="5459">
        <v>0</v>
      </c>
      <c r="D55" s="5457">
        <f t="shared" ref="D55:D61" si="38">B55+C55</f>
        <v>0</v>
      </c>
      <c r="E55" s="5465">
        <v>0</v>
      </c>
      <c r="F55" s="5459">
        <v>0</v>
      </c>
      <c r="G55" s="5468">
        <f t="shared" ref="G55:G61" si="39">E55+F55</f>
        <v>0</v>
      </c>
      <c r="H55" s="5465">
        <v>0</v>
      </c>
      <c r="I55" s="5459">
        <v>0</v>
      </c>
      <c r="J55" s="5468">
        <f t="shared" ref="J55:J61" si="40">H55+I55</f>
        <v>0</v>
      </c>
      <c r="K55" s="5465">
        <v>1</v>
      </c>
      <c r="L55" s="5461">
        <v>0</v>
      </c>
      <c r="M55" s="5468">
        <f t="shared" ref="M55:M61" si="41">K55+L55</f>
        <v>1</v>
      </c>
      <c r="N55" s="5475">
        <f t="shared" ref="N55:P61" si="42">B55+E55+H55+K55</f>
        <v>1</v>
      </c>
      <c r="O55" s="5459">
        <f t="shared" si="42"/>
        <v>0</v>
      </c>
      <c r="P55" s="5468">
        <f t="shared" si="42"/>
        <v>1</v>
      </c>
    </row>
    <row r="56" spans="1:16" s="5449" customFormat="1" ht="18" customHeight="1" x14ac:dyDescent="0.25">
      <c r="A56" s="5474" t="s">
        <v>2685</v>
      </c>
      <c r="B56" s="5466">
        <v>0</v>
      </c>
      <c r="C56" s="5459">
        <v>1</v>
      </c>
      <c r="D56" s="5457">
        <f t="shared" si="38"/>
        <v>1</v>
      </c>
      <c r="E56" s="5465">
        <v>0</v>
      </c>
      <c r="F56" s="5459">
        <v>0</v>
      </c>
      <c r="G56" s="5468">
        <f t="shared" si="39"/>
        <v>0</v>
      </c>
      <c r="H56" s="5465">
        <v>0</v>
      </c>
      <c r="I56" s="5459">
        <v>0</v>
      </c>
      <c r="J56" s="5468">
        <f t="shared" si="40"/>
        <v>0</v>
      </c>
      <c r="K56" s="5465"/>
      <c r="L56" s="5461">
        <v>0</v>
      </c>
      <c r="M56" s="5468">
        <f t="shared" si="41"/>
        <v>0</v>
      </c>
      <c r="N56" s="5475">
        <f t="shared" si="42"/>
        <v>0</v>
      </c>
      <c r="O56" s="5459">
        <f t="shared" si="42"/>
        <v>1</v>
      </c>
      <c r="P56" s="5468">
        <f t="shared" si="42"/>
        <v>1</v>
      </c>
    </row>
    <row r="57" spans="1:16" s="5449" customFormat="1" ht="18" customHeight="1" x14ac:dyDescent="0.25">
      <c r="A57" s="5474" t="s">
        <v>2678</v>
      </c>
      <c r="B57" s="5466">
        <v>1</v>
      </c>
      <c r="C57" s="5459">
        <v>0</v>
      </c>
      <c r="D57" s="5457">
        <f t="shared" si="38"/>
        <v>1</v>
      </c>
      <c r="E57" s="5465">
        <v>0</v>
      </c>
      <c r="F57" s="5459">
        <v>0</v>
      </c>
      <c r="G57" s="5468">
        <f t="shared" si="39"/>
        <v>0</v>
      </c>
      <c r="H57" s="5465">
        <v>1</v>
      </c>
      <c r="I57" s="5459">
        <v>3</v>
      </c>
      <c r="J57" s="5468">
        <f t="shared" si="40"/>
        <v>4</v>
      </c>
      <c r="K57" s="5465">
        <v>1</v>
      </c>
      <c r="L57" s="5461">
        <v>2</v>
      </c>
      <c r="M57" s="5468">
        <f t="shared" si="41"/>
        <v>3</v>
      </c>
      <c r="N57" s="5475">
        <f t="shared" si="42"/>
        <v>3</v>
      </c>
      <c r="O57" s="5459">
        <f t="shared" si="42"/>
        <v>5</v>
      </c>
      <c r="P57" s="5468">
        <f t="shared" si="42"/>
        <v>8</v>
      </c>
    </row>
    <row r="58" spans="1:16" s="5449" customFormat="1" ht="18" customHeight="1" x14ac:dyDescent="0.25">
      <c r="A58" s="5474" t="s">
        <v>2679</v>
      </c>
      <c r="B58" s="5466">
        <v>38</v>
      </c>
      <c r="C58" s="5459">
        <v>43</v>
      </c>
      <c r="D58" s="5457">
        <f t="shared" si="38"/>
        <v>81</v>
      </c>
      <c r="E58" s="5465">
        <v>2</v>
      </c>
      <c r="F58" s="5459">
        <v>1</v>
      </c>
      <c r="G58" s="5468">
        <f t="shared" si="39"/>
        <v>3</v>
      </c>
      <c r="H58" s="5465">
        <v>0</v>
      </c>
      <c r="I58" s="5459">
        <v>0</v>
      </c>
      <c r="J58" s="5468">
        <f t="shared" si="40"/>
        <v>0</v>
      </c>
      <c r="K58" s="5465">
        <v>0</v>
      </c>
      <c r="L58" s="5461">
        <v>0</v>
      </c>
      <c r="M58" s="5468">
        <f t="shared" si="41"/>
        <v>0</v>
      </c>
      <c r="N58" s="5475">
        <f t="shared" si="42"/>
        <v>40</v>
      </c>
      <c r="O58" s="5459">
        <f t="shared" si="42"/>
        <v>44</v>
      </c>
      <c r="P58" s="5468">
        <f t="shared" si="42"/>
        <v>84</v>
      </c>
    </row>
    <row r="59" spans="1:16" s="5449" customFormat="1" ht="18" customHeight="1" x14ac:dyDescent="0.25">
      <c r="A59" s="5474" t="s">
        <v>2692</v>
      </c>
      <c r="B59" s="5466">
        <v>13</v>
      </c>
      <c r="C59" s="5459">
        <v>13</v>
      </c>
      <c r="D59" s="5457">
        <f t="shared" si="38"/>
        <v>26</v>
      </c>
      <c r="E59" s="5465">
        <v>0</v>
      </c>
      <c r="F59" s="5459">
        <v>0</v>
      </c>
      <c r="G59" s="5468">
        <f t="shared" si="39"/>
        <v>0</v>
      </c>
      <c r="H59" s="5465">
        <v>0</v>
      </c>
      <c r="I59" s="5459">
        <v>0</v>
      </c>
      <c r="J59" s="5468">
        <f t="shared" si="40"/>
        <v>0</v>
      </c>
      <c r="K59" s="5465">
        <v>0</v>
      </c>
      <c r="L59" s="5461">
        <v>0</v>
      </c>
      <c r="M59" s="5468">
        <f t="shared" si="41"/>
        <v>0</v>
      </c>
      <c r="N59" s="5475">
        <f t="shared" si="42"/>
        <v>13</v>
      </c>
      <c r="O59" s="5459">
        <f t="shared" si="42"/>
        <v>13</v>
      </c>
      <c r="P59" s="5468">
        <f t="shared" si="42"/>
        <v>26</v>
      </c>
    </row>
    <row r="60" spans="1:16" s="5449" customFormat="1" ht="18" customHeight="1" x14ac:dyDescent="0.25">
      <c r="A60" s="5474" t="s">
        <v>2681</v>
      </c>
      <c r="B60" s="5466">
        <v>49</v>
      </c>
      <c r="C60" s="5459">
        <v>63</v>
      </c>
      <c r="D60" s="5457">
        <f t="shared" si="38"/>
        <v>112</v>
      </c>
      <c r="E60" s="5465">
        <v>21</v>
      </c>
      <c r="F60" s="5459">
        <v>34</v>
      </c>
      <c r="G60" s="5468">
        <f t="shared" si="39"/>
        <v>55</v>
      </c>
      <c r="H60" s="5465">
        <v>21</v>
      </c>
      <c r="I60" s="5459">
        <v>38</v>
      </c>
      <c r="J60" s="5468">
        <f t="shared" si="40"/>
        <v>59</v>
      </c>
      <c r="K60" s="5465">
        <v>35</v>
      </c>
      <c r="L60" s="5461">
        <v>36</v>
      </c>
      <c r="M60" s="5468">
        <f t="shared" si="41"/>
        <v>71</v>
      </c>
      <c r="N60" s="5475">
        <f t="shared" si="42"/>
        <v>126</v>
      </c>
      <c r="O60" s="5459">
        <f t="shared" si="42"/>
        <v>171</v>
      </c>
      <c r="P60" s="5468">
        <f t="shared" si="42"/>
        <v>297</v>
      </c>
    </row>
    <row r="61" spans="1:16" s="5449" customFormat="1" ht="18" customHeight="1" x14ac:dyDescent="0.25">
      <c r="A61" s="5503" t="s">
        <v>2693</v>
      </c>
      <c r="B61" s="5466">
        <v>24</v>
      </c>
      <c r="C61" s="5459">
        <v>33</v>
      </c>
      <c r="D61" s="5457">
        <f t="shared" si="38"/>
        <v>57</v>
      </c>
      <c r="E61" s="5465">
        <v>8</v>
      </c>
      <c r="F61" s="5459">
        <v>5</v>
      </c>
      <c r="G61" s="5468">
        <f t="shared" si="39"/>
        <v>13</v>
      </c>
      <c r="H61" s="5465">
        <v>0</v>
      </c>
      <c r="I61" s="5459">
        <v>0</v>
      </c>
      <c r="J61" s="5468">
        <f t="shared" si="40"/>
        <v>0</v>
      </c>
      <c r="K61" s="5465">
        <v>0</v>
      </c>
      <c r="L61" s="5461">
        <v>0</v>
      </c>
      <c r="M61" s="5468">
        <f t="shared" si="41"/>
        <v>0</v>
      </c>
      <c r="N61" s="5475">
        <f t="shared" si="42"/>
        <v>32</v>
      </c>
      <c r="O61" s="5459">
        <f t="shared" si="42"/>
        <v>38</v>
      </c>
      <c r="P61" s="5468">
        <f t="shared" si="42"/>
        <v>70</v>
      </c>
    </row>
    <row r="62" spans="1:16" s="5473" customFormat="1" ht="18" customHeight="1" x14ac:dyDescent="0.25">
      <c r="A62" s="5469" t="s">
        <v>6</v>
      </c>
      <c r="B62" s="5470">
        <f>SUM(B55:B61)</f>
        <v>125</v>
      </c>
      <c r="C62" s="5471">
        <f t="shared" ref="C62:P62" si="43">SUM(C55:C61)</f>
        <v>153</v>
      </c>
      <c r="D62" s="5484">
        <f t="shared" si="43"/>
        <v>278</v>
      </c>
      <c r="E62" s="5480">
        <f t="shared" si="43"/>
        <v>31</v>
      </c>
      <c r="F62" s="5481">
        <f t="shared" si="43"/>
        <v>40</v>
      </c>
      <c r="G62" s="5482">
        <f t="shared" si="43"/>
        <v>71</v>
      </c>
      <c r="H62" s="5480">
        <f t="shared" si="43"/>
        <v>22</v>
      </c>
      <c r="I62" s="5481">
        <f t="shared" si="43"/>
        <v>41</v>
      </c>
      <c r="J62" s="5482">
        <f t="shared" si="43"/>
        <v>63</v>
      </c>
      <c r="K62" s="5480">
        <f t="shared" si="43"/>
        <v>37</v>
      </c>
      <c r="L62" s="5481">
        <f t="shared" si="43"/>
        <v>38</v>
      </c>
      <c r="M62" s="5482">
        <f t="shared" si="43"/>
        <v>75</v>
      </c>
      <c r="N62" s="5470">
        <f t="shared" si="43"/>
        <v>215</v>
      </c>
      <c r="O62" s="5471">
        <f t="shared" si="43"/>
        <v>272</v>
      </c>
      <c r="P62" s="5484">
        <f t="shared" si="43"/>
        <v>487</v>
      </c>
    </row>
    <row r="63" spans="1:16" s="5449" customFormat="1" ht="18" customHeight="1" x14ac:dyDescent="0.25">
      <c r="A63" s="5453" t="s">
        <v>2694</v>
      </c>
      <c r="B63" s="5485"/>
      <c r="C63" s="5485"/>
      <c r="D63" s="5485"/>
      <c r="E63" s="5485"/>
      <c r="F63" s="5485"/>
      <c r="G63" s="5485"/>
      <c r="H63" s="5485"/>
      <c r="I63" s="5485"/>
      <c r="J63" s="5485"/>
      <c r="K63" s="5485"/>
      <c r="L63" s="5485"/>
      <c r="M63" s="5485"/>
      <c r="N63" s="5485"/>
      <c r="O63" s="5485"/>
      <c r="P63" s="5484"/>
    </row>
    <row r="64" spans="1:16" s="5449" customFormat="1" ht="18" customHeight="1" x14ac:dyDescent="0.25">
      <c r="A64" s="5474" t="s">
        <v>2678</v>
      </c>
      <c r="B64" s="5466">
        <v>2</v>
      </c>
      <c r="C64" s="5459">
        <v>1</v>
      </c>
      <c r="D64" s="5468">
        <f t="shared" ref="D64:D68" si="44">B64+C64</f>
        <v>3</v>
      </c>
      <c r="E64" s="5475">
        <v>0</v>
      </c>
      <c r="F64" s="5459">
        <v>0</v>
      </c>
      <c r="G64" s="5468">
        <f t="shared" ref="G64:G68" si="45">E64+F64</f>
        <v>0</v>
      </c>
      <c r="H64" s="5458">
        <v>0</v>
      </c>
      <c r="I64" s="5460">
        <v>0</v>
      </c>
      <c r="J64" s="5504">
        <f t="shared" ref="J64:J68" si="46">H64+I64</f>
        <v>0</v>
      </c>
      <c r="K64" s="5458">
        <v>0</v>
      </c>
      <c r="L64" s="5460">
        <v>1</v>
      </c>
      <c r="M64" s="5504">
        <f t="shared" ref="M64:M68" si="47">K64+L64</f>
        <v>1</v>
      </c>
      <c r="N64" s="5475">
        <f t="shared" ref="N64:P69" si="48">B64+E64+H64+K64</f>
        <v>2</v>
      </c>
      <c r="O64" s="5459">
        <f t="shared" si="48"/>
        <v>2</v>
      </c>
      <c r="P64" s="5468">
        <f t="shared" si="48"/>
        <v>4</v>
      </c>
    </row>
    <row r="65" spans="1:16" s="5449" customFormat="1" ht="18" customHeight="1" x14ac:dyDescent="0.25">
      <c r="A65" s="5474" t="s">
        <v>2679</v>
      </c>
      <c r="B65" s="5466">
        <v>94</v>
      </c>
      <c r="C65" s="5459">
        <v>126</v>
      </c>
      <c r="D65" s="5468">
        <f t="shared" si="44"/>
        <v>220</v>
      </c>
      <c r="E65" s="5475">
        <v>35</v>
      </c>
      <c r="F65" s="5459">
        <v>60</v>
      </c>
      <c r="G65" s="5468">
        <f t="shared" si="45"/>
        <v>95</v>
      </c>
      <c r="H65" s="5458">
        <v>0</v>
      </c>
      <c r="I65" s="5460">
        <v>0</v>
      </c>
      <c r="J65" s="5504">
        <f t="shared" si="46"/>
        <v>0</v>
      </c>
      <c r="K65" s="5458">
        <v>0</v>
      </c>
      <c r="L65" s="5460">
        <v>0</v>
      </c>
      <c r="M65" s="5504">
        <f t="shared" si="47"/>
        <v>0</v>
      </c>
      <c r="N65" s="5475">
        <f t="shared" si="48"/>
        <v>129</v>
      </c>
      <c r="O65" s="5459">
        <f t="shared" si="48"/>
        <v>186</v>
      </c>
      <c r="P65" s="5468">
        <f t="shared" si="48"/>
        <v>315</v>
      </c>
    </row>
    <row r="66" spans="1:16" s="5449" customFormat="1" ht="18" customHeight="1" x14ac:dyDescent="0.25">
      <c r="A66" s="5474" t="s">
        <v>2692</v>
      </c>
      <c r="B66" s="5475">
        <v>1</v>
      </c>
      <c r="C66" s="5459">
        <v>5</v>
      </c>
      <c r="D66" s="5468">
        <f t="shared" si="44"/>
        <v>6</v>
      </c>
      <c r="E66" s="5475">
        <v>0</v>
      </c>
      <c r="F66" s="5459">
        <v>0</v>
      </c>
      <c r="G66" s="5468">
        <f t="shared" si="45"/>
        <v>0</v>
      </c>
      <c r="H66" s="5475">
        <v>0</v>
      </c>
      <c r="I66" s="5459">
        <v>0</v>
      </c>
      <c r="J66" s="5468">
        <f t="shared" si="46"/>
        <v>0</v>
      </c>
      <c r="K66" s="5475">
        <v>0</v>
      </c>
      <c r="L66" s="5459">
        <v>0</v>
      </c>
      <c r="M66" s="5468">
        <f t="shared" si="47"/>
        <v>0</v>
      </c>
      <c r="N66" s="5475">
        <f t="shared" si="48"/>
        <v>1</v>
      </c>
      <c r="O66" s="5459">
        <f t="shared" si="48"/>
        <v>5</v>
      </c>
      <c r="P66" s="5468">
        <f t="shared" si="48"/>
        <v>6</v>
      </c>
    </row>
    <row r="67" spans="1:16" s="5449" customFormat="1" ht="18" customHeight="1" x14ac:dyDescent="0.25">
      <c r="A67" s="5474" t="s">
        <v>2681</v>
      </c>
      <c r="B67" s="5466">
        <v>28</v>
      </c>
      <c r="C67" s="5459">
        <v>42</v>
      </c>
      <c r="D67" s="5468">
        <f>B67+C67</f>
        <v>70</v>
      </c>
      <c r="E67" s="5475">
        <v>15</v>
      </c>
      <c r="F67" s="5459">
        <v>19</v>
      </c>
      <c r="G67" s="5468">
        <f>E67+F67</f>
        <v>34</v>
      </c>
      <c r="H67" s="5458">
        <v>27</v>
      </c>
      <c r="I67" s="5460">
        <v>20</v>
      </c>
      <c r="J67" s="5504">
        <f>H67+I67</f>
        <v>47</v>
      </c>
      <c r="K67" s="5458">
        <v>4</v>
      </c>
      <c r="L67" s="5460">
        <v>2</v>
      </c>
      <c r="M67" s="5504">
        <f>K67+L67</f>
        <v>6</v>
      </c>
      <c r="N67" s="5475">
        <f>B67+E67+H67+K67</f>
        <v>74</v>
      </c>
      <c r="O67" s="5459">
        <f>C67+F67+I67+L67</f>
        <v>83</v>
      </c>
      <c r="P67" s="5468">
        <f>D67+G67+J67+M67</f>
        <v>157</v>
      </c>
    </row>
    <row r="68" spans="1:16" s="5449" customFormat="1" ht="18" customHeight="1" x14ac:dyDescent="0.25">
      <c r="A68" s="5474" t="s">
        <v>2689</v>
      </c>
      <c r="B68" s="5466">
        <v>195</v>
      </c>
      <c r="C68" s="5459">
        <v>16</v>
      </c>
      <c r="D68" s="5468">
        <f t="shared" si="44"/>
        <v>211</v>
      </c>
      <c r="E68" s="5466">
        <v>0</v>
      </c>
      <c r="F68" s="5459">
        <v>0</v>
      </c>
      <c r="G68" s="5468">
        <f t="shared" si="45"/>
        <v>0</v>
      </c>
      <c r="H68" s="5475">
        <v>0</v>
      </c>
      <c r="I68" s="5459">
        <v>0</v>
      </c>
      <c r="J68" s="5468">
        <f t="shared" si="46"/>
        <v>0</v>
      </c>
      <c r="K68" s="5466">
        <v>0</v>
      </c>
      <c r="L68" s="5459">
        <v>0</v>
      </c>
      <c r="M68" s="5468">
        <f t="shared" si="47"/>
        <v>0</v>
      </c>
      <c r="N68" s="5475">
        <f t="shared" si="48"/>
        <v>195</v>
      </c>
      <c r="O68" s="5459">
        <f t="shared" si="48"/>
        <v>16</v>
      </c>
      <c r="P68" s="5468">
        <f t="shared" si="48"/>
        <v>211</v>
      </c>
    </row>
    <row r="69" spans="1:16" s="5473" customFormat="1" ht="18" customHeight="1" x14ac:dyDescent="0.25">
      <c r="A69" s="5469" t="s">
        <v>6</v>
      </c>
      <c r="B69" s="5470">
        <f t="shared" ref="B69:M69" si="49">SUM(B64:B68)</f>
        <v>320</v>
      </c>
      <c r="C69" s="5471">
        <f t="shared" si="49"/>
        <v>190</v>
      </c>
      <c r="D69" s="5484">
        <f t="shared" si="49"/>
        <v>510</v>
      </c>
      <c r="E69" s="5480">
        <f t="shared" si="49"/>
        <v>50</v>
      </c>
      <c r="F69" s="5481">
        <f t="shared" si="49"/>
        <v>79</v>
      </c>
      <c r="G69" s="5482">
        <f t="shared" si="49"/>
        <v>129</v>
      </c>
      <c r="H69" s="5480">
        <f t="shared" si="49"/>
        <v>27</v>
      </c>
      <c r="I69" s="5481">
        <f t="shared" si="49"/>
        <v>20</v>
      </c>
      <c r="J69" s="5482">
        <f t="shared" si="49"/>
        <v>47</v>
      </c>
      <c r="K69" s="5480">
        <f t="shared" si="49"/>
        <v>4</v>
      </c>
      <c r="L69" s="5481">
        <f t="shared" si="49"/>
        <v>3</v>
      </c>
      <c r="M69" s="5482">
        <f t="shared" si="49"/>
        <v>7</v>
      </c>
      <c r="N69" s="5470">
        <f t="shared" si="48"/>
        <v>401</v>
      </c>
      <c r="O69" s="5471">
        <f t="shared" si="48"/>
        <v>292</v>
      </c>
      <c r="P69" s="5484">
        <f t="shared" si="48"/>
        <v>693</v>
      </c>
    </row>
    <row r="70" spans="1:16" s="5449" customFormat="1" ht="18" customHeight="1" x14ac:dyDescent="0.25">
      <c r="A70" s="5453" t="s">
        <v>2695</v>
      </c>
      <c r="B70" s="5485"/>
      <c r="C70" s="5485"/>
      <c r="D70" s="5485"/>
      <c r="E70" s="5485"/>
      <c r="F70" s="5485"/>
      <c r="G70" s="5485"/>
      <c r="H70" s="5485"/>
      <c r="I70" s="5485"/>
      <c r="J70" s="5485"/>
      <c r="K70" s="5485"/>
      <c r="L70" s="5485"/>
      <c r="M70" s="5485"/>
      <c r="N70" s="5485"/>
      <c r="O70" s="5485"/>
      <c r="P70" s="5484"/>
    </row>
    <row r="71" spans="1:16" s="5449" customFormat="1" ht="18" customHeight="1" x14ac:dyDescent="0.25">
      <c r="A71" s="5474" t="s">
        <v>2678</v>
      </c>
      <c r="B71" s="5466">
        <v>0</v>
      </c>
      <c r="C71" s="5459">
        <v>1</v>
      </c>
      <c r="D71" s="5468">
        <f t="shared" ref="D71:D73" si="50">B71+C71</f>
        <v>1</v>
      </c>
      <c r="E71" s="5475">
        <v>1</v>
      </c>
      <c r="F71" s="5459">
        <v>0</v>
      </c>
      <c r="G71" s="5468">
        <f t="shared" ref="G71:G73" si="51">E71+F71</f>
        <v>1</v>
      </c>
      <c r="H71" s="5458">
        <v>0</v>
      </c>
      <c r="I71" s="5460">
        <v>0</v>
      </c>
      <c r="J71" s="5504">
        <f t="shared" ref="J71:J73" si="52">H71+I71</f>
        <v>0</v>
      </c>
      <c r="K71" s="5458">
        <v>0</v>
      </c>
      <c r="L71" s="5460">
        <v>0</v>
      </c>
      <c r="M71" s="5504">
        <f t="shared" ref="M71:M73" si="53">K71+L71</f>
        <v>0</v>
      </c>
      <c r="N71" s="5475">
        <f t="shared" ref="N71:P74" si="54">B71+E71+H71+K71</f>
        <v>1</v>
      </c>
      <c r="O71" s="5459">
        <f t="shared" si="54"/>
        <v>1</v>
      </c>
      <c r="P71" s="5468">
        <f t="shared" si="54"/>
        <v>2</v>
      </c>
    </row>
    <row r="72" spans="1:16" s="5449" customFormat="1" ht="18" customHeight="1" x14ac:dyDescent="0.25">
      <c r="A72" s="5474" t="s">
        <v>2679</v>
      </c>
      <c r="B72" s="5466">
        <v>0</v>
      </c>
      <c r="C72" s="5459">
        <v>2</v>
      </c>
      <c r="D72" s="5468">
        <f t="shared" si="50"/>
        <v>2</v>
      </c>
      <c r="E72" s="5475">
        <v>2</v>
      </c>
      <c r="F72" s="5459">
        <v>12</v>
      </c>
      <c r="G72" s="5468">
        <f t="shared" si="51"/>
        <v>14</v>
      </c>
      <c r="H72" s="5458">
        <v>0</v>
      </c>
      <c r="I72" s="5460">
        <v>0</v>
      </c>
      <c r="J72" s="5504">
        <f t="shared" si="52"/>
        <v>0</v>
      </c>
      <c r="K72" s="5458">
        <v>0</v>
      </c>
      <c r="L72" s="5460">
        <v>2</v>
      </c>
      <c r="M72" s="5504">
        <f t="shared" si="53"/>
        <v>2</v>
      </c>
      <c r="N72" s="5475">
        <f t="shared" si="54"/>
        <v>2</v>
      </c>
      <c r="O72" s="5459">
        <f t="shared" si="54"/>
        <v>16</v>
      </c>
      <c r="P72" s="5468">
        <f t="shared" si="54"/>
        <v>18</v>
      </c>
    </row>
    <row r="73" spans="1:16" s="5449" customFormat="1" ht="18" customHeight="1" x14ac:dyDescent="0.25">
      <c r="A73" s="5474" t="s">
        <v>2681</v>
      </c>
      <c r="B73" s="5466">
        <v>23</v>
      </c>
      <c r="C73" s="5459">
        <v>63</v>
      </c>
      <c r="D73" s="5468">
        <f t="shared" si="50"/>
        <v>86</v>
      </c>
      <c r="E73" s="5475">
        <v>29</v>
      </c>
      <c r="F73" s="5459">
        <v>44</v>
      </c>
      <c r="G73" s="5468">
        <f t="shared" si="51"/>
        <v>73</v>
      </c>
      <c r="H73" s="5458">
        <v>18</v>
      </c>
      <c r="I73" s="5460">
        <v>86</v>
      </c>
      <c r="J73" s="5504">
        <f t="shared" si="52"/>
        <v>104</v>
      </c>
      <c r="K73" s="5458">
        <v>2</v>
      </c>
      <c r="L73" s="5460">
        <v>4</v>
      </c>
      <c r="M73" s="5504">
        <f t="shared" si="53"/>
        <v>6</v>
      </c>
      <c r="N73" s="5475">
        <f t="shared" si="54"/>
        <v>72</v>
      </c>
      <c r="O73" s="5459">
        <f t="shared" si="54"/>
        <v>197</v>
      </c>
      <c r="P73" s="5468">
        <f t="shared" si="54"/>
        <v>269</v>
      </c>
    </row>
    <row r="74" spans="1:16" s="5449" customFormat="1" ht="18" customHeight="1" x14ac:dyDescent="0.25">
      <c r="A74" s="5469" t="s">
        <v>6</v>
      </c>
      <c r="B74" s="5470">
        <f t="shared" ref="B74:M74" si="55">SUM(B71:B73)</f>
        <v>23</v>
      </c>
      <c r="C74" s="5471">
        <f t="shared" si="55"/>
        <v>66</v>
      </c>
      <c r="D74" s="5484">
        <f t="shared" si="55"/>
        <v>89</v>
      </c>
      <c r="E74" s="5480">
        <f t="shared" si="55"/>
        <v>32</v>
      </c>
      <c r="F74" s="5481">
        <f t="shared" si="55"/>
        <v>56</v>
      </c>
      <c r="G74" s="5482">
        <f t="shared" si="55"/>
        <v>88</v>
      </c>
      <c r="H74" s="5480">
        <f t="shared" si="55"/>
        <v>18</v>
      </c>
      <c r="I74" s="5481">
        <f t="shared" si="55"/>
        <v>86</v>
      </c>
      <c r="J74" s="5482">
        <f t="shared" si="55"/>
        <v>104</v>
      </c>
      <c r="K74" s="5480">
        <f t="shared" si="55"/>
        <v>2</v>
      </c>
      <c r="L74" s="5481">
        <f t="shared" si="55"/>
        <v>6</v>
      </c>
      <c r="M74" s="5482">
        <f t="shared" si="55"/>
        <v>8</v>
      </c>
      <c r="N74" s="5470">
        <f t="shared" si="54"/>
        <v>75</v>
      </c>
      <c r="O74" s="5471">
        <f t="shared" si="54"/>
        <v>214</v>
      </c>
      <c r="P74" s="5484">
        <f t="shared" si="54"/>
        <v>289</v>
      </c>
    </row>
    <row r="75" spans="1:16" s="5449" customFormat="1" ht="18" customHeight="1" x14ac:dyDescent="0.25">
      <c r="A75" s="5453" t="s">
        <v>2696</v>
      </c>
      <c r="B75" s="5485"/>
      <c r="C75" s="5485"/>
      <c r="D75" s="5485"/>
      <c r="E75" s="5485"/>
      <c r="F75" s="5485"/>
      <c r="G75" s="5485"/>
      <c r="H75" s="5485"/>
      <c r="I75" s="5485"/>
      <c r="J75" s="5485"/>
      <c r="K75" s="5485"/>
      <c r="L75" s="5485"/>
      <c r="M75" s="5485"/>
      <c r="N75" s="5485"/>
      <c r="O75" s="5485"/>
      <c r="P75" s="5484"/>
    </row>
    <row r="76" spans="1:16" s="5473" customFormat="1" ht="18" customHeight="1" x14ac:dyDescent="0.25">
      <c r="A76" s="5474" t="s">
        <v>2681</v>
      </c>
      <c r="B76" s="5466">
        <v>0</v>
      </c>
      <c r="C76" s="5459">
        <v>0</v>
      </c>
      <c r="D76" s="5468">
        <f>B76+C76</f>
        <v>0</v>
      </c>
      <c r="E76" s="5475">
        <v>0</v>
      </c>
      <c r="F76" s="5459">
        <v>0</v>
      </c>
      <c r="G76" s="5468">
        <v>0</v>
      </c>
      <c r="H76" s="5475">
        <v>4</v>
      </c>
      <c r="I76" s="5459">
        <v>0</v>
      </c>
      <c r="J76" s="5468">
        <f>H76+I76</f>
        <v>4</v>
      </c>
      <c r="K76" s="5458">
        <v>0</v>
      </c>
      <c r="L76" s="5481">
        <v>0</v>
      </c>
      <c r="M76" s="5504">
        <f>K76+L76</f>
        <v>0</v>
      </c>
      <c r="N76" s="5475">
        <f t="shared" ref="N76:P77" si="56">B76+E76+H76+K76</f>
        <v>4</v>
      </c>
      <c r="O76" s="5459">
        <f t="shared" si="56"/>
        <v>0</v>
      </c>
      <c r="P76" s="5468">
        <f t="shared" si="56"/>
        <v>4</v>
      </c>
    </row>
    <row r="77" spans="1:16" s="5449" customFormat="1" ht="18" customHeight="1" x14ac:dyDescent="0.25">
      <c r="A77" s="5469" t="s">
        <v>6</v>
      </c>
      <c r="B77" s="5470">
        <f>B76</f>
        <v>0</v>
      </c>
      <c r="C77" s="5471">
        <f>C76</f>
        <v>0</v>
      </c>
      <c r="D77" s="5484">
        <f>B77+C77</f>
        <v>0</v>
      </c>
      <c r="E77" s="5471">
        <f>E76</f>
        <v>0</v>
      </c>
      <c r="F77" s="5471">
        <f>F76</f>
        <v>0</v>
      </c>
      <c r="G77" s="5484">
        <f>E77+F77</f>
        <v>0</v>
      </c>
      <c r="H77" s="5471">
        <f>H76</f>
        <v>4</v>
      </c>
      <c r="I77" s="5471">
        <f>I76</f>
        <v>0</v>
      </c>
      <c r="J77" s="5484">
        <f>H77+I77</f>
        <v>4</v>
      </c>
      <c r="K77" s="5471">
        <f>K76</f>
        <v>0</v>
      </c>
      <c r="L77" s="5460">
        <f>L76</f>
        <v>0</v>
      </c>
      <c r="M77" s="5485">
        <f>K77+L77</f>
        <v>0</v>
      </c>
      <c r="N77" s="5470">
        <f>B77+E77+H77+K77</f>
        <v>4</v>
      </c>
      <c r="O77" s="5471">
        <f t="shared" si="56"/>
        <v>0</v>
      </c>
      <c r="P77" s="5484">
        <f t="shared" si="56"/>
        <v>4</v>
      </c>
    </row>
    <row r="78" spans="1:16" s="5449" customFormat="1" ht="18" customHeight="1" x14ac:dyDescent="0.25">
      <c r="A78" s="5453" t="s">
        <v>2697</v>
      </c>
      <c r="B78" s="5485"/>
      <c r="C78" s="5485"/>
      <c r="D78" s="5485"/>
      <c r="E78" s="5485"/>
      <c r="F78" s="5485"/>
      <c r="G78" s="5485"/>
      <c r="H78" s="5485"/>
      <c r="I78" s="5485"/>
      <c r="J78" s="5485"/>
      <c r="K78" s="5485"/>
      <c r="L78" s="5485"/>
      <c r="M78" s="5485"/>
      <c r="N78" s="5485"/>
      <c r="O78" s="5485"/>
      <c r="P78" s="5484"/>
    </row>
    <row r="79" spans="1:16" s="5449" customFormat="1" ht="18" customHeight="1" x14ac:dyDescent="0.25">
      <c r="A79" s="5474" t="s">
        <v>2678</v>
      </c>
      <c r="B79" s="5466">
        <f>B6+B15+B24+B32+B40+B50+B57+B64+B71</f>
        <v>19</v>
      </c>
      <c r="C79" s="5459">
        <f t="shared" ref="C79:P79" si="57">C6+C15+C24+C32+C40+C50+C57+C64+C71</f>
        <v>22</v>
      </c>
      <c r="D79" s="5457">
        <f t="shared" si="57"/>
        <v>41</v>
      </c>
      <c r="E79" s="5465">
        <f t="shared" si="57"/>
        <v>10</v>
      </c>
      <c r="F79" s="5459">
        <f t="shared" si="57"/>
        <v>8</v>
      </c>
      <c r="G79" s="5468">
        <f t="shared" si="57"/>
        <v>18</v>
      </c>
      <c r="H79" s="5465">
        <f t="shared" si="57"/>
        <v>11</v>
      </c>
      <c r="I79" s="5459">
        <f t="shared" si="57"/>
        <v>12</v>
      </c>
      <c r="J79" s="5468">
        <f t="shared" si="57"/>
        <v>23</v>
      </c>
      <c r="K79" s="5465">
        <f t="shared" si="57"/>
        <v>27</v>
      </c>
      <c r="L79" s="5461">
        <f t="shared" si="57"/>
        <v>43</v>
      </c>
      <c r="M79" s="5468">
        <f t="shared" si="57"/>
        <v>70</v>
      </c>
      <c r="N79" s="5475">
        <f t="shared" si="57"/>
        <v>67</v>
      </c>
      <c r="O79" s="5459">
        <f t="shared" si="57"/>
        <v>85</v>
      </c>
      <c r="P79" s="5468">
        <f t="shared" si="57"/>
        <v>152</v>
      </c>
    </row>
    <row r="80" spans="1:16" s="5449" customFormat="1" ht="18" customHeight="1" x14ac:dyDescent="0.25">
      <c r="A80" s="5474" t="s">
        <v>2684</v>
      </c>
      <c r="B80" s="5466">
        <f>B13+B22+B30+B38+B48+B55</f>
        <v>8</v>
      </c>
      <c r="C80" s="5459">
        <f t="shared" ref="C80:P81" si="58">C13+C22+C30+C38+C48+C55</f>
        <v>5</v>
      </c>
      <c r="D80" s="5457">
        <f t="shared" si="58"/>
        <v>13</v>
      </c>
      <c r="E80" s="5465">
        <f t="shared" si="58"/>
        <v>5</v>
      </c>
      <c r="F80" s="5459">
        <f t="shared" si="58"/>
        <v>9</v>
      </c>
      <c r="G80" s="5468">
        <f t="shared" si="58"/>
        <v>14</v>
      </c>
      <c r="H80" s="5465">
        <f t="shared" si="58"/>
        <v>4</v>
      </c>
      <c r="I80" s="5459">
        <f t="shared" si="58"/>
        <v>5</v>
      </c>
      <c r="J80" s="5468">
        <f t="shared" si="58"/>
        <v>9</v>
      </c>
      <c r="K80" s="5465">
        <f t="shared" si="58"/>
        <v>23</v>
      </c>
      <c r="L80" s="5461">
        <f t="shared" si="58"/>
        <v>23</v>
      </c>
      <c r="M80" s="5468">
        <f t="shared" si="58"/>
        <v>46</v>
      </c>
      <c r="N80" s="5475">
        <f t="shared" si="58"/>
        <v>40</v>
      </c>
      <c r="O80" s="5459">
        <f t="shared" si="58"/>
        <v>42</v>
      </c>
      <c r="P80" s="5468">
        <f t="shared" si="58"/>
        <v>82</v>
      </c>
    </row>
    <row r="81" spans="1:16" s="5449" customFormat="1" ht="18" customHeight="1" x14ac:dyDescent="0.25">
      <c r="A81" s="5474" t="s">
        <v>2685</v>
      </c>
      <c r="B81" s="5466">
        <f>B14+B23+B31+B39+B49+B56</f>
        <v>10</v>
      </c>
      <c r="C81" s="5459">
        <f t="shared" si="58"/>
        <v>10</v>
      </c>
      <c r="D81" s="5457">
        <f t="shared" si="58"/>
        <v>20</v>
      </c>
      <c r="E81" s="5465">
        <f t="shared" si="58"/>
        <v>1</v>
      </c>
      <c r="F81" s="5459">
        <f t="shared" si="58"/>
        <v>7</v>
      </c>
      <c r="G81" s="5468">
        <f t="shared" si="58"/>
        <v>8</v>
      </c>
      <c r="H81" s="5465">
        <f t="shared" si="58"/>
        <v>2</v>
      </c>
      <c r="I81" s="5459">
        <f t="shared" si="58"/>
        <v>2</v>
      </c>
      <c r="J81" s="5468">
        <f t="shared" si="58"/>
        <v>4</v>
      </c>
      <c r="K81" s="5465">
        <f t="shared" si="58"/>
        <v>4</v>
      </c>
      <c r="L81" s="5461">
        <f t="shared" si="58"/>
        <v>4</v>
      </c>
      <c r="M81" s="5468">
        <f t="shared" si="58"/>
        <v>8</v>
      </c>
      <c r="N81" s="5475">
        <f t="shared" si="58"/>
        <v>17</v>
      </c>
      <c r="O81" s="5459">
        <f t="shared" si="58"/>
        <v>23</v>
      </c>
      <c r="P81" s="5468">
        <f t="shared" si="58"/>
        <v>40</v>
      </c>
    </row>
    <row r="82" spans="1:16" s="5449" customFormat="1" ht="18" customHeight="1" x14ac:dyDescent="0.25">
      <c r="A82" s="5474" t="s">
        <v>2679</v>
      </c>
      <c r="B82" s="5466">
        <f>B7+B16+B25+B33+B41+B51+B58+B65+B72</f>
        <v>415</v>
      </c>
      <c r="C82" s="5459">
        <f t="shared" ref="C82:P82" si="59">C7+C16+C25+C33+C41+C51+C58+C65+C72</f>
        <v>518</v>
      </c>
      <c r="D82" s="5457">
        <f t="shared" si="59"/>
        <v>933</v>
      </c>
      <c r="E82" s="5465">
        <f t="shared" si="59"/>
        <v>282</v>
      </c>
      <c r="F82" s="5459">
        <f t="shared" si="59"/>
        <v>404</v>
      </c>
      <c r="G82" s="5468">
        <f t="shared" si="59"/>
        <v>686</v>
      </c>
      <c r="H82" s="5465">
        <f t="shared" si="59"/>
        <v>19</v>
      </c>
      <c r="I82" s="5459">
        <f t="shared" si="59"/>
        <v>12</v>
      </c>
      <c r="J82" s="5468">
        <f t="shared" si="59"/>
        <v>31</v>
      </c>
      <c r="K82" s="5465">
        <f t="shared" si="59"/>
        <v>3</v>
      </c>
      <c r="L82" s="5461">
        <f t="shared" si="59"/>
        <v>9</v>
      </c>
      <c r="M82" s="5468">
        <f t="shared" si="59"/>
        <v>12</v>
      </c>
      <c r="N82" s="5475">
        <f t="shared" si="59"/>
        <v>719</v>
      </c>
      <c r="O82" s="5459">
        <f t="shared" si="59"/>
        <v>943</v>
      </c>
      <c r="P82" s="5468">
        <f t="shared" si="59"/>
        <v>1662</v>
      </c>
    </row>
    <row r="83" spans="1:16" s="5473" customFormat="1" ht="18" customHeight="1" x14ac:dyDescent="0.25">
      <c r="A83" s="5463" t="s">
        <v>2680</v>
      </c>
      <c r="B83" s="5466">
        <f>B8+B17+B34+B42</f>
        <v>4</v>
      </c>
      <c r="C83" s="5459">
        <f t="shared" ref="C83:P83" si="60">C8+C17+C34+C42</f>
        <v>1</v>
      </c>
      <c r="D83" s="5457">
        <f t="shared" si="60"/>
        <v>5</v>
      </c>
      <c r="E83" s="5465">
        <f t="shared" si="60"/>
        <v>0</v>
      </c>
      <c r="F83" s="5459">
        <f t="shared" si="60"/>
        <v>0</v>
      </c>
      <c r="G83" s="5468">
        <f t="shared" si="60"/>
        <v>0</v>
      </c>
      <c r="H83" s="5465">
        <f t="shared" si="60"/>
        <v>0</v>
      </c>
      <c r="I83" s="5459">
        <f t="shared" si="60"/>
        <v>0</v>
      </c>
      <c r="J83" s="5468">
        <f t="shared" si="60"/>
        <v>0</v>
      </c>
      <c r="K83" s="5465">
        <f t="shared" si="60"/>
        <v>0</v>
      </c>
      <c r="L83" s="5461">
        <f t="shared" si="60"/>
        <v>0</v>
      </c>
      <c r="M83" s="5468">
        <f t="shared" si="60"/>
        <v>0</v>
      </c>
      <c r="N83" s="5475">
        <f t="shared" si="60"/>
        <v>4</v>
      </c>
      <c r="O83" s="5459">
        <f t="shared" si="60"/>
        <v>1</v>
      </c>
      <c r="P83" s="5468">
        <f t="shared" si="60"/>
        <v>5</v>
      </c>
    </row>
    <row r="84" spans="1:16" s="5449" customFormat="1" ht="18" customHeight="1" x14ac:dyDescent="0.25">
      <c r="A84" s="5474" t="s">
        <v>2681</v>
      </c>
      <c r="B84" s="5466">
        <f>B9+B18+B26+B35+B43+B52+B60+B67+B73+B76</f>
        <v>1251</v>
      </c>
      <c r="C84" s="5459">
        <f t="shared" ref="C84:P84" si="61">C9+C18+C26+C35+C43+C52+C60+C67+C73+C76</f>
        <v>1689</v>
      </c>
      <c r="D84" s="5457">
        <f t="shared" si="61"/>
        <v>2940</v>
      </c>
      <c r="E84" s="5465">
        <f t="shared" si="61"/>
        <v>1006</v>
      </c>
      <c r="F84" s="5459">
        <f t="shared" si="61"/>
        <v>1290</v>
      </c>
      <c r="G84" s="5468">
        <f t="shared" si="61"/>
        <v>2296</v>
      </c>
      <c r="H84" s="5465">
        <f t="shared" si="61"/>
        <v>766</v>
      </c>
      <c r="I84" s="5459">
        <f t="shared" si="61"/>
        <v>1210</v>
      </c>
      <c r="J84" s="5468">
        <f t="shared" si="61"/>
        <v>1976</v>
      </c>
      <c r="K84" s="5465">
        <f t="shared" si="61"/>
        <v>233</v>
      </c>
      <c r="L84" s="5461">
        <f t="shared" si="61"/>
        <v>190</v>
      </c>
      <c r="M84" s="5468">
        <f t="shared" si="61"/>
        <v>423</v>
      </c>
      <c r="N84" s="5475">
        <f t="shared" si="61"/>
        <v>3256</v>
      </c>
      <c r="O84" s="5459">
        <f t="shared" si="61"/>
        <v>4379</v>
      </c>
      <c r="P84" s="5468">
        <f t="shared" si="61"/>
        <v>7635</v>
      </c>
    </row>
    <row r="85" spans="1:16" s="5449" customFormat="1" ht="18" customHeight="1" x14ac:dyDescent="0.25">
      <c r="A85" s="5474" t="s">
        <v>2692</v>
      </c>
      <c r="B85" s="5466">
        <f>B66+B59</f>
        <v>14</v>
      </c>
      <c r="C85" s="5459">
        <f t="shared" ref="C85:P85" si="62">C66+C59</f>
        <v>18</v>
      </c>
      <c r="D85" s="5457">
        <f t="shared" si="62"/>
        <v>32</v>
      </c>
      <c r="E85" s="5465">
        <f t="shared" si="62"/>
        <v>0</v>
      </c>
      <c r="F85" s="5459">
        <f t="shared" si="62"/>
        <v>0</v>
      </c>
      <c r="G85" s="5468">
        <f t="shared" si="62"/>
        <v>0</v>
      </c>
      <c r="H85" s="5465">
        <f t="shared" si="62"/>
        <v>0</v>
      </c>
      <c r="I85" s="5459">
        <f t="shared" si="62"/>
        <v>0</v>
      </c>
      <c r="J85" s="5468">
        <f t="shared" si="62"/>
        <v>0</v>
      </c>
      <c r="K85" s="5465">
        <f t="shared" si="62"/>
        <v>0</v>
      </c>
      <c r="L85" s="5461">
        <f t="shared" si="62"/>
        <v>0</v>
      </c>
      <c r="M85" s="5468">
        <f t="shared" si="62"/>
        <v>0</v>
      </c>
      <c r="N85" s="5475">
        <f t="shared" si="62"/>
        <v>14</v>
      </c>
      <c r="O85" s="5459">
        <f t="shared" si="62"/>
        <v>18</v>
      </c>
      <c r="P85" s="5468">
        <f t="shared" si="62"/>
        <v>32</v>
      </c>
    </row>
    <row r="86" spans="1:16" s="5473" customFormat="1" ht="18" customHeight="1" x14ac:dyDescent="0.25">
      <c r="A86" s="5474" t="s">
        <v>2682</v>
      </c>
      <c r="B86" s="5466">
        <f>B10+B19+B27+B44+B61</f>
        <v>30</v>
      </c>
      <c r="C86" s="5459">
        <f t="shared" ref="C86:P86" si="63">C10+C19+C27+C44+C61</f>
        <v>34</v>
      </c>
      <c r="D86" s="5459">
        <f t="shared" si="63"/>
        <v>64</v>
      </c>
      <c r="E86" s="5465">
        <f t="shared" si="63"/>
        <v>29</v>
      </c>
      <c r="F86" s="5459">
        <f t="shared" si="63"/>
        <v>28</v>
      </c>
      <c r="G86" s="5468">
        <f t="shared" si="63"/>
        <v>57</v>
      </c>
      <c r="H86" s="5465">
        <f t="shared" si="63"/>
        <v>12</v>
      </c>
      <c r="I86" s="5459">
        <f t="shared" si="63"/>
        <v>6</v>
      </c>
      <c r="J86" s="5468">
        <f t="shared" si="63"/>
        <v>18</v>
      </c>
      <c r="K86" s="5465">
        <f t="shared" si="63"/>
        <v>0</v>
      </c>
      <c r="L86" s="5461">
        <f t="shared" si="63"/>
        <v>0</v>
      </c>
      <c r="M86" s="5468">
        <f t="shared" si="63"/>
        <v>0</v>
      </c>
      <c r="N86" s="5475">
        <f t="shared" si="63"/>
        <v>71</v>
      </c>
      <c r="O86" s="5459">
        <f t="shared" si="63"/>
        <v>68</v>
      </c>
      <c r="P86" s="5468">
        <f t="shared" si="63"/>
        <v>139</v>
      </c>
    </row>
    <row r="87" spans="1:16" s="5449" customFormat="1" ht="18" customHeight="1" x14ac:dyDescent="0.25">
      <c r="A87" s="5474" t="s">
        <v>2689</v>
      </c>
      <c r="B87" s="5466">
        <f>B45+B68</f>
        <v>196</v>
      </c>
      <c r="C87" s="5459">
        <f t="shared" ref="C87:P87" si="64">C45+C68</f>
        <v>21</v>
      </c>
      <c r="D87" s="5457">
        <f t="shared" si="64"/>
        <v>217</v>
      </c>
      <c r="E87" s="5465">
        <f t="shared" si="64"/>
        <v>0</v>
      </c>
      <c r="F87" s="5459">
        <f t="shared" si="64"/>
        <v>0</v>
      </c>
      <c r="G87" s="5468">
        <f t="shared" si="64"/>
        <v>0</v>
      </c>
      <c r="H87" s="5465">
        <f t="shared" si="64"/>
        <v>0</v>
      </c>
      <c r="I87" s="5459">
        <f t="shared" si="64"/>
        <v>0</v>
      </c>
      <c r="J87" s="5468">
        <f t="shared" si="64"/>
        <v>0</v>
      </c>
      <c r="K87" s="5465">
        <f t="shared" si="64"/>
        <v>0</v>
      </c>
      <c r="L87" s="5461">
        <f t="shared" si="64"/>
        <v>0</v>
      </c>
      <c r="M87" s="5468">
        <f t="shared" si="64"/>
        <v>0</v>
      </c>
      <c r="N87" s="5475">
        <f t="shared" si="64"/>
        <v>196</v>
      </c>
      <c r="O87" s="5459">
        <f t="shared" si="64"/>
        <v>21</v>
      </c>
      <c r="P87" s="5468">
        <f t="shared" si="64"/>
        <v>217</v>
      </c>
    </row>
    <row r="88" spans="1:16" s="5449" customFormat="1" ht="18" customHeight="1" x14ac:dyDescent="0.25">
      <c r="A88" s="5479" t="s">
        <v>6</v>
      </c>
      <c r="B88" s="5505">
        <f>SUM(B79:B87)</f>
        <v>1947</v>
      </c>
      <c r="C88" s="5506">
        <f t="shared" ref="C88:P88" si="65">SUM(C79:C87)</f>
        <v>2318</v>
      </c>
      <c r="D88" s="5507">
        <f t="shared" si="65"/>
        <v>4265</v>
      </c>
      <c r="E88" s="5508">
        <f t="shared" si="65"/>
        <v>1333</v>
      </c>
      <c r="F88" s="5506">
        <f t="shared" si="65"/>
        <v>1746</v>
      </c>
      <c r="G88" s="5507">
        <f t="shared" si="65"/>
        <v>3079</v>
      </c>
      <c r="H88" s="5508">
        <f t="shared" si="65"/>
        <v>814</v>
      </c>
      <c r="I88" s="5506">
        <f t="shared" si="65"/>
        <v>1247</v>
      </c>
      <c r="J88" s="5507">
        <f t="shared" si="65"/>
        <v>2061</v>
      </c>
      <c r="K88" s="5508">
        <f t="shared" si="65"/>
        <v>290</v>
      </c>
      <c r="L88" s="5506">
        <f t="shared" si="65"/>
        <v>269</v>
      </c>
      <c r="M88" s="5507">
        <f t="shared" si="65"/>
        <v>559</v>
      </c>
      <c r="N88" s="5508">
        <f t="shared" si="65"/>
        <v>4384</v>
      </c>
      <c r="O88" s="5506">
        <f t="shared" si="65"/>
        <v>5580</v>
      </c>
      <c r="P88" s="5507">
        <f t="shared" si="65"/>
        <v>9964</v>
      </c>
    </row>
    <row r="89" spans="1:16" s="5449" customFormat="1" ht="18" customHeight="1" x14ac:dyDescent="0.25">
      <c r="A89" s="5449" t="s">
        <v>2698</v>
      </c>
      <c r="B89" s="5449" t="s">
        <v>2699</v>
      </c>
    </row>
    <row r="90" spans="1:16" s="5449" customFormat="1" ht="18" customHeight="1" x14ac:dyDescent="0.25">
      <c r="A90" s="5509"/>
      <c r="B90" s="5510"/>
    </row>
    <row r="91" spans="1:16" s="5449" customFormat="1" ht="18" customHeight="1" x14ac:dyDescent="0.25"/>
    <row r="92" spans="1:16" s="5449" customFormat="1" ht="18" customHeight="1" x14ac:dyDescent="0.25">
      <c r="B92" s="5511"/>
    </row>
    <row r="93" spans="1:16" s="5449" customFormat="1" ht="18" customHeight="1" x14ac:dyDescent="0.25"/>
    <row r="94" spans="1:16" s="5449" customFormat="1" ht="18" customHeight="1" x14ac:dyDescent="0.25"/>
    <row r="95" spans="1:16" ht="18" customHeight="1" x14ac:dyDescent="0.25"/>
    <row r="96" spans="1:16" ht="18" customHeight="1" x14ac:dyDescent="0.25"/>
    <row r="97" ht="18" customHeight="1" x14ac:dyDescent="0.25"/>
    <row r="98" ht="17.25" customHeight="1" x14ac:dyDescent="0.25"/>
  </sheetData>
  <mergeCells count="9">
    <mergeCell ref="N3:P3"/>
    <mergeCell ref="A5:P5"/>
    <mergeCell ref="A12:P12"/>
    <mergeCell ref="A1:I1"/>
    <mergeCell ref="A3:A4"/>
    <mergeCell ref="B3:D3"/>
    <mergeCell ref="E3:G3"/>
    <mergeCell ref="H3:J3"/>
    <mergeCell ref="K3:M3"/>
  </mergeCells>
  <hyperlinks>
    <hyperlink ref="A2:C2" location="Contents!A1" display="Back to Table of Contents" xr:uid="{85E5E58D-892B-4B11-89CF-34FBB54EB261}"/>
    <hyperlink ref="A1" location="CONTENT!A1" display="Back to table of contents" xr:uid="{6BCB8EBB-098E-424E-AAFB-CA595B839D52}"/>
    <hyperlink ref="A1:I1" location="CONTENT!B157" display="Back to table of contents" xr:uid="{5E2075CE-FAC3-41D8-BCEA-D25A094E1292}"/>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DBFD-7CEB-4B86-BA3B-9D8A5C1D726E}">
  <dimension ref="A1:CW31"/>
  <sheetViews>
    <sheetView workbookViewId="0">
      <selection sqref="A1:I1"/>
    </sheetView>
  </sheetViews>
  <sheetFormatPr defaultRowHeight="13.2" x14ac:dyDescent="0.25"/>
  <cols>
    <col min="1" max="1" width="1" style="2148" customWidth="1"/>
    <col min="2" max="2" width="16.8984375" style="2148" customWidth="1"/>
    <col min="3" max="3" width="8" style="2147" customWidth="1"/>
    <col min="4" max="17" width="8" style="2148" customWidth="1"/>
    <col min="18" max="101" width="9" style="2149"/>
    <col min="102" max="257" width="9" style="2148"/>
    <col min="258" max="258" width="11.5" style="2148" customWidth="1"/>
    <col min="259" max="260" width="4.8984375" style="2148" customWidth="1"/>
    <col min="261" max="261" width="5.3984375" style="2148" customWidth="1"/>
    <col min="262" max="263" width="4.8984375" style="2148" customWidth="1"/>
    <col min="264" max="264" width="5.69921875" style="2148" customWidth="1"/>
    <col min="265" max="270" width="4.8984375" style="2148" customWidth="1"/>
    <col min="271" max="271" width="6" style="2148" customWidth="1"/>
    <col min="272" max="272" width="5.69921875" style="2148" customWidth="1"/>
    <col min="273" max="273" width="6.8984375" style="2148" customWidth="1"/>
    <col min="274" max="513" width="9" style="2148"/>
    <col min="514" max="514" width="11.5" style="2148" customWidth="1"/>
    <col min="515" max="516" width="4.8984375" style="2148" customWidth="1"/>
    <col min="517" max="517" width="5.3984375" style="2148" customWidth="1"/>
    <col min="518" max="519" width="4.8984375" style="2148" customWidth="1"/>
    <col min="520" max="520" width="5.69921875" style="2148" customWidth="1"/>
    <col min="521" max="526" width="4.8984375" style="2148" customWidth="1"/>
    <col min="527" max="527" width="6" style="2148" customWidth="1"/>
    <col min="528" max="528" width="5.69921875" style="2148" customWidth="1"/>
    <col min="529" max="529" width="6.8984375" style="2148" customWidth="1"/>
    <col min="530" max="769" width="9" style="2148"/>
    <col min="770" max="770" width="11.5" style="2148" customWidth="1"/>
    <col min="771" max="772" width="4.8984375" style="2148" customWidth="1"/>
    <col min="773" max="773" width="5.3984375" style="2148" customWidth="1"/>
    <col min="774" max="775" width="4.8984375" style="2148" customWidth="1"/>
    <col min="776" max="776" width="5.69921875" style="2148" customWidth="1"/>
    <col min="777" max="782" width="4.8984375" style="2148" customWidth="1"/>
    <col min="783" max="783" width="6" style="2148" customWidth="1"/>
    <col min="784" max="784" width="5.69921875" style="2148" customWidth="1"/>
    <col min="785" max="785" width="6.8984375" style="2148" customWidth="1"/>
    <col min="786" max="1025" width="9" style="2148"/>
    <col min="1026" max="1026" width="11.5" style="2148" customWidth="1"/>
    <col min="1027" max="1028" width="4.8984375" style="2148" customWidth="1"/>
    <col min="1029" max="1029" width="5.3984375" style="2148" customWidth="1"/>
    <col min="1030" max="1031" width="4.8984375" style="2148" customWidth="1"/>
    <col min="1032" max="1032" width="5.69921875" style="2148" customWidth="1"/>
    <col min="1033" max="1038" width="4.8984375" style="2148" customWidth="1"/>
    <col min="1039" max="1039" width="6" style="2148" customWidth="1"/>
    <col min="1040" max="1040" width="5.69921875" style="2148" customWidth="1"/>
    <col min="1041" max="1041" width="6.8984375" style="2148" customWidth="1"/>
    <col min="1042" max="1281" width="9" style="2148"/>
    <col min="1282" max="1282" width="11.5" style="2148" customWidth="1"/>
    <col min="1283" max="1284" width="4.8984375" style="2148" customWidth="1"/>
    <col min="1285" max="1285" width="5.3984375" style="2148" customWidth="1"/>
    <col min="1286" max="1287" width="4.8984375" style="2148" customWidth="1"/>
    <col min="1288" max="1288" width="5.69921875" style="2148" customWidth="1"/>
    <col min="1289" max="1294" width="4.8984375" style="2148" customWidth="1"/>
    <col min="1295" max="1295" width="6" style="2148" customWidth="1"/>
    <col min="1296" max="1296" width="5.69921875" style="2148" customWidth="1"/>
    <col min="1297" max="1297" width="6.8984375" style="2148" customWidth="1"/>
    <col min="1298" max="1537" width="9" style="2148"/>
    <col min="1538" max="1538" width="11.5" style="2148" customWidth="1"/>
    <col min="1539" max="1540" width="4.8984375" style="2148" customWidth="1"/>
    <col min="1541" max="1541" width="5.3984375" style="2148" customWidth="1"/>
    <col min="1542" max="1543" width="4.8984375" style="2148" customWidth="1"/>
    <col min="1544" max="1544" width="5.69921875" style="2148" customWidth="1"/>
    <col min="1545" max="1550" width="4.8984375" style="2148" customWidth="1"/>
    <col min="1551" max="1551" width="6" style="2148" customWidth="1"/>
    <col min="1552" max="1552" width="5.69921875" style="2148" customWidth="1"/>
    <col min="1553" max="1553" width="6.8984375" style="2148" customWidth="1"/>
    <col min="1554" max="1793" width="9" style="2148"/>
    <col min="1794" max="1794" width="11.5" style="2148" customWidth="1"/>
    <col min="1795" max="1796" width="4.8984375" style="2148" customWidth="1"/>
    <col min="1797" max="1797" width="5.3984375" style="2148" customWidth="1"/>
    <col min="1798" max="1799" width="4.8984375" style="2148" customWidth="1"/>
    <col min="1800" max="1800" width="5.69921875" style="2148" customWidth="1"/>
    <col min="1801" max="1806" width="4.8984375" style="2148" customWidth="1"/>
    <col min="1807" max="1807" width="6" style="2148" customWidth="1"/>
    <col min="1808" max="1808" width="5.69921875" style="2148" customWidth="1"/>
    <col min="1809" max="1809" width="6.8984375" style="2148" customWidth="1"/>
    <col min="1810" max="2049" width="9" style="2148"/>
    <col min="2050" max="2050" width="11.5" style="2148" customWidth="1"/>
    <col min="2051" max="2052" width="4.8984375" style="2148" customWidth="1"/>
    <col min="2053" max="2053" width="5.3984375" style="2148" customWidth="1"/>
    <col min="2054" max="2055" width="4.8984375" style="2148" customWidth="1"/>
    <col min="2056" max="2056" width="5.69921875" style="2148" customWidth="1"/>
    <col min="2057" max="2062" width="4.8984375" style="2148" customWidth="1"/>
    <col min="2063" max="2063" width="6" style="2148" customWidth="1"/>
    <col min="2064" max="2064" width="5.69921875" style="2148" customWidth="1"/>
    <col min="2065" max="2065" width="6.8984375" style="2148" customWidth="1"/>
    <col min="2066" max="2305" width="9" style="2148"/>
    <col min="2306" max="2306" width="11.5" style="2148" customWidth="1"/>
    <col min="2307" max="2308" width="4.8984375" style="2148" customWidth="1"/>
    <col min="2309" max="2309" width="5.3984375" style="2148" customWidth="1"/>
    <col min="2310" max="2311" width="4.8984375" style="2148" customWidth="1"/>
    <col min="2312" max="2312" width="5.69921875" style="2148" customWidth="1"/>
    <col min="2313" max="2318" width="4.8984375" style="2148" customWidth="1"/>
    <col min="2319" max="2319" width="6" style="2148" customWidth="1"/>
    <col min="2320" max="2320" width="5.69921875" style="2148" customWidth="1"/>
    <col min="2321" max="2321" width="6.8984375" style="2148" customWidth="1"/>
    <col min="2322" max="2561" width="9" style="2148"/>
    <col min="2562" max="2562" width="11.5" style="2148" customWidth="1"/>
    <col min="2563" max="2564" width="4.8984375" style="2148" customWidth="1"/>
    <col min="2565" max="2565" width="5.3984375" style="2148" customWidth="1"/>
    <col min="2566" max="2567" width="4.8984375" style="2148" customWidth="1"/>
    <col min="2568" max="2568" width="5.69921875" style="2148" customWidth="1"/>
    <col min="2569" max="2574" width="4.8984375" style="2148" customWidth="1"/>
    <col min="2575" max="2575" width="6" style="2148" customWidth="1"/>
    <col min="2576" max="2576" width="5.69921875" style="2148" customWidth="1"/>
    <col min="2577" max="2577" width="6.8984375" style="2148" customWidth="1"/>
    <col min="2578" max="2817" width="9" style="2148"/>
    <col min="2818" max="2818" width="11.5" style="2148" customWidth="1"/>
    <col min="2819" max="2820" width="4.8984375" style="2148" customWidth="1"/>
    <col min="2821" max="2821" width="5.3984375" style="2148" customWidth="1"/>
    <col min="2822" max="2823" width="4.8984375" style="2148" customWidth="1"/>
    <col min="2824" max="2824" width="5.69921875" style="2148" customWidth="1"/>
    <col min="2825" max="2830" width="4.8984375" style="2148" customWidth="1"/>
    <col min="2831" max="2831" width="6" style="2148" customWidth="1"/>
    <col min="2832" max="2832" width="5.69921875" style="2148" customWidth="1"/>
    <col min="2833" max="2833" width="6.8984375" style="2148" customWidth="1"/>
    <col min="2834" max="3073" width="9" style="2148"/>
    <col min="3074" max="3074" width="11.5" style="2148" customWidth="1"/>
    <col min="3075" max="3076" width="4.8984375" style="2148" customWidth="1"/>
    <col min="3077" max="3077" width="5.3984375" style="2148" customWidth="1"/>
    <col min="3078" max="3079" width="4.8984375" style="2148" customWidth="1"/>
    <col min="3080" max="3080" width="5.69921875" style="2148" customWidth="1"/>
    <col min="3081" max="3086" width="4.8984375" style="2148" customWidth="1"/>
    <col min="3087" max="3087" width="6" style="2148" customWidth="1"/>
    <col min="3088" max="3088" width="5.69921875" style="2148" customWidth="1"/>
    <col min="3089" max="3089" width="6.8984375" style="2148" customWidth="1"/>
    <col min="3090" max="3329" width="9" style="2148"/>
    <col min="3330" max="3330" width="11.5" style="2148" customWidth="1"/>
    <col min="3331" max="3332" width="4.8984375" style="2148" customWidth="1"/>
    <col min="3333" max="3333" width="5.3984375" style="2148" customWidth="1"/>
    <col min="3334" max="3335" width="4.8984375" style="2148" customWidth="1"/>
    <col min="3336" max="3336" width="5.69921875" style="2148" customWidth="1"/>
    <col min="3337" max="3342" width="4.8984375" style="2148" customWidth="1"/>
    <col min="3343" max="3343" width="6" style="2148" customWidth="1"/>
    <col min="3344" max="3344" width="5.69921875" style="2148" customWidth="1"/>
    <col min="3345" max="3345" width="6.8984375" style="2148" customWidth="1"/>
    <col min="3346" max="3585" width="9" style="2148"/>
    <col min="3586" max="3586" width="11.5" style="2148" customWidth="1"/>
    <col min="3587" max="3588" width="4.8984375" style="2148" customWidth="1"/>
    <col min="3589" max="3589" width="5.3984375" style="2148" customWidth="1"/>
    <col min="3590" max="3591" width="4.8984375" style="2148" customWidth="1"/>
    <col min="3592" max="3592" width="5.69921875" style="2148" customWidth="1"/>
    <col min="3593" max="3598" width="4.8984375" style="2148" customWidth="1"/>
    <col min="3599" max="3599" width="6" style="2148" customWidth="1"/>
    <col min="3600" max="3600" width="5.69921875" style="2148" customWidth="1"/>
    <col min="3601" max="3601" width="6.8984375" style="2148" customWidth="1"/>
    <col min="3602" max="3841" width="9" style="2148"/>
    <col min="3842" max="3842" width="11.5" style="2148" customWidth="1"/>
    <col min="3843" max="3844" width="4.8984375" style="2148" customWidth="1"/>
    <col min="3845" max="3845" width="5.3984375" style="2148" customWidth="1"/>
    <col min="3846" max="3847" width="4.8984375" style="2148" customWidth="1"/>
    <col min="3848" max="3848" width="5.69921875" style="2148" customWidth="1"/>
    <col min="3849" max="3854" width="4.8984375" style="2148" customWidth="1"/>
    <col min="3855" max="3855" width="6" style="2148" customWidth="1"/>
    <col min="3856" max="3856" width="5.69921875" style="2148" customWidth="1"/>
    <col min="3857" max="3857" width="6.8984375" style="2148" customWidth="1"/>
    <col min="3858" max="4097" width="9" style="2148"/>
    <col min="4098" max="4098" width="11.5" style="2148" customWidth="1"/>
    <col min="4099" max="4100" width="4.8984375" style="2148" customWidth="1"/>
    <col min="4101" max="4101" width="5.3984375" style="2148" customWidth="1"/>
    <col min="4102" max="4103" width="4.8984375" style="2148" customWidth="1"/>
    <col min="4104" max="4104" width="5.69921875" style="2148" customWidth="1"/>
    <col min="4105" max="4110" width="4.8984375" style="2148" customWidth="1"/>
    <col min="4111" max="4111" width="6" style="2148" customWidth="1"/>
    <col min="4112" max="4112" width="5.69921875" style="2148" customWidth="1"/>
    <col min="4113" max="4113" width="6.8984375" style="2148" customWidth="1"/>
    <col min="4114" max="4353" width="9" style="2148"/>
    <col min="4354" max="4354" width="11.5" style="2148" customWidth="1"/>
    <col min="4355" max="4356" width="4.8984375" style="2148" customWidth="1"/>
    <col min="4357" max="4357" width="5.3984375" style="2148" customWidth="1"/>
    <col min="4358" max="4359" width="4.8984375" style="2148" customWidth="1"/>
    <col min="4360" max="4360" width="5.69921875" style="2148" customWidth="1"/>
    <col min="4361" max="4366" width="4.8984375" style="2148" customWidth="1"/>
    <col min="4367" max="4367" width="6" style="2148" customWidth="1"/>
    <col min="4368" max="4368" width="5.69921875" style="2148" customWidth="1"/>
    <col min="4369" max="4369" width="6.8984375" style="2148" customWidth="1"/>
    <col min="4370" max="4609" width="9" style="2148"/>
    <col min="4610" max="4610" width="11.5" style="2148" customWidth="1"/>
    <col min="4611" max="4612" width="4.8984375" style="2148" customWidth="1"/>
    <col min="4613" max="4613" width="5.3984375" style="2148" customWidth="1"/>
    <col min="4614" max="4615" width="4.8984375" style="2148" customWidth="1"/>
    <col min="4616" max="4616" width="5.69921875" style="2148" customWidth="1"/>
    <col min="4617" max="4622" width="4.8984375" style="2148" customWidth="1"/>
    <col min="4623" max="4623" width="6" style="2148" customWidth="1"/>
    <col min="4624" max="4624" width="5.69921875" style="2148" customWidth="1"/>
    <col min="4625" max="4625" width="6.8984375" style="2148" customWidth="1"/>
    <col min="4626" max="4865" width="9" style="2148"/>
    <col min="4866" max="4866" width="11.5" style="2148" customWidth="1"/>
    <col min="4867" max="4868" width="4.8984375" style="2148" customWidth="1"/>
    <col min="4869" max="4869" width="5.3984375" style="2148" customWidth="1"/>
    <col min="4870" max="4871" width="4.8984375" style="2148" customWidth="1"/>
    <col min="4872" max="4872" width="5.69921875" style="2148" customWidth="1"/>
    <col min="4873" max="4878" width="4.8984375" style="2148" customWidth="1"/>
    <col min="4879" max="4879" width="6" style="2148" customWidth="1"/>
    <col min="4880" max="4880" width="5.69921875" style="2148" customWidth="1"/>
    <col min="4881" max="4881" width="6.8984375" style="2148" customWidth="1"/>
    <col min="4882" max="5121" width="9" style="2148"/>
    <col min="5122" max="5122" width="11.5" style="2148" customWidth="1"/>
    <col min="5123" max="5124" width="4.8984375" style="2148" customWidth="1"/>
    <col min="5125" max="5125" width="5.3984375" style="2148" customWidth="1"/>
    <col min="5126" max="5127" width="4.8984375" style="2148" customWidth="1"/>
    <col min="5128" max="5128" width="5.69921875" style="2148" customWidth="1"/>
    <col min="5129" max="5134" width="4.8984375" style="2148" customWidth="1"/>
    <col min="5135" max="5135" width="6" style="2148" customWidth="1"/>
    <col min="5136" max="5136" width="5.69921875" style="2148" customWidth="1"/>
    <col min="5137" max="5137" width="6.8984375" style="2148" customWidth="1"/>
    <col min="5138" max="5377" width="9" style="2148"/>
    <col min="5378" max="5378" width="11.5" style="2148" customWidth="1"/>
    <col min="5379" max="5380" width="4.8984375" style="2148" customWidth="1"/>
    <col min="5381" max="5381" width="5.3984375" style="2148" customWidth="1"/>
    <col min="5382" max="5383" width="4.8984375" style="2148" customWidth="1"/>
    <col min="5384" max="5384" width="5.69921875" style="2148" customWidth="1"/>
    <col min="5385" max="5390" width="4.8984375" style="2148" customWidth="1"/>
    <col min="5391" max="5391" width="6" style="2148" customWidth="1"/>
    <col min="5392" max="5392" width="5.69921875" style="2148" customWidth="1"/>
    <col min="5393" max="5393" width="6.8984375" style="2148" customWidth="1"/>
    <col min="5394" max="5633" width="9" style="2148"/>
    <col min="5634" max="5634" width="11.5" style="2148" customWidth="1"/>
    <col min="5635" max="5636" width="4.8984375" style="2148" customWidth="1"/>
    <col min="5637" max="5637" width="5.3984375" style="2148" customWidth="1"/>
    <col min="5638" max="5639" width="4.8984375" style="2148" customWidth="1"/>
    <col min="5640" max="5640" width="5.69921875" style="2148" customWidth="1"/>
    <col min="5641" max="5646" width="4.8984375" style="2148" customWidth="1"/>
    <col min="5647" max="5647" width="6" style="2148" customWidth="1"/>
    <col min="5648" max="5648" width="5.69921875" style="2148" customWidth="1"/>
    <col min="5649" max="5649" width="6.8984375" style="2148" customWidth="1"/>
    <col min="5650" max="5889" width="9" style="2148"/>
    <col min="5890" max="5890" width="11.5" style="2148" customWidth="1"/>
    <col min="5891" max="5892" width="4.8984375" style="2148" customWidth="1"/>
    <col min="5893" max="5893" width="5.3984375" style="2148" customWidth="1"/>
    <col min="5894" max="5895" width="4.8984375" style="2148" customWidth="1"/>
    <col min="5896" max="5896" width="5.69921875" style="2148" customWidth="1"/>
    <col min="5897" max="5902" width="4.8984375" style="2148" customWidth="1"/>
    <col min="5903" max="5903" width="6" style="2148" customWidth="1"/>
    <col min="5904" max="5904" width="5.69921875" style="2148" customWidth="1"/>
    <col min="5905" max="5905" width="6.8984375" style="2148" customWidth="1"/>
    <col min="5906" max="6145" width="9" style="2148"/>
    <col min="6146" max="6146" width="11.5" style="2148" customWidth="1"/>
    <col min="6147" max="6148" width="4.8984375" style="2148" customWidth="1"/>
    <col min="6149" max="6149" width="5.3984375" style="2148" customWidth="1"/>
    <col min="6150" max="6151" width="4.8984375" style="2148" customWidth="1"/>
    <col min="6152" max="6152" width="5.69921875" style="2148" customWidth="1"/>
    <col min="6153" max="6158" width="4.8984375" style="2148" customWidth="1"/>
    <col min="6159" max="6159" width="6" style="2148" customWidth="1"/>
    <col min="6160" max="6160" width="5.69921875" style="2148" customWidth="1"/>
    <col min="6161" max="6161" width="6.8984375" style="2148" customWidth="1"/>
    <col min="6162" max="6401" width="9" style="2148"/>
    <col min="6402" max="6402" width="11.5" style="2148" customWidth="1"/>
    <col min="6403" max="6404" width="4.8984375" style="2148" customWidth="1"/>
    <col min="6405" max="6405" width="5.3984375" style="2148" customWidth="1"/>
    <col min="6406" max="6407" width="4.8984375" style="2148" customWidth="1"/>
    <col min="6408" max="6408" width="5.69921875" style="2148" customWidth="1"/>
    <col min="6409" max="6414" width="4.8984375" style="2148" customWidth="1"/>
    <col min="6415" max="6415" width="6" style="2148" customWidth="1"/>
    <col min="6416" max="6416" width="5.69921875" style="2148" customWidth="1"/>
    <col min="6417" max="6417" width="6.8984375" style="2148" customWidth="1"/>
    <col min="6418" max="6657" width="9" style="2148"/>
    <col min="6658" max="6658" width="11.5" style="2148" customWidth="1"/>
    <col min="6659" max="6660" width="4.8984375" style="2148" customWidth="1"/>
    <col min="6661" max="6661" width="5.3984375" style="2148" customWidth="1"/>
    <col min="6662" max="6663" width="4.8984375" style="2148" customWidth="1"/>
    <col min="6664" max="6664" width="5.69921875" style="2148" customWidth="1"/>
    <col min="6665" max="6670" width="4.8984375" style="2148" customWidth="1"/>
    <col min="6671" max="6671" width="6" style="2148" customWidth="1"/>
    <col min="6672" max="6672" width="5.69921875" style="2148" customWidth="1"/>
    <col min="6673" max="6673" width="6.8984375" style="2148" customWidth="1"/>
    <col min="6674" max="6913" width="9" style="2148"/>
    <col min="6914" max="6914" width="11.5" style="2148" customWidth="1"/>
    <col min="6915" max="6916" width="4.8984375" style="2148" customWidth="1"/>
    <col min="6917" max="6917" width="5.3984375" style="2148" customWidth="1"/>
    <col min="6918" max="6919" width="4.8984375" style="2148" customWidth="1"/>
    <col min="6920" max="6920" width="5.69921875" style="2148" customWidth="1"/>
    <col min="6921" max="6926" width="4.8984375" style="2148" customWidth="1"/>
    <col min="6927" max="6927" width="6" style="2148" customWidth="1"/>
    <col min="6928" max="6928" width="5.69921875" style="2148" customWidth="1"/>
    <col min="6929" max="6929" width="6.8984375" style="2148" customWidth="1"/>
    <col min="6930" max="7169" width="9" style="2148"/>
    <col min="7170" max="7170" width="11.5" style="2148" customWidth="1"/>
    <col min="7171" max="7172" width="4.8984375" style="2148" customWidth="1"/>
    <col min="7173" max="7173" width="5.3984375" style="2148" customWidth="1"/>
    <col min="7174" max="7175" width="4.8984375" style="2148" customWidth="1"/>
    <col min="7176" max="7176" width="5.69921875" style="2148" customWidth="1"/>
    <col min="7177" max="7182" width="4.8984375" style="2148" customWidth="1"/>
    <col min="7183" max="7183" width="6" style="2148" customWidth="1"/>
    <col min="7184" max="7184" width="5.69921875" style="2148" customWidth="1"/>
    <col min="7185" max="7185" width="6.8984375" style="2148" customWidth="1"/>
    <col min="7186" max="7425" width="9" style="2148"/>
    <col min="7426" max="7426" width="11.5" style="2148" customWidth="1"/>
    <col min="7427" max="7428" width="4.8984375" style="2148" customWidth="1"/>
    <col min="7429" max="7429" width="5.3984375" style="2148" customWidth="1"/>
    <col min="7430" max="7431" width="4.8984375" style="2148" customWidth="1"/>
    <col min="7432" max="7432" width="5.69921875" style="2148" customWidth="1"/>
    <col min="7433" max="7438" width="4.8984375" style="2148" customWidth="1"/>
    <col min="7439" max="7439" width="6" style="2148" customWidth="1"/>
    <col min="7440" max="7440" width="5.69921875" style="2148" customWidth="1"/>
    <col min="7441" max="7441" width="6.8984375" style="2148" customWidth="1"/>
    <col min="7442" max="7681" width="9" style="2148"/>
    <col min="7682" max="7682" width="11.5" style="2148" customWidth="1"/>
    <col min="7683" max="7684" width="4.8984375" style="2148" customWidth="1"/>
    <col min="7685" max="7685" width="5.3984375" style="2148" customWidth="1"/>
    <col min="7686" max="7687" width="4.8984375" style="2148" customWidth="1"/>
    <col min="7688" max="7688" width="5.69921875" style="2148" customWidth="1"/>
    <col min="7689" max="7694" width="4.8984375" style="2148" customWidth="1"/>
    <col min="7695" max="7695" width="6" style="2148" customWidth="1"/>
    <col min="7696" max="7696" width="5.69921875" style="2148" customWidth="1"/>
    <col min="7697" max="7697" width="6.8984375" style="2148" customWidth="1"/>
    <col min="7698" max="7937" width="9" style="2148"/>
    <col min="7938" max="7938" width="11.5" style="2148" customWidth="1"/>
    <col min="7939" max="7940" width="4.8984375" style="2148" customWidth="1"/>
    <col min="7941" max="7941" width="5.3984375" style="2148" customWidth="1"/>
    <col min="7942" max="7943" width="4.8984375" style="2148" customWidth="1"/>
    <col min="7944" max="7944" width="5.69921875" style="2148" customWidth="1"/>
    <col min="7945" max="7950" width="4.8984375" style="2148" customWidth="1"/>
    <col min="7951" max="7951" width="6" style="2148" customWidth="1"/>
    <col min="7952" max="7952" width="5.69921875" style="2148" customWidth="1"/>
    <col min="7953" max="7953" width="6.8984375" style="2148" customWidth="1"/>
    <col min="7954" max="8193" width="9" style="2148"/>
    <col min="8194" max="8194" width="11.5" style="2148" customWidth="1"/>
    <col min="8195" max="8196" width="4.8984375" style="2148" customWidth="1"/>
    <col min="8197" max="8197" width="5.3984375" style="2148" customWidth="1"/>
    <col min="8198" max="8199" width="4.8984375" style="2148" customWidth="1"/>
    <col min="8200" max="8200" width="5.69921875" style="2148" customWidth="1"/>
    <col min="8201" max="8206" width="4.8984375" style="2148" customWidth="1"/>
    <col min="8207" max="8207" width="6" style="2148" customWidth="1"/>
    <col min="8208" max="8208" width="5.69921875" style="2148" customWidth="1"/>
    <col min="8209" max="8209" width="6.8984375" style="2148" customWidth="1"/>
    <col min="8210" max="8449" width="9" style="2148"/>
    <col min="8450" max="8450" width="11.5" style="2148" customWidth="1"/>
    <col min="8451" max="8452" width="4.8984375" style="2148" customWidth="1"/>
    <col min="8453" max="8453" width="5.3984375" style="2148" customWidth="1"/>
    <col min="8454" max="8455" width="4.8984375" style="2148" customWidth="1"/>
    <col min="8456" max="8456" width="5.69921875" style="2148" customWidth="1"/>
    <col min="8457" max="8462" width="4.8984375" style="2148" customWidth="1"/>
    <col min="8463" max="8463" width="6" style="2148" customWidth="1"/>
    <col min="8464" max="8464" width="5.69921875" style="2148" customWidth="1"/>
    <col min="8465" max="8465" width="6.8984375" style="2148" customWidth="1"/>
    <col min="8466" max="8705" width="9" style="2148"/>
    <col min="8706" max="8706" width="11.5" style="2148" customWidth="1"/>
    <col min="8707" max="8708" width="4.8984375" style="2148" customWidth="1"/>
    <col min="8709" max="8709" width="5.3984375" style="2148" customWidth="1"/>
    <col min="8710" max="8711" width="4.8984375" style="2148" customWidth="1"/>
    <col min="8712" max="8712" width="5.69921875" style="2148" customWidth="1"/>
    <col min="8713" max="8718" width="4.8984375" style="2148" customWidth="1"/>
    <col min="8719" max="8719" width="6" style="2148" customWidth="1"/>
    <col min="8720" max="8720" width="5.69921875" style="2148" customWidth="1"/>
    <col min="8721" max="8721" width="6.8984375" style="2148" customWidth="1"/>
    <col min="8722" max="8961" width="9" style="2148"/>
    <col min="8962" max="8962" width="11.5" style="2148" customWidth="1"/>
    <col min="8963" max="8964" width="4.8984375" style="2148" customWidth="1"/>
    <col min="8965" max="8965" width="5.3984375" style="2148" customWidth="1"/>
    <col min="8966" max="8967" width="4.8984375" style="2148" customWidth="1"/>
    <col min="8968" max="8968" width="5.69921875" style="2148" customWidth="1"/>
    <col min="8969" max="8974" width="4.8984375" style="2148" customWidth="1"/>
    <col min="8975" max="8975" width="6" style="2148" customWidth="1"/>
    <col min="8976" max="8976" width="5.69921875" style="2148" customWidth="1"/>
    <col min="8977" max="8977" width="6.8984375" style="2148" customWidth="1"/>
    <col min="8978" max="9217" width="9" style="2148"/>
    <col min="9218" max="9218" width="11.5" style="2148" customWidth="1"/>
    <col min="9219" max="9220" width="4.8984375" style="2148" customWidth="1"/>
    <col min="9221" max="9221" width="5.3984375" style="2148" customWidth="1"/>
    <col min="9222" max="9223" width="4.8984375" style="2148" customWidth="1"/>
    <col min="9224" max="9224" width="5.69921875" style="2148" customWidth="1"/>
    <col min="9225" max="9230" width="4.8984375" style="2148" customWidth="1"/>
    <col min="9231" max="9231" width="6" style="2148" customWidth="1"/>
    <col min="9232" max="9232" width="5.69921875" style="2148" customWidth="1"/>
    <col min="9233" max="9233" width="6.8984375" style="2148" customWidth="1"/>
    <col min="9234" max="9473" width="9" style="2148"/>
    <col min="9474" max="9474" width="11.5" style="2148" customWidth="1"/>
    <col min="9475" max="9476" width="4.8984375" style="2148" customWidth="1"/>
    <col min="9477" max="9477" width="5.3984375" style="2148" customWidth="1"/>
    <col min="9478" max="9479" width="4.8984375" style="2148" customWidth="1"/>
    <col min="9480" max="9480" width="5.69921875" style="2148" customWidth="1"/>
    <col min="9481" max="9486" width="4.8984375" style="2148" customWidth="1"/>
    <col min="9487" max="9487" width="6" style="2148" customWidth="1"/>
    <col min="9488" max="9488" width="5.69921875" style="2148" customWidth="1"/>
    <col min="9489" max="9489" width="6.8984375" style="2148" customWidth="1"/>
    <col min="9490" max="9729" width="9" style="2148"/>
    <col min="9730" max="9730" width="11.5" style="2148" customWidth="1"/>
    <col min="9731" max="9732" width="4.8984375" style="2148" customWidth="1"/>
    <col min="9733" max="9733" width="5.3984375" style="2148" customWidth="1"/>
    <col min="9734" max="9735" width="4.8984375" style="2148" customWidth="1"/>
    <col min="9736" max="9736" width="5.69921875" style="2148" customWidth="1"/>
    <col min="9737" max="9742" width="4.8984375" style="2148" customWidth="1"/>
    <col min="9743" max="9743" width="6" style="2148" customWidth="1"/>
    <col min="9744" max="9744" width="5.69921875" style="2148" customWidth="1"/>
    <col min="9745" max="9745" width="6.8984375" style="2148" customWidth="1"/>
    <col min="9746" max="9985" width="9" style="2148"/>
    <col min="9986" max="9986" width="11.5" style="2148" customWidth="1"/>
    <col min="9987" max="9988" width="4.8984375" style="2148" customWidth="1"/>
    <col min="9989" max="9989" width="5.3984375" style="2148" customWidth="1"/>
    <col min="9990" max="9991" width="4.8984375" style="2148" customWidth="1"/>
    <col min="9992" max="9992" width="5.69921875" style="2148" customWidth="1"/>
    <col min="9993" max="9998" width="4.8984375" style="2148" customWidth="1"/>
    <col min="9999" max="9999" width="6" style="2148" customWidth="1"/>
    <col min="10000" max="10000" width="5.69921875" style="2148" customWidth="1"/>
    <col min="10001" max="10001" width="6.8984375" style="2148" customWidth="1"/>
    <col min="10002" max="10241" width="9" style="2148"/>
    <col min="10242" max="10242" width="11.5" style="2148" customWidth="1"/>
    <col min="10243" max="10244" width="4.8984375" style="2148" customWidth="1"/>
    <col min="10245" max="10245" width="5.3984375" style="2148" customWidth="1"/>
    <col min="10246" max="10247" width="4.8984375" style="2148" customWidth="1"/>
    <col min="10248" max="10248" width="5.69921875" style="2148" customWidth="1"/>
    <col min="10249" max="10254" width="4.8984375" style="2148" customWidth="1"/>
    <col min="10255" max="10255" width="6" style="2148" customWidth="1"/>
    <col min="10256" max="10256" width="5.69921875" style="2148" customWidth="1"/>
    <col min="10257" max="10257" width="6.8984375" style="2148" customWidth="1"/>
    <col min="10258" max="10497" width="9" style="2148"/>
    <col min="10498" max="10498" width="11.5" style="2148" customWidth="1"/>
    <col min="10499" max="10500" width="4.8984375" style="2148" customWidth="1"/>
    <col min="10501" max="10501" width="5.3984375" style="2148" customWidth="1"/>
    <col min="10502" max="10503" width="4.8984375" style="2148" customWidth="1"/>
    <col min="10504" max="10504" width="5.69921875" style="2148" customWidth="1"/>
    <col min="10505" max="10510" width="4.8984375" style="2148" customWidth="1"/>
    <col min="10511" max="10511" width="6" style="2148" customWidth="1"/>
    <col min="10512" max="10512" width="5.69921875" style="2148" customWidth="1"/>
    <col min="10513" max="10513" width="6.8984375" style="2148" customWidth="1"/>
    <col min="10514" max="10753" width="9" style="2148"/>
    <col min="10754" max="10754" width="11.5" style="2148" customWidth="1"/>
    <col min="10755" max="10756" width="4.8984375" style="2148" customWidth="1"/>
    <col min="10757" max="10757" width="5.3984375" style="2148" customWidth="1"/>
    <col min="10758" max="10759" width="4.8984375" style="2148" customWidth="1"/>
    <col min="10760" max="10760" width="5.69921875" style="2148" customWidth="1"/>
    <col min="10761" max="10766" width="4.8984375" style="2148" customWidth="1"/>
    <col min="10767" max="10767" width="6" style="2148" customWidth="1"/>
    <col min="10768" max="10768" width="5.69921875" style="2148" customWidth="1"/>
    <col min="10769" max="10769" width="6.8984375" style="2148" customWidth="1"/>
    <col min="10770" max="11009" width="9" style="2148"/>
    <col min="11010" max="11010" width="11.5" style="2148" customWidth="1"/>
    <col min="11011" max="11012" width="4.8984375" style="2148" customWidth="1"/>
    <col min="11013" max="11013" width="5.3984375" style="2148" customWidth="1"/>
    <col min="11014" max="11015" width="4.8984375" style="2148" customWidth="1"/>
    <col min="11016" max="11016" width="5.69921875" style="2148" customWidth="1"/>
    <col min="11017" max="11022" width="4.8984375" style="2148" customWidth="1"/>
    <col min="11023" max="11023" width="6" style="2148" customWidth="1"/>
    <col min="11024" max="11024" width="5.69921875" style="2148" customWidth="1"/>
    <col min="11025" max="11025" width="6.8984375" style="2148" customWidth="1"/>
    <col min="11026" max="11265" width="9" style="2148"/>
    <col min="11266" max="11266" width="11.5" style="2148" customWidth="1"/>
    <col min="11267" max="11268" width="4.8984375" style="2148" customWidth="1"/>
    <col min="11269" max="11269" width="5.3984375" style="2148" customWidth="1"/>
    <col min="11270" max="11271" width="4.8984375" style="2148" customWidth="1"/>
    <col min="11272" max="11272" width="5.69921875" style="2148" customWidth="1"/>
    <col min="11273" max="11278" width="4.8984375" style="2148" customWidth="1"/>
    <col min="11279" max="11279" width="6" style="2148" customWidth="1"/>
    <col min="11280" max="11280" width="5.69921875" style="2148" customWidth="1"/>
    <col min="11281" max="11281" width="6.8984375" style="2148" customWidth="1"/>
    <col min="11282" max="11521" width="9" style="2148"/>
    <col min="11522" max="11522" width="11.5" style="2148" customWidth="1"/>
    <col min="11523" max="11524" width="4.8984375" style="2148" customWidth="1"/>
    <col min="11525" max="11525" width="5.3984375" style="2148" customWidth="1"/>
    <col min="11526" max="11527" width="4.8984375" style="2148" customWidth="1"/>
    <col min="11528" max="11528" width="5.69921875" style="2148" customWidth="1"/>
    <col min="11529" max="11534" width="4.8984375" style="2148" customWidth="1"/>
    <col min="11535" max="11535" width="6" style="2148" customWidth="1"/>
    <col min="11536" max="11536" width="5.69921875" style="2148" customWidth="1"/>
    <col min="11537" max="11537" width="6.8984375" style="2148" customWidth="1"/>
    <col min="11538" max="11777" width="9" style="2148"/>
    <col min="11778" max="11778" width="11.5" style="2148" customWidth="1"/>
    <col min="11779" max="11780" width="4.8984375" style="2148" customWidth="1"/>
    <col min="11781" max="11781" width="5.3984375" style="2148" customWidth="1"/>
    <col min="11782" max="11783" width="4.8984375" style="2148" customWidth="1"/>
    <col min="11784" max="11784" width="5.69921875" style="2148" customWidth="1"/>
    <col min="11785" max="11790" width="4.8984375" style="2148" customWidth="1"/>
    <col min="11791" max="11791" width="6" style="2148" customWidth="1"/>
    <col min="11792" max="11792" width="5.69921875" style="2148" customWidth="1"/>
    <col min="11793" max="11793" width="6.8984375" style="2148" customWidth="1"/>
    <col min="11794" max="12033" width="9" style="2148"/>
    <col min="12034" max="12034" width="11.5" style="2148" customWidth="1"/>
    <col min="12035" max="12036" width="4.8984375" style="2148" customWidth="1"/>
    <col min="12037" max="12037" width="5.3984375" style="2148" customWidth="1"/>
    <col min="12038" max="12039" width="4.8984375" style="2148" customWidth="1"/>
    <col min="12040" max="12040" width="5.69921875" style="2148" customWidth="1"/>
    <col min="12041" max="12046" width="4.8984375" style="2148" customWidth="1"/>
    <col min="12047" max="12047" width="6" style="2148" customWidth="1"/>
    <col min="12048" max="12048" width="5.69921875" style="2148" customWidth="1"/>
    <col min="12049" max="12049" width="6.8984375" style="2148" customWidth="1"/>
    <col min="12050" max="12289" width="9" style="2148"/>
    <col min="12290" max="12290" width="11.5" style="2148" customWidth="1"/>
    <col min="12291" max="12292" width="4.8984375" style="2148" customWidth="1"/>
    <col min="12293" max="12293" width="5.3984375" style="2148" customWidth="1"/>
    <col min="12294" max="12295" width="4.8984375" style="2148" customWidth="1"/>
    <col min="12296" max="12296" width="5.69921875" style="2148" customWidth="1"/>
    <col min="12297" max="12302" width="4.8984375" style="2148" customWidth="1"/>
    <col min="12303" max="12303" width="6" style="2148" customWidth="1"/>
    <col min="12304" max="12304" width="5.69921875" style="2148" customWidth="1"/>
    <col min="12305" max="12305" width="6.8984375" style="2148" customWidth="1"/>
    <col min="12306" max="12545" width="9" style="2148"/>
    <col min="12546" max="12546" width="11.5" style="2148" customWidth="1"/>
    <col min="12547" max="12548" width="4.8984375" style="2148" customWidth="1"/>
    <col min="12549" max="12549" width="5.3984375" style="2148" customWidth="1"/>
    <col min="12550" max="12551" width="4.8984375" style="2148" customWidth="1"/>
    <col min="12552" max="12552" width="5.69921875" style="2148" customWidth="1"/>
    <col min="12553" max="12558" width="4.8984375" style="2148" customWidth="1"/>
    <col min="12559" max="12559" width="6" style="2148" customWidth="1"/>
    <col min="12560" max="12560" width="5.69921875" style="2148" customWidth="1"/>
    <col min="12561" max="12561" width="6.8984375" style="2148" customWidth="1"/>
    <col min="12562" max="12801" width="9" style="2148"/>
    <col min="12802" max="12802" width="11.5" style="2148" customWidth="1"/>
    <col min="12803" max="12804" width="4.8984375" style="2148" customWidth="1"/>
    <col min="12805" max="12805" width="5.3984375" style="2148" customWidth="1"/>
    <col min="12806" max="12807" width="4.8984375" style="2148" customWidth="1"/>
    <col min="12808" max="12808" width="5.69921875" style="2148" customWidth="1"/>
    <col min="12809" max="12814" width="4.8984375" style="2148" customWidth="1"/>
    <col min="12815" max="12815" width="6" style="2148" customWidth="1"/>
    <col min="12816" max="12816" width="5.69921875" style="2148" customWidth="1"/>
    <col min="12817" max="12817" width="6.8984375" style="2148" customWidth="1"/>
    <col min="12818" max="13057" width="9" style="2148"/>
    <col min="13058" max="13058" width="11.5" style="2148" customWidth="1"/>
    <col min="13059" max="13060" width="4.8984375" style="2148" customWidth="1"/>
    <col min="13061" max="13061" width="5.3984375" style="2148" customWidth="1"/>
    <col min="13062" max="13063" width="4.8984375" style="2148" customWidth="1"/>
    <col min="13064" max="13064" width="5.69921875" style="2148" customWidth="1"/>
    <col min="13065" max="13070" width="4.8984375" style="2148" customWidth="1"/>
    <col min="13071" max="13071" width="6" style="2148" customWidth="1"/>
    <col min="13072" max="13072" width="5.69921875" style="2148" customWidth="1"/>
    <col min="13073" max="13073" width="6.8984375" style="2148" customWidth="1"/>
    <col min="13074" max="13313" width="9" style="2148"/>
    <col min="13314" max="13314" width="11.5" style="2148" customWidth="1"/>
    <col min="13315" max="13316" width="4.8984375" style="2148" customWidth="1"/>
    <col min="13317" max="13317" width="5.3984375" style="2148" customWidth="1"/>
    <col min="13318" max="13319" width="4.8984375" style="2148" customWidth="1"/>
    <col min="13320" max="13320" width="5.69921875" style="2148" customWidth="1"/>
    <col min="13321" max="13326" width="4.8984375" style="2148" customWidth="1"/>
    <col min="13327" max="13327" width="6" style="2148" customWidth="1"/>
    <col min="13328" max="13328" width="5.69921875" style="2148" customWidth="1"/>
    <col min="13329" max="13329" width="6.8984375" style="2148" customWidth="1"/>
    <col min="13330" max="13569" width="9" style="2148"/>
    <col min="13570" max="13570" width="11.5" style="2148" customWidth="1"/>
    <col min="13571" max="13572" width="4.8984375" style="2148" customWidth="1"/>
    <col min="13573" max="13573" width="5.3984375" style="2148" customWidth="1"/>
    <col min="13574" max="13575" width="4.8984375" style="2148" customWidth="1"/>
    <col min="13576" max="13576" width="5.69921875" style="2148" customWidth="1"/>
    <col min="13577" max="13582" width="4.8984375" style="2148" customWidth="1"/>
    <col min="13583" max="13583" width="6" style="2148" customWidth="1"/>
    <col min="13584" max="13584" width="5.69921875" style="2148" customWidth="1"/>
    <col min="13585" max="13585" width="6.8984375" style="2148" customWidth="1"/>
    <col min="13586" max="13825" width="9" style="2148"/>
    <col min="13826" max="13826" width="11.5" style="2148" customWidth="1"/>
    <col min="13827" max="13828" width="4.8984375" style="2148" customWidth="1"/>
    <col min="13829" max="13829" width="5.3984375" style="2148" customWidth="1"/>
    <col min="13830" max="13831" width="4.8984375" style="2148" customWidth="1"/>
    <col min="13832" max="13832" width="5.69921875" style="2148" customWidth="1"/>
    <col min="13833" max="13838" width="4.8984375" style="2148" customWidth="1"/>
    <col min="13839" max="13839" width="6" style="2148" customWidth="1"/>
    <col min="13840" max="13840" width="5.69921875" style="2148" customWidth="1"/>
    <col min="13841" max="13841" width="6.8984375" style="2148" customWidth="1"/>
    <col min="13842" max="14081" width="9" style="2148"/>
    <col min="14082" max="14082" width="11.5" style="2148" customWidth="1"/>
    <col min="14083" max="14084" width="4.8984375" style="2148" customWidth="1"/>
    <col min="14085" max="14085" width="5.3984375" style="2148" customWidth="1"/>
    <col min="14086" max="14087" width="4.8984375" style="2148" customWidth="1"/>
    <col min="14088" max="14088" width="5.69921875" style="2148" customWidth="1"/>
    <col min="14089" max="14094" width="4.8984375" style="2148" customWidth="1"/>
    <col min="14095" max="14095" width="6" style="2148" customWidth="1"/>
    <col min="14096" max="14096" width="5.69921875" style="2148" customWidth="1"/>
    <col min="14097" max="14097" width="6.8984375" style="2148" customWidth="1"/>
    <col min="14098" max="14337" width="9" style="2148"/>
    <col min="14338" max="14338" width="11.5" style="2148" customWidth="1"/>
    <col min="14339" max="14340" width="4.8984375" style="2148" customWidth="1"/>
    <col min="14341" max="14341" width="5.3984375" style="2148" customWidth="1"/>
    <col min="14342" max="14343" width="4.8984375" style="2148" customWidth="1"/>
    <col min="14344" max="14344" width="5.69921875" style="2148" customWidth="1"/>
    <col min="14345" max="14350" width="4.8984375" style="2148" customWidth="1"/>
    <col min="14351" max="14351" width="6" style="2148" customWidth="1"/>
    <col min="14352" max="14352" width="5.69921875" style="2148" customWidth="1"/>
    <col min="14353" max="14353" width="6.8984375" style="2148" customWidth="1"/>
    <col min="14354" max="14593" width="9" style="2148"/>
    <col min="14594" max="14594" width="11.5" style="2148" customWidth="1"/>
    <col min="14595" max="14596" width="4.8984375" style="2148" customWidth="1"/>
    <col min="14597" max="14597" width="5.3984375" style="2148" customWidth="1"/>
    <col min="14598" max="14599" width="4.8984375" style="2148" customWidth="1"/>
    <col min="14600" max="14600" width="5.69921875" style="2148" customWidth="1"/>
    <col min="14601" max="14606" width="4.8984375" style="2148" customWidth="1"/>
    <col min="14607" max="14607" width="6" style="2148" customWidth="1"/>
    <col min="14608" max="14608" width="5.69921875" style="2148" customWidth="1"/>
    <col min="14609" max="14609" width="6.8984375" style="2148" customWidth="1"/>
    <col min="14610" max="14849" width="9" style="2148"/>
    <col min="14850" max="14850" width="11.5" style="2148" customWidth="1"/>
    <col min="14851" max="14852" width="4.8984375" style="2148" customWidth="1"/>
    <col min="14853" max="14853" width="5.3984375" style="2148" customWidth="1"/>
    <col min="14854" max="14855" width="4.8984375" style="2148" customWidth="1"/>
    <col min="14856" max="14856" width="5.69921875" style="2148" customWidth="1"/>
    <col min="14857" max="14862" width="4.8984375" style="2148" customWidth="1"/>
    <col min="14863" max="14863" width="6" style="2148" customWidth="1"/>
    <col min="14864" max="14864" width="5.69921875" style="2148" customWidth="1"/>
    <col min="14865" max="14865" width="6.8984375" style="2148" customWidth="1"/>
    <col min="14866" max="15105" width="9" style="2148"/>
    <col min="15106" max="15106" width="11.5" style="2148" customWidth="1"/>
    <col min="15107" max="15108" width="4.8984375" style="2148" customWidth="1"/>
    <col min="15109" max="15109" width="5.3984375" style="2148" customWidth="1"/>
    <col min="15110" max="15111" width="4.8984375" style="2148" customWidth="1"/>
    <col min="15112" max="15112" width="5.69921875" style="2148" customWidth="1"/>
    <col min="15113" max="15118" width="4.8984375" style="2148" customWidth="1"/>
    <col min="15119" max="15119" width="6" style="2148" customWidth="1"/>
    <col min="15120" max="15120" width="5.69921875" style="2148" customWidth="1"/>
    <col min="15121" max="15121" width="6.8984375" style="2148" customWidth="1"/>
    <col min="15122" max="15361" width="9" style="2148"/>
    <col min="15362" max="15362" width="11.5" style="2148" customWidth="1"/>
    <col min="15363" max="15364" width="4.8984375" style="2148" customWidth="1"/>
    <col min="15365" max="15365" width="5.3984375" style="2148" customWidth="1"/>
    <col min="15366" max="15367" width="4.8984375" style="2148" customWidth="1"/>
    <col min="15368" max="15368" width="5.69921875" style="2148" customWidth="1"/>
    <col min="15369" max="15374" width="4.8984375" style="2148" customWidth="1"/>
    <col min="15375" max="15375" width="6" style="2148" customWidth="1"/>
    <col min="15376" max="15376" width="5.69921875" style="2148" customWidth="1"/>
    <col min="15377" max="15377" width="6.8984375" style="2148" customWidth="1"/>
    <col min="15378" max="15617" width="9" style="2148"/>
    <col min="15618" max="15618" width="11.5" style="2148" customWidth="1"/>
    <col min="15619" max="15620" width="4.8984375" style="2148" customWidth="1"/>
    <col min="15621" max="15621" width="5.3984375" style="2148" customWidth="1"/>
    <col min="15622" max="15623" width="4.8984375" style="2148" customWidth="1"/>
    <col min="15624" max="15624" width="5.69921875" style="2148" customWidth="1"/>
    <col min="15625" max="15630" width="4.8984375" style="2148" customWidth="1"/>
    <col min="15631" max="15631" width="6" style="2148" customWidth="1"/>
    <col min="15632" max="15632" width="5.69921875" style="2148" customWidth="1"/>
    <col min="15633" max="15633" width="6.8984375" style="2148" customWidth="1"/>
    <col min="15634" max="15873" width="9" style="2148"/>
    <col min="15874" max="15874" width="11.5" style="2148" customWidth="1"/>
    <col min="15875" max="15876" width="4.8984375" style="2148" customWidth="1"/>
    <col min="15877" max="15877" width="5.3984375" style="2148" customWidth="1"/>
    <col min="15878" max="15879" width="4.8984375" style="2148" customWidth="1"/>
    <col min="15880" max="15880" width="5.69921875" style="2148" customWidth="1"/>
    <col min="15881" max="15886" width="4.8984375" style="2148" customWidth="1"/>
    <col min="15887" max="15887" width="6" style="2148" customWidth="1"/>
    <col min="15888" max="15888" width="5.69921875" style="2148" customWidth="1"/>
    <col min="15889" max="15889" width="6.8984375" style="2148" customWidth="1"/>
    <col min="15890" max="16129" width="9" style="2148"/>
    <col min="16130" max="16130" width="11.5" style="2148" customWidth="1"/>
    <col min="16131" max="16132" width="4.8984375" style="2148" customWidth="1"/>
    <col min="16133" max="16133" width="5.3984375" style="2148" customWidth="1"/>
    <col min="16134" max="16135" width="4.8984375" style="2148" customWidth="1"/>
    <col min="16136" max="16136" width="5.69921875" style="2148" customWidth="1"/>
    <col min="16137" max="16142" width="4.8984375" style="2148" customWidth="1"/>
    <col min="16143" max="16143" width="6" style="2148" customWidth="1"/>
    <col min="16144" max="16144" width="5.69921875" style="2148" customWidth="1"/>
    <col min="16145" max="16145" width="6.8984375" style="2148" customWidth="1"/>
    <col min="16146" max="16384" width="9" style="2148"/>
  </cols>
  <sheetData>
    <row r="1" spans="1:101" s="2091" customFormat="1" ht="15.75" customHeight="1" x14ac:dyDescent="0.3">
      <c r="A1" s="6426" t="s">
        <v>1649</v>
      </c>
      <c r="B1" s="6426"/>
      <c r="C1" s="6426"/>
      <c r="D1" s="6426"/>
      <c r="E1" s="6426"/>
      <c r="F1" s="6426"/>
      <c r="G1" s="6426"/>
      <c r="H1" s="6426"/>
      <c r="I1" s="6426"/>
      <c r="R1" s="2092"/>
      <c r="S1" s="2092"/>
      <c r="T1" s="2092"/>
      <c r="U1" s="2092"/>
      <c r="V1" s="2092"/>
      <c r="W1" s="2092"/>
      <c r="X1" s="2092"/>
      <c r="Y1" s="2092"/>
      <c r="Z1" s="2092"/>
      <c r="AA1" s="2092"/>
      <c r="AB1" s="2092"/>
      <c r="AC1" s="2092"/>
      <c r="AD1" s="2092"/>
      <c r="AE1" s="2092"/>
      <c r="AF1" s="2092"/>
      <c r="AG1" s="2092"/>
      <c r="AH1" s="2092"/>
      <c r="AI1" s="2092"/>
      <c r="AJ1" s="2092"/>
      <c r="AK1" s="2092"/>
      <c r="AL1" s="2092"/>
      <c r="AM1" s="2092"/>
      <c r="AN1" s="2092"/>
      <c r="AO1" s="2092"/>
      <c r="AP1" s="2092"/>
      <c r="AQ1" s="2092"/>
      <c r="AR1" s="2092"/>
      <c r="AS1" s="2092"/>
      <c r="AT1" s="2092"/>
      <c r="AU1" s="2092"/>
      <c r="AV1" s="2092"/>
      <c r="AW1" s="2092"/>
      <c r="AX1" s="2092"/>
      <c r="AY1" s="2092"/>
      <c r="AZ1" s="2092"/>
      <c r="BA1" s="2092"/>
      <c r="BB1" s="2092"/>
      <c r="BC1" s="2092"/>
      <c r="BD1" s="2092"/>
      <c r="BE1" s="2092"/>
      <c r="BF1" s="2092"/>
      <c r="BG1" s="2092"/>
      <c r="BH1" s="2092"/>
      <c r="BI1" s="2092"/>
      <c r="BJ1" s="2092"/>
      <c r="BK1" s="2092"/>
      <c r="BL1" s="2092"/>
      <c r="BM1" s="2092"/>
      <c r="BN1" s="2092"/>
      <c r="BO1" s="2092"/>
      <c r="BP1" s="2092"/>
      <c r="BQ1" s="2092"/>
      <c r="BR1" s="2092"/>
      <c r="BS1" s="2092"/>
      <c r="BT1" s="2092"/>
      <c r="BU1" s="2092"/>
      <c r="BV1" s="2092"/>
      <c r="BW1" s="2092"/>
      <c r="BX1" s="2092"/>
      <c r="BY1" s="2092"/>
      <c r="BZ1" s="2092"/>
      <c r="CA1" s="2092"/>
      <c r="CB1" s="2092"/>
      <c r="CC1" s="2092"/>
      <c r="CD1" s="2092"/>
      <c r="CE1" s="2092"/>
      <c r="CF1" s="2092"/>
      <c r="CG1" s="2092"/>
      <c r="CH1" s="2092"/>
      <c r="CI1" s="2092"/>
      <c r="CJ1" s="2092"/>
      <c r="CK1" s="2092"/>
      <c r="CL1" s="2092"/>
      <c r="CM1" s="2092"/>
      <c r="CN1" s="2092"/>
      <c r="CO1" s="2092"/>
      <c r="CP1" s="2092"/>
      <c r="CQ1" s="2092"/>
      <c r="CR1" s="2092"/>
      <c r="CS1" s="2092"/>
      <c r="CT1" s="2092"/>
      <c r="CU1" s="2092"/>
      <c r="CV1" s="2092"/>
      <c r="CW1" s="2092"/>
    </row>
    <row r="2" spans="1:101" s="5512" customFormat="1" ht="15.6" x14ac:dyDescent="0.3">
      <c r="B2" s="5444" t="s">
        <v>4299</v>
      </c>
      <c r="C2" s="5513"/>
    </row>
    <row r="3" spans="1:101" s="1616" customFormat="1" ht="14.25" customHeight="1" x14ac:dyDescent="0.3">
      <c r="E3"/>
      <c r="F3"/>
      <c r="O3" s="2089"/>
    </row>
    <row r="4" spans="1:101" s="2093" customFormat="1" ht="15.6" x14ac:dyDescent="0.35">
      <c r="B4" s="6427" t="s">
        <v>2700</v>
      </c>
      <c r="C4" s="6423" t="s">
        <v>2670</v>
      </c>
      <c r="D4" s="6424"/>
      <c r="E4" s="6425"/>
      <c r="F4" s="6423" t="s">
        <v>2671</v>
      </c>
      <c r="G4" s="6424"/>
      <c r="H4" s="6425"/>
      <c r="I4" s="6423" t="s">
        <v>2672</v>
      </c>
      <c r="J4" s="6424"/>
      <c r="K4" s="6425"/>
      <c r="L4" s="6429" t="s">
        <v>2701</v>
      </c>
      <c r="M4" s="6430"/>
      <c r="N4" s="6431"/>
      <c r="O4" s="6423" t="s">
        <v>6</v>
      </c>
      <c r="P4" s="6424"/>
      <c r="Q4" s="6425"/>
      <c r="R4" s="2094"/>
      <c r="S4" s="2094"/>
      <c r="T4" s="2094"/>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c r="AT4" s="2094"/>
      <c r="AU4" s="2094"/>
      <c r="AV4" s="2094"/>
      <c r="AW4" s="2094"/>
      <c r="AX4" s="2094"/>
      <c r="AY4" s="2094"/>
      <c r="AZ4" s="2094"/>
      <c r="BA4" s="2094"/>
      <c r="BB4" s="2094"/>
      <c r="BC4" s="2094"/>
      <c r="BD4" s="2094"/>
      <c r="BE4" s="2094"/>
      <c r="BF4" s="2094"/>
      <c r="BG4" s="2094"/>
      <c r="BH4" s="2094"/>
      <c r="BI4" s="2094"/>
      <c r="BJ4" s="2094"/>
      <c r="BK4" s="2094"/>
      <c r="BL4" s="2094"/>
      <c r="BM4" s="2094"/>
      <c r="BN4" s="2094"/>
      <c r="BO4" s="2094"/>
      <c r="BP4" s="2094"/>
      <c r="BQ4" s="2094"/>
      <c r="BR4" s="2094"/>
      <c r="BS4" s="2094"/>
      <c r="BT4" s="2094"/>
      <c r="BU4" s="2094"/>
      <c r="BV4" s="2094"/>
      <c r="BW4" s="2094"/>
      <c r="BX4" s="2094"/>
      <c r="BY4" s="2094"/>
      <c r="BZ4" s="2094"/>
      <c r="CA4" s="2094"/>
      <c r="CB4" s="2094"/>
      <c r="CC4" s="2094"/>
      <c r="CD4" s="2094"/>
      <c r="CE4" s="2094"/>
      <c r="CF4" s="2094"/>
      <c r="CG4" s="2094"/>
      <c r="CH4" s="2094"/>
      <c r="CI4" s="2094"/>
      <c r="CJ4" s="2094"/>
      <c r="CK4" s="2094"/>
      <c r="CL4" s="2094"/>
      <c r="CM4" s="2094"/>
      <c r="CN4" s="2094"/>
      <c r="CO4" s="2094"/>
      <c r="CP4" s="2094"/>
      <c r="CQ4" s="2094"/>
      <c r="CR4" s="2094"/>
      <c r="CS4" s="2094"/>
      <c r="CT4" s="2094"/>
      <c r="CU4" s="2094"/>
      <c r="CV4" s="2094"/>
      <c r="CW4" s="2094"/>
    </row>
    <row r="5" spans="1:101" s="2093" customFormat="1" ht="15.6" x14ac:dyDescent="0.35">
      <c r="B5" s="6428"/>
      <c r="C5" s="2095" t="s">
        <v>2674</v>
      </c>
      <c r="D5" s="2096" t="s">
        <v>2675</v>
      </c>
      <c r="E5" s="2097" t="s">
        <v>2676</v>
      </c>
      <c r="F5" s="2095" t="s">
        <v>2674</v>
      </c>
      <c r="G5" s="2096" t="s">
        <v>2675</v>
      </c>
      <c r="H5" s="2097" t="s">
        <v>2676</v>
      </c>
      <c r="I5" s="2095" t="s">
        <v>2674</v>
      </c>
      <c r="J5" s="2096" t="s">
        <v>2675</v>
      </c>
      <c r="K5" s="2097" t="s">
        <v>2676</v>
      </c>
      <c r="L5" s="2095" t="s">
        <v>2674</v>
      </c>
      <c r="M5" s="2096" t="s">
        <v>2675</v>
      </c>
      <c r="N5" s="2097" t="s">
        <v>2676</v>
      </c>
      <c r="O5" s="2095" t="s">
        <v>2674</v>
      </c>
      <c r="P5" s="2096" t="s">
        <v>2675</v>
      </c>
      <c r="Q5" s="2097" t="s">
        <v>2676</v>
      </c>
      <c r="R5" s="2094"/>
      <c r="S5" s="2094"/>
      <c r="T5" s="2094"/>
      <c r="U5" s="2094"/>
      <c r="V5" s="2094"/>
      <c r="W5" s="2094"/>
      <c r="X5" s="2094"/>
      <c r="Y5" s="2094"/>
      <c r="Z5" s="2094"/>
      <c r="AA5" s="2094"/>
      <c r="AB5" s="2094"/>
      <c r="AC5" s="2094"/>
      <c r="AD5" s="2094"/>
      <c r="AE5" s="2094"/>
      <c r="AF5" s="2094"/>
      <c r="AG5" s="2094"/>
      <c r="AH5" s="2094"/>
      <c r="AI5" s="2094"/>
      <c r="AJ5" s="2094"/>
      <c r="AK5" s="2094"/>
      <c r="AL5" s="2094"/>
      <c r="AM5" s="2094"/>
      <c r="AN5" s="2094"/>
      <c r="AO5" s="2094"/>
      <c r="AP5" s="2094"/>
      <c r="AQ5" s="2094"/>
      <c r="AR5" s="2094"/>
      <c r="AS5" s="2094"/>
      <c r="AT5" s="2094"/>
      <c r="AU5" s="2094"/>
      <c r="AV5" s="2094"/>
      <c r="AW5" s="2094"/>
      <c r="AX5" s="2094"/>
      <c r="AY5" s="2094"/>
      <c r="AZ5" s="2094"/>
      <c r="BA5" s="2094"/>
      <c r="BB5" s="2094"/>
      <c r="BC5" s="2094"/>
      <c r="BD5" s="2094"/>
      <c r="BE5" s="2094"/>
      <c r="BF5" s="2094"/>
      <c r="BG5" s="2094"/>
      <c r="BH5" s="2094"/>
      <c r="BI5" s="2094"/>
      <c r="BJ5" s="2094"/>
      <c r="BK5" s="2094"/>
      <c r="BL5" s="2094"/>
      <c r="BM5" s="2094"/>
      <c r="BN5" s="2094"/>
      <c r="BO5" s="2094"/>
      <c r="BP5" s="2094"/>
      <c r="BQ5" s="2094"/>
      <c r="BR5" s="2094"/>
      <c r="BS5" s="2094"/>
      <c r="BT5" s="2094"/>
      <c r="BU5" s="2094"/>
      <c r="BV5" s="2094"/>
      <c r="BW5" s="2094"/>
      <c r="BX5" s="2094"/>
      <c r="BY5" s="2094"/>
      <c r="BZ5" s="2094"/>
      <c r="CA5" s="2094"/>
      <c r="CB5" s="2094"/>
      <c r="CC5" s="2094"/>
      <c r="CD5" s="2094"/>
      <c r="CE5" s="2094"/>
      <c r="CF5" s="2094"/>
      <c r="CG5" s="2094"/>
      <c r="CH5" s="2094"/>
      <c r="CI5" s="2094"/>
      <c r="CJ5" s="2094"/>
      <c r="CK5" s="2094"/>
      <c r="CL5" s="2094"/>
      <c r="CM5" s="2094"/>
      <c r="CN5" s="2094"/>
      <c r="CO5" s="2094"/>
      <c r="CP5" s="2094"/>
      <c r="CQ5" s="2094"/>
      <c r="CR5" s="2094"/>
      <c r="CS5" s="2094"/>
      <c r="CT5" s="2094"/>
      <c r="CU5" s="2094"/>
      <c r="CV5" s="2094"/>
      <c r="CW5" s="2094"/>
    </row>
    <row r="6" spans="1:101" s="2093" customFormat="1" ht="15.6" x14ac:dyDescent="0.35">
      <c r="B6" s="2098" t="s">
        <v>2702</v>
      </c>
      <c r="C6" s="2099"/>
      <c r="D6" s="2100"/>
      <c r="E6" s="2100"/>
      <c r="F6" s="2100"/>
      <c r="G6" s="2100"/>
      <c r="H6" s="2100"/>
      <c r="I6" s="2100"/>
      <c r="J6" s="2100"/>
      <c r="K6" s="2100"/>
      <c r="L6" s="2100"/>
      <c r="M6" s="2100"/>
      <c r="N6" s="2100"/>
      <c r="O6" s="2100"/>
      <c r="P6" s="2100"/>
      <c r="Q6" s="2101"/>
      <c r="R6" s="2094"/>
      <c r="S6" s="2094"/>
      <c r="T6" s="2094"/>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c r="AT6" s="2094"/>
      <c r="AU6" s="2094"/>
      <c r="AV6" s="2094"/>
      <c r="AW6" s="2094"/>
      <c r="AX6" s="2094"/>
      <c r="AY6" s="2094"/>
      <c r="AZ6" s="2094"/>
      <c r="BA6" s="2094"/>
      <c r="BB6" s="2094"/>
      <c r="BC6" s="2094"/>
      <c r="BD6" s="2094"/>
      <c r="BE6" s="2094"/>
      <c r="BF6" s="2094"/>
      <c r="BG6" s="2094"/>
      <c r="BH6" s="2094"/>
      <c r="BI6" s="2094"/>
      <c r="BJ6" s="2094"/>
      <c r="BK6" s="2094"/>
      <c r="BL6" s="2094"/>
      <c r="BM6" s="2094"/>
      <c r="BN6" s="2094"/>
      <c r="BO6" s="2094"/>
      <c r="BP6" s="2094"/>
      <c r="BQ6" s="2094"/>
      <c r="BR6" s="2094"/>
      <c r="BS6" s="2094"/>
      <c r="BT6" s="2094"/>
      <c r="BU6" s="2094"/>
      <c r="BV6" s="2094"/>
      <c r="BW6" s="2094"/>
      <c r="BX6" s="2094"/>
      <c r="BY6" s="2094"/>
      <c r="BZ6" s="2094"/>
      <c r="CA6" s="2094"/>
      <c r="CB6" s="2094"/>
      <c r="CC6" s="2094"/>
      <c r="CD6" s="2094"/>
      <c r="CE6" s="2094"/>
      <c r="CF6" s="2094"/>
      <c r="CG6" s="2094"/>
      <c r="CH6" s="2094"/>
      <c r="CI6" s="2094"/>
      <c r="CJ6" s="2094"/>
      <c r="CK6" s="2094"/>
      <c r="CL6" s="2094"/>
      <c r="CM6" s="2094"/>
      <c r="CN6" s="2094"/>
      <c r="CO6" s="2094"/>
      <c r="CP6" s="2094"/>
      <c r="CQ6" s="2094"/>
      <c r="CR6" s="2094"/>
      <c r="CS6" s="2094"/>
      <c r="CT6" s="2094"/>
      <c r="CU6" s="2094"/>
      <c r="CV6" s="2094"/>
      <c r="CW6" s="2094"/>
    </row>
    <row r="7" spans="1:101" s="2093" customFormat="1" ht="15.6" x14ac:dyDescent="0.35">
      <c r="B7" s="2102" t="s">
        <v>2679</v>
      </c>
      <c r="C7" s="2103">
        <v>26</v>
      </c>
      <c r="D7" s="2104">
        <v>83</v>
      </c>
      <c r="E7" s="2105">
        <f>C7+D7</f>
        <v>109</v>
      </c>
      <c r="F7" s="2104">
        <v>84</v>
      </c>
      <c r="G7" s="2104">
        <v>96</v>
      </c>
      <c r="H7" s="2105">
        <f>F7+G7</f>
        <v>180</v>
      </c>
      <c r="I7" s="2106">
        <v>0</v>
      </c>
      <c r="J7" s="2107">
        <v>0</v>
      </c>
      <c r="K7" s="2108">
        <f>I7+J7</f>
        <v>0</v>
      </c>
      <c r="L7" s="2109">
        <v>0</v>
      </c>
      <c r="M7" s="2104">
        <v>0</v>
      </c>
      <c r="N7" s="2110">
        <f>L7+M7</f>
        <v>0</v>
      </c>
      <c r="O7" s="2111">
        <f>C7+F7+I7+L7</f>
        <v>110</v>
      </c>
      <c r="P7" s="2104">
        <f>D7+G7+J7+M7</f>
        <v>179</v>
      </c>
      <c r="Q7" s="2105">
        <f>O7+P7</f>
        <v>289</v>
      </c>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c r="AP7" s="2094"/>
      <c r="AQ7" s="2094"/>
      <c r="AR7" s="2094"/>
      <c r="AS7" s="2094"/>
      <c r="AT7" s="2094"/>
      <c r="AU7" s="2094"/>
      <c r="AV7" s="2094"/>
      <c r="AW7" s="2094"/>
      <c r="AX7" s="2094"/>
      <c r="AY7" s="2094"/>
      <c r="AZ7" s="2094"/>
      <c r="BA7" s="2094"/>
      <c r="BB7" s="2094"/>
      <c r="BC7" s="2094"/>
      <c r="BD7" s="2094"/>
      <c r="BE7" s="2094"/>
      <c r="BF7" s="2094"/>
      <c r="BG7" s="2094"/>
      <c r="BH7" s="2094"/>
      <c r="BI7" s="2094"/>
      <c r="BJ7" s="2094"/>
      <c r="BK7" s="2094"/>
      <c r="BL7" s="2094"/>
      <c r="BM7" s="2094"/>
      <c r="BN7" s="2094"/>
      <c r="BO7" s="2094"/>
      <c r="BP7" s="2094"/>
      <c r="BQ7" s="2094"/>
      <c r="BR7" s="2094"/>
      <c r="BS7" s="2094"/>
      <c r="BT7" s="2094"/>
      <c r="BU7" s="2094"/>
      <c r="BV7" s="2094"/>
      <c r="BW7" s="2094"/>
      <c r="BX7" s="2094"/>
      <c r="BY7" s="2094"/>
      <c r="BZ7" s="2094"/>
      <c r="CA7" s="2094"/>
      <c r="CB7" s="2094"/>
      <c r="CC7" s="2094"/>
      <c r="CD7" s="2094"/>
      <c r="CE7" s="2094"/>
      <c r="CF7" s="2094"/>
      <c r="CG7" s="2094"/>
      <c r="CH7" s="2094"/>
      <c r="CI7" s="2094"/>
      <c r="CJ7" s="2094"/>
      <c r="CK7" s="2094"/>
      <c r="CL7" s="2094"/>
      <c r="CM7" s="2094"/>
      <c r="CN7" s="2094"/>
      <c r="CO7" s="2094"/>
      <c r="CP7" s="2094"/>
      <c r="CQ7" s="2094"/>
      <c r="CR7" s="2094"/>
      <c r="CS7" s="2094"/>
      <c r="CT7" s="2094"/>
      <c r="CU7" s="2094"/>
      <c r="CV7" s="2094"/>
      <c r="CW7" s="2094"/>
    </row>
    <row r="8" spans="1:101" s="2093" customFormat="1" ht="15.6" x14ac:dyDescent="0.35">
      <c r="B8" s="2102" t="s">
        <v>2681</v>
      </c>
      <c r="C8" s="2103">
        <v>149</v>
      </c>
      <c r="D8" s="2109">
        <v>281</v>
      </c>
      <c r="E8" s="2105">
        <f>C8+D8</f>
        <v>430</v>
      </c>
      <c r="F8" s="2103">
        <v>113</v>
      </c>
      <c r="G8" s="2104">
        <v>216</v>
      </c>
      <c r="H8" s="2105">
        <f>F8+G8</f>
        <v>329</v>
      </c>
      <c r="I8" s="2112">
        <v>57</v>
      </c>
      <c r="J8" s="2104">
        <v>76</v>
      </c>
      <c r="K8" s="2110">
        <f>I8+J8</f>
        <v>133</v>
      </c>
      <c r="L8" s="2111">
        <v>21</v>
      </c>
      <c r="M8" s="2104">
        <v>50</v>
      </c>
      <c r="N8" s="2110">
        <f>L8+M8</f>
        <v>71</v>
      </c>
      <c r="O8" s="2111">
        <f>C8+F8+I8+L8</f>
        <v>340</v>
      </c>
      <c r="P8" s="2104">
        <f>D8+G8+J8+M8</f>
        <v>623</v>
      </c>
      <c r="Q8" s="2105">
        <f>O8+P8</f>
        <v>963</v>
      </c>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c r="AP8" s="2094"/>
      <c r="AQ8" s="2094"/>
      <c r="AR8" s="2094"/>
      <c r="AS8" s="2094"/>
      <c r="AT8" s="2094"/>
      <c r="AU8" s="2094"/>
      <c r="AV8" s="2094"/>
      <c r="AW8" s="2094"/>
      <c r="AX8" s="2094"/>
      <c r="AY8" s="2094"/>
      <c r="AZ8" s="2094"/>
      <c r="BA8" s="2094"/>
      <c r="BB8" s="2094"/>
      <c r="BC8" s="2094"/>
      <c r="BD8" s="2094"/>
      <c r="BE8" s="2094"/>
      <c r="BF8" s="2094"/>
      <c r="BG8" s="2094"/>
      <c r="BH8" s="2094"/>
      <c r="BI8" s="2094"/>
      <c r="BJ8" s="2094"/>
      <c r="BK8" s="2094"/>
      <c r="BL8" s="2094"/>
      <c r="BM8" s="2094"/>
      <c r="BN8" s="2094"/>
      <c r="BO8" s="2094"/>
      <c r="BP8" s="2094"/>
      <c r="BQ8" s="2094"/>
      <c r="BR8" s="2094"/>
      <c r="BS8" s="2094"/>
      <c r="BT8" s="2094"/>
      <c r="BU8" s="2094"/>
      <c r="BV8" s="2094"/>
      <c r="BW8" s="2094"/>
      <c r="BX8" s="2094"/>
      <c r="BY8" s="2094"/>
      <c r="BZ8" s="2094"/>
      <c r="CA8" s="2094"/>
      <c r="CB8" s="2094"/>
      <c r="CC8" s="2094"/>
      <c r="CD8" s="2094"/>
      <c r="CE8" s="2094"/>
      <c r="CF8" s="2094"/>
      <c r="CG8" s="2094"/>
      <c r="CH8" s="2094"/>
      <c r="CI8" s="2094"/>
      <c r="CJ8" s="2094"/>
      <c r="CK8" s="2094"/>
      <c r="CL8" s="2094"/>
      <c r="CM8" s="2094"/>
      <c r="CN8" s="2094"/>
      <c r="CO8" s="2094"/>
      <c r="CP8" s="2094"/>
      <c r="CQ8" s="2094"/>
      <c r="CR8" s="2094"/>
      <c r="CS8" s="2094"/>
      <c r="CT8" s="2094"/>
      <c r="CU8" s="2094"/>
      <c r="CV8" s="2094"/>
      <c r="CW8" s="2094"/>
    </row>
    <row r="9" spans="1:101" s="2093" customFormat="1" ht="15.6" x14ac:dyDescent="0.35">
      <c r="B9" s="2113" t="s">
        <v>6</v>
      </c>
      <c r="C9" s="2114">
        <f t="shared" ref="C9:Q9" si="0">SUM(C7:C8)</f>
        <v>175</v>
      </c>
      <c r="D9" s="2115">
        <f t="shared" si="0"/>
        <v>364</v>
      </c>
      <c r="E9" s="2116">
        <f t="shared" si="0"/>
        <v>539</v>
      </c>
      <c r="F9" s="2114">
        <f t="shared" si="0"/>
        <v>197</v>
      </c>
      <c r="G9" s="2115">
        <f t="shared" si="0"/>
        <v>312</v>
      </c>
      <c r="H9" s="2116">
        <f t="shared" si="0"/>
        <v>509</v>
      </c>
      <c r="I9" s="2114">
        <f t="shared" si="0"/>
        <v>57</v>
      </c>
      <c r="J9" s="2115">
        <f t="shared" si="0"/>
        <v>76</v>
      </c>
      <c r="K9" s="2116">
        <f t="shared" si="0"/>
        <v>133</v>
      </c>
      <c r="L9" s="2117">
        <f t="shared" si="0"/>
        <v>21</v>
      </c>
      <c r="M9" s="2115">
        <f t="shared" si="0"/>
        <v>50</v>
      </c>
      <c r="N9" s="2116">
        <f t="shared" si="0"/>
        <v>71</v>
      </c>
      <c r="O9" s="2117">
        <f t="shared" si="0"/>
        <v>450</v>
      </c>
      <c r="P9" s="2115">
        <f t="shared" si="0"/>
        <v>802</v>
      </c>
      <c r="Q9" s="2116">
        <f t="shared" si="0"/>
        <v>1252</v>
      </c>
      <c r="R9" s="2094"/>
      <c r="S9" s="2118"/>
      <c r="T9" s="2094"/>
      <c r="U9" s="2118"/>
      <c r="V9" s="2094"/>
      <c r="W9" s="2094"/>
      <c r="X9" s="2094"/>
      <c r="Y9" s="2094"/>
      <c r="Z9" s="2094"/>
      <c r="AA9" s="2094"/>
      <c r="AB9" s="2094"/>
      <c r="AC9" s="2094"/>
      <c r="AD9" s="2094"/>
      <c r="AE9" s="2094"/>
      <c r="AF9" s="2094"/>
      <c r="AG9" s="2094"/>
      <c r="AH9" s="2094"/>
      <c r="AI9" s="2094"/>
      <c r="AJ9" s="2094"/>
      <c r="AK9" s="2094"/>
      <c r="AL9" s="2094"/>
      <c r="AM9" s="2094"/>
      <c r="AN9" s="2094"/>
      <c r="AO9" s="2094"/>
      <c r="AP9" s="2094"/>
      <c r="AQ9" s="2094"/>
      <c r="AR9" s="2094"/>
      <c r="AS9" s="2094"/>
      <c r="AT9" s="2094"/>
      <c r="AU9" s="2094"/>
      <c r="AV9" s="2094"/>
      <c r="AW9" s="2094"/>
      <c r="AX9" s="2094"/>
      <c r="AY9" s="2094"/>
      <c r="AZ9" s="2094"/>
      <c r="BA9" s="2094"/>
      <c r="BB9" s="2094"/>
      <c r="BC9" s="2094"/>
      <c r="BD9" s="2094"/>
      <c r="BE9" s="2094"/>
      <c r="BF9" s="2094"/>
      <c r="BG9" s="2094"/>
      <c r="BH9" s="2094"/>
      <c r="BI9" s="2094"/>
      <c r="BJ9" s="2094"/>
      <c r="BK9" s="2094"/>
      <c r="BL9" s="2094"/>
      <c r="BM9" s="2094"/>
      <c r="BN9" s="2094"/>
      <c r="BO9" s="2094"/>
      <c r="BP9" s="2094"/>
      <c r="BQ9" s="2094"/>
      <c r="BR9" s="2094"/>
      <c r="BS9" s="2094"/>
      <c r="BT9" s="2094"/>
      <c r="BU9" s="2094"/>
      <c r="BV9" s="2094"/>
      <c r="BW9" s="2094"/>
      <c r="BX9" s="2094"/>
      <c r="BY9" s="2094"/>
      <c r="BZ9" s="2094"/>
      <c r="CA9" s="2094"/>
      <c r="CB9" s="2094"/>
      <c r="CC9" s="2094"/>
      <c r="CD9" s="2094"/>
      <c r="CE9" s="2094"/>
      <c r="CF9" s="2094"/>
      <c r="CG9" s="2094"/>
      <c r="CH9" s="2094"/>
      <c r="CI9" s="2094"/>
      <c r="CJ9" s="2094"/>
      <c r="CK9" s="2094"/>
      <c r="CL9" s="2094"/>
      <c r="CM9" s="2094"/>
      <c r="CN9" s="2094"/>
      <c r="CO9" s="2094"/>
      <c r="CP9" s="2094"/>
      <c r="CQ9" s="2094"/>
      <c r="CR9" s="2094"/>
      <c r="CS9" s="2094"/>
      <c r="CT9" s="2094"/>
      <c r="CU9" s="2094"/>
      <c r="CV9" s="2094"/>
      <c r="CW9" s="2094"/>
    </row>
    <row r="10" spans="1:101" s="2093" customFormat="1" ht="15.6" x14ac:dyDescent="0.35">
      <c r="B10" s="2098" t="s">
        <v>2703</v>
      </c>
      <c r="C10" s="2099"/>
      <c r="D10" s="2100"/>
      <c r="E10" s="2100"/>
      <c r="F10" s="2100"/>
      <c r="G10" s="2100"/>
      <c r="H10" s="2100"/>
      <c r="I10" s="2100"/>
      <c r="J10" s="2100"/>
      <c r="K10" s="2100"/>
      <c r="L10" s="2100"/>
      <c r="M10" s="2100"/>
      <c r="N10" s="2100"/>
      <c r="O10" s="2100"/>
      <c r="P10" s="2100"/>
      <c r="Q10" s="2101"/>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c r="AP10" s="2094"/>
      <c r="AQ10" s="2094"/>
      <c r="AR10" s="2094"/>
      <c r="AS10" s="2094"/>
      <c r="AT10" s="2094"/>
      <c r="AU10" s="2094"/>
      <c r="AV10" s="2094"/>
      <c r="AW10" s="2094"/>
      <c r="AX10" s="2094"/>
      <c r="AY10" s="2094"/>
      <c r="AZ10" s="2094"/>
      <c r="BA10" s="2094"/>
      <c r="BB10" s="2094"/>
      <c r="BC10" s="2094"/>
      <c r="BD10" s="2094"/>
      <c r="BE10" s="2094"/>
      <c r="BF10" s="2094"/>
      <c r="BG10" s="2094"/>
      <c r="BH10" s="2094"/>
      <c r="BI10" s="2094"/>
      <c r="BJ10" s="2094"/>
      <c r="BK10" s="2094"/>
      <c r="BL10" s="2094"/>
      <c r="BM10" s="2094"/>
      <c r="BN10" s="2094"/>
      <c r="BO10" s="2094"/>
      <c r="BP10" s="2094"/>
      <c r="BQ10" s="2094"/>
      <c r="BR10" s="2094"/>
      <c r="BS10" s="2094"/>
      <c r="BT10" s="2094"/>
      <c r="BU10" s="2094"/>
      <c r="BV10" s="2094"/>
      <c r="BW10" s="2094"/>
      <c r="BX10" s="2094"/>
      <c r="BY10" s="2094"/>
      <c r="BZ10" s="2094"/>
      <c r="CA10" s="2094"/>
      <c r="CB10" s="2094"/>
      <c r="CC10" s="2094"/>
      <c r="CD10" s="2094"/>
      <c r="CE10" s="2094"/>
      <c r="CF10" s="2094"/>
      <c r="CG10" s="2094"/>
      <c r="CH10" s="2094"/>
      <c r="CI10" s="2094"/>
      <c r="CJ10" s="2094"/>
      <c r="CK10" s="2094"/>
      <c r="CL10" s="2094"/>
      <c r="CM10" s="2094"/>
      <c r="CN10" s="2094"/>
      <c r="CO10" s="2094"/>
      <c r="CP10" s="2094"/>
      <c r="CQ10" s="2094"/>
      <c r="CR10" s="2094"/>
      <c r="CS10" s="2094"/>
      <c r="CT10" s="2094"/>
      <c r="CU10" s="2094"/>
      <c r="CV10" s="2094"/>
      <c r="CW10" s="2094"/>
    </row>
    <row r="11" spans="1:101" s="2093" customFormat="1" ht="15.6" x14ac:dyDescent="0.35">
      <c r="B11" s="2119" t="s">
        <v>2679</v>
      </c>
      <c r="C11" s="2120">
        <v>24</v>
      </c>
      <c r="D11" s="2104">
        <v>6</v>
      </c>
      <c r="E11" s="2105">
        <f>C11+D11</f>
        <v>30</v>
      </c>
      <c r="F11" s="2109">
        <v>43</v>
      </c>
      <c r="G11" s="2104">
        <v>23</v>
      </c>
      <c r="H11" s="2105">
        <f>F11+G11</f>
        <v>66</v>
      </c>
      <c r="I11" s="2106">
        <v>0</v>
      </c>
      <c r="J11" s="2121">
        <v>0</v>
      </c>
      <c r="K11" s="2108">
        <f>I11+J11</f>
        <v>0</v>
      </c>
      <c r="L11" s="2106">
        <v>0</v>
      </c>
      <c r="M11" s="2121">
        <v>0</v>
      </c>
      <c r="N11" s="2108">
        <f>L11+M11</f>
        <v>0</v>
      </c>
      <c r="O11" s="2111">
        <f>C11+F11+I11+L11</f>
        <v>67</v>
      </c>
      <c r="P11" s="2104">
        <f>D11+G11+J11+M11</f>
        <v>29</v>
      </c>
      <c r="Q11" s="2105">
        <f>O11+P11</f>
        <v>96</v>
      </c>
      <c r="R11" s="2094"/>
      <c r="S11" s="2094"/>
      <c r="T11" s="2094"/>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c r="AT11" s="2094"/>
      <c r="AU11" s="2094"/>
      <c r="AV11" s="2094"/>
      <c r="AW11" s="2094"/>
      <c r="AX11" s="2094"/>
      <c r="AY11" s="2094"/>
      <c r="AZ11" s="2094"/>
      <c r="BA11" s="2094"/>
      <c r="BB11" s="2094"/>
      <c r="BC11" s="2094"/>
      <c r="BD11" s="2094"/>
      <c r="BE11" s="2094"/>
      <c r="BF11" s="2094"/>
      <c r="BG11" s="2094"/>
      <c r="BH11" s="2094"/>
      <c r="BI11" s="2094"/>
      <c r="BJ11" s="2094"/>
      <c r="BK11" s="2094"/>
      <c r="BL11" s="2094"/>
      <c r="BM11" s="2094"/>
      <c r="BN11" s="2094"/>
      <c r="BO11" s="2094"/>
      <c r="BP11" s="2094"/>
      <c r="BQ11" s="2094"/>
      <c r="BR11" s="2094"/>
      <c r="BS11" s="2094"/>
      <c r="BT11" s="2094"/>
      <c r="BU11" s="2094"/>
      <c r="BV11" s="2094"/>
      <c r="BW11" s="2094"/>
      <c r="BX11" s="2094"/>
      <c r="BY11" s="2094"/>
      <c r="BZ11" s="2094"/>
      <c r="CA11" s="2094"/>
      <c r="CB11" s="2094"/>
      <c r="CC11" s="2094"/>
      <c r="CD11" s="2094"/>
      <c r="CE11" s="2094"/>
      <c r="CF11" s="2094"/>
      <c r="CG11" s="2094"/>
      <c r="CH11" s="2094"/>
      <c r="CI11" s="2094"/>
      <c r="CJ11" s="2094"/>
      <c r="CK11" s="2094"/>
      <c r="CL11" s="2094"/>
      <c r="CM11" s="2094"/>
      <c r="CN11" s="2094"/>
      <c r="CO11" s="2094"/>
      <c r="CP11" s="2094"/>
      <c r="CQ11" s="2094"/>
      <c r="CR11" s="2094"/>
      <c r="CS11" s="2094"/>
      <c r="CT11" s="2094"/>
      <c r="CU11" s="2094"/>
      <c r="CV11" s="2094"/>
      <c r="CW11" s="2094"/>
    </row>
    <row r="12" spans="1:101" s="2093" customFormat="1" ht="15.6" x14ac:dyDescent="0.35">
      <c r="B12" s="2119" t="s">
        <v>2681</v>
      </c>
      <c r="C12" s="2120">
        <v>135</v>
      </c>
      <c r="D12" s="2104">
        <v>78</v>
      </c>
      <c r="E12" s="2105">
        <f>C12+D12</f>
        <v>213</v>
      </c>
      <c r="F12" s="2109">
        <v>125</v>
      </c>
      <c r="G12" s="2104">
        <v>67</v>
      </c>
      <c r="H12" s="2105">
        <f>F12+G12</f>
        <v>192</v>
      </c>
      <c r="I12" s="2103">
        <v>60</v>
      </c>
      <c r="J12" s="2104">
        <v>23</v>
      </c>
      <c r="K12" s="2110">
        <f>I12+J12</f>
        <v>83</v>
      </c>
      <c r="L12" s="2103">
        <v>9</v>
      </c>
      <c r="M12" s="2104">
        <v>7</v>
      </c>
      <c r="N12" s="2110">
        <f>L12+M12</f>
        <v>16</v>
      </c>
      <c r="O12" s="2111">
        <f>C12+F12+I12+L12</f>
        <v>329</v>
      </c>
      <c r="P12" s="2104">
        <f>D12+G12+J12+M12</f>
        <v>175</v>
      </c>
      <c r="Q12" s="2105">
        <f>O12+P12</f>
        <v>504</v>
      </c>
      <c r="R12" s="2094"/>
      <c r="S12" s="2094"/>
      <c r="T12" s="2094"/>
      <c r="U12" s="2094"/>
      <c r="V12" s="2094"/>
      <c r="W12" s="2094"/>
      <c r="X12" s="2094"/>
      <c r="Y12" s="2094"/>
      <c r="Z12" s="2094"/>
      <c r="AA12" s="2094"/>
      <c r="AB12" s="2094"/>
      <c r="AC12" s="2094"/>
      <c r="AD12" s="2094"/>
      <c r="AE12" s="2094"/>
      <c r="AF12" s="2094"/>
      <c r="AG12" s="2094"/>
      <c r="AH12" s="2094"/>
      <c r="AI12" s="2094"/>
      <c r="AJ12" s="2094"/>
      <c r="AK12" s="2094"/>
      <c r="AL12" s="2094"/>
      <c r="AM12" s="2094"/>
      <c r="AN12" s="2094"/>
      <c r="AO12" s="2094"/>
      <c r="AP12" s="2094"/>
      <c r="AQ12" s="2094"/>
      <c r="AR12" s="2094"/>
      <c r="AS12" s="2094"/>
      <c r="AT12" s="2094"/>
      <c r="AU12" s="2094"/>
      <c r="AV12" s="2094"/>
      <c r="AW12" s="2094"/>
      <c r="AX12" s="2094"/>
      <c r="AY12" s="2094"/>
      <c r="AZ12" s="2094"/>
      <c r="BA12" s="2094"/>
      <c r="BB12" s="2094"/>
      <c r="BC12" s="2094"/>
      <c r="BD12" s="2094"/>
      <c r="BE12" s="2094"/>
      <c r="BF12" s="2094"/>
      <c r="BG12" s="2094"/>
      <c r="BH12" s="2094"/>
      <c r="BI12" s="2094"/>
      <c r="BJ12" s="2094"/>
      <c r="BK12" s="2094"/>
      <c r="BL12" s="2094"/>
      <c r="BM12" s="2094"/>
      <c r="BN12" s="2094"/>
      <c r="BO12" s="2094"/>
      <c r="BP12" s="2094"/>
      <c r="BQ12" s="2094"/>
      <c r="BR12" s="2094"/>
      <c r="BS12" s="2094"/>
      <c r="BT12" s="2094"/>
      <c r="BU12" s="2094"/>
      <c r="BV12" s="2094"/>
      <c r="BW12" s="2094"/>
      <c r="BX12" s="2094"/>
      <c r="BY12" s="2094"/>
      <c r="BZ12" s="2094"/>
      <c r="CA12" s="2094"/>
      <c r="CB12" s="2094"/>
      <c r="CC12" s="2094"/>
      <c r="CD12" s="2094"/>
      <c r="CE12" s="2094"/>
      <c r="CF12" s="2094"/>
      <c r="CG12" s="2094"/>
      <c r="CH12" s="2094"/>
      <c r="CI12" s="2094"/>
      <c r="CJ12" s="2094"/>
      <c r="CK12" s="2094"/>
      <c r="CL12" s="2094"/>
      <c r="CM12" s="2094"/>
      <c r="CN12" s="2094"/>
      <c r="CO12" s="2094"/>
      <c r="CP12" s="2094"/>
      <c r="CQ12" s="2094"/>
      <c r="CR12" s="2094"/>
      <c r="CS12" s="2094"/>
      <c r="CT12" s="2094"/>
      <c r="CU12" s="2094"/>
      <c r="CV12" s="2094"/>
      <c r="CW12" s="2094"/>
    </row>
    <row r="13" spans="1:101" s="2093" customFormat="1" ht="15.6" x14ac:dyDescent="0.35">
      <c r="B13" s="2122" t="s">
        <v>6</v>
      </c>
      <c r="C13" s="2123">
        <f t="shared" ref="C13:Q13" si="1">SUM(C11:C12)</f>
        <v>159</v>
      </c>
      <c r="D13" s="2115">
        <f t="shared" si="1"/>
        <v>84</v>
      </c>
      <c r="E13" s="2116">
        <f t="shared" si="1"/>
        <v>243</v>
      </c>
      <c r="F13" s="2124">
        <f t="shared" si="1"/>
        <v>168</v>
      </c>
      <c r="G13" s="2115">
        <f t="shared" si="1"/>
        <v>90</v>
      </c>
      <c r="H13" s="2116">
        <f t="shared" si="1"/>
        <v>258</v>
      </c>
      <c r="I13" s="2125">
        <f t="shared" si="1"/>
        <v>60</v>
      </c>
      <c r="J13" s="2115">
        <f t="shared" si="1"/>
        <v>23</v>
      </c>
      <c r="K13" s="2126">
        <f t="shared" si="1"/>
        <v>83</v>
      </c>
      <c r="L13" s="2125">
        <f t="shared" si="1"/>
        <v>9</v>
      </c>
      <c r="M13" s="2115">
        <f t="shared" si="1"/>
        <v>7</v>
      </c>
      <c r="N13" s="2126">
        <f t="shared" si="1"/>
        <v>16</v>
      </c>
      <c r="O13" s="2117">
        <f t="shared" si="1"/>
        <v>396</v>
      </c>
      <c r="P13" s="2115">
        <f t="shared" si="1"/>
        <v>204</v>
      </c>
      <c r="Q13" s="2116">
        <f t="shared" si="1"/>
        <v>600</v>
      </c>
      <c r="R13" s="2094"/>
      <c r="S13" s="2094"/>
      <c r="T13" s="2094"/>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2094"/>
      <c r="BK13" s="2094"/>
      <c r="BL13" s="2094"/>
      <c r="BM13" s="2094"/>
      <c r="BN13" s="2094"/>
      <c r="BO13" s="2094"/>
      <c r="BP13" s="2094"/>
      <c r="BQ13" s="2094"/>
      <c r="BR13" s="2094"/>
      <c r="BS13" s="2094"/>
      <c r="BT13" s="2094"/>
      <c r="BU13" s="2094"/>
      <c r="BV13" s="2094"/>
      <c r="BW13" s="2094"/>
      <c r="BX13" s="2094"/>
      <c r="BY13" s="2094"/>
      <c r="BZ13" s="2094"/>
      <c r="CA13" s="2094"/>
      <c r="CB13" s="2094"/>
      <c r="CC13" s="2094"/>
      <c r="CD13" s="2094"/>
      <c r="CE13" s="2094"/>
      <c r="CF13" s="2094"/>
      <c r="CG13" s="2094"/>
      <c r="CH13" s="2094"/>
      <c r="CI13" s="2094"/>
      <c r="CJ13" s="2094"/>
      <c r="CK13" s="2094"/>
      <c r="CL13" s="2094"/>
      <c r="CM13" s="2094"/>
      <c r="CN13" s="2094"/>
      <c r="CO13" s="2094"/>
      <c r="CP13" s="2094"/>
      <c r="CQ13" s="2094"/>
      <c r="CR13" s="2094"/>
      <c r="CS13" s="2094"/>
      <c r="CT13" s="2094"/>
      <c r="CU13" s="2094"/>
      <c r="CV13" s="2094"/>
      <c r="CW13" s="2094"/>
    </row>
    <row r="14" spans="1:101" s="2093" customFormat="1" ht="15.6" x14ac:dyDescent="0.35">
      <c r="B14" s="2098" t="s">
        <v>2704</v>
      </c>
      <c r="C14" s="2099"/>
      <c r="D14" s="2100"/>
      <c r="E14" s="2100"/>
      <c r="F14" s="2100"/>
      <c r="G14" s="2100"/>
      <c r="H14" s="2100"/>
      <c r="I14" s="2100"/>
      <c r="J14" s="2100"/>
      <c r="K14" s="2100"/>
      <c r="L14" s="2100"/>
      <c r="M14" s="2100"/>
      <c r="N14" s="2100"/>
      <c r="O14" s="2100"/>
      <c r="P14" s="2100"/>
      <c r="Q14" s="2101"/>
      <c r="R14" s="2094"/>
      <c r="S14" s="2094"/>
      <c r="T14" s="2094"/>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c r="AT14" s="2094"/>
      <c r="AU14" s="2094"/>
      <c r="AV14" s="2094"/>
      <c r="AW14" s="2094"/>
      <c r="AX14" s="2094"/>
      <c r="AY14" s="2094"/>
      <c r="AZ14" s="2094"/>
      <c r="BA14" s="2094"/>
      <c r="BB14" s="2094"/>
      <c r="BC14" s="2094"/>
      <c r="BD14" s="2094"/>
      <c r="BE14" s="2094"/>
      <c r="BF14" s="2094"/>
      <c r="BG14" s="2094"/>
      <c r="BH14" s="2094"/>
      <c r="BI14" s="2094"/>
      <c r="BJ14" s="2094"/>
      <c r="BK14" s="2094"/>
      <c r="BL14" s="2094"/>
      <c r="BM14" s="2094"/>
      <c r="BN14" s="2094"/>
      <c r="BO14" s="2094"/>
      <c r="BP14" s="2094"/>
      <c r="BQ14" s="2094"/>
      <c r="BR14" s="2094"/>
      <c r="BS14" s="2094"/>
      <c r="BT14" s="2094"/>
      <c r="BU14" s="2094"/>
      <c r="BV14" s="2094"/>
      <c r="BW14" s="2094"/>
      <c r="BX14" s="2094"/>
      <c r="BY14" s="2094"/>
      <c r="BZ14" s="2094"/>
      <c r="CA14" s="2094"/>
      <c r="CB14" s="2094"/>
      <c r="CC14" s="2094"/>
      <c r="CD14" s="2094"/>
      <c r="CE14" s="2094"/>
      <c r="CF14" s="2094"/>
      <c r="CG14" s="2094"/>
      <c r="CH14" s="2094"/>
      <c r="CI14" s="2094"/>
      <c r="CJ14" s="2094"/>
      <c r="CK14" s="2094"/>
      <c r="CL14" s="2094"/>
      <c r="CM14" s="2094"/>
      <c r="CN14" s="2094"/>
      <c r="CO14" s="2094"/>
      <c r="CP14" s="2094"/>
      <c r="CQ14" s="2094"/>
      <c r="CR14" s="2094"/>
      <c r="CS14" s="2094"/>
      <c r="CT14" s="2094"/>
      <c r="CU14" s="2094"/>
      <c r="CV14" s="2094"/>
      <c r="CW14" s="2094"/>
    </row>
    <row r="15" spans="1:101" s="2093" customFormat="1" ht="15.6" x14ac:dyDescent="0.35">
      <c r="B15" s="2102" t="s">
        <v>2679</v>
      </c>
      <c r="C15" s="2127">
        <v>3</v>
      </c>
      <c r="D15" s="2104">
        <v>12</v>
      </c>
      <c r="E15" s="2105">
        <f>C15+D15</f>
        <v>15</v>
      </c>
      <c r="F15" s="2103">
        <v>24</v>
      </c>
      <c r="G15" s="2104">
        <v>62</v>
      </c>
      <c r="H15" s="2105">
        <f>F15+G15</f>
        <v>86</v>
      </c>
      <c r="I15" s="2111">
        <v>0</v>
      </c>
      <c r="J15" s="2104">
        <v>0</v>
      </c>
      <c r="K15" s="2105">
        <f>I15+J15</f>
        <v>0</v>
      </c>
      <c r="L15" s="2106">
        <v>0</v>
      </c>
      <c r="M15" s="2121">
        <v>0</v>
      </c>
      <c r="N15" s="2108">
        <f>L15+M15</f>
        <v>0</v>
      </c>
      <c r="O15" s="2112">
        <f t="shared" ref="O15:P17" si="2">C15+F15+I15+L15</f>
        <v>27</v>
      </c>
      <c r="P15" s="2104">
        <f t="shared" si="2"/>
        <v>74</v>
      </c>
      <c r="Q15" s="2105">
        <f>O15+P15</f>
        <v>101</v>
      </c>
      <c r="R15" s="2094"/>
      <c r="S15" s="2094"/>
      <c r="T15" s="2094"/>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c r="AT15" s="2094"/>
      <c r="AU15" s="2094"/>
      <c r="AV15" s="2094"/>
      <c r="AW15" s="2094"/>
      <c r="AX15" s="2094"/>
      <c r="AY15" s="2094"/>
      <c r="AZ15" s="2094"/>
      <c r="BA15" s="2094"/>
      <c r="BB15" s="2094"/>
      <c r="BC15" s="2094"/>
      <c r="BD15" s="2094"/>
      <c r="BE15" s="2094"/>
      <c r="BF15" s="2094"/>
      <c r="BG15" s="2094"/>
      <c r="BH15" s="2094"/>
      <c r="BI15" s="2094"/>
      <c r="BJ15" s="2094"/>
      <c r="BK15" s="2094"/>
      <c r="BL15" s="2094"/>
      <c r="BM15" s="2094"/>
      <c r="BN15" s="2094"/>
      <c r="BO15" s="2094"/>
      <c r="BP15" s="2094"/>
      <c r="BQ15" s="2094"/>
      <c r="BR15" s="2094"/>
      <c r="BS15" s="2094"/>
      <c r="BT15" s="2094"/>
      <c r="BU15" s="2094"/>
      <c r="BV15" s="2094"/>
      <c r="BW15" s="2094"/>
      <c r="BX15" s="2094"/>
      <c r="BY15" s="2094"/>
      <c r="BZ15" s="2094"/>
      <c r="CA15" s="2094"/>
      <c r="CB15" s="2094"/>
      <c r="CC15" s="2094"/>
      <c r="CD15" s="2094"/>
      <c r="CE15" s="2094"/>
      <c r="CF15" s="2094"/>
      <c r="CG15" s="2094"/>
      <c r="CH15" s="2094"/>
      <c r="CI15" s="2094"/>
      <c r="CJ15" s="2094"/>
      <c r="CK15" s="2094"/>
      <c r="CL15" s="2094"/>
      <c r="CM15" s="2094"/>
      <c r="CN15" s="2094"/>
      <c r="CO15" s="2094"/>
      <c r="CP15" s="2094"/>
      <c r="CQ15" s="2094"/>
      <c r="CR15" s="2094"/>
      <c r="CS15" s="2094"/>
      <c r="CT15" s="2094"/>
      <c r="CU15" s="2094"/>
      <c r="CV15" s="2094"/>
      <c r="CW15" s="2094"/>
    </row>
    <row r="16" spans="1:101" s="2093" customFormat="1" ht="15.6" x14ac:dyDescent="0.35">
      <c r="B16" s="2102" t="s">
        <v>2681</v>
      </c>
      <c r="C16" s="2127">
        <v>30</v>
      </c>
      <c r="D16" s="2104">
        <v>49</v>
      </c>
      <c r="E16" s="2105">
        <f>C16+D16</f>
        <v>79</v>
      </c>
      <c r="F16" s="2103">
        <v>13</v>
      </c>
      <c r="G16" s="2104">
        <v>43</v>
      </c>
      <c r="H16" s="2105">
        <f>F16+G16</f>
        <v>56</v>
      </c>
      <c r="I16" s="2103">
        <v>13</v>
      </c>
      <c r="J16" s="2104">
        <v>35</v>
      </c>
      <c r="K16" s="2105">
        <f>I16+J16</f>
        <v>48</v>
      </c>
      <c r="L16" s="2103">
        <v>0</v>
      </c>
      <c r="M16" s="2104">
        <v>0</v>
      </c>
      <c r="N16" s="2110">
        <f>L16+M16</f>
        <v>0</v>
      </c>
      <c r="O16" s="2112">
        <f t="shared" si="2"/>
        <v>56</v>
      </c>
      <c r="P16" s="2104">
        <f t="shared" si="2"/>
        <v>127</v>
      </c>
      <c r="Q16" s="2105">
        <f>O16+P16</f>
        <v>183</v>
      </c>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c r="AT16" s="2094"/>
      <c r="AU16" s="2094"/>
      <c r="AV16" s="2094"/>
      <c r="AW16" s="2094"/>
      <c r="AX16" s="2094"/>
      <c r="AY16" s="2094"/>
      <c r="AZ16" s="2094"/>
      <c r="BA16" s="2094"/>
      <c r="BB16" s="2094"/>
      <c r="BC16" s="2094"/>
      <c r="BD16" s="2094"/>
      <c r="BE16" s="2094"/>
      <c r="BF16" s="2094"/>
      <c r="BG16" s="2094"/>
      <c r="BH16" s="2094"/>
      <c r="BI16" s="2094"/>
      <c r="BJ16" s="2094"/>
      <c r="BK16" s="2094"/>
      <c r="BL16" s="2094"/>
      <c r="BM16" s="2094"/>
      <c r="BN16" s="2094"/>
      <c r="BO16" s="2094"/>
      <c r="BP16" s="2094"/>
      <c r="BQ16" s="2094"/>
      <c r="BR16" s="2094"/>
      <c r="BS16" s="2094"/>
      <c r="BT16" s="2094"/>
      <c r="BU16" s="2094"/>
      <c r="BV16" s="2094"/>
      <c r="BW16" s="2094"/>
      <c r="BX16" s="2094"/>
      <c r="BY16" s="2094"/>
      <c r="BZ16" s="2094"/>
      <c r="CA16" s="2094"/>
      <c r="CB16" s="2094"/>
      <c r="CC16" s="2094"/>
      <c r="CD16" s="2094"/>
      <c r="CE16" s="2094"/>
      <c r="CF16" s="2094"/>
      <c r="CG16" s="2094"/>
      <c r="CH16" s="2094"/>
      <c r="CI16" s="2094"/>
      <c r="CJ16" s="2094"/>
      <c r="CK16" s="2094"/>
      <c r="CL16" s="2094"/>
      <c r="CM16" s="2094"/>
      <c r="CN16" s="2094"/>
      <c r="CO16" s="2094"/>
      <c r="CP16" s="2094"/>
      <c r="CQ16" s="2094"/>
      <c r="CR16" s="2094"/>
      <c r="CS16" s="2094"/>
      <c r="CT16" s="2094"/>
      <c r="CU16" s="2094"/>
      <c r="CV16" s="2094"/>
      <c r="CW16" s="2094"/>
    </row>
    <row r="17" spans="2:101" s="2093" customFormat="1" ht="15.6" x14ac:dyDescent="0.35">
      <c r="B17" s="2102" t="s">
        <v>2682</v>
      </c>
      <c r="C17" s="2127">
        <v>21</v>
      </c>
      <c r="D17" s="2104">
        <v>0</v>
      </c>
      <c r="E17" s="2105">
        <f>C17+D17</f>
        <v>21</v>
      </c>
      <c r="F17" s="2109">
        <v>0</v>
      </c>
      <c r="G17" s="2104">
        <v>0</v>
      </c>
      <c r="H17" s="2105">
        <v>0</v>
      </c>
      <c r="I17" s="2109">
        <v>0</v>
      </c>
      <c r="J17" s="2104">
        <v>0</v>
      </c>
      <c r="K17" s="2105">
        <v>0</v>
      </c>
      <c r="L17" s="2103">
        <v>0</v>
      </c>
      <c r="M17" s="2104">
        <v>0</v>
      </c>
      <c r="N17" s="2110">
        <f>L17+M17</f>
        <v>0</v>
      </c>
      <c r="O17" s="2111">
        <f t="shared" si="2"/>
        <v>21</v>
      </c>
      <c r="P17" s="2104">
        <f t="shared" si="2"/>
        <v>0</v>
      </c>
      <c r="Q17" s="2105">
        <f>O17+P17</f>
        <v>21</v>
      </c>
      <c r="R17" s="2094"/>
      <c r="S17" s="2094"/>
      <c r="T17" s="2094"/>
      <c r="U17" s="2094"/>
      <c r="V17" s="2094"/>
      <c r="W17" s="2094"/>
      <c r="X17" s="2094"/>
      <c r="Y17" s="2094"/>
      <c r="Z17" s="2094"/>
      <c r="AA17" s="2094"/>
      <c r="AB17" s="2094"/>
      <c r="AC17" s="2094"/>
      <c r="AD17" s="2094"/>
      <c r="AE17" s="2094"/>
      <c r="AF17" s="2094"/>
      <c r="AG17" s="2094"/>
      <c r="AH17" s="2094"/>
      <c r="AI17" s="2094"/>
      <c r="AJ17" s="2094"/>
      <c r="AK17" s="2094"/>
      <c r="AL17" s="2094"/>
      <c r="AM17" s="2094"/>
      <c r="AN17" s="2094"/>
      <c r="AO17" s="2094"/>
      <c r="AP17" s="2094"/>
      <c r="AQ17" s="2094"/>
      <c r="AR17" s="2094"/>
      <c r="AS17" s="2094"/>
      <c r="AT17" s="2094"/>
      <c r="AU17" s="2094"/>
      <c r="AV17" s="2094"/>
      <c r="AW17" s="2094"/>
      <c r="AX17" s="2094"/>
      <c r="AY17" s="2094"/>
      <c r="AZ17" s="2094"/>
      <c r="BA17" s="2094"/>
      <c r="BB17" s="2094"/>
      <c r="BC17" s="2094"/>
      <c r="BD17" s="2094"/>
      <c r="BE17" s="2094"/>
      <c r="BF17" s="2094"/>
      <c r="BG17" s="2094"/>
      <c r="BH17" s="2094"/>
      <c r="BI17" s="2094"/>
      <c r="BJ17" s="2094"/>
      <c r="BK17" s="2094"/>
      <c r="BL17" s="2094"/>
      <c r="BM17" s="2094"/>
      <c r="BN17" s="2094"/>
      <c r="BO17" s="2094"/>
      <c r="BP17" s="2094"/>
      <c r="BQ17" s="2094"/>
      <c r="BR17" s="2094"/>
      <c r="BS17" s="2094"/>
      <c r="BT17" s="2094"/>
      <c r="BU17" s="2094"/>
      <c r="BV17" s="2094"/>
      <c r="BW17" s="2094"/>
      <c r="BX17" s="2094"/>
      <c r="BY17" s="2094"/>
      <c r="BZ17" s="2094"/>
      <c r="CA17" s="2094"/>
      <c r="CB17" s="2094"/>
      <c r="CC17" s="2094"/>
      <c r="CD17" s="2094"/>
      <c r="CE17" s="2094"/>
      <c r="CF17" s="2094"/>
      <c r="CG17" s="2094"/>
      <c r="CH17" s="2094"/>
      <c r="CI17" s="2094"/>
      <c r="CJ17" s="2094"/>
      <c r="CK17" s="2094"/>
      <c r="CL17" s="2094"/>
      <c r="CM17" s="2094"/>
      <c r="CN17" s="2094"/>
      <c r="CO17" s="2094"/>
      <c r="CP17" s="2094"/>
      <c r="CQ17" s="2094"/>
      <c r="CR17" s="2094"/>
      <c r="CS17" s="2094"/>
      <c r="CT17" s="2094"/>
      <c r="CU17" s="2094"/>
      <c r="CV17" s="2094"/>
      <c r="CW17" s="2094"/>
    </row>
    <row r="18" spans="2:101" s="2093" customFormat="1" ht="15.6" x14ac:dyDescent="0.35">
      <c r="B18" s="2113" t="s">
        <v>6</v>
      </c>
      <c r="C18" s="2128">
        <f>SUM(C15:C17)</f>
        <v>54</v>
      </c>
      <c r="D18" s="2115">
        <f>SUM(D15:D17)</f>
        <v>61</v>
      </c>
      <c r="E18" s="2126">
        <f>SUM(E15:E16)</f>
        <v>94</v>
      </c>
      <c r="F18" s="2124">
        <f>SUM(F15:F17)</f>
        <v>37</v>
      </c>
      <c r="G18" s="2115">
        <f>SUM(G15:G17)</f>
        <v>105</v>
      </c>
      <c r="H18" s="2126">
        <f>SUM(H15:H16)</f>
        <v>142</v>
      </c>
      <c r="I18" s="2124">
        <f>SUM(I15:I17)</f>
        <v>13</v>
      </c>
      <c r="J18" s="2115">
        <f>SUM(J15:J17)</f>
        <v>35</v>
      </c>
      <c r="K18" s="2126">
        <f>SUM(K15:K16)</f>
        <v>48</v>
      </c>
      <c r="L18" s="2125">
        <f>SUM(L15:L17)</f>
        <v>0</v>
      </c>
      <c r="M18" s="2115">
        <f>SUM(M15:M16)</f>
        <v>0</v>
      </c>
      <c r="N18" s="2126">
        <f>SUM(N15:N16)</f>
        <v>0</v>
      </c>
      <c r="O18" s="2129">
        <f>SUM(O15:O17)</f>
        <v>104</v>
      </c>
      <c r="P18" s="2130">
        <f>SUM(P15:P17)</f>
        <v>201</v>
      </c>
      <c r="Q18" s="2131">
        <f>SUM(Q15:Q17)</f>
        <v>305</v>
      </c>
      <c r="R18" s="2094"/>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94"/>
      <c r="AS18" s="2094"/>
      <c r="AT18" s="2094"/>
      <c r="AU18" s="2094"/>
      <c r="AV18" s="2094"/>
      <c r="AW18" s="2094"/>
      <c r="AX18" s="2094"/>
      <c r="AY18" s="2094"/>
      <c r="AZ18" s="2094"/>
      <c r="BA18" s="2094"/>
      <c r="BB18" s="2094"/>
      <c r="BC18" s="2094"/>
      <c r="BD18" s="2094"/>
      <c r="BE18" s="2094"/>
      <c r="BF18" s="2094"/>
      <c r="BG18" s="2094"/>
      <c r="BH18" s="2094"/>
      <c r="BI18" s="2094"/>
      <c r="BJ18" s="2094"/>
      <c r="BK18" s="2094"/>
      <c r="BL18" s="2094"/>
      <c r="BM18" s="2094"/>
      <c r="BN18" s="2094"/>
      <c r="BO18" s="2094"/>
      <c r="BP18" s="2094"/>
      <c r="BQ18" s="2094"/>
      <c r="BR18" s="2094"/>
      <c r="BS18" s="2094"/>
      <c r="BT18" s="2094"/>
      <c r="BU18" s="2094"/>
      <c r="BV18" s="2094"/>
      <c r="BW18" s="2094"/>
      <c r="BX18" s="2094"/>
      <c r="BY18" s="2094"/>
      <c r="BZ18" s="2094"/>
      <c r="CA18" s="2094"/>
      <c r="CB18" s="2094"/>
      <c r="CC18" s="2094"/>
      <c r="CD18" s="2094"/>
      <c r="CE18" s="2094"/>
      <c r="CF18" s="2094"/>
      <c r="CG18" s="2094"/>
      <c r="CH18" s="2094"/>
      <c r="CI18" s="2094"/>
      <c r="CJ18" s="2094"/>
      <c r="CK18" s="2094"/>
      <c r="CL18" s="2094"/>
      <c r="CM18" s="2094"/>
      <c r="CN18" s="2094"/>
      <c r="CO18" s="2094"/>
      <c r="CP18" s="2094"/>
      <c r="CQ18" s="2094"/>
      <c r="CR18" s="2094"/>
      <c r="CS18" s="2094"/>
      <c r="CT18" s="2094"/>
      <c r="CU18" s="2094"/>
      <c r="CV18" s="2094"/>
      <c r="CW18" s="2094"/>
    </row>
    <row r="19" spans="2:101" s="2093" customFormat="1" ht="15.6" x14ac:dyDescent="0.35">
      <c r="B19" s="2098" t="s">
        <v>2705</v>
      </c>
      <c r="C19" s="2099"/>
      <c r="D19" s="2100"/>
      <c r="E19" s="2100"/>
      <c r="F19" s="2100"/>
      <c r="G19" s="2100"/>
      <c r="H19" s="2100"/>
      <c r="I19" s="2100"/>
      <c r="J19" s="2100"/>
      <c r="K19" s="2100"/>
      <c r="L19" s="2100"/>
      <c r="M19" s="2100"/>
      <c r="N19" s="2100"/>
      <c r="O19" s="2100"/>
      <c r="P19" s="2100"/>
      <c r="Q19" s="2101"/>
      <c r="R19" s="2094"/>
      <c r="S19" s="2094"/>
      <c r="T19" s="2094"/>
      <c r="U19" s="2094"/>
      <c r="V19" s="2094"/>
      <c r="W19" s="2094"/>
      <c r="X19" s="2094"/>
      <c r="Y19" s="2094"/>
      <c r="Z19" s="2094"/>
      <c r="AA19" s="2094"/>
      <c r="AB19" s="2094"/>
      <c r="AC19" s="2094"/>
      <c r="AD19" s="2094"/>
      <c r="AE19" s="2094"/>
      <c r="AF19" s="2094"/>
      <c r="AG19" s="2094"/>
      <c r="AH19" s="2094"/>
      <c r="AI19" s="2094"/>
      <c r="AJ19" s="2094"/>
      <c r="AK19" s="2094"/>
      <c r="AL19" s="2094"/>
      <c r="AM19" s="2094"/>
      <c r="AN19" s="2094"/>
      <c r="AO19" s="2094"/>
      <c r="AP19" s="2094"/>
      <c r="AQ19" s="2094"/>
      <c r="AR19" s="2094"/>
      <c r="AS19" s="2094"/>
      <c r="AT19" s="2094"/>
      <c r="AU19" s="2094"/>
      <c r="AV19" s="2094"/>
      <c r="AW19" s="2094"/>
      <c r="AX19" s="2094"/>
      <c r="AY19" s="2094"/>
      <c r="AZ19" s="2094"/>
      <c r="BA19" s="2094"/>
      <c r="BB19" s="2094"/>
      <c r="BC19" s="2094"/>
      <c r="BD19" s="2094"/>
      <c r="BE19" s="2094"/>
      <c r="BF19" s="2094"/>
      <c r="BG19" s="2094"/>
      <c r="BH19" s="2094"/>
      <c r="BI19" s="2094"/>
      <c r="BJ19" s="2094"/>
      <c r="BK19" s="2094"/>
      <c r="BL19" s="2094"/>
      <c r="BM19" s="2094"/>
      <c r="BN19" s="2094"/>
      <c r="BO19" s="2094"/>
      <c r="BP19" s="2094"/>
      <c r="BQ19" s="2094"/>
      <c r="BR19" s="2094"/>
      <c r="BS19" s="2094"/>
      <c r="BT19" s="2094"/>
      <c r="BU19" s="2094"/>
      <c r="BV19" s="2094"/>
      <c r="BW19" s="2094"/>
      <c r="BX19" s="2094"/>
      <c r="BY19" s="2094"/>
      <c r="BZ19" s="2094"/>
      <c r="CA19" s="2094"/>
      <c r="CB19" s="2094"/>
      <c r="CC19" s="2094"/>
      <c r="CD19" s="2094"/>
      <c r="CE19" s="2094"/>
      <c r="CF19" s="2094"/>
      <c r="CG19" s="2094"/>
      <c r="CH19" s="2094"/>
      <c r="CI19" s="2094"/>
      <c r="CJ19" s="2094"/>
      <c r="CK19" s="2094"/>
      <c r="CL19" s="2094"/>
      <c r="CM19" s="2094"/>
      <c r="CN19" s="2094"/>
      <c r="CO19" s="2094"/>
      <c r="CP19" s="2094"/>
      <c r="CQ19" s="2094"/>
      <c r="CR19" s="2094"/>
      <c r="CS19" s="2094"/>
      <c r="CT19" s="2094"/>
      <c r="CU19" s="2094"/>
      <c r="CV19" s="2094"/>
      <c r="CW19" s="2094"/>
    </row>
    <row r="20" spans="2:101" s="2132" customFormat="1" ht="13.8" x14ac:dyDescent="0.25">
      <c r="B20" s="2102" t="s">
        <v>2679</v>
      </c>
      <c r="C20" s="2127">
        <v>0</v>
      </c>
      <c r="D20" s="2104">
        <v>0</v>
      </c>
      <c r="E20" s="2105">
        <f>C20+D20</f>
        <v>0</v>
      </c>
      <c r="F20" s="2127">
        <v>16</v>
      </c>
      <c r="G20" s="2104">
        <v>17</v>
      </c>
      <c r="H20" s="2105">
        <f>F20+G20</f>
        <v>33</v>
      </c>
      <c r="I20" s="2106">
        <v>0</v>
      </c>
      <c r="J20" s="2121">
        <v>0</v>
      </c>
      <c r="K20" s="2108">
        <v>0</v>
      </c>
      <c r="L20" s="2106">
        <v>0</v>
      </c>
      <c r="M20" s="2121">
        <v>0</v>
      </c>
      <c r="N20" s="2108">
        <f>L20+M20</f>
        <v>0</v>
      </c>
      <c r="O20" s="2103">
        <f t="shared" ref="O20:P23" si="3">C20+F20+I20+L20</f>
        <v>16</v>
      </c>
      <c r="P20" s="2104">
        <f t="shared" si="3"/>
        <v>17</v>
      </c>
      <c r="Q20" s="2105">
        <f>O20+P20</f>
        <v>33</v>
      </c>
    </row>
    <row r="21" spans="2:101" s="2132" customFormat="1" ht="13.8" x14ac:dyDescent="0.25">
      <c r="B21" s="2102" t="s">
        <v>2681</v>
      </c>
      <c r="C21" s="2127">
        <v>4</v>
      </c>
      <c r="D21" s="2104">
        <v>6</v>
      </c>
      <c r="E21" s="2105">
        <f>C21+D21</f>
        <v>10</v>
      </c>
      <c r="F21" s="2127">
        <v>7</v>
      </c>
      <c r="G21" s="2104">
        <v>20</v>
      </c>
      <c r="H21" s="2105">
        <f>F21+G21</f>
        <v>27</v>
      </c>
      <c r="I21" s="2133">
        <v>7</v>
      </c>
      <c r="J21" s="2104">
        <v>10</v>
      </c>
      <c r="K21" s="2110">
        <f>I21+J21</f>
        <v>17</v>
      </c>
      <c r="L21" s="2103">
        <v>0</v>
      </c>
      <c r="M21" s="2104">
        <v>0</v>
      </c>
      <c r="N21" s="2110">
        <f>L21+M21</f>
        <v>0</v>
      </c>
      <c r="O21" s="2103">
        <f t="shared" si="3"/>
        <v>18</v>
      </c>
      <c r="P21" s="2104">
        <f t="shared" si="3"/>
        <v>36</v>
      </c>
      <c r="Q21" s="2105">
        <f>O21+P21</f>
        <v>54</v>
      </c>
    </row>
    <row r="22" spans="2:101" s="2132" customFormat="1" ht="13.8" x14ac:dyDescent="0.25">
      <c r="B22" s="2102" t="s">
        <v>2682</v>
      </c>
      <c r="C22" s="2127">
        <v>19</v>
      </c>
      <c r="D22" s="2104">
        <v>17</v>
      </c>
      <c r="E22" s="2105">
        <f>C22+D22</f>
        <v>36</v>
      </c>
      <c r="F22" s="2127">
        <v>32</v>
      </c>
      <c r="G22" s="2104">
        <v>19</v>
      </c>
      <c r="H22" s="2105">
        <f>F22+G22</f>
        <v>51</v>
      </c>
      <c r="I22" s="2133">
        <v>9</v>
      </c>
      <c r="J22" s="2104">
        <v>2</v>
      </c>
      <c r="K22" s="2110">
        <f>I22+J22</f>
        <v>11</v>
      </c>
      <c r="L22" s="2103">
        <v>0</v>
      </c>
      <c r="M22" s="2104">
        <v>0</v>
      </c>
      <c r="N22" s="2110">
        <f>L22+M22</f>
        <v>0</v>
      </c>
      <c r="O22" s="2103">
        <f t="shared" si="3"/>
        <v>60</v>
      </c>
      <c r="P22" s="2104">
        <f t="shared" si="3"/>
        <v>38</v>
      </c>
      <c r="Q22" s="2105">
        <f>O22+P22</f>
        <v>98</v>
      </c>
    </row>
    <row r="23" spans="2:101" s="2132" customFormat="1" ht="13.8" x14ac:dyDescent="0.25">
      <c r="B23" s="2102" t="s">
        <v>2689</v>
      </c>
      <c r="C23" s="2127">
        <v>7</v>
      </c>
      <c r="D23" s="2104">
        <v>171</v>
      </c>
      <c r="E23" s="2111">
        <f>C23+D23</f>
        <v>178</v>
      </c>
      <c r="F23" s="2127">
        <v>0</v>
      </c>
      <c r="G23" s="2104">
        <v>0</v>
      </c>
      <c r="H23" s="2111">
        <f>F23+G23</f>
        <v>0</v>
      </c>
      <c r="I23" s="2127">
        <v>0</v>
      </c>
      <c r="J23" s="2104">
        <v>0</v>
      </c>
      <c r="K23" s="2111">
        <f>I23+J23</f>
        <v>0</v>
      </c>
      <c r="L23" s="2112">
        <v>0</v>
      </c>
      <c r="M23" s="2104">
        <v>0</v>
      </c>
      <c r="N23" s="2111">
        <f>L23+M23</f>
        <v>0</v>
      </c>
      <c r="O23" s="2103">
        <f t="shared" si="3"/>
        <v>7</v>
      </c>
      <c r="P23" s="2104">
        <f t="shared" si="3"/>
        <v>171</v>
      </c>
      <c r="Q23" s="2105">
        <f>O23+P23</f>
        <v>178</v>
      </c>
    </row>
    <row r="24" spans="2:101" s="2132" customFormat="1" ht="13.8" x14ac:dyDescent="0.25">
      <c r="B24" s="2113" t="s">
        <v>6</v>
      </c>
      <c r="C24" s="2134">
        <f>SUM(C20:C23)</f>
        <v>30</v>
      </c>
      <c r="D24" s="2135">
        <f>SUM(D20:D23)</f>
        <v>194</v>
      </c>
      <c r="E24" s="2136">
        <f>SUM(E20:E22)</f>
        <v>46</v>
      </c>
      <c r="F24" s="2134">
        <f>SUM(F20:F23)</f>
        <v>55</v>
      </c>
      <c r="G24" s="2135">
        <f>SUM(G20:G23)</f>
        <v>56</v>
      </c>
      <c r="H24" s="2136">
        <f>SUM(H20:H22)</f>
        <v>111</v>
      </c>
      <c r="I24" s="2134">
        <f>SUM(I20:I22)</f>
        <v>16</v>
      </c>
      <c r="J24" s="2135">
        <f>SUM(J20:J23)</f>
        <v>12</v>
      </c>
      <c r="K24" s="2136">
        <f>SUM(K20:K22)</f>
        <v>28</v>
      </c>
      <c r="L24" s="2134">
        <f>SUM(L20:L22)</f>
        <v>0</v>
      </c>
      <c r="M24" s="2135">
        <f>SUM(M20:M22)</f>
        <v>0</v>
      </c>
      <c r="N24" s="2136">
        <f>SUM(N20:N22)</f>
        <v>0</v>
      </c>
      <c r="O24" s="2125">
        <f>SUM(O20:O23)</f>
        <v>101</v>
      </c>
      <c r="P24" s="2115">
        <f>SUM(P20:P23)</f>
        <v>262</v>
      </c>
      <c r="Q24" s="2116">
        <f>SUM(Q20:Q23)</f>
        <v>363</v>
      </c>
    </row>
    <row r="25" spans="2:101" s="2093" customFormat="1" ht="15.6" x14ac:dyDescent="0.35">
      <c r="B25" s="2098" t="s">
        <v>2655</v>
      </c>
      <c r="C25" s="2099"/>
      <c r="D25" s="2100"/>
      <c r="E25" s="2100"/>
      <c r="F25" s="2100"/>
      <c r="G25" s="2100"/>
      <c r="H25" s="2100"/>
      <c r="I25" s="2100"/>
      <c r="J25" s="2100"/>
      <c r="K25" s="2100"/>
      <c r="L25" s="2100"/>
      <c r="M25" s="2100"/>
      <c r="N25" s="2100"/>
      <c r="O25" s="2100"/>
      <c r="P25" s="2100"/>
      <c r="Q25" s="2101"/>
      <c r="R25" s="2094"/>
      <c r="S25" s="2094"/>
      <c r="T25" s="2094"/>
      <c r="U25" s="2094"/>
      <c r="V25" s="2094"/>
      <c r="W25" s="2094"/>
      <c r="X25" s="2094"/>
      <c r="Y25" s="2094"/>
      <c r="Z25" s="2094"/>
      <c r="AA25" s="2094"/>
      <c r="AB25" s="2094"/>
      <c r="AC25" s="2094"/>
      <c r="AD25" s="2094"/>
      <c r="AE25" s="2094"/>
      <c r="AF25" s="2094"/>
      <c r="AG25" s="2094"/>
      <c r="AH25" s="2094"/>
      <c r="AI25" s="2094"/>
      <c r="AJ25" s="2094"/>
      <c r="AK25" s="2094"/>
      <c r="AL25" s="2094"/>
      <c r="AM25" s="2094"/>
      <c r="AN25" s="2094"/>
      <c r="AO25" s="2094"/>
      <c r="AP25" s="2094"/>
      <c r="AQ25" s="2094"/>
      <c r="AR25" s="2094"/>
      <c r="AS25" s="2094"/>
      <c r="AT25" s="2094"/>
      <c r="AU25" s="2094"/>
      <c r="AV25" s="2094"/>
      <c r="AW25" s="2094"/>
      <c r="AX25" s="2094"/>
      <c r="AY25" s="2094"/>
      <c r="AZ25" s="2094"/>
      <c r="BA25" s="2094"/>
      <c r="BB25" s="2094"/>
      <c r="BC25" s="2094"/>
      <c r="BD25" s="2094"/>
      <c r="BE25" s="2094"/>
      <c r="BF25" s="2094"/>
      <c r="BG25" s="2094"/>
      <c r="BH25" s="2094"/>
      <c r="BI25" s="2094"/>
      <c r="BJ25" s="2094"/>
      <c r="BK25" s="2094"/>
      <c r="BL25" s="2094"/>
      <c r="BM25" s="2094"/>
      <c r="BN25" s="2094"/>
      <c r="BO25" s="2094"/>
      <c r="BP25" s="2094"/>
      <c r="BQ25" s="2094"/>
      <c r="BR25" s="2094"/>
      <c r="BS25" s="2094"/>
      <c r="BT25" s="2094"/>
      <c r="BU25" s="2094"/>
      <c r="BV25" s="2094"/>
      <c r="BW25" s="2094"/>
      <c r="BX25" s="2094"/>
      <c r="BY25" s="2094"/>
      <c r="BZ25" s="2094"/>
      <c r="CA25" s="2094"/>
      <c r="CB25" s="2094"/>
      <c r="CC25" s="2094"/>
      <c r="CD25" s="2094"/>
      <c r="CE25" s="2094"/>
      <c r="CF25" s="2094"/>
      <c r="CG25" s="2094"/>
      <c r="CH25" s="2094"/>
      <c r="CI25" s="2094"/>
      <c r="CJ25" s="2094"/>
      <c r="CK25" s="2094"/>
      <c r="CL25" s="2094"/>
      <c r="CM25" s="2094"/>
      <c r="CN25" s="2094"/>
      <c r="CO25" s="2094"/>
      <c r="CP25" s="2094"/>
      <c r="CQ25" s="2094"/>
      <c r="CR25" s="2094"/>
      <c r="CS25" s="2094"/>
      <c r="CT25" s="2094"/>
      <c r="CU25" s="2094"/>
      <c r="CV25" s="2094"/>
      <c r="CW25" s="2094"/>
    </row>
    <row r="26" spans="2:101" s="2093" customFormat="1" ht="15.6" x14ac:dyDescent="0.35">
      <c r="B26" s="2119" t="s">
        <v>2679</v>
      </c>
      <c r="C26" s="2137">
        <f t="shared" ref="C26:Q27" si="4">C7+C11+C15+C20</f>
        <v>53</v>
      </c>
      <c r="D26" s="2138">
        <f t="shared" si="4"/>
        <v>101</v>
      </c>
      <c r="E26" s="2139">
        <f t="shared" si="4"/>
        <v>154</v>
      </c>
      <c r="F26" s="2138">
        <f t="shared" si="4"/>
        <v>167</v>
      </c>
      <c r="G26" s="2138">
        <f t="shared" si="4"/>
        <v>198</v>
      </c>
      <c r="H26" s="2139">
        <f t="shared" si="4"/>
        <v>365</v>
      </c>
      <c r="I26" s="2138">
        <f t="shared" si="4"/>
        <v>0</v>
      </c>
      <c r="J26" s="2138">
        <f t="shared" si="4"/>
        <v>0</v>
      </c>
      <c r="K26" s="2139">
        <f t="shared" si="4"/>
        <v>0</v>
      </c>
      <c r="L26" s="2138">
        <f t="shared" si="4"/>
        <v>0</v>
      </c>
      <c r="M26" s="2138">
        <f t="shared" si="4"/>
        <v>0</v>
      </c>
      <c r="N26" s="2139">
        <f t="shared" si="4"/>
        <v>0</v>
      </c>
      <c r="O26" s="2138">
        <f t="shared" si="4"/>
        <v>220</v>
      </c>
      <c r="P26" s="2138">
        <f t="shared" si="4"/>
        <v>299</v>
      </c>
      <c r="Q26" s="2140">
        <f t="shared" si="4"/>
        <v>519</v>
      </c>
      <c r="R26" s="2094"/>
      <c r="S26" s="2094"/>
      <c r="T26" s="2094"/>
      <c r="U26" s="2094"/>
      <c r="V26" s="2094"/>
      <c r="W26" s="2094"/>
      <c r="X26" s="2094"/>
      <c r="Y26" s="2094"/>
      <c r="Z26" s="2094"/>
      <c r="AA26" s="2094"/>
      <c r="AB26" s="2094"/>
      <c r="AC26" s="2094"/>
      <c r="AD26" s="2094"/>
      <c r="AE26" s="2094"/>
      <c r="AF26" s="2094"/>
      <c r="AG26" s="2094"/>
      <c r="AH26" s="2094"/>
      <c r="AI26" s="2094"/>
      <c r="AJ26" s="2094"/>
      <c r="AK26" s="2094"/>
      <c r="AL26" s="2094"/>
      <c r="AM26" s="2094"/>
      <c r="AN26" s="2094"/>
      <c r="AO26" s="2094"/>
      <c r="AP26" s="2094"/>
      <c r="AQ26" s="2094"/>
      <c r="AR26" s="2094"/>
      <c r="AS26" s="2094"/>
      <c r="AT26" s="2094"/>
      <c r="AU26" s="2094"/>
      <c r="AV26" s="2094"/>
      <c r="AW26" s="2094"/>
      <c r="AX26" s="2094"/>
      <c r="AY26" s="2094"/>
      <c r="AZ26" s="2094"/>
      <c r="BA26" s="2094"/>
      <c r="BB26" s="2094"/>
      <c r="BC26" s="2094"/>
      <c r="BD26" s="2094"/>
      <c r="BE26" s="2094"/>
      <c r="BF26" s="2094"/>
      <c r="BG26" s="2094"/>
      <c r="BH26" s="2094"/>
      <c r="BI26" s="2094"/>
      <c r="BJ26" s="2094"/>
      <c r="BK26" s="2094"/>
      <c r="BL26" s="2094"/>
      <c r="BM26" s="2094"/>
      <c r="BN26" s="2094"/>
      <c r="BO26" s="2094"/>
      <c r="BP26" s="2094"/>
      <c r="BQ26" s="2094"/>
      <c r="BR26" s="2094"/>
      <c r="BS26" s="2094"/>
      <c r="BT26" s="2094"/>
      <c r="BU26" s="2094"/>
      <c r="BV26" s="2094"/>
      <c r="BW26" s="2094"/>
      <c r="BX26" s="2094"/>
      <c r="BY26" s="2094"/>
      <c r="BZ26" s="2094"/>
      <c r="CA26" s="2094"/>
      <c r="CB26" s="2094"/>
      <c r="CC26" s="2094"/>
      <c r="CD26" s="2094"/>
      <c r="CE26" s="2094"/>
      <c r="CF26" s="2094"/>
      <c r="CG26" s="2094"/>
      <c r="CH26" s="2094"/>
      <c r="CI26" s="2094"/>
      <c r="CJ26" s="2094"/>
      <c r="CK26" s="2094"/>
      <c r="CL26" s="2094"/>
      <c r="CM26" s="2094"/>
      <c r="CN26" s="2094"/>
      <c r="CO26" s="2094"/>
      <c r="CP26" s="2094"/>
      <c r="CQ26" s="2094"/>
      <c r="CR26" s="2094"/>
      <c r="CS26" s="2094"/>
      <c r="CT26" s="2094"/>
      <c r="CU26" s="2094"/>
      <c r="CV26" s="2094"/>
      <c r="CW26" s="2094"/>
    </row>
    <row r="27" spans="2:101" s="2093" customFormat="1" ht="15.6" x14ac:dyDescent="0.35">
      <c r="B27" s="2119" t="s">
        <v>2681</v>
      </c>
      <c r="C27" s="2141">
        <f t="shared" si="4"/>
        <v>318</v>
      </c>
      <c r="D27" s="2142">
        <f t="shared" si="4"/>
        <v>414</v>
      </c>
      <c r="E27" s="2143">
        <f t="shared" si="4"/>
        <v>732</v>
      </c>
      <c r="F27" s="2142">
        <f t="shared" si="4"/>
        <v>258</v>
      </c>
      <c r="G27" s="2142">
        <f t="shared" si="4"/>
        <v>346</v>
      </c>
      <c r="H27" s="2143">
        <f t="shared" si="4"/>
        <v>604</v>
      </c>
      <c r="I27" s="2142">
        <f t="shared" si="4"/>
        <v>137</v>
      </c>
      <c r="J27" s="2142">
        <f t="shared" si="4"/>
        <v>144</v>
      </c>
      <c r="K27" s="2143">
        <f t="shared" si="4"/>
        <v>281</v>
      </c>
      <c r="L27" s="2142">
        <f t="shared" si="4"/>
        <v>30</v>
      </c>
      <c r="M27" s="2142">
        <f t="shared" si="4"/>
        <v>57</v>
      </c>
      <c r="N27" s="2143">
        <f t="shared" si="4"/>
        <v>87</v>
      </c>
      <c r="O27" s="2142">
        <f t="shared" si="4"/>
        <v>743</v>
      </c>
      <c r="P27" s="2142">
        <f t="shared" si="4"/>
        <v>961</v>
      </c>
      <c r="Q27" s="2144">
        <f t="shared" si="4"/>
        <v>1704</v>
      </c>
      <c r="R27" s="2118"/>
      <c r="S27" s="2118"/>
      <c r="T27" s="2118"/>
      <c r="U27" s="2094"/>
      <c r="V27" s="2094"/>
      <c r="W27" s="2094"/>
      <c r="X27" s="2094"/>
      <c r="Y27" s="2094"/>
      <c r="Z27" s="2094"/>
      <c r="AA27" s="2094"/>
      <c r="AB27" s="2094"/>
      <c r="AC27" s="2094"/>
      <c r="AD27" s="2094"/>
      <c r="AE27" s="2094"/>
      <c r="AF27" s="2094"/>
      <c r="AG27" s="2094"/>
      <c r="AH27" s="2094"/>
      <c r="AI27" s="2094"/>
      <c r="AJ27" s="2094"/>
      <c r="AK27" s="2094"/>
      <c r="AL27" s="2094"/>
      <c r="AM27" s="2094"/>
      <c r="AN27" s="2094"/>
      <c r="AO27" s="2094"/>
      <c r="AP27" s="2094"/>
      <c r="AQ27" s="2094"/>
      <c r="AR27" s="2094"/>
      <c r="AS27" s="2094"/>
      <c r="AT27" s="2094"/>
      <c r="AU27" s="2094"/>
      <c r="AV27" s="2094"/>
      <c r="AW27" s="2094"/>
      <c r="AX27" s="2094"/>
      <c r="AY27" s="2094"/>
      <c r="AZ27" s="2094"/>
      <c r="BA27" s="2094"/>
      <c r="BB27" s="2094"/>
      <c r="BC27" s="2094"/>
      <c r="BD27" s="2094"/>
      <c r="BE27" s="2094"/>
      <c r="BF27" s="2094"/>
      <c r="BG27" s="2094"/>
      <c r="BH27" s="2094"/>
      <c r="BI27" s="2094"/>
      <c r="BJ27" s="2094"/>
      <c r="BK27" s="2094"/>
      <c r="BL27" s="2094"/>
      <c r="BM27" s="2094"/>
      <c r="BN27" s="2094"/>
      <c r="BO27" s="2094"/>
      <c r="BP27" s="2094"/>
      <c r="BQ27" s="2094"/>
      <c r="BR27" s="2094"/>
      <c r="BS27" s="2094"/>
      <c r="BT27" s="2094"/>
      <c r="BU27" s="2094"/>
      <c r="BV27" s="2094"/>
      <c r="BW27" s="2094"/>
      <c r="BX27" s="2094"/>
      <c r="BY27" s="2094"/>
      <c r="BZ27" s="2094"/>
      <c r="CA27" s="2094"/>
      <c r="CB27" s="2094"/>
      <c r="CC27" s="2094"/>
      <c r="CD27" s="2094"/>
      <c r="CE27" s="2094"/>
      <c r="CF27" s="2094"/>
      <c r="CG27" s="2094"/>
      <c r="CH27" s="2094"/>
      <c r="CI27" s="2094"/>
      <c r="CJ27" s="2094"/>
      <c r="CK27" s="2094"/>
      <c r="CL27" s="2094"/>
      <c r="CM27" s="2094"/>
      <c r="CN27" s="2094"/>
      <c r="CO27" s="2094"/>
      <c r="CP27" s="2094"/>
      <c r="CQ27" s="2094"/>
      <c r="CR27" s="2094"/>
      <c r="CS27" s="2094"/>
      <c r="CT27" s="2094"/>
      <c r="CU27" s="2094"/>
      <c r="CV27" s="2094"/>
      <c r="CW27" s="2094"/>
    </row>
    <row r="28" spans="2:101" s="2093" customFormat="1" ht="15.6" x14ac:dyDescent="0.35">
      <c r="B28" s="2119" t="s">
        <v>2682</v>
      </c>
      <c r="C28" s="2141">
        <f t="shared" ref="C28:Q28" si="5">C22+C17</f>
        <v>40</v>
      </c>
      <c r="D28" s="2142">
        <f t="shared" si="5"/>
        <v>17</v>
      </c>
      <c r="E28" s="2143">
        <f t="shared" si="5"/>
        <v>57</v>
      </c>
      <c r="F28" s="2142">
        <f t="shared" si="5"/>
        <v>32</v>
      </c>
      <c r="G28" s="2142">
        <f t="shared" si="5"/>
        <v>19</v>
      </c>
      <c r="H28" s="2143">
        <f t="shared" si="5"/>
        <v>51</v>
      </c>
      <c r="I28" s="2142">
        <f t="shared" si="5"/>
        <v>9</v>
      </c>
      <c r="J28" s="2142">
        <f t="shared" si="5"/>
        <v>2</v>
      </c>
      <c r="K28" s="2143">
        <f t="shared" si="5"/>
        <v>11</v>
      </c>
      <c r="L28" s="2142">
        <f t="shared" si="5"/>
        <v>0</v>
      </c>
      <c r="M28" s="2142">
        <f t="shared" si="5"/>
        <v>0</v>
      </c>
      <c r="N28" s="2143">
        <f t="shared" si="5"/>
        <v>0</v>
      </c>
      <c r="O28" s="2142">
        <f t="shared" si="5"/>
        <v>81</v>
      </c>
      <c r="P28" s="2142">
        <f t="shared" si="5"/>
        <v>38</v>
      </c>
      <c r="Q28" s="2144">
        <f t="shared" si="5"/>
        <v>119</v>
      </c>
      <c r="R28" s="2094"/>
      <c r="S28" s="2094"/>
      <c r="T28" s="2094"/>
      <c r="U28" s="2094"/>
      <c r="V28" s="2094"/>
      <c r="W28" s="2094"/>
      <c r="X28" s="2094"/>
      <c r="Y28" s="2094"/>
      <c r="Z28" s="2094"/>
      <c r="AA28" s="2094"/>
      <c r="AB28" s="2094"/>
      <c r="AC28" s="2094"/>
      <c r="AD28" s="2094"/>
      <c r="AE28" s="2094"/>
      <c r="AF28" s="2094"/>
      <c r="AG28" s="2094"/>
      <c r="AH28" s="2094"/>
      <c r="AI28" s="2094"/>
      <c r="AJ28" s="2094"/>
      <c r="AK28" s="2094"/>
      <c r="AL28" s="2094"/>
      <c r="AM28" s="2094"/>
      <c r="AN28" s="2094"/>
      <c r="AO28" s="2094"/>
      <c r="AP28" s="2094"/>
      <c r="AQ28" s="2094"/>
      <c r="AR28" s="2094"/>
      <c r="AS28" s="2094"/>
      <c r="AT28" s="2094"/>
      <c r="AU28" s="2094"/>
      <c r="AV28" s="2094"/>
      <c r="AW28" s="2094"/>
      <c r="AX28" s="2094"/>
      <c r="AY28" s="2094"/>
      <c r="AZ28" s="2094"/>
      <c r="BA28" s="2094"/>
      <c r="BB28" s="2094"/>
      <c r="BC28" s="2094"/>
      <c r="BD28" s="2094"/>
      <c r="BE28" s="2094"/>
      <c r="BF28" s="2094"/>
      <c r="BG28" s="2094"/>
      <c r="BH28" s="2094"/>
      <c r="BI28" s="2094"/>
      <c r="BJ28" s="2094"/>
      <c r="BK28" s="2094"/>
      <c r="BL28" s="2094"/>
      <c r="BM28" s="2094"/>
      <c r="BN28" s="2094"/>
      <c r="BO28" s="2094"/>
      <c r="BP28" s="2094"/>
      <c r="BQ28" s="2094"/>
      <c r="BR28" s="2094"/>
      <c r="BS28" s="2094"/>
      <c r="BT28" s="2094"/>
      <c r="BU28" s="2094"/>
      <c r="BV28" s="2094"/>
      <c r="BW28" s="2094"/>
      <c r="BX28" s="2094"/>
      <c r="BY28" s="2094"/>
      <c r="BZ28" s="2094"/>
      <c r="CA28" s="2094"/>
      <c r="CB28" s="2094"/>
      <c r="CC28" s="2094"/>
      <c r="CD28" s="2094"/>
      <c r="CE28" s="2094"/>
      <c r="CF28" s="2094"/>
      <c r="CG28" s="2094"/>
      <c r="CH28" s="2094"/>
      <c r="CI28" s="2094"/>
      <c r="CJ28" s="2094"/>
      <c r="CK28" s="2094"/>
      <c r="CL28" s="2094"/>
      <c r="CM28" s="2094"/>
      <c r="CN28" s="2094"/>
      <c r="CO28" s="2094"/>
      <c r="CP28" s="2094"/>
      <c r="CQ28" s="2094"/>
      <c r="CR28" s="2094"/>
      <c r="CS28" s="2094"/>
      <c r="CT28" s="2094"/>
      <c r="CU28" s="2094"/>
      <c r="CV28" s="2094"/>
      <c r="CW28" s="2094"/>
    </row>
    <row r="29" spans="2:101" s="2093" customFormat="1" ht="15.6" x14ac:dyDescent="0.35">
      <c r="B29" s="2102" t="s">
        <v>2689</v>
      </c>
      <c r="C29" s="2145">
        <f t="shared" ref="C29:Q29" si="6">C23</f>
        <v>7</v>
      </c>
      <c r="D29" s="2142">
        <f t="shared" si="6"/>
        <v>171</v>
      </c>
      <c r="E29" s="2143">
        <f t="shared" si="6"/>
        <v>178</v>
      </c>
      <c r="F29" s="2142">
        <f t="shared" si="6"/>
        <v>0</v>
      </c>
      <c r="G29" s="2142">
        <f t="shared" si="6"/>
        <v>0</v>
      </c>
      <c r="H29" s="2143">
        <f t="shared" si="6"/>
        <v>0</v>
      </c>
      <c r="I29" s="2142">
        <f t="shared" si="6"/>
        <v>0</v>
      </c>
      <c r="J29" s="2142">
        <f t="shared" si="6"/>
        <v>0</v>
      </c>
      <c r="K29" s="2143">
        <f t="shared" si="6"/>
        <v>0</v>
      </c>
      <c r="L29" s="2142">
        <f t="shared" si="6"/>
        <v>0</v>
      </c>
      <c r="M29" s="2142">
        <f t="shared" si="6"/>
        <v>0</v>
      </c>
      <c r="N29" s="2143">
        <f t="shared" si="6"/>
        <v>0</v>
      </c>
      <c r="O29" s="2142">
        <f t="shared" si="6"/>
        <v>7</v>
      </c>
      <c r="P29" s="2142">
        <f t="shared" si="6"/>
        <v>171</v>
      </c>
      <c r="Q29" s="2144">
        <f t="shared" si="6"/>
        <v>178</v>
      </c>
      <c r="R29" s="2094"/>
      <c r="S29" s="2094"/>
      <c r="T29" s="2094"/>
      <c r="U29" s="2094"/>
      <c r="V29" s="2094"/>
      <c r="W29" s="2094"/>
      <c r="X29" s="2094"/>
      <c r="Y29" s="2094"/>
      <c r="Z29" s="2094"/>
      <c r="AA29" s="2094"/>
      <c r="AB29" s="2094"/>
      <c r="AC29" s="2094"/>
      <c r="AD29" s="2094"/>
      <c r="AE29" s="2094"/>
      <c r="AF29" s="2094"/>
      <c r="AG29" s="2094"/>
      <c r="AH29" s="2094"/>
      <c r="AI29" s="2094"/>
      <c r="AJ29" s="2094"/>
      <c r="AK29" s="2094"/>
      <c r="AL29" s="2094"/>
      <c r="AM29" s="2094"/>
      <c r="AN29" s="2094"/>
      <c r="AO29" s="2094"/>
      <c r="AP29" s="2094"/>
      <c r="AQ29" s="2094"/>
      <c r="AR29" s="2094"/>
      <c r="AS29" s="2094"/>
      <c r="AT29" s="2094"/>
      <c r="AU29" s="2094"/>
      <c r="AV29" s="2094"/>
      <c r="AW29" s="2094"/>
      <c r="AX29" s="2094"/>
      <c r="AY29" s="2094"/>
      <c r="AZ29" s="2094"/>
      <c r="BA29" s="2094"/>
      <c r="BB29" s="2094"/>
      <c r="BC29" s="2094"/>
      <c r="BD29" s="2094"/>
      <c r="BE29" s="2094"/>
      <c r="BF29" s="2094"/>
      <c r="BG29" s="2094"/>
      <c r="BH29" s="2094"/>
      <c r="BI29" s="2094"/>
      <c r="BJ29" s="2094"/>
      <c r="BK29" s="2094"/>
      <c r="BL29" s="2094"/>
      <c r="BM29" s="2094"/>
      <c r="BN29" s="2094"/>
      <c r="BO29" s="2094"/>
      <c r="BP29" s="2094"/>
      <c r="BQ29" s="2094"/>
      <c r="BR29" s="2094"/>
      <c r="BS29" s="2094"/>
      <c r="BT29" s="2094"/>
      <c r="BU29" s="2094"/>
      <c r="BV29" s="2094"/>
      <c r="BW29" s="2094"/>
      <c r="BX29" s="2094"/>
      <c r="BY29" s="2094"/>
      <c r="BZ29" s="2094"/>
      <c r="CA29" s="2094"/>
      <c r="CB29" s="2094"/>
      <c r="CC29" s="2094"/>
      <c r="CD29" s="2094"/>
      <c r="CE29" s="2094"/>
      <c r="CF29" s="2094"/>
      <c r="CG29" s="2094"/>
      <c r="CH29" s="2094"/>
      <c r="CI29" s="2094"/>
      <c r="CJ29" s="2094"/>
      <c r="CK29" s="2094"/>
      <c r="CL29" s="2094"/>
      <c r="CM29" s="2094"/>
      <c r="CN29" s="2094"/>
      <c r="CO29" s="2094"/>
      <c r="CP29" s="2094"/>
      <c r="CQ29" s="2094"/>
      <c r="CR29" s="2094"/>
      <c r="CS29" s="2094"/>
      <c r="CT29" s="2094"/>
      <c r="CU29" s="2094"/>
      <c r="CV29" s="2094"/>
      <c r="CW29" s="2094"/>
    </row>
    <row r="30" spans="2:101" s="2093" customFormat="1" ht="15.6" x14ac:dyDescent="0.35">
      <c r="B30" s="2122" t="s">
        <v>6</v>
      </c>
      <c r="C30" s="2124">
        <f t="shared" ref="C30:Q30" si="7">SUM(C26:C29)</f>
        <v>418</v>
      </c>
      <c r="D30" s="2124">
        <f t="shared" si="7"/>
        <v>703</v>
      </c>
      <c r="E30" s="2126">
        <f t="shared" si="7"/>
        <v>1121</v>
      </c>
      <c r="F30" s="2124">
        <f t="shared" si="7"/>
        <v>457</v>
      </c>
      <c r="G30" s="2124">
        <f t="shared" si="7"/>
        <v>563</v>
      </c>
      <c r="H30" s="2126">
        <f t="shared" si="7"/>
        <v>1020</v>
      </c>
      <c r="I30" s="2124">
        <f t="shared" si="7"/>
        <v>146</v>
      </c>
      <c r="J30" s="2124">
        <f t="shared" si="7"/>
        <v>146</v>
      </c>
      <c r="K30" s="2126">
        <f t="shared" si="7"/>
        <v>292</v>
      </c>
      <c r="L30" s="2124">
        <f t="shared" si="7"/>
        <v>30</v>
      </c>
      <c r="M30" s="2124">
        <f t="shared" si="7"/>
        <v>57</v>
      </c>
      <c r="N30" s="2126">
        <f t="shared" si="7"/>
        <v>87</v>
      </c>
      <c r="O30" s="2124">
        <f t="shared" si="7"/>
        <v>1051</v>
      </c>
      <c r="P30" s="2124">
        <f t="shared" si="7"/>
        <v>1469</v>
      </c>
      <c r="Q30" s="2126">
        <f t="shared" si="7"/>
        <v>2520</v>
      </c>
      <c r="R30" s="2118"/>
      <c r="S30" s="2118"/>
      <c r="T30" s="2118"/>
      <c r="U30" s="2094"/>
      <c r="V30" s="2094"/>
      <c r="W30" s="2094"/>
      <c r="X30" s="2094"/>
      <c r="Y30" s="2094"/>
      <c r="Z30" s="2094"/>
      <c r="AA30" s="2094"/>
      <c r="AB30" s="2094"/>
      <c r="AC30" s="2094"/>
      <c r="AD30" s="2094"/>
      <c r="AE30" s="2094"/>
      <c r="AF30" s="2094"/>
      <c r="AG30" s="2094"/>
      <c r="AH30" s="2094"/>
      <c r="AI30" s="2094"/>
      <c r="AJ30" s="2094"/>
      <c r="AK30" s="2094"/>
      <c r="AL30" s="2094"/>
      <c r="AM30" s="2094"/>
      <c r="AN30" s="2094"/>
      <c r="AO30" s="2094"/>
      <c r="AP30" s="2094"/>
      <c r="AQ30" s="2094"/>
      <c r="AR30" s="2094"/>
      <c r="AS30" s="2094"/>
      <c r="AT30" s="2094"/>
      <c r="AU30" s="2094"/>
      <c r="AV30" s="2094"/>
      <c r="AW30" s="2094"/>
      <c r="AX30" s="2094"/>
      <c r="AY30" s="2094"/>
      <c r="AZ30" s="2094"/>
      <c r="BA30" s="2094"/>
      <c r="BB30" s="2094"/>
      <c r="BC30" s="2094"/>
      <c r="BD30" s="2094"/>
      <c r="BE30" s="2094"/>
      <c r="BF30" s="2094"/>
      <c r="BG30" s="2094"/>
      <c r="BH30" s="2094"/>
      <c r="BI30" s="2094"/>
      <c r="BJ30" s="2094"/>
      <c r="BK30" s="2094"/>
      <c r="BL30" s="2094"/>
      <c r="BM30" s="2094"/>
      <c r="BN30" s="2094"/>
      <c r="BO30" s="2094"/>
      <c r="BP30" s="2094"/>
      <c r="BQ30" s="2094"/>
      <c r="BR30" s="2094"/>
      <c r="BS30" s="2094"/>
      <c r="BT30" s="2094"/>
      <c r="BU30" s="2094"/>
      <c r="BV30" s="2094"/>
      <c r="BW30" s="2094"/>
      <c r="BX30" s="2094"/>
      <c r="BY30" s="2094"/>
      <c r="BZ30" s="2094"/>
      <c r="CA30" s="2094"/>
      <c r="CB30" s="2094"/>
      <c r="CC30" s="2094"/>
      <c r="CD30" s="2094"/>
      <c r="CE30" s="2094"/>
      <c r="CF30" s="2094"/>
      <c r="CG30" s="2094"/>
      <c r="CH30" s="2094"/>
      <c r="CI30" s="2094"/>
      <c r="CJ30" s="2094"/>
      <c r="CK30" s="2094"/>
      <c r="CL30" s="2094"/>
      <c r="CM30" s="2094"/>
      <c r="CN30" s="2094"/>
      <c r="CO30" s="2094"/>
      <c r="CP30" s="2094"/>
      <c r="CQ30" s="2094"/>
      <c r="CR30" s="2094"/>
      <c r="CS30" s="2094"/>
      <c r="CT30" s="2094"/>
      <c r="CU30" s="2094"/>
      <c r="CV30" s="2094"/>
      <c r="CW30" s="2094"/>
    </row>
    <row r="31" spans="2:101" x14ac:dyDescent="0.25">
      <c r="B31" s="2146" t="s">
        <v>2706</v>
      </c>
    </row>
  </sheetData>
  <mergeCells count="7">
    <mergeCell ref="O4:Q4"/>
    <mergeCell ref="A1:I1"/>
    <mergeCell ref="B4:B5"/>
    <mergeCell ref="C4:E4"/>
    <mergeCell ref="F4:H4"/>
    <mergeCell ref="I4:K4"/>
    <mergeCell ref="L4:N4"/>
  </mergeCells>
  <hyperlinks>
    <hyperlink ref="A1:I1" location="CONTENT!B153" display="Back to Table of Contents" xr:uid="{1CCE6D99-5ACD-49D0-93C2-A914D5250461}"/>
  </hyperlinks>
  <pageMargins left="0.7" right="0.7" top="0.75" bottom="0.75" header="0.3" footer="0.3"/>
  <ignoredErrors>
    <ignoredError sqref="E18:M23 E24:H24" formula="1"/>
    <ignoredError sqref="I24:M24" formula="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4EB4-12A1-40B4-87C5-A229227D7C1B}">
  <dimension ref="A1:M41"/>
  <sheetViews>
    <sheetView workbookViewId="0">
      <selection sqref="A1:G1"/>
    </sheetView>
  </sheetViews>
  <sheetFormatPr defaultColWidth="8.3984375" defaultRowHeight="15.6" x14ac:dyDescent="0.3"/>
  <cols>
    <col min="1" max="1" width="17.09765625" style="273" customWidth="1"/>
    <col min="2" max="2" width="13.19921875" style="273" customWidth="1"/>
    <col min="3" max="3" width="13.69921875" style="273" customWidth="1"/>
    <col min="4" max="4" width="14.3984375" style="273" customWidth="1"/>
    <col min="5" max="5" width="12.8984375" style="273" customWidth="1"/>
    <col min="6" max="6" width="14.69921875" style="273" customWidth="1"/>
    <col min="7" max="7" width="12.59765625" style="273" customWidth="1"/>
    <col min="8" max="8" width="13.5" style="273" customWidth="1"/>
    <col min="9" max="9" width="11.09765625" style="273" customWidth="1"/>
    <col min="10" max="10" width="7.19921875" style="273" customWidth="1"/>
    <col min="11" max="11" width="26.19921875" style="273" customWidth="1"/>
    <col min="12" max="13" width="13.8984375" style="273" customWidth="1"/>
    <col min="14" max="16384" width="8.3984375" style="273"/>
  </cols>
  <sheetData>
    <row r="1" spans="1:11" x14ac:dyDescent="0.3">
      <c r="A1" s="5863" t="s">
        <v>0</v>
      </c>
      <c r="B1" s="5863"/>
      <c r="C1" s="5863"/>
      <c r="D1" s="5863"/>
      <c r="E1" s="5863"/>
      <c r="F1" s="5863"/>
      <c r="G1" s="5863"/>
    </row>
    <row r="2" spans="1:11" ht="19.8" x14ac:dyDescent="0.3">
      <c r="A2" s="279" t="s">
        <v>395</v>
      </c>
    </row>
    <row r="3" spans="1:11" ht="14.25" customHeight="1" thickBot="1" x14ac:dyDescent="0.35">
      <c r="A3" s="279"/>
    </row>
    <row r="4" spans="1:11" ht="21.75" customHeight="1" thickBot="1" x14ac:dyDescent="0.35">
      <c r="A4" s="4675" t="s">
        <v>396</v>
      </c>
      <c r="B4" s="4091">
        <v>2011</v>
      </c>
      <c r="C4" s="4239"/>
      <c r="D4" s="4240"/>
      <c r="E4" s="4241"/>
      <c r="F4" s="4091">
        <v>2022</v>
      </c>
      <c r="G4" s="4239"/>
      <c r="H4" s="4240"/>
      <c r="I4" s="4241"/>
    </row>
    <row r="5" spans="1:11" ht="23.25" customHeight="1" thickBot="1" x14ac:dyDescent="0.35">
      <c r="A5" s="4684" t="s">
        <v>397</v>
      </c>
      <c r="B5" s="282" t="s">
        <v>63</v>
      </c>
      <c r="C5" s="4242" t="s">
        <v>224</v>
      </c>
      <c r="D5" s="4243" t="s">
        <v>223</v>
      </c>
      <c r="E5" s="4244"/>
      <c r="F5" s="282" t="s">
        <v>63</v>
      </c>
      <c r="G5" s="4242" t="s">
        <v>224</v>
      </c>
      <c r="H5" s="4243" t="s">
        <v>223</v>
      </c>
      <c r="I5" s="4244"/>
    </row>
    <row r="6" spans="1:11" ht="15.9" customHeight="1" thickBot="1" x14ac:dyDescent="0.35">
      <c r="A6" s="4803"/>
      <c r="B6" s="4245"/>
      <c r="C6" s="4246"/>
      <c r="D6" s="4247" t="s">
        <v>316</v>
      </c>
      <c r="E6" s="4248" t="s">
        <v>398</v>
      </c>
      <c r="F6" s="4245"/>
      <c r="G6" s="4246"/>
      <c r="H6" s="4247" t="s">
        <v>316</v>
      </c>
      <c r="I6" s="4248" t="s">
        <v>398</v>
      </c>
    </row>
    <row r="7" spans="1:11" ht="15.9" customHeight="1" x14ac:dyDescent="0.3">
      <c r="A7" s="4675" t="s">
        <v>399</v>
      </c>
      <c r="B7" s="4249">
        <v>6151</v>
      </c>
      <c r="C7" s="4250">
        <v>6156</v>
      </c>
      <c r="D7" s="4251">
        <v>12307</v>
      </c>
      <c r="E7" s="4252">
        <v>0.99505424003712761</v>
      </c>
      <c r="F7" s="4249">
        <v>4771</v>
      </c>
      <c r="G7" s="4250">
        <v>5405</v>
      </c>
      <c r="H7" s="4251">
        <v>10176</v>
      </c>
      <c r="I7" s="4252">
        <v>0.82523921475763873</v>
      </c>
      <c r="K7" s="4880"/>
    </row>
    <row r="8" spans="1:11" ht="15.9" customHeight="1" x14ac:dyDescent="0.3">
      <c r="A8" s="4684" t="s">
        <v>400</v>
      </c>
      <c r="B8" s="4101">
        <v>30551</v>
      </c>
      <c r="C8" s="4074">
        <v>30220</v>
      </c>
      <c r="D8" s="4253">
        <v>60771</v>
      </c>
      <c r="E8" s="4254">
        <v>4.9134997335903376</v>
      </c>
      <c r="F8" s="4101">
        <v>23079</v>
      </c>
      <c r="G8" s="4074">
        <v>24319</v>
      </c>
      <c r="H8" s="4253">
        <v>47398</v>
      </c>
      <c r="I8" s="4254">
        <v>3.8438176396504082</v>
      </c>
      <c r="K8" s="4880"/>
    </row>
    <row r="9" spans="1:11" ht="15.9" customHeight="1" x14ac:dyDescent="0.3">
      <c r="A9" s="4684" t="s">
        <v>401</v>
      </c>
      <c r="B9" s="4101">
        <v>44947</v>
      </c>
      <c r="C9" s="4074">
        <v>44068</v>
      </c>
      <c r="D9" s="4253">
        <v>89015</v>
      </c>
      <c r="E9" s="4254">
        <v>7.1971035326972386</v>
      </c>
      <c r="F9" s="4101">
        <v>29643</v>
      </c>
      <c r="G9" s="4074">
        <v>30452</v>
      </c>
      <c r="H9" s="4253">
        <v>60095</v>
      </c>
      <c r="I9" s="4254">
        <v>4.8735014358156743</v>
      </c>
      <c r="K9" s="4880"/>
    </row>
    <row r="10" spans="1:11" ht="15.9" customHeight="1" x14ac:dyDescent="0.3">
      <c r="A10" s="4684" t="s">
        <v>402</v>
      </c>
      <c r="B10" s="4101">
        <v>47302</v>
      </c>
      <c r="C10" s="4074">
        <v>46337</v>
      </c>
      <c r="D10" s="4253">
        <v>93639</v>
      </c>
      <c r="E10" s="4254">
        <v>7.5709664404677497</v>
      </c>
      <c r="F10" s="4101">
        <v>34809</v>
      </c>
      <c r="G10" s="4074">
        <v>35653</v>
      </c>
      <c r="H10" s="4253">
        <v>70462</v>
      </c>
      <c r="I10" s="4254">
        <v>5.7142301051742077</v>
      </c>
      <c r="K10" s="4880"/>
    </row>
    <row r="11" spans="1:11" ht="15.9" customHeight="1" x14ac:dyDescent="0.3">
      <c r="A11" s="4684" t="s">
        <v>403</v>
      </c>
      <c r="B11" s="4101">
        <v>50715</v>
      </c>
      <c r="C11" s="4074">
        <v>50293</v>
      </c>
      <c r="D11" s="4253">
        <v>101008</v>
      </c>
      <c r="E11" s="4254">
        <v>8.1</v>
      </c>
      <c r="F11" s="4101">
        <v>42306</v>
      </c>
      <c r="G11" s="4074">
        <v>42753</v>
      </c>
      <c r="H11" s="4253">
        <v>85059</v>
      </c>
      <c r="I11" s="4254">
        <v>6.8979974811389537</v>
      </c>
      <c r="K11" s="4880"/>
    </row>
    <row r="12" spans="1:11" ht="15.9" customHeight="1" x14ac:dyDescent="0.3">
      <c r="A12" s="4684" t="s">
        <v>404</v>
      </c>
      <c r="B12" s="4101">
        <v>46871</v>
      </c>
      <c r="C12" s="4074">
        <v>45800</v>
      </c>
      <c r="D12" s="4253">
        <v>92671</v>
      </c>
      <c r="E12" s="4254">
        <v>7.4</v>
      </c>
      <c r="F12" s="4101">
        <v>45146</v>
      </c>
      <c r="G12" s="4074">
        <v>44420</v>
      </c>
      <c r="H12" s="4253">
        <v>89566</v>
      </c>
      <c r="I12" s="4254">
        <v>7.2634999517475114</v>
      </c>
      <c r="K12" s="4880"/>
    </row>
    <row r="13" spans="1:11" ht="15.9" customHeight="1" x14ac:dyDescent="0.3">
      <c r="A13" s="4684" t="s">
        <v>405</v>
      </c>
      <c r="B13" s="4101">
        <v>45589</v>
      </c>
      <c r="C13" s="4074">
        <v>45348</v>
      </c>
      <c r="D13" s="4253">
        <v>90937</v>
      </c>
      <c r="E13" s="4254">
        <v>7.3525024316451013</v>
      </c>
      <c r="F13" s="4101">
        <v>50384</v>
      </c>
      <c r="G13" s="4074">
        <v>46940</v>
      </c>
      <c r="H13" s="4253">
        <v>97324</v>
      </c>
      <c r="I13" s="4254">
        <v>7.8926475370550735</v>
      </c>
      <c r="K13" s="4880"/>
    </row>
    <row r="14" spans="1:11" ht="15.9" customHeight="1" x14ac:dyDescent="0.3">
      <c r="A14" s="4684" t="s">
        <v>406</v>
      </c>
      <c r="B14" s="4101">
        <v>52182</v>
      </c>
      <c r="C14" s="4074">
        <v>51247</v>
      </c>
      <c r="D14" s="4253">
        <v>103429</v>
      </c>
      <c r="E14" s="4254">
        <v>8.3625144221012491</v>
      </c>
      <c r="F14" s="4101">
        <v>51733</v>
      </c>
      <c r="G14" s="4074">
        <v>46864</v>
      </c>
      <c r="H14" s="4253">
        <v>98597</v>
      </c>
      <c r="I14" s="4254">
        <v>7.9958835355207256</v>
      </c>
      <c r="K14" s="4880"/>
    </row>
    <row r="15" spans="1:11" ht="15.9" customHeight="1" x14ac:dyDescent="0.3">
      <c r="A15" s="4684" t="s">
        <v>407</v>
      </c>
      <c r="B15" s="4101">
        <v>44241</v>
      </c>
      <c r="C15" s="4074">
        <v>43556</v>
      </c>
      <c r="D15" s="4253">
        <v>87797</v>
      </c>
      <c r="E15" s="4254">
        <v>7.0986249380466147</v>
      </c>
      <c r="F15" s="4101">
        <v>44360</v>
      </c>
      <c r="G15" s="4074">
        <v>41195</v>
      </c>
      <c r="H15" s="4253">
        <v>85555</v>
      </c>
      <c r="I15" s="4254">
        <v>6.9382214051287123</v>
      </c>
      <c r="K15" s="4880"/>
    </row>
    <row r="16" spans="1:11" ht="15.9" customHeight="1" x14ac:dyDescent="0.3">
      <c r="A16" s="4684" t="s">
        <v>408</v>
      </c>
      <c r="B16" s="4101">
        <v>45150</v>
      </c>
      <c r="C16" s="4074">
        <v>44236</v>
      </c>
      <c r="D16" s="4253">
        <v>89386</v>
      </c>
      <c r="E16" s="4254">
        <v>7.2270998862402447</v>
      </c>
      <c r="F16" s="4101">
        <v>49350</v>
      </c>
      <c r="G16" s="4074">
        <v>48128</v>
      </c>
      <c r="H16" s="4253">
        <v>97478</v>
      </c>
      <c r="I16" s="4254">
        <v>7.9051364166809259</v>
      </c>
      <c r="K16" s="4880"/>
    </row>
    <row r="17" spans="1:13" ht="15.9" customHeight="1" x14ac:dyDescent="0.3">
      <c r="A17" s="4684" t="s">
        <v>409</v>
      </c>
      <c r="B17" s="4101">
        <v>49800</v>
      </c>
      <c r="C17" s="4074">
        <v>49541</v>
      </c>
      <c r="D17" s="4253">
        <v>99341</v>
      </c>
      <c r="E17" s="4254">
        <v>8.0319885641934103</v>
      </c>
      <c r="F17" s="4101">
        <v>41910</v>
      </c>
      <c r="G17" s="4074">
        <v>42102</v>
      </c>
      <c r="H17" s="4253">
        <v>84012</v>
      </c>
      <c r="I17" s="4254">
        <v>6.8130893190073456</v>
      </c>
      <c r="K17" s="4880"/>
    </row>
    <row r="18" spans="1:13" ht="15.9" customHeight="1" x14ac:dyDescent="0.3">
      <c r="A18" s="4684" t="s">
        <v>410</v>
      </c>
      <c r="B18" s="4101">
        <v>42996</v>
      </c>
      <c r="C18" s="4074">
        <v>43341</v>
      </c>
      <c r="D18" s="4253">
        <v>86337</v>
      </c>
      <c r="E18" s="4254">
        <v>6.9805799887938154</v>
      </c>
      <c r="F18" s="4101">
        <v>39370</v>
      </c>
      <c r="G18" s="4074">
        <v>39652</v>
      </c>
      <c r="H18" s="4253">
        <v>79022</v>
      </c>
      <c r="I18" s="4254">
        <v>6.4084171804813401</v>
      </c>
      <c r="K18" s="4880"/>
    </row>
    <row r="19" spans="1:13" ht="15.9" customHeight="1" x14ac:dyDescent="0.3">
      <c r="A19" s="4684" t="s">
        <v>411</v>
      </c>
      <c r="B19" s="4101">
        <v>35713</v>
      </c>
      <c r="C19" s="4074">
        <v>37341</v>
      </c>
      <c r="D19" s="4253">
        <v>73054</v>
      </c>
      <c r="E19" s="4254">
        <v>5.9066135087082401</v>
      </c>
      <c r="F19" s="4101">
        <v>42378</v>
      </c>
      <c r="G19" s="4074">
        <v>43965</v>
      </c>
      <c r="H19" s="4253">
        <v>86343</v>
      </c>
      <c r="I19" s="4254">
        <v>7.0021255424350244</v>
      </c>
      <c r="K19" s="4880"/>
    </row>
    <row r="20" spans="1:13" ht="15.9" customHeight="1" x14ac:dyDescent="0.3">
      <c r="A20" s="4684" t="s">
        <v>412</v>
      </c>
      <c r="B20" s="4101">
        <v>27143</v>
      </c>
      <c r="C20" s="4074">
        <v>30199</v>
      </c>
      <c r="D20" s="4253">
        <v>57342</v>
      </c>
      <c r="E20" s="4254">
        <v>4.6362558082561938</v>
      </c>
      <c r="F20" s="4101">
        <v>37375</v>
      </c>
      <c r="G20" s="4074">
        <v>40845</v>
      </c>
      <c r="H20" s="4253">
        <v>78220</v>
      </c>
      <c r="I20" s="4254">
        <v>6.3433776904817707</v>
      </c>
      <c r="K20" s="4880"/>
    </row>
    <row r="21" spans="1:13" ht="15.9" customHeight="1" x14ac:dyDescent="0.3">
      <c r="A21" s="4684" t="s">
        <v>413</v>
      </c>
      <c r="B21" s="4101">
        <v>15846</v>
      </c>
      <c r="C21" s="4074">
        <v>19593</v>
      </c>
      <c r="D21" s="4253">
        <v>35439</v>
      </c>
      <c r="E21" s="4254">
        <v>2.865339011349294</v>
      </c>
      <c r="F21" s="4101">
        <v>29928</v>
      </c>
      <c r="G21" s="4074">
        <v>33948</v>
      </c>
      <c r="H21" s="4253">
        <v>63876</v>
      </c>
      <c r="I21" s="4254">
        <v>5.1801277596166404</v>
      </c>
      <c r="K21" s="4880"/>
    </row>
    <row r="22" spans="1:13" ht="15.9" customHeight="1" x14ac:dyDescent="0.3">
      <c r="A22" s="4684" t="s">
        <v>414</v>
      </c>
      <c r="B22" s="4101">
        <v>10986</v>
      </c>
      <c r="C22" s="4074">
        <v>14389</v>
      </c>
      <c r="D22" s="4253">
        <v>25375</v>
      </c>
      <c r="E22" s="4254">
        <v>2.0516373885546528</v>
      </c>
      <c r="F22" s="4101">
        <v>21175</v>
      </c>
      <c r="G22" s="4074">
        <v>26410</v>
      </c>
      <c r="H22" s="4253">
        <v>47585</v>
      </c>
      <c r="I22" s="4254">
        <v>3.858982707767515</v>
      </c>
      <c r="K22" s="4880"/>
    </row>
    <row r="23" spans="1:13" ht="15.9" customHeight="1" x14ac:dyDescent="0.3">
      <c r="A23" s="4684" t="s">
        <v>415</v>
      </c>
      <c r="B23" s="4101">
        <v>7349</v>
      </c>
      <c r="C23" s="4074">
        <v>10695</v>
      </c>
      <c r="D23" s="4253">
        <v>18044</v>
      </c>
      <c r="E23" s="4254">
        <v>1.4589062084366564</v>
      </c>
      <c r="F23" s="4101">
        <v>10734</v>
      </c>
      <c r="G23" s="4074">
        <v>15164</v>
      </c>
      <c r="H23" s="4253">
        <v>25898</v>
      </c>
      <c r="I23" s="4254">
        <v>2.1002402892878664</v>
      </c>
      <c r="K23" s="4880"/>
    </row>
    <row r="24" spans="1:13" ht="15.9" customHeight="1" x14ac:dyDescent="0.3">
      <c r="A24" s="4684" t="s">
        <v>416</v>
      </c>
      <c r="B24" s="4101">
        <v>4176</v>
      </c>
      <c r="C24" s="4074">
        <v>7193</v>
      </c>
      <c r="D24" s="4253">
        <v>11369</v>
      </c>
      <c r="E24" s="4254">
        <v>0.91921440277745214</v>
      </c>
      <c r="F24" s="4101">
        <v>5499</v>
      </c>
      <c r="G24" s="4074">
        <v>8912</v>
      </c>
      <c r="H24" s="4253">
        <v>14411</v>
      </c>
      <c r="I24" s="4254">
        <v>1.1686834044685859</v>
      </c>
      <c r="K24" s="4880"/>
    </row>
    <row r="25" spans="1:13" ht="15.9" customHeight="1" x14ac:dyDescent="0.3">
      <c r="A25" s="4683" t="s">
        <v>417</v>
      </c>
      <c r="B25" s="4101">
        <v>2767</v>
      </c>
      <c r="C25" s="4074">
        <v>6170</v>
      </c>
      <c r="D25" s="4253">
        <v>8937</v>
      </c>
      <c r="E25" s="4254">
        <v>0.72258062429607617</v>
      </c>
      <c r="F25" s="4101">
        <v>3811</v>
      </c>
      <c r="G25" s="4074">
        <v>8209</v>
      </c>
      <c r="H25" s="4253">
        <v>12020</v>
      </c>
      <c r="I25" s="4254">
        <v>0.97478138378408186</v>
      </c>
      <c r="K25" s="4880"/>
    </row>
    <row r="26" spans="1:13" ht="15.9" customHeight="1" thickBot="1" x14ac:dyDescent="0.35">
      <c r="A26" s="4683" t="s">
        <v>418</v>
      </c>
      <c r="B26" s="4101">
        <v>373</v>
      </c>
      <c r="C26" s="4074">
        <v>246</v>
      </c>
      <c r="D26" s="4253">
        <v>619</v>
      </c>
      <c r="E26" s="4254">
        <v>5.0047824374988371E-2</v>
      </c>
      <c r="F26" s="4101">
        <v>0</v>
      </c>
      <c r="G26" s="4074">
        <v>0</v>
      </c>
      <c r="H26" s="4253">
        <v>0</v>
      </c>
      <c r="I26" s="4255">
        <v>0</v>
      </c>
      <c r="K26" s="4880"/>
    </row>
    <row r="27" spans="1:13" s="4085" customFormat="1" ht="15.9" customHeight="1" thickBot="1" x14ac:dyDescent="0.35">
      <c r="A27" s="4725" t="s">
        <v>419</v>
      </c>
      <c r="B27" s="4256">
        <v>610848</v>
      </c>
      <c r="C27" s="4257">
        <v>625969</v>
      </c>
      <c r="D27" s="4258">
        <v>1236817</v>
      </c>
      <c r="E27" s="4259">
        <v>100</v>
      </c>
      <c r="F27" s="4256">
        <v>607761</v>
      </c>
      <c r="G27" s="4257">
        <v>625336</v>
      </c>
      <c r="H27" s="4258">
        <v>1233097</v>
      </c>
      <c r="I27" s="4259">
        <v>100</v>
      </c>
      <c r="K27" s="4880"/>
      <c r="L27" s="4880"/>
      <c r="M27" s="4880"/>
    </row>
    <row r="28" spans="1:13" ht="17.25" customHeight="1" x14ac:dyDescent="0.3">
      <c r="A28" s="277" t="s">
        <v>420</v>
      </c>
      <c r="B28" s="278"/>
      <c r="C28" s="278"/>
      <c r="D28" s="278"/>
      <c r="E28" s="4724"/>
      <c r="F28" s="283"/>
      <c r="G28" s="283"/>
      <c r="H28" s="4260"/>
      <c r="I28" s="4261"/>
    </row>
    <row r="29" spans="1:13" ht="17.25" customHeight="1" x14ac:dyDescent="0.3">
      <c r="A29" s="4624" t="s">
        <v>421</v>
      </c>
      <c r="B29" s="278"/>
      <c r="C29" s="278"/>
      <c r="D29" s="278"/>
    </row>
    <row r="31" spans="1:13" x14ac:dyDescent="0.3">
      <c r="E31" s="4263"/>
      <c r="H31" s="4262"/>
      <c r="I31" s="4263"/>
    </row>
    <row r="33" spans="5:9" x14ac:dyDescent="0.3">
      <c r="E33" s="4263"/>
      <c r="H33" s="4262"/>
      <c r="I33" s="4263"/>
    </row>
    <row r="35" spans="5:9" x14ac:dyDescent="0.3">
      <c r="E35" s="4263"/>
      <c r="H35" s="4262"/>
      <c r="I35" s="4263"/>
    </row>
    <row r="37" spans="5:9" x14ac:dyDescent="0.3">
      <c r="E37" s="4263"/>
      <c r="H37" s="4262"/>
      <c r="I37" s="4263"/>
    </row>
    <row r="39" spans="5:9" x14ac:dyDescent="0.3">
      <c r="E39" s="4263"/>
      <c r="H39" s="4262"/>
      <c r="I39" s="4263"/>
    </row>
    <row r="41" spans="5:9" x14ac:dyDescent="0.3">
      <c r="E41" s="4263"/>
      <c r="H41" s="4262"/>
      <c r="I41" s="4263"/>
    </row>
  </sheetData>
  <mergeCells count="1">
    <mergeCell ref="A1:G1"/>
  </mergeCells>
  <hyperlinks>
    <hyperlink ref="A1:G1" location="CONTENT!B4" display="Back to table of contents" xr:uid="{3C5AA2F0-D381-4201-A348-99471AB15109}"/>
    <hyperlink ref="A1" location="CONTENT!A1" display="Back to table of contents" xr:uid="{CBF79D9E-4BCB-4AF9-92D3-8A8A0D265BDA}"/>
  </hyperlinks>
  <pageMargins left="0.9055118110236221" right="0.23622047244094491" top="0.82677165354330717" bottom="0.23622047244094491" header="0.62992125984251968" footer="0.51181102362204722"/>
  <pageSetup paperSize="9" orientation="landscape" r:id="rId1"/>
  <headerFooter alignWithMargins="0"/>
  <ignoredErrors>
    <ignoredError sqref="A7"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2FC7-16B0-4347-BED0-AFBFE410C3D1}">
  <dimension ref="A1:CW11"/>
  <sheetViews>
    <sheetView workbookViewId="0">
      <selection sqref="A1:XFD1"/>
    </sheetView>
  </sheetViews>
  <sheetFormatPr defaultRowHeight="13.2" x14ac:dyDescent="0.25"/>
  <cols>
    <col min="1" max="1" width="1" style="2148" customWidth="1"/>
    <col min="2" max="2" width="11.59765625" style="2148" customWidth="1"/>
    <col min="3" max="3" width="4.8984375" style="2147" customWidth="1"/>
    <col min="4" max="4" width="4.8984375" style="2148" customWidth="1"/>
    <col min="5" max="5" width="5.3984375" style="2148" customWidth="1"/>
    <col min="6" max="14" width="8.19921875" style="2148" customWidth="1"/>
    <col min="15" max="15" width="6" style="2148" customWidth="1"/>
    <col min="16" max="16" width="5.69921875" style="2148" customWidth="1"/>
    <col min="17" max="17" width="6.8984375" style="2148" customWidth="1"/>
    <col min="18" max="101" width="9" style="2149"/>
    <col min="102" max="257" width="9" style="2148"/>
    <col min="258" max="258" width="11.5" style="2148" customWidth="1"/>
    <col min="259" max="260" width="4.8984375" style="2148" customWidth="1"/>
    <col min="261" max="261" width="5.3984375" style="2148" customWidth="1"/>
    <col min="262" max="263" width="4.8984375" style="2148" customWidth="1"/>
    <col min="264" max="264" width="5.69921875" style="2148" customWidth="1"/>
    <col min="265" max="270" width="4.8984375" style="2148" customWidth="1"/>
    <col min="271" max="271" width="6" style="2148" customWidth="1"/>
    <col min="272" max="272" width="5.69921875" style="2148" customWidth="1"/>
    <col min="273" max="273" width="6.8984375" style="2148" customWidth="1"/>
    <col min="274" max="513" width="9" style="2148"/>
    <col min="514" max="514" width="11.5" style="2148" customWidth="1"/>
    <col min="515" max="516" width="4.8984375" style="2148" customWidth="1"/>
    <col min="517" max="517" width="5.3984375" style="2148" customWidth="1"/>
    <col min="518" max="519" width="4.8984375" style="2148" customWidth="1"/>
    <col min="520" max="520" width="5.69921875" style="2148" customWidth="1"/>
    <col min="521" max="526" width="4.8984375" style="2148" customWidth="1"/>
    <col min="527" max="527" width="6" style="2148" customWidth="1"/>
    <col min="528" max="528" width="5.69921875" style="2148" customWidth="1"/>
    <col min="529" max="529" width="6.8984375" style="2148" customWidth="1"/>
    <col min="530" max="769" width="9" style="2148"/>
    <col min="770" max="770" width="11.5" style="2148" customWidth="1"/>
    <col min="771" max="772" width="4.8984375" style="2148" customWidth="1"/>
    <col min="773" max="773" width="5.3984375" style="2148" customWidth="1"/>
    <col min="774" max="775" width="4.8984375" style="2148" customWidth="1"/>
    <col min="776" max="776" width="5.69921875" style="2148" customWidth="1"/>
    <col min="777" max="782" width="4.8984375" style="2148" customWidth="1"/>
    <col min="783" max="783" width="6" style="2148" customWidth="1"/>
    <col min="784" max="784" width="5.69921875" style="2148" customWidth="1"/>
    <col min="785" max="785" width="6.8984375" style="2148" customWidth="1"/>
    <col min="786" max="1025" width="9" style="2148"/>
    <col min="1026" max="1026" width="11.5" style="2148" customWidth="1"/>
    <col min="1027" max="1028" width="4.8984375" style="2148" customWidth="1"/>
    <col min="1029" max="1029" width="5.3984375" style="2148" customWidth="1"/>
    <col min="1030" max="1031" width="4.8984375" style="2148" customWidth="1"/>
    <col min="1032" max="1032" width="5.69921875" style="2148" customWidth="1"/>
    <col min="1033" max="1038" width="4.8984375" style="2148" customWidth="1"/>
    <col min="1039" max="1039" width="6" style="2148" customWidth="1"/>
    <col min="1040" max="1040" width="5.69921875" style="2148" customWidth="1"/>
    <col min="1041" max="1041" width="6.8984375" style="2148" customWidth="1"/>
    <col min="1042" max="1281" width="9" style="2148"/>
    <col min="1282" max="1282" width="11.5" style="2148" customWidth="1"/>
    <col min="1283" max="1284" width="4.8984375" style="2148" customWidth="1"/>
    <col min="1285" max="1285" width="5.3984375" style="2148" customWidth="1"/>
    <col min="1286" max="1287" width="4.8984375" style="2148" customWidth="1"/>
    <col min="1288" max="1288" width="5.69921875" style="2148" customWidth="1"/>
    <col min="1289" max="1294" width="4.8984375" style="2148" customWidth="1"/>
    <col min="1295" max="1295" width="6" style="2148" customWidth="1"/>
    <col min="1296" max="1296" width="5.69921875" style="2148" customWidth="1"/>
    <col min="1297" max="1297" width="6.8984375" style="2148" customWidth="1"/>
    <col min="1298" max="1537" width="9" style="2148"/>
    <col min="1538" max="1538" width="11.5" style="2148" customWidth="1"/>
    <col min="1539" max="1540" width="4.8984375" style="2148" customWidth="1"/>
    <col min="1541" max="1541" width="5.3984375" style="2148" customWidth="1"/>
    <col min="1542" max="1543" width="4.8984375" style="2148" customWidth="1"/>
    <col min="1544" max="1544" width="5.69921875" style="2148" customWidth="1"/>
    <col min="1545" max="1550" width="4.8984375" style="2148" customWidth="1"/>
    <col min="1551" max="1551" width="6" style="2148" customWidth="1"/>
    <col min="1552" max="1552" width="5.69921875" style="2148" customWidth="1"/>
    <col min="1553" max="1553" width="6.8984375" style="2148" customWidth="1"/>
    <col min="1554" max="1793" width="9" style="2148"/>
    <col min="1794" max="1794" width="11.5" style="2148" customWidth="1"/>
    <col min="1795" max="1796" width="4.8984375" style="2148" customWidth="1"/>
    <col min="1797" max="1797" width="5.3984375" style="2148" customWidth="1"/>
    <col min="1798" max="1799" width="4.8984375" style="2148" customWidth="1"/>
    <col min="1800" max="1800" width="5.69921875" style="2148" customWidth="1"/>
    <col min="1801" max="1806" width="4.8984375" style="2148" customWidth="1"/>
    <col min="1807" max="1807" width="6" style="2148" customWidth="1"/>
    <col min="1808" max="1808" width="5.69921875" style="2148" customWidth="1"/>
    <col min="1809" max="1809" width="6.8984375" style="2148" customWidth="1"/>
    <col min="1810" max="2049" width="9" style="2148"/>
    <col min="2050" max="2050" width="11.5" style="2148" customWidth="1"/>
    <col min="2051" max="2052" width="4.8984375" style="2148" customWidth="1"/>
    <col min="2053" max="2053" width="5.3984375" style="2148" customWidth="1"/>
    <col min="2054" max="2055" width="4.8984375" style="2148" customWidth="1"/>
    <col min="2056" max="2056" width="5.69921875" style="2148" customWidth="1"/>
    <col min="2057" max="2062" width="4.8984375" style="2148" customWidth="1"/>
    <col min="2063" max="2063" width="6" style="2148" customWidth="1"/>
    <col min="2064" max="2064" width="5.69921875" style="2148" customWidth="1"/>
    <col min="2065" max="2065" width="6.8984375" style="2148" customWidth="1"/>
    <col min="2066" max="2305" width="9" style="2148"/>
    <col min="2306" max="2306" width="11.5" style="2148" customWidth="1"/>
    <col min="2307" max="2308" width="4.8984375" style="2148" customWidth="1"/>
    <col min="2309" max="2309" width="5.3984375" style="2148" customWidth="1"/>
    <col min="2310" max="2311" width="4.8984375" style="2148" customWidth="1"/>
    <col min="2312" max="2312" width="5.69921875" style="2148" customWidth="1"/>
    <col min="2313" max="2318" width="4.8984375" style="2148" customWidth="1"/>
    <col min="2319" max="2319" width="6" style="2148" customWidth="1"/>
    <col min="2320" max="2320" width="5.69921875" style="2148" customWidth="1"/>
    <col min="2321" max="2321" width="6.8984375" style="2148" customWidth="1"/>
    <col min="2322" max="2561" width="9" style="2148"/>
    <col min="2562" max="2562" width="11.5" style="2148" customWidth="1"/>
    <col min="2563" max="2564" width="4.8984375" style="2148" customWidth="1"/>
    <col min="2565" max="2565" width="5.3984375" style="2148" customWidth="1"/>
    <col min="2566" max="2567" width="4.8984375" style="2148" customWidth="1"/>
    <col min="2568" max="2568" width="5.69921875" style="2148" customWidth="1"/>
    <col min="2569" max="2574" width="4.8984375" style="2148" customWidth="1"/>
    <col min="2575" max="2575" width="6" style="2148" customWidth="1"/>
    <col min="2576" max="2576" width="5.69921875" style="2148" customWidth="1"/>
    <col min="2577" max="2577" width="6.8984375" style="2148" customWidth="1"/>
    <col min="2578" max="2817" width="9" style="2148"/>
    <col min="2818" max="2818" width="11.5" style="2148" customWidth="1"/>
    <col min="2819" max="2820" width="4.8984375" style="2148" customWidth="1"/>
    <col min="2821" max="2821" width="5.3984375" style="2148" customWidth="1"/>
    <col min="2822" max="2823" width="4.8984375" style="2148" customWidth="1"/>
    <col min="2824" max="2824" width="5.69921875" style="2148" customWidth="1"/>
    <col min="2825" max="2830" width="4.8984375" style="2148" customWidth="1"/>
    <col min="2831" max="2831" width="6" style="2148" customWidth="1"/>
    <col min="2832" max="2832" width="5.69921875" style="2148" customWidth="1"/>
    <col min="2833" max="2833" width="6.8984375" style="2148" customWidth="1"/>
    <col min="2834" max="3073" width="9" style="2148"/>
    <col min="3074" max="3074" width="11.5" style="2148" customWidth="1"/>
    <col min="3075" max="3076" width="4.8984375" style="2148" customWidth="1"/>
    <col min="3077" max="3077" width="5.3984375" style="2148" customWidth="1"/>
    <col min="3078" max="3079" width="4.8984375" style="2148" customWidth="1"/>
    <col min="3080" max="3080" width="5.69921875" style="2148" customWidth="1"/>
    <col min="3081" max="3086" width="4.8984375" style="2148" customWidth="1"/>
    <col min="3087" max="3087" width="6" style="2148" customWidth="1"/>
    <col min="3088" max="3088" width="5.69921875" style="2148" customWidth="1"/>
    <col min="3089" max="3089" width="6.8984375" style="2148" customWidth="1"/>
    <col min="3090" max="3329" width="9" style="2148"/>
    <col min="3330" max="3330" width="11.5" style="2148" customWidth="1"/>
    <col min="3331" max="3332" width="4.8984375" style="2148" customWidth="1"/>
    <col min="3333" max="3333" width="5.3984375" style="2148" customWidth="1"/>
    <col min="3334" max="3335" width="4.8984375" style="2148" customWidth="1"/>
    <col min="3336" max="3336" width="5.69921875" style="2148" customWidth="1"/>
    <col min="3337" max="3342" width="4.8984375" style="2148" customWidth="1"/>
    <col min="3343" max="3343" width="6" style="2148" customWidth="1"/>
    <col min="3344" max="3344" width="5.69921875" style="2148" customWidth="1"/>
    <col min="3345" max="3345" width="6.8984375" style="2148" customWidth="1"/>
    <col min="3346" max="3585" width="9" style="2148"/>
    <col min="3586" max="3586" width="11.5" style="2148" customWidth="1"/>
    <col min="3587" max="3588" width="4.8984375" style="2148" customWidth="1"/>
    <col min="3589" max="3589" width="5.3984375" style="2148" customWidth="1"/>
    <col min="3590" max="3591" width="4.8984375" style="2148" customWidth="1"/>
    <col min="3592" max="3592" width="5.69921875" style="2148" customWidth="1"/>
    <col min="3593" max="3598" width="4.8984375" style="2148" customWidth="1"/>
    <col min="3599" max="3599" width="6" style="2148" customWidth="1"/>
    <col min="3600" max="3600" width="5.69921875" style="2148" customWidth="1"/>
    <col min="3601" max="3601" width="6.8984375" style="2148" customWidth="1"/>
    <col min="3602" max="3841" width="9" style="2148"/>
    <col min="3842" max="3842" width="11.5" style="2148" customWidth="1"/>
    <col min="3843" max="3844" width="4.8984375" style="2148" customWidth="1"/>
    <col min="3845" max="3845" width="5.3984375" style="2148" customWidth="1"/>
    <col min="3846" max="3847" width="4.8984375" style="2148" customWidth="1"/>
    <col min="3848" max="3848" width="5.69921875" style="2148" customWidth="1"/>
    <col min="3849" max="3854" width="4.8984375" style="2148" customWidth="1"/>
    <col min="3855" max="3855" width="6" style="2148" customWidth="1"/>
    <col min="3856" max="3856" width="5.69921875" style="2148" customWidth="1"/>
    <col min="3857" max="3857" width="6.8984375" style="2148" customWidth="1"/>
    <col min="3858" max="4097" width="9" style="2148"/>
    <col min="4098" max="4098" width="11.5" style="2148" customWidth="1"/>
    <col min="4099" max="4100" width="4.8984375" style="2148" customWidth="1"/>
    <col min="4101" max="4101" width="5.3984375" style="2148" customWidth="1"/>
    <col min="4102" max="4103" width="4.8984375" style="2148" customWidth="1"/>
    <col min="4104" max="4104" width="5.69921875" style="2148" customWidth="1"/>
    <col min="4105" max="4110" width="4.8984375" style="2148" customWidth="1"/>
    <col min="4111" max="4111" width="6" style="2148" customWidth="1"/>
    <col min="4112" max="4112" width="5.69921875" style="2148" customWidth="1"/>
    <col min="4113" max="4113" width="6.8984375" style="2148" customWidth="1"/>
    <col min="4114" max="4353" width="9" style="2148"/>
    <col min="4354" max="4354" width="11.5" style="2148" customWidth="1"/>
    <col min="4355" max="4356" width="4.8984375" style="2148" customWidth="1"/>
    <col min="4357" max="4357" width="5.3984375" style="2148" customWidth="1"/>
    <col min="4358" max="4359" width="4.8984375" style="2148" customWidth="1"/>
    <col min="4360" max="4360" width="5.69921875" style="2148" customWidth="1"/>
    <col min="4361" max="4366" width="4.8984375" style="2148" customWidth="1"/>
    <col min="4367" max="4367" width="6" style="2148" customWidth="1"/>
    <col min="4368" max="4368" width="5.69921875" style="2148" customWidth="1"/>
    <col min="4369" max="4369" width="6.8984375" style="2148" customWidth="1"/>
    <col min="4370" max="4609" width="9" style="2148"/>
    <col min="4610" max="4610" width="11.5" style="2148" customWidth="1"/>
    <col min="4611" max="4612" width="4.8984375" style="2148" customWidth="1"/>
    <col min="4613" max="4613" width="5.3984375" style="2148" customWidth="1"/>
    <col min="4614" max="4615" width="4.8984375" style="2148" customWidth="1"/>
    <col min="4616" max="4616" width="5.69921875" style="2148" customWidth="1"/>
    <col min="4617" max="4622" width="4.8984375" style="2148" customWidth="1"/>
    <col min="4623" max="4623" width="6" style="2148" customWidth="1"/>
    <col min="4624" max="4624" width="5.69921875" style="2148" customWidth="1"/>
    <col min="4625" max="4625" width="6.8984375" style="2148" customWidth="1"/>
    <col min="4626" max="4865" width="9" style="2148"/>
    <col min="4866" max="4866" width="11.5" style="2148" customWidth="1"/>
    <col min="4867" max="4868" width="4.8984375" style="2148" customWidth="1"/>
    <col min="4869" max="4869" width="5.3984375" style="2148" customWidth="1"/>
    <col min="4870" max="4871" width="4.8984375" style="2148" customWidth="1"/>
    <col min="4872" max="4872" width="5.69921875" style="2148" customWidth="1"/>
    <col min="4873" max="4878" width="4.8984375" style="2148" customWidth="1"/>
    <col min="4879" max="4879" width="6" style="2148" customWidth="1"/>
    <col min="4880" max="4880" width="5.69921875" style="2148" customWidth="1"/>
    <col min="4881" max="4881" width="6.8984375" style="2148" customWidth="1"/>
    <col min="4882" max="5121" width="9" style="2148"/>
    <col min="5122" max="5122" width="11.5" style="2148" customWidth="1"/>
    <col min="5123" max="5124" width="4.8984375" style="2148" customWidth="1"/>
    <col min="5125" max="5125" width="5.3984375" style="2148" customWidth="1"/>
    <col min="5126" max="5127" width="4.8984375" style="2148" customWidth="1"/>
    <col min="5128" max="5128" width="5.69921875" style="2148" customWidth="1"/>
    <col min="5129" max="5134" width="4.8984375" style="2148" customWidth="1"/>
    <col min="5135" max="5135" width="6" style="2148" customWidth="1"/>
    <col min="5136" max="5136" width="5.69921875" style="2148" customWidth="1"/>
    <col min="5137" max="5137" width="6.8984375" style="2148" customWidth="1"/>
    <col min="5138" max="5377" width="9" style="2148"/>
    <col min="5378" max="5378" width="11.5" style="2148" customWidth="1"/>
    <col min="5379" max="5380" width="4.8984375" style="2148" customWidth="1"/>
    <col min="5381" max="5381" width="5.3984375" style="2148" customWidth="1"/>
    <col min="5382" max="5383" width="4.8984375" style="2148" customWidth="1"/>
    <col min="5384" max="5384" width="5.69921875" style="2148" customWidth="1"/>
    <col min="5385" max="5390" width="4.8984375" style="2148" customWidth="1"/>
    <col min="5391" max="5391" width="6" style="2148" customWidth="1"/>
    <col min="5392" max="5392" width="5.69921875" style="2148" customWidth="1"/>
    <col min="5393" max="5393" width="6.8984375" style="2148" customWidth="1"/>
    <col min="5394" max="5633" width="9" style="2148"/>
    <col min="5634" max="5634" width="11.5" style="2148" customWidth="1"/>
    <col min="5635" max="5636" width="4.8984375" style="2148" customWidth="1"/>
    <col min="5637" max="5637" width="5.3984375" style="2148" customWidth="1"/>
    <col min="5638" max="5639" width="4.8984375" style="2148" customWidth="1"/>
    <col min="5640" max="5640" width="5.69921875" style="2148" customWidth="1"/>
    <col min="5641" max="5646" width="4.8984375" style="2148" customWidth="1"/>
    <col min="5647" max="5647" width="6" style="2148" customWidth="1"/>
    <col min="5648" max="5648" width="5.69921875" style="2148" customWidth="1"/>
    <col min="5649" max="5649" width="6.8984375" style="2148" customWidth="1"/>
    <col min="5650" max="5889" width="9" style="2148"/>
    <col min="5890" max="5890" width="11.5" style="2148" customWidth="1"/>
    <col min="5891" max="5892" width="4.8984375" style="2148" customWidth="1"/>
    <col min="5893" max="5893" width="5.3984375" style="2148" customWidth="1"/>
    <col min="5894" max="5895" width="4.8984375" style="2148" customWidth="1"/>
    <col min="5896" max="5896" width="5.69921875" style="2148" customWidth="1"/>
    <col min="5897" max="5902" width="4.8984375" style="2148" customWidth="1"/>
    <col min="5903" max="5903" width="6" style="2148" customWidth="1"/>
    <col min="5904" max="5904" width="5.69921875" style="2148" customWidth="1"/>
    <col min="5905" max="5905" width="6.8984375" style="2148" customWidth="1"/>
    <col min="5906" max="6145" width="9" style="2148"/>
    <col min="6146" max="6146" width="11.5" style="2148" customWidth="1"/>
    <col min="6147" max="6148" width="4.8984375" style="2148" customWidth="1"/>
    <col min="6149" max="6149" width="5.3984375" style="2148" customWidth="1"/>
    <col min="6150" max="6151" width="4.8984375" style="2148" customWidth="1"/>
    <col min="6152" max="6152" width="5.69921875" style="2148" customWidth="1"/>
    <col min="6153" max="6158" width="4.8984375" style="2148" customWidth="1"/>
    <col min="6159" max="6159" width="6" style="2148" customWidth="1"/>
    <col min="6160" max="6160" width="5.69921875" style="2148" customWidth="1"/>
    <col min="6161" max="6161" width="6.8984375" style="2148" customWidth="1"/>
    <col min="6162" max="6401" width="9" style="2148"/>
    <col min="6402" max="6402" width="11.5" style="2148" customWidth="1"/>
    <col min="6403" max="6404" width="4.8984375" style="2148" customWidth="1"/>
    <col min="6405" max="6405" width="5.3984375" style="2148" customWidth="1"/>
    <col min="6406" max="6407" width="4.8984375" style="2148" customWidth="1"/>
    <col min="6408" max="6408" width="5.69921875" style="2148" customWidth="1"/>
    <col min="6409" max="6414" width="4.8984375" style="2148" customWidth="1"/>
    <col min="6415" max="6415" width="6" style="2148" customWidth="1"/>
    <col min="6416" max="6416" width="5.69921875" style="2148" customWidth="1"/>
    <col min="6417" max="6417" width="6.8984375" style="2148" customWidth="1"/>
    <col min="6418" max="6657" width="9" style="2148"/>
    <col min="6658" max="6658" width="11.5" style="2148" customWidth="1"/>
    <col min="6659" max="6660" width="4.8984375" style="2148" customWidth="1"/>
    <col min="6661" max="6661" width="5.3984375" style="2148" customWidth="1"/>
    <col min="6662" max="6663" width="4.8984375" style="2148" customWidth="1"/>
    <col min="6664" max="6664" width="5.69921875" style="2148" customWidth="1"/>
    <col min="6665" max="6670" width="4.8984375" style="2148" customWidth="1"/>
    <col min="6671" max="6671" width="6" style="2148" customWidth="1"/>
    <col min="6672" max="6672" width="5.69921875" style="2148" customWidth="1"/>
    <col min="6673" max="6673" width="6.8984375" style="2148" customWidth="1"/>
    <col min="6674" max="6913" width="9" style="2148"/>
    <col min="6914" max="6914" width="11.5" style="2148" customWidth="1"/>
    <col min="6915" max="6916" width="4.8984375" style="2148" customWidth="1"/>
    <col min="6917" max="6917" width="5.3984375" style="2148" customWidth="1"/>
    <col min="6918" max="6919" width="4.8984375" style="2148" customWidth="1"/>
    <col min="6920" max="6920" width="5.69921875" style="2148" customWidth="1"/>
    <col min="6921" max="6926" width="4.8984375" style="2148" customWidth="1"/>
    <col min="6927" max="6927" width="6" style="2148" customWidth="1"/>
    <col min="6928" max="6928" width="5.69921875" style="2148" customWidth="1"/>
    <col min="6929" max="6929" width="6.8984375" style="2148" customWidth="1"/>
    <col min="6930" max="7169" width="9" style="2148"/>
    <col min="7170" max="7170" width="11.5" style="2148" customWidth="1"/>
    <col min="7171" max="7172" width="4.8984375" style="2148" customWidth="1"/>
    <col min="7173" max="7173" width="5.3984375" style="2148" customWidth="1"/>
    <col min="7174" max="7175" width="4.8984375" style="2148" customWidth="1"/>
    <col min="7176" max="7176" width="5.69921875" style="2148" customWidth="1"/>
    <col min="7177" max="7182" width="4.8984375" style="2148" customWidth="1"/>
    <col min="7183" max="7183" width="6" style="2148" customWidth="1"/>
    <col min="7184" max="7184" width="5.69921875" style="2148" customWidth="1"/>
    <col min="7185" max="7185" width="6.8984375" style="2148" customWidth="1"/>
    <col min="7186" max="7425" width="9" style="2148"/>
    <col min="7426" max="7426" width="11.5" style="2148" customWidth="1"/>
    <col min="7427" max="7428" width="4.8984375" style="2148" customWidth="1"/>
    <col min="7429" max="7429" width="5.3984375" style="2148" customWidth="1"/>
    <col min="7430" max="7431" width="4.8984375" style="2148" customWidth="1"/>
    <col min="7432" max="7432" width="5.69921875" style="2148" customWidth="1"/>
    <col min="7433" max="7438" width="4.8984375" style="2148" customWidth="1"/>
    <col min="7439" max="7439" width="6" style="2148" customWidth="1"/>
    <col min="7440" max="7440" width="5.69921875" style="2148" customWidth="1"/>
    <col min="7441" max="7441" width="6.8984375" style="2148" customWidth="1"/>
    <col min="7442" max="7681" width="9" style="2148"/>
    <col min="7682" max="7682" width="11.5" style="2148" customWidth="1"/>
    <col min="7683" max="7684" width="4.8984375" style="2148" customWidth="1"/>
    <col min="7685" max="7685" width="5.3984375" style="2148" customWidth="1"/>
    <col min="7686" max="7687" width="4.8984375" style="2148" customWidth="1"/>
    <col min="7688" max="7688" width="5.69921875" style="2148" customWidth="1"/>
    <col min="7689" max="7694" width="4.8984375" style="2148" customWidth="1"/>
    <col min="7695" max="7695" width="6" style="2148" customWidth="1"/>
    <col min="7696" max="7696" width="5.69921875" style="2148" customWidth="1"/>
    <col min="7697" max="7697" width="6.8984375" style="2148" customWidth="1"/>
    <col min="7698" max="7937" width="9" style="2148"/>
    <col min="7938" max="7938" width="11.5" style="2148" customWidth="1"/>
    <col min="7939" max="7940" width="4.8984375" style="2148" customWidth="1"/>
    <col min="7941" max="7941" width="5.3984375" style="2148" customWidth="1"/>
    <col min="7942" max="7943" width="4.8984375" style="2148" customWidth="1"/>
    <col min="7944" max="7944" width="5.69921875" style="2148" customWidth="1"/>
    <col min="7945" max="7950" width="4.8984375" style="2148" customWidth="1"/>
    <col min="7951" max="7951" width="6" style="2148" customWidth="1"/>
    <col min="7952" max="7952" width="5.69921875" style="2148" customWidth="1"/>
    <col min="7953" max="7953" width="6.8984375" style="2148" customWidth="1"/>
    <col min="7954" max="8193" width="9" style="2148"/>
    <col min="8194" max="8194" width="11.5" style="2148" customWidth="1"/>
    <col min="8195" max="8196" width="4.8984375" style="2148" customWidth="1"/>
    <col min="8197" max="8197" width="5.3984375" style="2148" customWidth="1"/>
    <col min="8198" max="8199" width="4.8984375" style="2148" customWidth="1"/>
    <col min="8200" max="8200" width="5.69921875" style="2148" customWidth="1"/>
    <col min="8201" max="8206" width="4.8984375" style="2148" customWidth="1"/>
    <col min="8207" max="8207" width="6" style="2148" customWidth="1"/>
    <col min="8208" max="8208" width="5.69921875" style="2148" customWidth="1"/>
    <col min="8209" max="8209" width="6.8984375" style="2148" customWidth="1"/>
    <col min="8210" max="8449" width="9" style="2148"/>
    <col min="8450" max="8450" width="11.5" style="2148" customWidth="1"/>
    <col min="8451" max="8452" width="4.8984375" style="2148" customWidth="1"/>
    <col min="8453" max="8453" width="5.3984375" style="2148" customWidth="1"/>
    <col min="8454" max="8455" width="4.8984375" style="2148" customWidth="1"/>
    <col min="8456" max="8456" width="5.69921875" style="2148" customWidth="1"/>
    <col min="8457" max="8462" width="4.8984375" style="2148" customWidth="1"/>
    <col min="8463" max="8463" width="6" style="2148" customWidth="1"/>
    <col min="8464" max="8464" width="5.69921875" style="2148" customWidth="1"/>
    <col min="8465" max="8465" width="6.8984375" style="2148" customWidth="1"/>
    <col min="8466" max="8705" width="9" style="2148"/>
    <col min="8706" max="8706" width="11.5" style="2148" customWidth="1"/>
    <col min="8707" max="8708" width="4.8984375" style="2148" customWidth="1"/>
    <col min="8709" max="8709" width="5.3984375" style="2148" customWidth="1"/>
    <col min="8710" max="8711" width="4.8984375" style="2148" customWidth="1"/>
    <col min="8712" max="8712" width="5.69921875" style="2148" customWidth="1"/>
    <col min="8713" max="8718" width="4.8984375" style="2148" customWidth="1"/>
    <col min="8719" max="8719" width="6" style="2148" customWidth="1"/>
    <col min="8720" max="8720" width="5.69921875" style="2148" customWidth="1"/>
    <col min="8721" max="8721" width="6.8984375" style="2148" customWidth="1"/>
    <col min="8722" max="8961" width="9" style="2148"/>
    <col min="8962" max="8962" width="11.5" style="2148" customWidth="1"/>
    <col min="8963" max="8964" width="4.8984375" style="2148" customWidth="1"/>
    <col min="8965" max="8965" width="5.3984375" style="2148" customWidth="1"/>
    <col min="8966" max="8967" width="4.8984375" style="2148" customWidth="1"/>
    <col min="8968" max="8968" width="5.69921875" style="2148" customWidth="1"/>
    <col min="8969" max="8974" width="4.8984375" style="2148" customWidth="1"/>
    <col min="8975" max="8975" width="6" style="2148" customWidth="1"/>
    <col min="8976" max="8976" width="5.69921875" style="2148" customWidth="1"/>
    <col min="8977" max="8977" width="6.8984375" style="2148" customWidth="1"/>
    <col min="8978" max="9217" width="9" style="2148"/>
    <col min="9218" max="9218" width="11.5" style="2148" customWidth="1"/>
    <col min="9219" max="9220" width="4.8984375" style="2148" customWidth="1"/>
    <col min="9221" max="9221" width="5.3984375" style="2148" customWidth="1"/>
    <col min="9222" max="9223" width="4.8984375" style="2148" customWidth="1"/>
    <col min="9224" max="9224" width="5.69921875" style="2148" customWidth="1"/>
    <col min="9225" max="9230" width="4.8984375" style="2148" customWidth="1"/>
    <col min="9231" max="9231" width="6" style="2148" customWidth="1"/>
    <col min="9232" max="9232" width="5.69921875" style="2148" customWidth="1"/>
    <col min="9233" max="9233" width="6.8984375" style="2148" customWidth="1"/>
    <col min="9234" max="9473" width="9" style="2148"/>
    <col min="9474" max="9474" width="11.5" style="2148" customWidth="1"/>
    <col min="9475" max="9476" width="4.8984375" style="2148" customWidth="1"/>
    <col min="9477" max="9477" width="5.3984375" style="2148" customWidth="1"/>
    <col min="9478" max="9479" width="4.8984375" style="2148" customWidth="1"/>
    <col min="9480" max="9480" width="5.69921875" style="2148" customWidth="1"/>
    <col min="9481" max="9486" width="4.8984375" style="2148" customWidth="1"/>
    <col min="9487" max="9487" width="6" style="2148" customWidth="1"/>
    <col min="9488" max="9488" width="5.69921875" style="2148" customWidth="1"/>
    <col min="9489" max="9489" width="6.8984375" style="2148" customWidth="1"/>
    <col min="9490" max="9729" width="9" style="2148"/>
    <col min="9730" max="9730" width="11.5" style="2148" customWidth="1"/>
    <col min="9731" max="9732" width="4.8984375" style="2148" customWidth="1"/>
    <col min="9733" max="9733" width="5.3984375" style="2148" customWidth="1"/>
    <col min="9734" max="9735" width="4.8984375" style="2148" customWidth="1"/>
    <col min="9736" max="9736" width="5.69921875" style="2148" customWidth="1"/>
    <col min="9737" max="9742" width="4.8984375" style="2148" customWidth="1"/>
    <col min="9743" max="9743" width="6" style="2148" customWidth="1"/>
    <col min="9744" max="9744" width="5.69921875" style="2148" customWidth="1"/>
    <col min="9745" max="9745" width="6.8984375" style="2148" customWidth="1"/>
    <col min="9746" max="9985" width="9" style="2148"/>
    <col min="9986" max="9986" width="11.5" style="2148" customWidth="1"/>
    <col min="9987" max="9988" width="4.8984375" style="2148" customWidth="1"/>
    <col min="9989" max="9989" width="5.3984375" style="2148" customWidth="1"/>
    <col min="9990" max="9991" width="4.8984375" style="2148" customWidth="1"/>
    <col min="9992" max="9992" width="5.69921875" style="2148" customWidth="1"/>
    <col min="9993" max="9998" width="4.8984375" style="2148" customWidth="1"/>
    <col min="9999" max="9999" width="6" style="2148" customWidth="1"/>
    <col min="10000" max="10000" width="5.69921875" style="2148" customWidth="1"/>
    <col min="10001" max="10001" width="6.8984375" style="2148" customWidth="1"/>
    <col min="10002" max="10241" width="9" style="2148"/>
    <col min="10242" max="10242" width="11.5" style="2148" customWidth="1"/>
    <col min="10243" max="10244" width="4.8984375" style="2148" customWidth="1"/>
    <col min="10245" max="10245" width="5.3984375" style="2148" customWidth="1"/>
    <col min="10246" max="10247" width="4.8984375" style="2148" customWidth="1"/>
    <col min="10248" max="10248" width="5.69921875" style="2148" customWidth="1"/>
    <col min="10249" max="10254" width="4.8984375" style="2148" customWidth="1"/>
    <col min="10255" max="10255" width="6" style="2148" customWidth="1"/>
    <col min="10256" max="10256" width="5.69921875" style="2148" customWidth="1"/>
    <col min="10257" max="10257" width="6.8984375" style="2148" customWidth="1"/>
    <col min="10258" max="10497" width="9" style="2148"/>
    <col min="10498" max="10498" width="11.5" style="2148" customWidth="1"/>
    <col min="10499" max="10500" width="4.8984375" style="2148" customWidth="1"/>
    <col min="10501" max="10501" width="5.3984375" style="2148" customWidth="1"/>
    <col min="10502" max="10503" width="4.8984375" style="2148" customWidth="1"/>
    <col min="10504" max="10504" width="5.69921875" style="2148" customWidth="1"/>
    <col min="10505" max="10510" width="4.8984375" style="2148" customWidth="1"/>
    <col min="10511" max="10511" width="6" style="2148" customWidth="1"/>
    <col min="10512" max="10512" width="5.69921875" style="2148" customWidth="1"/>
    <col min="10513" max="10513" width="6.8984375" style="2148" customWidth="1"/>
    <col min="10514" max="10753" width="9" style="2148"/>
    <col min="10754" max="10754" width="11.5" style="2148" customWidth="1"/>
    <col min="10755" max="10756" width="4.8984375" style="2148" customWidth="1"/>
    <col min="10757" max="10757" width="5.3984375" style="2148" customWidth="1"/>
    <col min="10758" max="10759" width="4.8984375" style="2148" customWidth="1"/>
    <col min="10760" max="10760" width="5.69921875" style="2148" customWidth="1"/>
    <col min="10761" max="10766" width="4.8984375" style="2148" customWidth="1"/>
    <col min="10767" max="10767" width="6" style="2148" customWidth="1"/>
    <col min="10768" max="10768" width="5.69921875" style="2148" customWidth="1"/>
    <col min="10769" max="10769" width="6.8984375" style="2148" customWidth="1"/>
    <col min="10770" max="11009" width="9" style="2148"/>
    <col min="11010" max="11010" width="11.5" style="2148" customWidth="1"/>
    <col min="11011" max="11012" width="4.8984375" style="2148" customWidth="1"/>
    <col min="11013" max="11013" width="5.3984375" style="2148" customWidth="1"/>
    <col min="11014" max="11015" width="4.8984375" style="2148" customWidth="1"/>
    <col min="11016" max="11016" width="5.69921875" style="2148" customWidth="1"/>
    <col min="11017" max="11022" width="4.8984375" style="2148" customWidth="1"/>
    <col min="11023" max="11023" width="6" style="2148" customWidth="1"/>
    <col min="11024" max="11024" width="5.69921875" style="2148" customWidth="1"/>
    <col min="11025" max="11025" width="6.8984375" style="2148" customWidth="1"/>
    <col min="11026" max="11265" width="9" style="2148"/>
    <col min="11266" max="11266" width="11.5" style="2148" customWidth="1"/>
    <col min="11267" max="11268" width="4.8984375" style="2148" customWidth="1"/>
    <col min="11269" max="11269" width="5.3984375" style="2148" customWidth="1"/>
    <col min="11270" max="11271" width="4.8984375" style="2148" customWidth="1"/>
    <col min="11272" max="11272" width="5.69921875" style="2148" customWidth="1"/>
    <col min="11273" max="11278" width="4.8984375" style="2148" customWidth="1"/>
    <col min="11279" max="11279" width="6" style="2148" customWidth="1"/>
    <col min="11280" max="11280" width="5.69921875" style="2148" customWidth="1"/>
    <col min="11281" max="11281" width="6.8984375" style="2148" customWidth="1"/>
    <col min="11282" max="11521" width="9" style="2148"/>
    <col min="11522" max="11522" width="11.5" style="2148" customWidth="1"/>
    <col min="11523" max="11524" width="4.8984375" style="2148" customWidth="1"/>
    <col min="11525" max="11525" width="5.3984375" style="2148" customWidth="1"/>
    <col min="11526" max="11527" width="4.8984375" style="2148" customWidth="1"/>
    <col min="11528" max="11528" width="5.69921875" style="2148" customWidth="1"/>
    <col min="11529" max="11534" width="4.8984375" style="2148" customWidth="1"/>
    <col min="11535" max="11535" width="6" style="2148" customWidth="1"/>
    <col min="11536" max="11536" width="5.69921875" style="2148" customWidth="1"/>
    <col min="11537" max="11537" width="6.8984375" style="2148" customWidth="1"/>
    <col min="11538" max="11777" width="9" style="2148"/>
    <col min="11778" max="11778" width="11.5" style="2148" customWidth="1"/>
    <col min="11779" max="11780" width="4.8984375" style="2148" customWidth="1"/>
    <col min="11781" max="11781" width="5.3984375" style="2148" customWidth="1"/>
    <col min="11782" max="11783" width="4.8984375" style="2148" customWidth="1"/>
    <col min="11784" max="11784" width="5.69921875" style="2148" customWidth="1"/>
    <col min="11785" max="11790" width="4.8984375" style="2148" customWidth="1"/>
    <col min="11791" max="11791" width="6" style="2148" customWidth="1"/>
    <col min="11792" max="11792" width="5.69921875" style="2148" customWidth="1"/>
    <col min="11793" max="11793" width="6.8984375" style="2148" customWidth="1"/>
    <col min="11794" max="12033" width="9" style="2148"/>
    <col min="12034" max="12034" width="11.5" style="2148" customWidth="1"/>
    <col min="12035" max="12036" width="4.8984375" style="2148" customWidth="1"/>
    <col min="12037" max="12037" width="5.3984375" style="2148" customWidth="1"/>
    <col min="12038" max="12039" width="4.8984375" style="2148" customWidth="1"/>
    <col min="12040" max="12040" width="5.69921875" style="2148" customWidth="1"/>
    <col min="12041" max="12046" width="4.8984375" style="2148" customWidth="1"/>
    <col min="12047" max="12047" width="6" style="2148" customWidth="1"/>
    <col min="12048" max="12048" width="5.69921875" style="2148" customWidth="1"/>
    <col min="12049" max="12049" width="6.8984375" style="2148" customWidth="1"/>
    <col min="12050" max="12289" width="9" style="2148"/>
    <col min="12290" max="12290" width="11.5" style="2148" customWidth="1"/>
    <col min="12291" max="12292" width="4.8984375" style="2148" customWidth="1"/>
    <col min="12293" max="12293" width="5.3984375" style="2148" customWidth="1"/>
    <col min="12294" max="12295" width="4.8984375" style="2148" customWidth="1"/>
    <col min="12296" max="12296" width="5.69921875" style="2148" customWidth="1"/>
    <col min="12297" max="12302" width="4.8984375" style="2148" customWidth="1"/>
    <col min="12303" max="12303" width="6" style="2148" customWidth="1"/>
    <col min="12304" max="12304" width="5.69921875" style="2148" customWidth="1"/>
    <col min="12305" max="12305" width="6.8984375" style="2148" customWidth="1"/>
    <col min="12306" max="12545" width="9" style="2148"/>
    <col min="12546" max="12546" width="11.5" style="2148" customWidth="1"/>
    <col min="12547" max="12548" width="4.8984375" style="2148" customWidth="1"/>
    <col min="12549" max="12549" width="5.3984375" style="2148" customWidth="1"/>
    <col min="12550" max="12551" width="4.8984375" style="2148" customWidth="1"/>
    <col min="12552" max="12552" width="5.69921875" style="2148" customWidth="1"/>
    <col min="12553" max="12558" width="4.8984375" style="2148" customWidth="1"/>
    <col min="12559" max="12559" width="6" style="2148" customWidth="1"/>
    <col min="12560" max="12560" width="5.69921875" style="2148" customWidth="1"/>
    <col min="12561" max="12561" width="6.8984375" style="2148" customWidth="1"/>
    <col min="12562" max="12801" width="9" style="2148"/>
    <col min="12802" max="12802" width="11.5" style="2148" customWidth="1"/>
    <col min="12803" max="12804" width="4.8984375" style="2148" customWidth="1"/>
    <col min="12805" max="12805" width="5.3984375" style="2148" customWidth="1"/>
    <col min="12806" max="12807" width="4.8984375" style="2148" customWidth="1"/>
    <col min="12808" max="12808" width="5.69921875" style="2148" customWidth="1"/>
    <col min="12809" max="12814" width="4.8984375" style="2148" customWidth="1"/>
    <col min="12815" max="12815" width="6" style="2148" customWidth="1"/>
    <col min="12816" max="12816" width="5.69921875" style="2148" customWidth="1"/>
    <col min="12817" max="12817" width="6.8984375" style="2148" customWidth="1"/>
    <col min="12818" max="13057" width="9" style="2148"/>
    <col min="13058" max="13058" width="11.5" style="2148" customWidth="1"/>
    <col min="13059" max="13060" width="4.8984375" style="2148" customWidth="1"/>
    <col min="13061" max="13061" width="5.3984375" style="2148" customWidth="1"/>
    <col min="13062" max="13063" width="4.8984375" style="2148" customWidth="1"/>
    <col min="13064" max="13064" width="5.69921875" style="2148" customWidth="1"/>
    <col min="13065" max="13070" width="4.8984375" style="2148" customWidth="1"/>
    <col min="13071" max="13071" width="6" style="2148" customWidth="1"/>
    <col min="13072" max="13072" width="5.69921875" style="2148" customWidth="1"/>
    <col min="13073" max="13073" width="6.8984375" style="2148" customWidth="1"/>
    <col min="13074" max="13313" width="9" style="2148"/>
    <col min="13314" max="13314" width="11.5" style="2148" customWidth="1"/>
    <col min="13315" max="13316" width="4.8984375" style="2148" customWidth="1"/>
    <col min="13317" max="13317" width="5.3984375" style="2148" customWidth="1"/>
    <col min="13318" max="13319" width="4.8984375" style="2148" customWidth="1"/>
    <col min="13320" max="13320" width="5.69921875" style="2148" customWidth="1"/>
    <col min="13321" max="13326" width="4.8984375" style="2148" customWidth="1"/>
    <col min="13327" max="13327" width="6" style="2148" customWidth="1"/>
    <col min="13328" max="13328" width="5.69921875" style="2148" customWidth="1"/>
    <col min="13329" max="13329" width="6.8984375" style="2148" customWidth="1"/>
    <col min="13330" max="13569" width="9" style="2148"/>
    <col min="13570" max="13570" width="11.5" style="2148" customWidth="1"/>
    <col min="13571" max="13572" width="4.8984375" style="2148" customWidth="1"/>
    <col min="13573" max="13573" width="5.3984375" style="2148" customWidth="1"/>
    <col min="13574" max="13575" width="4.8984375" style="2148" customWidth="1"/>
    <col min="13576" max="13576" width="5.69921875" style="2148" customWidth="1"/>
    <col min="13577" max="13582" width="4.8984375" style="2148" customWidth="1"/>
    <col min="13583" max="13583" width="6" style="2148" customWidth="1"/>
    <col min="13584" max="13584" width="5.69921875" style="2148" customWidth="1"/>
    <col min="13585" max="13585" width="6.8984375" style="2148" customWidth="1"/>
    <col min="13586" max="13825" width="9" style="2148"/>
    <col min="13826" max="13826" width="11.5" style="2148" customWidth="1"/>
    <col min="13827" max="13828" width="4.8984375" style="2148" customWidth="1"/>
    <col min="13829" max="13829" width="5.3984375" style="2148" customWidth="1"/>
    <col min="13830" max="13831" width="4.8984375" style="2148" customWidth="1"/>
    <col min="13832" max="13832" width="5.69921875" style="2148" customWidth="1"/>
    <col min="13833" max="13838" width="4.8984375" style="2148" customWidth="1"/>
    <col min="13839" max="13839" width="6" style="2148" customWidth="1"/>
    <col min="13840" max="13840" width="5.69921875" style="2148" customWidth="1"/>
    <col min="13841" max="13841" width="6.8984375" style="2148" customWidth="1"/>
    <col min="13842" max="14081" width="9" style="2148"/>
    <col min="14082" max="14082" width="11.5" style="2148" customWidth="1"/>
    <col min="14083" max="14084" width="4.8984375" style="2148" customWidth="1"/>
    <col min="14085" max="14085" width="5.3984375" style="2148" customWidth="1"/>
    <col min="14086" max="14087" width="4.8984375" style="2148" customWidth="1"/>
    <col min="14088" max="14088" width="5.69921875" style="2148" customWidth="1"/>
    <col min="14089" max="14094" width="4.8984375" style="2148" customWidth="1"/>
    <col min="14095" max="14095" width="6" style="2148" customWidth="1"/>
    <col min="14096" max="14096" width="5.69921875" style="2148" customWidth="1"/>
    <col min="14097" max="14097" width="6.8984375" style="2148" customWidth="1"/>
    <col min="14098" max="14337" width="9" style="2148"/>
    <col min="14338" max="14338" width="11.5" style="2148" customWidth="1"/>
    <col min="14339" max="14340" width="4.8984375" style="2148" customWidth="1"/>
    <col min="14341" max="14341" width="5.3984375" style="2148" customWidth="1"/>
    <col min="14342" max="14343" width="4.8984375" style="2148" customWidth="1"/>
    <col min="14344" max="14344" width="5.69921875" style="2148" customWidth="1"/>
    <col min="14345" max="14350" width="4.8984375" style="2148" customWidth="1"/>
    <col min="14351" max="14351" width="6" style="2148" customWidth="1"/>
    <col min="14352" max="14352" width="5.69921875" style="2148" customWidth="1"/>
    <col min="14353" max="14353" width="6.8984375" style="2148" customWidth="1"/>
    <col min="14354" max="14593" width="9" style="2148"/>
    <col min="14594" max="14594" width="11.5" style="2148" customWidth="1"/>
    <col min="14595" max="14596" width="4.8984375" style="2148" customWidth="1"/>
    <col min="14597" max="14597" width="5.3984375" style="2148" customWidth="1"/>
    <col min="14598" max="14599" width="4.8984375" style="2148" customWidth="1"/>
    <col min="14600" max="14600" width="5.69921875" style="2148" customWidth="1"/>
    <col min="14601" max="14606" width="4.8984375" style="2148" customWidth="1"/>
    <col min="14607" max="14607" width="6" style="2148" customWidth="1"/>
    <col min="14608" max="14608" width="5.69921875" style="2148" customWidth="1"/>
    <col min="14609" max="14609" width="6.8984375" style="2148" customWidth="1"/>
    <col min="14610" max="14849" width="9" style="2148"/>
    <col min="14850" max="14850" width="11.5" style="2148" customWidth="1"/>
    <col min="14851" max="14852" width="4.8984375" style="2148" customWidth="1"/>
    <col min="14853" max="14853" width="5.3984375" style="2148" customWidth="1"/>
    <col min="14854" max="14855" width="4.8984375" style="2148" customWidth="1"/>
    <col min="14856" max="14856" width="5.69921875" style="2148" customWidth="1"/>
    <col min="14857" max="14862" width="4.8984375" style="2148" customWidth="1"/>
    <col min="14863" max="14863" width="6" style="2148" customWidth="1"/>
    <col min="14864" max="14864" width="5.69921875" style="2148" customWidth="1"/>
    <col min="14865" max="14865" width="6.8984375" style="2148" customWidth="1"/>
    <col min="14866" max="15105" width="9" style="2148"/>
    <col min="15106" max="15106" width="11.5" style="2148" customWidth="1"/>
    <col min="15107" max="15108" width="4.8984375" style="2148" customWidth="1"/>
    <col min="15109" max="15109" width="5.3984375" style="2148" customWidth="1"/>
    <col min="15110" max="15111" width="4.8984375" style="2148" customWidth="1"/>
    <col min="15112" max="15112" width="5.69921875" style="2148" customWidth="1"/>
    <col min="15113" max="15118" width="4.8984375" style="2148" customWidth="1"/>
    <col min="15119" max="15119" width="6" style="2148" customWidth="1"/>
    <col min="15120" max="15120" width="5.69921875" style="2148" customWidth="1"/>
    <col min="15121" max="15121" width="6.8984375" style="2148" customWidth="1"/>
    <col min="15122" max="15361" width="9" style="2148"/>
    <col min="15362" max="15362" width="11.5" style="2148" customWidth="1"/>
    <col min="15363" max="15364" width="4.8984375" style="2148" customWidth="1"/>
    <col min="15365" max="15365" width="5.3984375" style="2148" customWidth="1"/>
    <col min="15366" max="15367" width="4.8984375" style="2148" customWidth="1"/>
    <col min="15368" max="15368" width="5.69921875" style="2148" customWidth="1"/>
    <col min="15369" max="15374" width="4.8984375" style="2148" customWidth="1"/>
    <col min="15375" max="15375" width="6" style="2148" customWidth="1"/>
    <col min="15376" max="15376" width="5.69921875" style="2148" customWidth="1"/>
    <col min="15377" max="15377" width="6.8984375" style="2148" customWidth="1"/>
    <col min="15378" max="15617" width="9" style="2148"/>
    <col min="15618" max="15618" width="11.5" style="2148" customWidth="1"/>
    <col min="15619" max="15620" width="4.8984375" style="2148" customWidth="1"/>
    <col min="15621" max="15621" width="5.3984375" style="2148" customWidth="1"/>
    <col min="15622" max="15623" width="4.8984375" style="2148" customWidth="1"/>
    <col min="15624" max="15624" width="5.69921875" style="2148" customWidth="1"/>
    <col min="15625" max="15630" width="4.8984375" style="2148" customWidth="1"/>
    <col min="15631" max="15631" width="6" style="2148" customWidth="1"/>
    <col min="15632" max="15632" width="5.69921875" style="2148" customWidth="1"/>
    <col min="15633" max="15633" width="6.8984375" style="2148" customWidth="1"/>
    <col min="15634" max="15873" width="9" style="2148"/>
    <col min="15874" max="15874" width="11.5" style="2148" customWidth="1"/>
    <col min="15875" max="15876" width="4.8984375" style="2148" customWidth="1"/>
    <col min="15877" max="15877" width="5.3984375" style="2148" customWidth="1"/>
    <col min="15878" max="15879" width="4.8984375" style="2148" customWidth="1"/>
    <col min="15880" max="15880" width="5.69921875" style="2148" customWidth="1"/>
    <col min="15881" max="15886" width="4.8984375" style="2148" customWidth="1"/>
    <col min="15887" max="15887" width="6" style="2148" customWidth="1"/>
    <col min="15888" max="15888" width="5.69921875" style="2148" customWidth="1"/>
    <col min="15889" max="15889" width="6.8984375" style="2148" customWidth="1"/>
    <col min="15890" max="16129" width="9" style="2148"/>
    <col min="16130" max="16130" width="11.5" style="2148" customWidth="1"/>
    <col min="16131" max="16132" width="4.8984375" style="2148" customWidth="1"/>
    <col min="16133" max="16133" width="5.3984375" style="2148" customWidth="1"/>
    <col min="16134" max="16135" width="4.8984375" style="2148" customWidth="1"/>
    <col min="16136" max="16136" width="5.69921875" style="2148" customWidth="1"/>
    <col min="16137" max="16142" width="4.8984375" style="2148" customWidth="1"/>
    <col min="16143" max="16143" width="6" style="2148" customWidth="1"/>
    <col min="16144" max="16144" width="5.69921875" style="2148" customWidth="1"/>
    <col min="16145" max="16145" width="6.8984375" style="2148" customWidth="1"/>
    <col min="16146" max="16384" width="9" style="2148"/>
  </cols>
  <sheetData>
    <row r="1" spans="1:18" s="1945" customFormat="1" ht="15.6" x14ac:dyDescent="0.3">
      <c r="A1" s="6383" t="s">
        <v>0</v>
      </c>
      <c r="B1" s="6383"/>
      <c r="C1" s="6383"/>
      <c r="D1" s="6383"/>
      <c r="E1" s="6383"/>
      <c r="F1" s="6383"/>
      <c r="G1" s="6383"/>
      <c r="H1" s="6383"/>
      <c r="I1" s="6383"/>
    </row>
    <row r="2" spans="1:18" s="5512" customFormat="1" ht="15.6" x14ac:dyDescent="0.3">
      <c r="B2" s="5444" t="s">
        <v>4300</v>
      </c>
      <c r="C2" s="5513"/>
    </row>
    <row r="3" spans="1:18" s="1616" customFormat="1" ht="12.75" customHeight="1" x14ac:dyDescent="0.3">
      <c r="B3" s="6444"/>
      <c r="C3" s="6444"/>
      <c r="D3" s="6444"/>
      <c r="E3"/>
      <c r="F3"/>
      <c r="O3" s="2089"/>
    </row>
    <row r="4" spans="1:18" ht="13.8" x14ac:dyDescent="0.25">
      <c r="B4" s="6445" t="s">
        <v>2707</v>
      </c>
      <c r="C4" s="6446"/>
      <c r="D4" s="6446"/>
      <c r="E4" s="6447"/>
      <c r="F4" s="6432" t="s">
        <v>2708</v>
      </c>
      <c r="G4" s="6433"/>
      <c r="H4" s="6434"/>
      <c r="I4" s="6432" t="s">
        <v>2709</v>
      </c>
      <c r="J4" s="6433"/>
      <c r="K4" s="6434"/>
      <c r="L4" s="2150"/>
      <c r="M4" s="2151" t="s">
        <v>6</v>
      </c>
      <c r="N4" s="2152"/>
    </row>
    <row r="5" spans="1:18" ht="13.8" x14ac:dyDescent="0.25">
      <c r="B5" s="6448"/>
      <c r="C5" s="6449"/>
      <c r="D5" s="6449"/>
      <c r="E5" s="6450"/>
      <c r="F5" s="2150" t="s">
        <v>2674</v>
      </c>
      <c r="G5" s="2153" t="s">
        <v>2675</v>
      </c>
      <c r="H5" s="2152" t="s">
        <v>2676</v>
      </c>
      <c r="I5" s="2150" t="s">
        <v>2674</v>
      </c>
      <c r="J5" s="2153" t="s">
        <v>2675</v>
      </c>
      <c r="K5" s="2152" t="s">
        <v>2676</v>
      </c>
      <c r="L5" s="2150" t="s">
        <v>2674</v>
      </c>
      <c r="M5" s="2153" t="s">
        <v>2675</v>
      </c>
      <c r="N5" s="2152" t="s">
        <v>2676</v>
      </c>
    </row>
    <row r="6" spans="1:18" x14ac:dyDescent="0.25">
      <c r="B6" s="6435" t="s">
        <v>2702</v>
      </c>
      <c r="C6" s="6436"/>
      <c r="D6" s="6436"/>
      <c r="E6" s="6437"/>
      <c r="F6" s="2154">
        <v>233</v>
      </c>
      <c r="G6" s="2155">
        <v>419</v>
      </c>
      <c r="H6" s="2156">
        <v>652</v>
      </c>
      <c r="I6" s="2154">
        <v>217</v>
      </c>
      <c r="J6" s="2155">
        <v>383</v>
      </c>
      <c r="K6" s="2156">
        <v>600</v>
      </c>
      <c r="L6" s="2157">
        <v>450</v>
      </c>
      <c r="M6" s="2158">
        <v>802</v>
      </c>
      <c r="N6" s="2159">
        <v>1252</v>
      </c>
      <c r="P6" s="2160"/>
      <c r="Q6" s="2160"/>
      <c r="R6" s="2160"/>
    </row>
    <row r="7" spans="1:18" x14ac:dyDescent="0.25">
      <c r="B7" s="6435" t="s">
        <v>2703</v>
      </c>
      <c r="C7" s="6436"/>
      <c r="D7" s="6436"/>
      <c r="E7" s="6437"/>
      <c r="F7" s="2154">
        <v>292</v>
      </c>
      <c r="G7" s="2155">
        <v>155</v>
      </c>
      <c r="H7" s="2156">
        <v>447</v>
      </c>
      <c r="I7" s="2138">
        <v>104</v>
      </c>
      <c r="J7" s="2142">
        <v>49</v>
      </c>
      <c r="K7" s="2139">
        <v>153</v>
      </c>
      <c r="L7" s="2157">
        <v>396</v>
      </c>
      <c r="M7" s="2158">
        <v>204</v>
      </c>
      <c r="N7" s="2159">
        <v>600</v>
      </c>
      <c r="P7" s="2160"/>
      <c r="Q7" s="2160"/>
      <c r="R7" s="2160"/>
    </row>
    <row r="8" spans="1:18" x14ac:dyDescent="0.25">
      <c r="B8" s="6438" t="s">
        <v>2704</v>
      </c>
      <c r="C8" s="6439"/>
      <c r="D8" s="6439"/>
      <c r="E8" s="6440"/>
      <c r="F8" s="2154">
        <v>76</v>
      </c>
      <c r="G8" s="2155">
        <v>127</v>
      </c>
      <c r="H8" s="2156">
        <v>203</v>
      </c>
      <c r="I8" s="2154">
        <v>28</v>
      </c>
      <c r="J8" s="2155">
        <v>74</v>
      </c>
      <c r="K8" s="2156">
        <v>102</v>
      </c>
      <c r="L8" s="2161">
        <v>104</v>
      </c>
      <c r="M8" s="2162">
        <v>201</v>
      </c>
      <c r="N8" s="2163">
        <v>305</v>
      </c>
      <c r="P8" s="2160"/>
      <c r="Q8" s="2160"/>
      <c r="R8" s="2160"/>
    </row>
    <row r="9" spans="1:18" x14ac:dyDescent="0.25">
      <c r="B9" s="6435" t="s">
        <v>2705</v>
      </c>
      <c r="C9" s="6436"/>
      <c r="D9" s="6436"/>
      <c r="E9" s="6437"/>
      <c r="F9" s="2154">
        <v>58</v>
      </c>
      <c r="G9" s="2155">
        <v>238</v>
      </c>
      <c r="H9" s="2156">
        <v>296</v>
      </c>
      <c r="I9" s="2138">
        <v>43</v>
      </c>
      <c r="J9" s="2164">
        <v>24</v>
      </c>
      <c r="K9" s="2139">
        <v>67</v>
      </c>
      <c r="L9" s="2157">
        <v>101</v>
      </c>
      <c r="M9" s="2158">
        <v>262</v>
      </c>
      <c r="N9" s="2159">
        <v>363</v>
      </c>
    </row>
    <row r="10" spans="1:18" x14ac:dyDescent="0.25">
      <c r="B10" s="6441" t="s">
        <v>6</v>
      </c>
      <c r="C10" s="6442"/>
      <c r="D10" s="6442"/>
      <c r="E10" s="6443"/>
      <c r="F10" s="2157">
        <v>659</v>
      </c>
      <c r="G10" s="2158">
        <v>939</v>
      </c>
      <c r="H10" s="2159">
        <v>1598</v>
      </c>
      <c r="I10" s="2157">
        <v>392</v>
      </c>
      <c r="J10" s="2158">
        <v>530</v>
      </c>
      <c r="K10" s="2159">
        <v>922</v>
      </c>
      <c r="L10" s="2157">
        <v>1051</v>
      </c>
      <c r="M10" s="2158">
        <v>1469</v>
      </c>
      <c r="N10" s="2159">
        <v>2520</v>
      </c>
    </row>
    <row r="11" spans="1:18" x14ac:dyDescent="0.25">
      <c r="B11" s="2146" t="s">
        <v>2706</v>
      </c>
    </row>
  </sheetData>
  <mergeCells count="10">
    <mergeCell ref="B8:E8"/>
    <mergeCell ref="B9:E9"/>
    <mergeCell ref="B10:E10"/>
    <mergeCell ref="B3:D3"/>
    <mergeCell ref="B4:E5"/>
    <mergeCell ref="F4:H4"/>
    <mergeCell ref="I4:K4"/>
    <mergeCell ref="B6:E6"/>
    <mergeCell ref="A1:I1"/>
    <mergeCell ref="B7:E7"/>
  </mergeCells>
  <hyperlinks>
    <hyperlink ref="A1" location="CONTENT!A1" display="Back to table of contents" xr:uid="{5D2EAB85-588A-42E0-ACF7-49FC39703B48}"/>
    <hyperlink ref="A1:I1" location="CONTENT!B157" display="Back to table of contents" xr:uid="{AED72D21-E61D-47AF-8415-85A764BD254E}"/>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1A59-A07D-4622-97CE-0EAADE72785C}">
  <dimension ref="A1:S30"/>
  <sheetViews>
    <sheetView workbookViewId="0">
      <selection sqref="A1:XFD1"/>
    </sheetView>
  </sheetViews>
  <sheetFormatPr defaultColWidth="8" defaultRowHeight="15.6" x14ac:dyDescent="0.3"/>
  <cols>
    <col min="1" max="1" width="1.5" style="2165" customWidth="1"/>
    <col min="2" max="2" width="49.19921875" style="2165" customWidth="1"/>
    <col min="3" max="16" width="7.59765625" style="2168" customWidth="1"/>
    <col min="17" max="17" width="7.19921875" style="2168" customWidth="1"/>
    <col min="18" max="16384" width="8" style="2165"/>
  </cols>
  <sheetData>
    <row r="1" spans="1:19" s="1945" customFormat="1" x14ac:dyDescent="0.3">
      <c r="A1" s="6383" t="s">
        <v>0</v>
      </c>
      <c r="B1" s="6383"/>
      <c r="C1" s="6383"/>
      <c r="D1" s="6383"/>
      <c r="E1" s="6383"/>
      <c r="F1" s="6383"/>
      <c r="G1" s="6383"/>
      <c r="H1" s="6383"/>
      <c r="I1" s="6383"/>
    </row>
    <row r="2" spans="1:19" s="5514" customFormat="1" ht="15.75" customHeight="1" x14ac:dyDescent="0.3">
      <c r="B2" s="5515" t="s">
        <v>4301</v>
      </c>
      <c r="C2" s="5516"/>
      <c r="D2" s="5517"/>
      <c r="E2" s="5516"/>
      <c r="F2" s="5518"/>
      <c r="O2" s="5448"/>
    </row>
    <row r="3" spans="1:19" ht="17.399999999999999" thickBot="1" x14ac:dyDescent="0.35">
      <c r="C3" s="2167"/>
      <c r="D3" s="2165"/>
      <c r="R3" s="2168"/>
      <c r="S3" s="2168"/>
    </row>
    <row r="4" spans="1:19" ht="16.2" thickBot="1" x14ac:dyDescent="0.35">
      <c r="B4" s="6451" t="s">
        <v>2710</v>
      </c>
      <c r="C4" s="6454" t="s">
        <v>2711</v>
      </c>
      <c r="D4" s="6455"/>
      <c r="E4" s="6455"/>
      <c r="F4" s="6455"/>
      <c r="G4" s="6455"/>
      <c r="H4" s="6455"/>
      <c r="I4" s="6455"/>
      <c r="J4" s="6455"/>
      <c r="K4" s="6455"/>
      <c r="L4" s="6455"/>
      <c r="M4" s="6455"/>
      <c r="N4" s="6455"/>
      <c r="O4" s="6455"/>
      <c r="P4" s="6455"/>
      <c r="Q4" s="6456"/>
    </row>
    <row r="5" spans="1:19" ht="33" customHeight="1" x14ac:dyDescent="0.3">
      <c r="B5" s="6452"/>
      <c r="C5" s="6457" t="s">
        <v>2712</v>
      </c>
      <c r="D5" s="6458"/>
      <c r="E5" s="6459"/>
      <c r="F5" s="6457" t="s">
        <v>2713</v>
      </c>
      <c r="G5" s="6458"/>
      <c r="H5" s="6459"/>
      <c r="I5" s="6457" t="s">
        <v>2714</v>
      </c>
      <c r="J5" s="6458"/>
      <c r="K5" s="6459"/>
      <c r="L5" s="6457" t="s">
        <v>2715</v>
      </c>
      <c r="M5" s="6458"/>
      <c r="N5" s="6459"/>
      <c r="O5" s="6457" t="s">
        <v>6</v>
      </c>
      <c r="P5" s="6458"/>
      <c r="Q5" s="6459"/>
    </row>
    <row r="6" spans="1:19" ht="16.2" thickBot="1" x14ac:dyDescent="0.35">
      <c r="B6" s="6453"/>
      <c r="C6" s="2169" t="s">
        <v>2674</v>
      </c>
      <c r="D6" s="2170" t="s">
        <v>2675</v>
      </c>
      <c r="E6" s="2171" t="s">
        <v>2676</v>
      </c>
      <c r="F6" s="2169" t="s">
        <v>2674</v>
      </c>
      <c r="G6" s="2170" t="s">
        <v>2675</v>
      </c>
      <c r="H6" s="2171" t="s">
        <v>2676</v>
      </c>
      <c r="I6" s="2169" t="s">
        <v>2674</v>
      </c>
      <c r="J6" s="2170" t="s">
        <v>2675</v>
      </c>
      <c r="K6" s="2171" t="s">
        <v>2676</v>
      </c>
      <c r="L6" s="2169" t="s">
        <v>2674</v>
      </c>
      <c r="M6" s="2170" t="s">
        <v>2675</v>
      </c>
      <c r="N6" s="2171" t="s">
        <v>2676</v>
      </c>
      <c r="O6" s="2169" t="s">
        <v>2674</v>
      </c>
      <c r="P6" s="2170" t="s">
        <v>2675</v>
      </c>
      <c r="Q6" s="2171" t="s">
        <v>2676</v>
      </c>
    </row>
    <row r="7" spans="1:19" x14ac:dyDescent="0.3">
      <c r="B7" s="2172" t="s">
        <v>2716</v>
      </c>
      <c r="C7" s="2173">
        <f>C8+C9</f>
        <v>29</v>
      </c>
      <c r="D7" s="2174">
        <f t="shared" ref="D7:H7" si="0">D8+D9</f>
        <v>18</v>
      </c>
      <c r="E7" s="2175">
        <f t="shared" si="0"/>
        <v>47</v>
      </c>
      <c r="F7" s="2176">
        <f>F8+F9</f>
        <v>0</v>
      </c>
      <c r="G7" s="2174">
        <f t="shared" si="0"/>
        <v>0</v>
      </c>
      <c r="H7" s="2175">
        <f t="shared" si="0"/>
        <v>0</v>
      </c>
      <c r="I7" s="2176">
        <f>I8+I9</f>
        <v>0</v>
      </c>
      <c r="J7" s="2174">
        <f t="shared" ref="J7:K7" si="1">J8+J9</f>
        <v>0</v>
      </c>
      <c r="K7" s="2175">
        <f t="shared" si="1"/>
        <v>0</v>
      </c>
      <c r="L7" s="2176">
        <f>L8+L9</f>
        <v>0</v>
      </c>
      <c r="M7" s="2174">
        <f t="shared" ref="M7:N7" si="2">M8+M9</f>
        <v>0</v>
      </c>
      <c r="N7" s="2175">
        <f t="shared" si="2"/>
        <v>0</v>
      </c>
      <c r="O7" s="2173">
        <f>O8+O9</f>
        <v>29</v>
      </c>
      <c r="P7" s="2174">
        <f t="shared" ref="P7:Q7" si="3">P8+P9</f>
        <v>18</v>
      </c>
      <c r="Q7" s="2175">
        <f t="shared" si="3"/>
        <v>47</v>
      </c>
    </row>
    <row r="8" spans="1:19" x14ac:dyDescent="0.3">
      <c r="B8" s="2177" t="s">
        <v>2717</v>
      </c>
      <c r="C8" s="2178">
        <v>7</v>
      </c>
      <c r="D8" s="2179">
        <v>10</v>
      </c>
      <c r="E8" s="2180">
        <f>C8+D8</f>
        <v>17</v>
      </c>
      <c r="F8" s="2178">
        <v>0</v>
      </c>
      <c r="G8" s="2179">
        <v>0</v>
      </c>
      <c r="H8" s="2180">
        <f>F8+G8</f>
        <v>0</v>
      </c>
      <c r="I8" s="2178">
        <v>0</v>
      </c>
      <c r="J8" s="2179">
        <v>0</v>
      </c>
      <c r="K8" s="2180">
        <f>I8+J8</f>
        <v>0</v>
      </c>
      <c r="L8" s="2178">
        <v>0</v>
      </c>
      <c r="M8" s="2179">
        <v>0</v>
      </c>
      <c r="N8" s="2180">
        <f t="shared" ref="N8:N22" si="4">L8+M8</f>
        <v>0</v>
      </c>
      <c r="O8" s="2178">
        <f t="shared" ref="O8:O9" si="5">C8+F8+I8+L8</f>
        <v>7</v>
      </c>
      <c r="P8" s="2181">
        <f>D8+G8+J8+M8</f>
        <v>10</v>
      </c>
      <c r="Q8" s="2180">
        <f t="shared" ref="Q8:Q9" si="6">E8+H8+K8+N8</f>
        <v>17</v>
      </c>
    </row>
    <row r="9" spans="1:19" x14ac:dyDescent="0.3">
      <c r="B9" s="2177" t="s">
        <v>2718</v>
      </c>
      <c r="C9" s="2178">
        <v>22</v>
      </c>
      <c r="D9" s="2179">
        <v>8</v>
      </c>
      <c r="E9" s="2180">
        <f>C9+D9</f>
        <v>30</v>
      </c>
      <c r="F9" s="2182">
        <v>0</v>
      </c>
      <c r="G9" s="2179">
        <v>0</v>
      </c>
      <c r="H9" s="2180">
        <f>F9+G9</f>
        <v>0</v>
      </c>
      <c r="I9" s="2178">
        <v>0</v>
      </c>
      <c r="J9" s="2179">
        <v>0</v>
      </c>
      <c r="K9" s="2180">
        <f>I9+J9</f>
        <v>0</v>
      </c>
      <c r="L9" s="2178">
        <v>0</v>
      </c>
      <c r="M9" s="2179">
        <v>0</v>
      </c>
      <c r="N9" s="2180">
        <f t="shared" si="4"/>
        <v>0</v>
      </c>
      <c r="O9" s="2178">
        <f t="shared" si="5"/>
        <v>22</v>
      </c>
      <c r="P9" s="2181">
        <f>D9+G9+J9+M9</f>
        <v>8</v>
      </c>
      <c r="Q9" s="2180">
        <f t="shared" si="6"/>
        <v>30</v>
      </c>
    </row>
    <row r="10" spans="1:19" ht="33" customHeight="1" x14ac:dyDescent="0.3">
      <c r="B10" s="2183" t="s">
        <v>2682</v>
      </c>
      <c r="C10" s="2173">
        <f>C11+C12+C13</f>
        <v>6</v>
      </c>
      <c r="D10" s="2174">
        <f t="shared" ref="D10:H10" si="7">D11+D12+D13</f>
        <v>18</v>
      </c>
      <c r="E10" s="2175">
        <f t="shared" si="7"/>
        <v>24</v>
      </c>
      <c r="F10" s="2173">
        <f>F11+F12+F13</f>
        <v>33</v>
      </c>
      <c r="G10" s="2174">
        <f t="shared" si="7"/>
        <v>50</v>
      </c>
      <c r="H10" s="2175">
        <f t="shared" si="7"/>
        <v>83</v>
      </c>
      <c r="I10" s="2173">
        <f>I11+I12+I13</f>
        <v>4</v>
      </c>
      <c r="J10" s="2174">
        <f t="shared" ref="J10:K10" si="8">J11+J12+J13</f>
        <v>12</v>
      </c>
      <c r="K10" s="2175">
        <f t="shared" si="8"/>
        <v>16</v>
      </c>
      <c r="L10" s="2173">
        <f>L11+L12+L13</f>
        <v>0</v>
      </c>
      <c r="M10" s="2174">
        <v>0</v>
      </c>
      <c r="N10" s="2175">
        <f t="shared" ref="N10" si="9">N11+N12+N13</f>
        <v>0</v>
      </c>
      <c r="O10" s="2173">
        <f>O11+O12+O13</f>
        <v>43</v>
      </c>
      <c r="P10" s="2174">
        <f t="shared" ref="P10:Q10" si="10">P11+P12+P13</f>
        <v>80</v>
      </c>
      <c r="Q10" s="2175">
        <f t="shared" si="10"/>
        <v>123</v>
      </c>
    </row>
    <row r="11" spans="1:19" x14ac:dyDescent="0.3">
      <c r="B11" s="2177" t="s">
        <v>2719</v>
      </c>
      <c r="C11" s="2182">
        <v>0</v>
      </c>
      <c r="D11" s="2179">
        <v>0</v>
      </c>
      <c r="E11" s="2180">
        <f>C11+D11</f>
        <v>0</v>
      </c>
      <c r="F11" s="2182">
        <v>24</v>
      </c>
      <c r="G11" s="2179">
        <v>28</v>
      </c>
      <c r="H11" s="2180">
        <f>F11+G11</f>
        <v>52</v>
      </c>
      <c r="I11" s="2182">
        <v>4</v>
      </c>
      <c r="J11" s="2179">
        <v>12</v>
      </c>
      <c r="K11" s="2180">
        <f t="shared" ref="K11:K22" si="11">I11+J11</f>
        <v>16</v>
      </c>
      <c r="L11" s="2182">
        <v>0</v>
      </c>
      <c r="M11" s="2179">
        <v>0</v>
      </c>
      <c r="N11" s="2180">
        <f t="shared" si="4"/>
        <v>0</v>
      </c>
      <c r="O11" s="2178">
        <f>C11+F11+I11</f>
        <v>28</v>
      </c>
      <c r="P11" s="2179">
        <f>D11+G11+J11</f>
        <v>40</v>
      </c>
      <c r="Q11" s="2180">
        <f t="shared" ref="Q11:Q13" si="12">O11+P11</f>
        <v>68</v>
      </c>
    </row>
    <row r="12" spans="1:19" x14ac:dyDescent="0.3">
      <c r="B12" s="2177" t="s">
        <v>2720</v>
      </c>
      <c r="C12" s="2178">
        <v>0</v>
      </c>
      <c r="D12" s="2179">
        <v>0</v>
      </c>
      <c r="E12" s="2180">
        <f t="shared" ref="E12:E13" si="13">C12+D12</f>
        <v>0</v>
      </c>
      <c r="F12" s="2178">
        <v>9</v>
      </c>
      <c r="G12" s="2179">
        <v>22</v>
      </c>
      <c r="H12" s="2180">
        <f t="shared" ref="H12:H13" si="14">F12+G12</f>
        <v>31</v>
      </c>
      <c r="I12" s="2182">
        <v>0</v>
      </c>
      <c r="J12" s="2179">
        <v>0</v>
      </c>
      <c r="K12" s="2180">
        <f t="shared" si="11"/>
        <v>0</v>
      </c>
      <c r="L12" s="2178">
        <v>0</v>
      </c>
      <c r="M12" s="2179">
        <v>0</v>
      </c>
      <c r="N12" s="2180">
        <f t="shared" si="4"/>
        <v>0</v>
      </c>
      <c r="O12" s="2182">
        <f t="shared" ref="O12:P12" si="15">C12+F12+I12</f>
        <v>9</v>
      </c>
      <c r="P12" s="2179">
        <f t="shared" si="15"/>
        <v>22</v>
      </c>
      <c r="Q12" s="2180">
        <f t="shared" si="12"/>
        <v>31</v>
      </c>
    </row>
    <row r="13" spans="1:19" x14ac:dyDescent="0.3">
      <c r="B13" s="2177" t="s">
        <v>2721</v>
      </c>
      <c r="C13" s="2178">
        <v>6</v>
      </c>
      <c r="D13" s="2179">
        <v>18</v>
      </c>
      <c r="E13" s="2180">
        <f t="shared" si="13"/>
        <v>24</v>
      </c>
      <c r="F13" s="2178">
        <v>0</v>
      </c>
      <c r="G13" s="2179">
        <v>0</v>
      </c>
      <c r="H13" s="2180">
        <f t="shared" si="14"/>
        <v>0</v>
      </c>
      <c r="I13" s="2182">
        <v>0</v>
      </c>
      <c r="J13" s="2179">
        <v>0</v>
      </c>
      <c r="K13" s="2180">
        <f t="shared" si="11"/>
        <v>0</v>
      </c>
      <c r="L13" s="2178">
        <v>0</v>
      </c>
      <c r="M13" s="2179">
        <v>0</v>
      </c>
      <c r="N13" s="2180">
        <f t="shared" si="4"/>
        <v>0</v>
      </c>
      <c r="O13" s="2178">
        <f t="shared" ref="O13:P13" si="16">C13+F13+I13+L13</f>
        <v>6</v>
      </c>
      <c r="P13" s="2179">
        <f t="shared" si="16"/>
        <v>18</v>
      </c>
      <c r="Q13" s="2180">
        <f t="shared" si="12"/>
        <v>24</v>
      </c>
    </row>
    <row r="14" spans="1:19" x14ac:dyDescent="0.3">
      <c r="B14" s="2183" t="s">
        <v>2722</v>
      </c>
      <c r="C14" s="2173">
        <f>C15+C16+C17+C18+C19+C20+C21+C22</f>
        <v>48</v>
      </c>
      <c r="D14" s="2174">
        <f t="shared" ref="D14:K14" si="17">D15+D16+D17+D18+D19+D20+D21+D22</f>
        <v>51</v>
      </c>
      <c r="E14" s="2175">
        <f t="shared" si="17"/>
        <v>99</v>
      </c>
      <c r="F14" s="2173">
        <f>F15+F16+F17+F18+F19+F20+F21+F22</f>
        <v>0</v>
      </c>
      <c r="G14" s="2174">
        <f t="shared" si="17"/>
        <v>0</v>
      </c>
      <c r="H14" s="2175">
        <f t="shared" si="17"/>
        <v>0</v>
      </c>
      <c r="I14" s="2173">
        <f>I15+I16+I17+I18+I19+I20+I21+I22</f>
        <v>0</v>
      </c>
      <c r="J14" s="2174">
        <f t="shared" si="17"/>
        <v>0</v>
      </c>
      <c r="K14" s="2175">
        <f t="shared" si="17"/>
        <v>0</v>
      </c>
      <c r="L14" s="2173">
        <f>L15+L16+L17+L18+L19+L20+L21+L22</f>
        <v>0</v>
      </c>
      <c r="M14" s="2174">
        <f t="shared" ref="M14:N14" si="18">M15+M16+M17+M18+M19+M20+M21+M22</f>
        <v>0</v>
      </c>
      <c r="N14" s="2175">
        <f t="shared" si="18"/>
        <v>0</v>
      </c>
      <c r="O14" s="2173">
        <f>O15+O16+O17+O18+O19+O20+O21+O22</f>
        <v>48</v>
      </c>
      <c r="P14" s="2174">
        <f t="shared" ref="P14:Q14" si="19">P15+P16+P17+P18+P19+P20+P21+P22</f>
        <v>51</v>
      </c>
      <c r="Q14" s="2175">
        <f t="shared" si="19"/>
        <v>99</v>
      </c>
    </row>
    <row r="15" spans="1:19" x14ac:dyDescent="0.3">
      <c r="B15" s="2184" t="s">
        <v>2723</v>
      </c>
      <c r="C15" s="2178">
        <v>3</v>
      </c>
      <c r="D15" s="2179">
        <v>1</v>
      </c>
      <c r="E15" s="2180">
        <f t="shared" ref="E15:E22" si="20">C15+D15</f>
        <v>4</v>
      </c>
      <c r="F15" s="2178">
        <v>0</v>
      </c>
      <c r="G15" s="2179">
        <v>0</v>
      </c>
      <c r="H15" s="2180">
        <f t="shared" ref="H15:H22" si="21">F15+G15</f>
        <v>0</v>
      </c>
      <c r="I15" s="2178">
        <v>0</v>
      </c>
      <c r="J15" s="2179">
        <v>0</v>
      </c>
      <c r="K15" s="2180">
        <f t="shared" si="11"/>
        <v>0</v>
      </c>
      <c r="L15" s="2178">
        <v>0</v>
      </c>
      <c r="M15" s="2179">
        <v>0</v>
      </c>
      <c r="N15" s="2180">
        <f t="shared" si="4"/>
        <v>0</v>
      </c>
      <c r="O15" s="2178">
        <f t="shared" ref="O15:P22" si="22">C15+F15+I15+L15</f>
        <v>3</v>
      </c>
      <c r="P15" s="2179">
        <f t="shared" si="22"/>
        <v>1</v>
      </c>
      <c r="Q15" s="2180">
        <f t="shared" ref="Q15:Q22" si="23">O15+P15</f>
        <v>4</v>
      </c>
    </row>
    <row r="16" spans="1:19" x14ac:dyDescent="0.3">
      <c r="B16" s="2184" t="s">
        <v>2724</v>
      </c>
      <c r="C16" s="2178">
        <v>8</v>
      </c>
      <c r="D16" s="2179">
        <v>9</v>
      </c>
      <c r="E16" s="2180">
        <f t="shared" si="20"/>
        <v>17</v>
      </c>
      <c r="F16" s="2178">
        <v>0</v>
      </c>
      <c r="G16" s="2179">
        <v>0</v>
      </c>
      <c r="H16" s="2180">
        <f t="shared" si="21"/>
        <v>0</v>
      </c>
      <c r="I16" s="2178">
        <v>0</v>
      </c>
      <c r="J16" s="2179">
        <v>0</v>
      </c>
      <c r="K16" s="2180">
        <f t="shared" si="11"/>
        <v>0</v>
      </c>
      <c r="L16" s="2178">
        <v>0</v>
      </c>
      <c r="M16" s="2179">
        <v>0</v>
      </c>
      <c r="N16" s="2180">
        <f t="shared" si="4"/>
        <v>0</v>
      </c>
      <c r="O16" s="2178">
        <f t="shared" si="22"/>
        <v>8</v>
      </c>
      <c r="P16" s="2179">
        <f t="shared" si="22"/>
        <v>9</v>
      </c>
      <c r="Q16" s="2180">
        <f t="shared" si="23"/>
        <v>17</v>
      </c>
    </row>
    <row r="17" spans="2:17" x14ac:dyDescent="0.3">
      <c r="B17" s="2184" t="s">
        <v>2725</v>
      </c>
      <c r="C17" s="2178">
        <v>1</v>
      </c>
      <c r="D17" s="2179">
        <v>4</v>
      </c>
      <c r="E17" s="2180">
        <f t="shared" si="20"/>
        <v>5</v>
      </c>
      <c r="F17" s="2178">
        <v>0</v>
      </c>
      <c r="G17" s="2179">
        <v>0</v>
      </c>
      <c r="H17" s="2180">
        <f t="shared" si="21"/>
        <v>0</v>
      </c>
      <c r="I17" s="2178">
        <v>0</v>
      </c>
      <c r="J17" s="2179">
        <v>0</v>
      </c>
      <c r="K17" s="2180">
        <f t="shared" si="11"/>
        <v>0</v>
      </c>
      <c r="L17" s="2178">
        <v>0</v>
      </c>
      <c r="M17" s="2179">
        <v>0</v>
      </c>
      <c r="N17" s="2180">
        <f t="shared" si="4"/>
        <v>0</v>
      </c>
      <c r="O17" s="2178">
        <f t="shared" si="22"/>
        <v>1</v>
      </c>
      <c r="P17" s="2179">
        <f t="shared" si="22"/>
        <v>4</v>
      </c>
      <c r="Q17" s="2180">
        <f t="shared" si="23"/>
        <v>5</v>
      </c>
    </row>
    <row r="18" spans="2:17" x14ac:dyDescent="0.3">
      <c r="B18" s="2184" t="s">
        <v>2726</v>
      </c>
      <c r="C18" s="2178">
        <v>0</v>
      </c>
      <c r="D18" s="2179">
        <v>12</v>
      </c>
      <c r="E18" s="2180">
        <f t="shared" si="20"/>
        <v>12</v>
      </c>
      <c r="F18" s="2178">
        <v>0</v>
      </c>
      <c r="G18" s="2179">
        <v>0</v>
      </c>
      <c r="H18" s="2180">
        <f t="shared" si="21"/>
        <v>0</v>
      </c>
      <c r="I18" s="2178">
        <v>0</v>
      </c>
      <c r="J18" s="2179">
        <v>0</v>
      </c>
      <c r="K18" s="2180">
        <f t="shared" si="11"/>
        <v>0</v>
      </c>
      <c r="L18" s="2178">
        <v>0</v>
      </c>
      <c r="M18" s="2179">
        <v>0</v>
      </c>
      <c r="N18" s="2180">
        <f t="shared" si="4"/>
        <v>0</v>
      </c>
      <c r="O18" s="2178">
        <f t="shared" si="22"/>
        <v>0</v>
      </c>
      <c r="P18" s="2179">
        <f t="shared" si="22"/>
        <v>12</v>
      </c>
      <c r="Q18" s="2180">
        <f t="shared" si="23"/>
        <v>12</v>
      </c>
    </row>
    <row r="19" spans="2:17" ht="31.2" x14ac:dyDescent="0.3">
      <c r="B19" s="2184" t="s">
        <v>2727</v>
      </c>
      <c r="C19" s="2178">
        <v>1</v>
      </c>
      <c r="D19" s="2179">
        <v>13</v>
      </c>
      <c r="E19" s="2180">
        <f t="shared" si="20"/>
        <v>14</v>
      </c>
      <c r="F19" s="2178">
        <v>0</v>
      </c>
      <c r="G19" s="2179">
        <v>0</v>
      </c>
      <c r="H19" s="2180">
        <f t="shared" si="21"/>
        <v>0</v>
      </c>
      <c r="I19" s="2178">
        <v>0</v>
      </c>
      <c r="J19" s="2179">
        <v>0</v>
      </c>
      <c r="K19" s="2180">
        <f t="shared" si="11"/>
        <v>0</v>
      </c>
      <c r="L19" s="2178">
        <v>0</v>
      </c>
      <c r="M19" s="2179">
        <v>0</v>
      </c>
      <c r="N19" s="2180">
        <f t="shared" si="4"/>
        <v>0</v>
      </c>
      <c r="O19" s="2178">
        <f t="shared" si="22"/>
        <v>1</v>
      </c>
      <c r="P19" s="2179">
        <f t="shared" si="22"/>
        <v>13</v>
      </c>
      <c r="Q19" s="2180">
        <f t="shared" si="23"/>
        <v>14</v>
      </c>
    </row>
    <row r="20" spans="2:17" ht="31.2" x14ac:dyDescent="0.3">
      <c r="B20" s="2184" t="s">
        <v>2728</v>
      </c>
      <c r="C20" s="2178">
        <v>29</v>
      </c>
      <c r="D20" s="2179">
        <v>0</v>
      </c>
      <c r="E20" s="2180">
        <f t="shared" si="20"/>
        <v>29</v>
      </c>
      <c r="F20" s="2178">
        <v>0</v>
      </c>
      <c r="G20" s="2179">
        <v>0</v>
      </c>
      <c r="H20" s="2180">
        <f t="shared" si="21"/>
        <v>0</v>
      </c>
      <c r="I20" s="2178">
        <v>0</v>
      </c>
      <c r="J20" s="2179">
        <v>0</v>
      </c>
      <c r="K20" s="2180">
        <f t="shared" si="11"/>
        <v>0</v>
      </c>
      <c r="L20" s="2178">
        <v>0</v>
      </c>
      <c r="M20" s="2179">
        <v>0</v>
      </c>
      <c r="N20" s="2180">
        <f t="shared" si="4"/>
        <v>0</v>
      </c>
      <c r="O20" s="2178">
        <f t="shared" si="22"/>
        <v>29</v>
      </c>
      <c r="P20" s="2179">
        <f t="shared" si="22"/>
        <v>0</v>
      </c>
      <c r="Q20" s="2180">
        <f t="shared" si="23"/>
        <v>29</v>
      </c>
    </row>
    <row r="21" spans="2:17" x14ac:dyDescent="0.3">
      <c r="B21" s="2184" t="s">
        <v>2729</v>
      </c>
      <c r="C21" s="2178">
        <v>5</v>
      </c>
      <c r="D21" s="2179">
        <v>6</v>
      </c>
      <c r="E21" s="2180">
        <f t="shared" si="20"/>
        <v>11</v>
      </c>
      <c r="F21" s="2178">
        <v>0</v>
      </c>
      <c r="G21" s="2179">
        <v>0</v>
      </c>
      <c r="H21" s="2180">
        <f t="shared" si="21"/>
        <v>0</v>
      </c>
      <c r="I21" s="2178">
        <v>0</v>
      </c>
      <c r="J21" s="2179">
        <v>0</v>
      </c>
      <c r="K21" s="2180">
        <f t="shared" si="11"/>
        <v>0</v>
      </c>
      <c r="L21" s="2178">
        <v>0</v>
      </c>
      <c r="M21" s="2179">
        <v>0</v>
      </c>
      <c r="N21" s="2180">
        <f t="shared" si="4"/>
        <v>0</v>
      </c>
      <c r="O21" s="2178">
        <f t="shared" si="22"/>
        <v>5</v>
      </c>
      <c r="P21" s="2179">
        <f t="shared" si="22"/>
        <v>6</v>
      </c>
      <c r="Q21" s="2180">
        <f t="shared" si="23"/>
        <v>11</v>
      </c>
    </row>
    <row r="22" spans="2:17" ht="16.2" thickBot="1" x14ac:dyDescent="0.35">
      <c r="B22" s="2184" t="s">
        <v>2730</v>
      </c>
      <c r="C22" s="2178">
        <v>1</v>
      </c>
      <c r="D22" s="2179">
        <v>6</v>
      </c>
      <c r="E22" s="2180">
        <f t="shared" si="20"/>
        <v>7</v>
      </c>
      <c r="F22" s="2178">
        <v>0</v>
      </c>
      <c r="G22" s="2179">
        <v>0</v>
      </c>
      <c r="H22" s="2180">
        <f t="shared" si="21"/>
        <v>0</v>
      </c>
      <c r="I22" s="2178">
        <v>0</v>
      </c>
      <c r="J22" s="2179">
        <v>0</v>
      </c>
      <c r="K22" s="2180">
        <f t="shared" si="11"/>
        <v>0</v>
      </c>
      <c r="L22" s="2178">
        <v>0</v>
      </c>
      <c r="M22" s="2179">
        <v>0</v>
      </c>
      <c r="N22" s="2180">
        <f t="shared" si="4"/>
        <v>0</v>
      </c>
      <c r="O22" s="2178">
        <f t="shared" si="22"/>
        <v>1</v>
      </c>
      <c r="P22" s="2179">
        <f t="shared" si="22"/>
        <v>6</v>
      </c>
      <c r="Q22" s="2180">
        <f t="shared" si="23"/>
        <v>7</v>
      </c>
    </row>
    <row r="23" spans="2:17" ht="16.2" thickBot="1" x14ac:dyDescent="0.35">
      <c r="B23" s="2185" t="s">
        <v>6</v>
      </c>
      <c r="C23" s="2186">
        <f>C7+C10+C14</f>
        <v>83</v>
      </c>
      <c r="D23" s="2187">
        <f t="shared" ref="D23:E23" si="24">D7+D10+D14</f>
        <v>87</v>
      </c>
      <c r="E23" s="2188">
        <f t="shared" si="24"/>
        <v>170</v>
      </c>
      <c r="F23" s="2186">
        <f>F7+F10+F14</f>
        <v>33</v>
      </c>
      <c r="G23" s="2187">
        <f t="shared" ref="G23:H23" si="25">G7+G10+G14</f>
        <v>50</v>
      </c>
      <c r="H23" s="2188">
        <f t="shared" si="25"/>
        <v>83</v>
      </c>
      <c r="I23" s="2186">
        <f>I7+I10+I14</f>
        <v>4</v>
      </c>
      <c r="J23" s="2187">
        <f t="shared" ref="J23:Q23" si="26">J7+J10+J14</f>
        <v>12</v>
      </c>
      <c r="K23" s="2188">
        <f t="shared" si="26"/>
        <v>16</v>
      </c>
      <c r="L23" s="2186">
        <f t="shared" si="26"/>
        <v>0</v>
      </c>
      <c r="M23" s="2187">
        <f t="shared" si="26"/>
        <v>0</v>
      </c>
      <c r="N23" s="2188">
        <f t="shared" si="26"/>
        <v>0</v>
      </c>
      <c r="O23" s="2186">
        <f t="shared" si="26"/>
        <v>120</v>
      </c>
      <c r="P23" s="2187">
        <f t="shared" si="26"/>
        <v>149</v>
      </c>
      <c r="Q23" s="2188">
        <f t="shared" si="26"/>
        <v>269</v>
      </c>
    </row>
    <row r="24" spans="2:17" s="2166" customFormat="1" ht="28.5" customHeight="1" x14ac:dyDescent="0.3">
      <c r="B24" s="1774" t="s">
        <v>2731</v>
      </c>
      <c r="C24" s="428" t="s">
        <v>2732</v>
      </c>
      <c r="D24" s="428"/>
      <c r="E24" s="428"/>
      <c r="F24" s="428"/>
      <c r="G24" s="428"/>
    </row>
    <row r="25" spans="2:17" s="2166" customFormat="1" ht="15" customHeight="1" x14ac:dyDescent="0.3"/>
    <row r="26" spans="2:17" s="2166" customFormat="1" ht="18.75" customHeight="1" x14ac:dyDescent="0.3"/>
    <row r="27" spans="2:17" s="2166" customFormat="1" ht="12" customHeight="1" x14ac:dyDescent="0.3"/>
    <row r="29" spans="2:17" ht="24" customHeight="1" x14ac:dyDescent="0.3">
      <c r="C29" s="2189"/>
      <c r="F29" s="2189"/>
    </row>
    <row r="30" spans="2:17" ht="11.25" customHeight="1" x14ac:dyDescent="0.3"/>
  </sheetData>
  <mergeCells count="8">
    <mergeCell ref="A1:I1"/>
    <mergeCell ref="B4:B6"/>
    <mergeCell ref="C4:Q4"/>
    <mergeCell ref="C5:E5"/>
    <mergeCell ref="F5:H5"/>
    <mergeCell ref="I5:K5"/>
    <mergeCell ref="L5:N5"/>
    <mergeCell ref="O5:Q5"/>
  </mergeCells>
  <hyperlinks>
    <hyperlink ref="A1" location="CONTENT!A1" display="Back to table of contents" xr:uid="{9E2617F8-F5B9-4A6C-8924-1FBD2FBE699B}"/>
    <hyperlink ref="A1:I1" location="CONTENT!B157" display="Back to table of contents" xr:uid="{3B961E2C-1006-49B9-BB88-527983BDC932}"/>
  </hyperlinks>
  <pageMargins left="0.7" right="0.7" top="0.75" bottom="0.75" header="0.3" footer="0.3"/>
  <ignoredErrors>
    <ignoredError sqref="E10:Q22" formula="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A0EB-B088-464C-85DB-4CA92A65D64C}">
  <dimension ref="A1:T24"/>
  <sheetViews>
    <sheetView workbookViewId="0">
      <selection sqref="A1:XFD1"/>
    </sheetView>
  </sheetViews>
  <sheetFormatPr defaultRowHeight="13.8" x14ac:dyDescent="0.25"/>
  <cols>
    <col min="1" max="1" width="49.59765625" style="2191" customWidth="1"/>
    <col min="2" max="19" width="5" style="2191" customWidth="1"/>
    <col min="20" max="20" width="6.3984375" style="2192" customWidth="1"/>
    <col min="21" max="21" width="0.3984375" style="2191" customWidth="1"/>
    <col min="22" max="240" width="9" style="2191"/>
    <col min="241" max="241" width="28" style="2191" customWidth="1"/>
    <col min="242" max="256" width="5.8984375" style="2191" customWidth="1"/>
    <col min="257" max="257" width="6.3984375" style="2191" customWidth="1"/>
    <col min="258" max="258" width="0.3984375" style="2191" customWidth="1"/>
    <col min="259" max="496" width="9" style="2191"/>
    <col min="497" max="497" width="28" style="2191" customWidth="1"/>
    <col min="498" max="512" width="5.8984375" style="2191" customWidth="1"/>
    <col min="513" max="513" width="6.3984375" style="2191" customWidth="1"/>
    <col min="514" max="514" width="0.3984375" style="2191" customWidth="1"/>
    <col min="515" max="752" width="9" style="2191"/>
    <col min="753" max="753" width="28" style="2191" customWidth="1"/>
    <col min="754" max="768" width="5.8984375" style="2191" customWidth="1"/>
    <col min="769" max="769" width="6.3984375" style="2191" customWidth="1"/>
    <col min="770" max="770" width="0.3984375" style="2191" customWidth="1"/>
    <col min="771" max="1008" width="9" style="2191"/>
    <col min="1009" max="1009" width="28" style="2191" customWidth="1"/>
    <col min="1010" max="1024" width="5.8984375" style="2191" customWidth="1"/>
    <col min="1025" max="1025" width="6.3984375" style="2191" customWidth="1"/>
    <col min="1026" max="1026" width="0.3984375" style="2191" customWidth="1"/>
    <col min="1027" max="1264" width="9" style="2191"/>
    <col min="1265" max="1265" width="28" style="2191" customWidth="1"/>
    <col min="1266" max="1280" width="5.8984375" style="2191" customWidth="1"/>
    <col min="1281" max="1281" width="6.3984375" style="2191" customWidth="1"/>
    <col min="1282" max="1282" width="0.3984375" style="2191" customWidth="1"/>
    <col min="1283" max="1520" width="9" style="2191"/>
    <col min="1521" max="1521" width="28" style="2191" customWidth="1"/>
    <col min="1522" max="1536" width="5.8984375" style="2191" customWidth="1"/>
    <col min="1537" max="1537" width="6.3984375" style="2191" customWidth="1"/>
    <col min="1538" max="1538" width="0.3984375" style="2191" customWidth="1"/>
    <col min="1539" max="1776" width="9" style="2191"/>
    <col min="1777" max="1777" width="28" style="2191" customWidth="1"/>
    <col min="1778" max="1792" width="5.8984375" style="2191" customWidth="1"/>
    <col min="1793" max="1793" width="6.3984375" style="2191" customWidth="1"/>
    <col min="1794" max="1794" width="0.3984375" style="2191" customWidth="1"/>
    <col min="1795" max="2032" width="9" style="2191"/>
    <col min="2033" max="2033" width="28" style="2191" customWidth="1"/>
    <col min="2034" max="2048" width="5.8984375" style="2191" customWidth="1"/>
    <col min="2049" max="2049" width="6.3984375" style="2191" customWidth="1"/>
    <col min="2050" max="2050" width="0.3984375" style="2191" customWidth="1"/>
    <col min="2051" max="2288" width="9" style="2191"/>
    <col min="2289" max="2289" width="28" style="2191" customWidth="1"/>
    <col min="2290" max="2304" width="5.8984375" style="2191" customWidth="1"/>
    <col min="2305" max="2305" width="6.3984375" style="2191" customWidth="1"/>
    <col min="2306" max="2306" width="0.3984375" style="2191" customWidth="1"/>
    <col min="2307" max="2544" width="9" style="2191"/>
    <col min="2545" max="2545" width="28" style="2191" customWidth="1"/>
    <col min="2546" max="2560" width="5.8984375" style="2191" customWidth="1"/>
    <col min="2561" max="2561" width="6.3984375" style="2191" customWidth="1"/>
    <col min="2562" max="2562" width="0.3984375" style="2191" customWidth="1"/>
    <col min="2563" max="2800" width="9" style="2191"/>
    <col min="2801" max="2801" width="28" style="2191" customWidth="1"/>
    <col min="2802" max="2816" width="5.8984375" style="2191" customWidth="1"/>
    <col min="2817" max="2817" width="6.3984375" style="2191" customWidth="1"/>
    <col min="2818" max="2818" width="0.3984375" style="2191" customWidth="1"/>
    <col min="2819" max="3056" width="9" style="2191"/>
    <col min="3057" max="3057" width="28" style="2191" customWidth="1"/>
    <col min="3058" max="3072" width="5.8984375" style="2191" customWidth="1"/>
    <col min="3073" max="3073" width="6.3984375" style="2191" customWidth="1"/>
    <col min="3074" max="3074" width="0.3984375" style="2191" customWidth="1"/>
    <col min="3075" max="3312" width="9" style="2191"/>
    <col min="3313" max="3313" width="28" style="2191" customWidth="1"/>
    <col min="3314" max="3328" width="5.8984375" style="2191" customWidth="1"/>
    <col min="3329" max="3329" width="6.3984375" style="2191" customWidth="1"/>
    <col min="3330" max="3330" width="0.3984375" style="2191" customWidth="1"/>
    <col min="3331" max="3568" width="9" style="2191"/>
    <col min="3569" max="3569" width="28" style="2191" customWidth="1"/>
    <col min="3570" max="3584" width="5.8984375" style="2191" customWidth="1"/>
    <col min="3585" max="3585" width="6.3984375" style="2191" customWidth="1"/>
    <col min="3586" max="3586" width="0.3984375" style="2191" customWidth="1"/>
    <col min="3587" max="3824" width="9" style="2191"/>
    <col min="3825" max="3825" width="28" style="2191" customWidth="1"/>
    <col min="3826" max="3840" width="5.8984375" style="2191" customWidth="1"/>
    <col min="3841" max="3841" width="6.3984375" style="2191" customWidth="1"/>
    <col min="3842" max="3842" width="0.3984375" style="2191" customWidth="1"/>
    <col min="3843" max="4080" width="9" style="2191"/>
    <col min="4081" max="4081" width="28" style="2191" customWidth="1"/>
    <col min="4082" max="4096" width="5.8984375" style="2191" customWidth="1"/>
    <col min="4097" max="4097" width="6.3984375" style="2191" customWidth="1"/>
    <col min="4098" max="4098" width="0.3984375" style="2191" customWidth="1"/>
    <col min="4099" max="4336" width="9" style="2191"/>
    <col min="4337" max="4337" width="28" style="2191" customWidth="1"/>
    <col min="4338" max="4352" width="5.8984375" style="2191" customWidth="1"/>
    <col min="4353" max="4353" width="6.3984375" style="2191" customWidth="1"/>
    <col min="4354" max="4354" width="0.3984375" style="2191" customWidth="1"/>
    <col min="4355" max="4592" width="9" style="2191"/>
    <col min="4593" max="4593" width="28" style="2191" customWidth="1"/>
    <col min="4594" max="4608" width="5.8984375" style="2191" customWidth="1"/>
    <col min="4609" max="4609" width="6.3984375" style="2191" customWidth="1"/>
    <col min="4610" max="4610" width="0.3984375" style="2191" customWidth="1"/>
    <col min="4611" max="4848" width="9" style="2191"/>
    <col min="4849" max="4849" width="28" style="2191" customWidth="1"/>
    <col min="4850" max="4864" width="5.8984375" style="2191" customWidth="1"/>
    <col min="4865" max="4865" width="6.3984375" style="2191" customWidth="1"/>
    <col min="4866" max="4866" width="0.3984375" style="2191" customWidth="1"/>
    <col min="4867" max="5104" width="9" style="2191"/>
    <col min="5105" max="5105" width="28" style="2191" customWidth="1"/>
    <col min="5106" max="5120" width="5.8984375" style="2191" customWidth="1"/>
    <col min="5121" max="5121" width="6.3984375" style="2191" customWidth="1"/>
    <col min="5122" max="5122" width="0.3984375" style="2191" customWidth="1"/>
    <col min="5123" max="5360" width="9" style="2191"/>
    <col min="5361" max="5361" width="28" style="2191" customWidth="1"/>
    <col min="5362" max="5376" width="5.8984375" style="2191" customWidth="1"/>
    <col min="5377" max="5377" width="6.3984375" style="2191" customWidth="1"/>
    <col min="5378" max="5378" width="0.3984375" style="2191" customWidth="1"/>
    <col min="5379" max="5616" width="9" style="2191"/>
    <col min="5617" max="5617" width="28" style="2191" customWidth="1"/>
    <col min="5618" max="5632" width="5.8984375" style="2191" customWidth="1"/>
    <col min="5633" max="5633" width="6.3984375" style="2191" customWidth="1"/>
    <col min="5634" max="5634" width="0.3984375" style="2191" customWidth="1"/>
    <col min="5635" max="5872" width="9" style="2191"/>
    <col min="5873" max="5873" width="28" style="2191" customWidth="1"/>
    <col min="5874" max="5888" width="5.8984375" style="2191" customWidth="1"/>
    <col min="5889" max="5889" width="6.3984375" style="2191" customWidth="1"/>
    <col min="5890" max="5890" width="0.3984375" style="2191" customWidth="1"/>
    <col min="5891" max="6128" width="9" style="2191"/>
    <col min="6129" max="6129" width="28" style="2191" customWidth="1"/>
    <col min="6130" max="6144" width="5.8984375" style="2191" customWidth="1"/>
    <col min="6145" max="6145" width="6.3984375" style="2191" customWidth="1"/>
    <col min="6146" max="6146" width="0.3984375" style="2191" customWidth="1"/>
    <col min="6147" max="6384" width="9" style="2191"/>
    <col min="6385" max="6385" width="28" style="2191" customWidth="1"/>
    <col min="6386" max="6400" width="5.8984375" style="2191" customWidth="1"/>
    <col min="6401" max="6401" width="6.3984375" style="2191" customWidth="1"/>
    <col min="6402" max="6402" width="0.3984375" style="2191" customWidth="1"/>
    <col min="6403" max="6640" width="9" style="2191"/>
    <col min="6641" max="6641" width="28" style="2191" customWidth="1"/>
    <col min="6642" max="6656" width="5.8984375" style="2191" customWidth="1"/>
    <col min="6657" max="6657" width="6.3984375" style="2191" customWidth="1"/>
    <col min="6658" max="6658" width="0.3984375" style="2191" customWidth="1"/>
    <col min="6659" max="6896" width="9" style="2191"/>
    <col min="6897" max="6897" width="28" style="2191" customWidth="1"/>
    <col min="6898" max="6912" width="5.8984375" style="2191" customWidth="1"/>
    <col min="6913" max="6913" width="6.3984375" style="2191" customWidth="1"/>
    <col min="6914" max="6914" width="0.3984375" style="2191" customWidth="1"/>
    <col min="6915" max="7152" width="9" style="2191"/>
    <col min="7153" max="7153" width="28" style="2191" customWidth="1"/>
    <col min="7154" max="7168" width="5.8984375" style="2191" customWidth="1"/>
    <col min="7169" max="7169" width="6.3984375" style="2191" customWidth="1"/>
    <col min="7170" max="7170" width="0.3984375" style="2191" customWidth="1"/>
    <col min="7171" max="7408" width="9" style="2191"/>
    <col min="7409" max="7409" width="28" style="2191" customWidth="1"/>
    <col min="7410" max="7424" width="5.8984375" style="2191" customWidth="1"/>
    <col min="7425" max="7425" width="6.3984375" style="2191" customWidth="1"/>
    <col min="7426" max="7426" width="0.3984375" style="2191" customWidth="1"/>
    <col min="7427" max="7664" width="9" style="2191"/>
    <col min="7665" max="7665" width="28" style="2191" customWidth="1"/>
    <col min="7666" max="7680" width="5.8984375" style="2191" customWidth="1"/>
    <col min="7681" max="7681" width="6.3984375" style="2191" customWidth="1"/>
    <col min="7682" max="7682" width="0.3984375" style="2191" customWidth="1"/>
    <col min="7683" max="7920" width="9" style="2191"/>
    <col min="7921" max="7921" width="28" style="2191" customWidth="1"/>
    <col min="7922" max="7936" width="5.8984375" style="2191" customWidth="1"/>
    <col min="7937" max="7937" width="6.3984375" style="2191" customWidth="1"/>
    <col min="7938" max="7938" width="0.3984375" style="2191" customWidth="1"/>
    <col min="7939" max="8176" width="9" style="2191"/>
    <col min="8177" max="8177" width="28" style="2191" customWidth="1"/>
    <col min="8178" max="8192" width="5.8984375" style="2191" customWidth="1"/>
    <col min="8193" max="8193" width="6.3984375" style="2191" customWidth="1"/>
    <col min="8194" max="8194" width="0.3984375" style="2191" customWidth="1"/>
    <col min="8195" max="8432" width="9" style="2191"/>
    <col min="8433" max="8433" width="28" style="2191" customWidth="1"/>
    <col min="8434" max="8448" width="5.8984375" style="2191" customWidth="1"/>
    <col min="8449" max="8449" width="6.3984375" style="2191" customWidth="1"/>
    <col min="8450" max="8450" width="0.3984375" style="2191" customWidth="1"/>
    <col min="8451" max="8688" width="9" style="2191"/>
    <col min="8689" max="8689" width="28" style="2191" customWidth="1"/>
    <col min="8690" max="8704" width="5.8984375" style="2191" customWidth="1"/>
    <col min="8705" max="8705" width="6.3984375" style="2191" customWidth="1"/>
    <col min="8706" max="8706" width="0.3984375" style="2191" customWidth="1"/>
    <col min="8707" max="8944" width="9" style="2191"/>
    <col min="8945" max="8945" width="28" style="2191" customWidth="1"/>
    <col min="8946" max="8960" width="5.8984375" style="2191" customWidth="1"/>
    <col min="8961" max="8961" width="6.3984375" style="2191" customWidth="1"/>
    <col min="8962" max="8962" width="0.3984375" style="2191" customWidth="1"/>
    <col min="8963" max="9200" width="9" style="2191"/>
    <col min="9201" max="9201" width="28" style="2191" customWidth="1"/>
    <col min="9202" max="9216" width="5.8984375" style="2191" customWidth="1"/>
    <col min="9217" max="9217" width="6.3984375" style="2191" customWidth="1"/>
    <col min="9218" max="9218" width="0.3984375" style="2191" customWidth="1"/>
    <col min="9219" max="9456" width="9" style="2191"/>
    <col min="9457" max="9457" width="28" style="2191" customWidth="1"/>
    <col min="9458" max="9472" width="5.8984375" style="2191" customWidth="1"/>
    <col min="9473" max="9473" width="6.3984375" style="2191" customWidth="1"/>
    <col min="9474" max="9474" width="0.3984375" style="2191" customWidth="1"/>
    <col min="9475" max="9712" width="9" style="2191"/>
    <col min="9713" max="9713" width="28" style="2191" customWidth="1"/>
    <col min="9714" max="9728" width="5.8984375" style="2191" customWidth="1"/>
    <col min="9729" max="9729" width="6.3984375" style="2191" customWidth="1"/>
    <col min="9730" max="9730" width="0.3984375" style="2191" customWidth="1"/>
    <col min="9731" max="9968" width="9" style="2191"/>
    <col min="9969" max="9969" width="28" style="2191" customWidth="1"/>
    <col min="9970" max="9984" width="5.8984375" style="2191" customWidth="1"/>
    <col min="9985" max="9985" width="6.3984375" style="2191" customWidth="1"/>
    <col min="9986" max="9986" width="0.3984375" style="2191" customWidth="1"/>
    <col min="9987" max="10224" width="9" style="2191"/>
    <col min="10225" max="10225" width="28" style="2191" customWidth="1"/>
    <col min="10226" max="10240" width="5.8984375" style="2191" customWidth="1"/>
    <col min="10241" max="10241" width="6.3984375" style="2191" customWidth="1"/>
    <col min="10242" max="10242" width="0.3984375" style="2191" customWidth="1"/>
    <col min="10243" max="10480" width="9" style="2191"/>
    <col min="10481" max="10481" width="28" style="2191" customWidth="1"/>
    <col min="10482" max="10496" width="5.8984375" style="2191" customWidth="1"/>
    <col min="10497" max="10497" width="6.3984375" style="2191" customWidth="1"/>
    <col min="10498" max="10498" width="0.3984375" style="2191" customWidth="1"/>
    <col min="10499" max="10736" width="9" style="2191"/>
    <col min="10737" max="10737" width="28" style="2191" customWidth="1"/>
    <col min="10738" max="10752" width="5.8984375" style="2191" customWidth="1"/>
    <col min="10753" max="10753" width="6.3984375" style="2191" customWidth="1"/>
    <col min="10754" max="10754" width="0.3984375" style="2191" customWidth="1"/>
    <col min="10755" max="10992" width="9" style="2191"/>
    <col min="10993" max="10993" width="28" style="2191" customWidth="1"/>
    <col min="10994" max="11008" width="5.8984375" style="2191" customWidth="1"/>
    <col min="11009" max="11009" width="6.3984375" style="2191" customWidth="1"/>
    <col min="11010" max="11010" width="0.3984375" style="2191" customWidth="1"/>
    <col min="11011" max="11248" width="9" style="2191"/>
    <col min="11249" max="11249" width="28" style="2191" customWidth="1"/>
    <col min="11250" max="11264" width="5.8984375" style="2191" customWidth="1"/>
    <col min="11265" max="11265" width="6.3984375" style="2191" customWidth="1"/>
    <col min="11266" max="11266" width="0.3984375" style="2191" customWidth="1"/>
    <col min="11267" max="11504" width="9" style="2191"/>
    <col min="11505" max="11505" width="28" style="2191" customWidth="1"/>
    <col min="11506" max="11520" width="5.8984375" style="2191" customWidth="1"/>
    <col min="11521" max="11521" width="6.3984375" style="2191" customWidth="1"/>
    <col min="11522" max="11522" width="0.3984375" style="2191" customWidth="1"/>
    <col min="11523" max="11760" width="9" style="2191"/>
    <col min="11761" max="11761" width="28" style="2191" customWidth="1"/>
    <col min="11762" max="11776" width="5.8984375" style="2191" customWidth="1"/>
    <col min="11777" max="11777" width="6.3984375" style="2191" customWidth="1"/>
    <col min="11778" max="11778" width="0.3984375" style="2191" customWidth="1"/>
    <col min="11779" max="12016" width="9" style="2191"/>
    <col min="12017" max="12017" width="28" style="2191" customWidth="1"/>
    <col min="12018" max="12032" width="5.8984375" style="2191" customWidth="1"/>
    <col min="12033" max="12033" width="6.3984375" style="2191" customWidth="1"/>
    <col min="12034" max="12034" width="0.3984375" style="2191" customWidth="1"/>
    <col min="12035" max="12272" width="9" style="2191"/>
    <col min="12273" max="12273" width="28" style="2191" customWidth="1"/>
    <col min="12274" max="12288" width="5.8984375" style="2191" customWidth="1"/>
    <col min="12289" max="12289" width="6.3984375" style="2191" customWidth="1"/>
    <col min="12290" max="12290" width="0.3984375" style="2191" customWidth="1"/>
    <col min="12291" max="12528" width="9" style="2191"/>
    <col min="12529" max="12529" width="28" style="2191" customWidth="1"/>
    <col min="12530" max="12544" width="5.8984375" style="2191" customWidth="1"/>
    <col min="12545" max="12545" width="6.3984375" style="2191" customWidth="1"/>
    <col min="12546" max="12546" width="0.3984375" style="2191" customWidth="1"/>
    <col min="12547" max="12784" width="9" style="2191"/>
    <col min="12785" max="12785" width="28" style="2191" customWidth="1"/>
    <col min="12786" max="12800" width="5.8984375" style="2191" customWidth="1"/>
    <col min="12801" max="12801" width="6.3984375" style="2191" customWidth="1"/>
    <col min="12802" max="12802" width="0.3984375" style="2191" customWidth="1"/>
    <col min="12803" max="13040" width="9" style="2191"/>
    <col min="13041" max="13041" width="28" style="2191" customWidth="1"/>
    <col min="13042" max="13056" width="5.8984375" style="2191" customWidth="1"/>
    <col min="13057" max="13057" width="6.3984375" style="2191" customWidth="1"/>
    <col min="13058" max="13058" width="0.3984375" style="2191" customWidth="1"/>
    <col min="13059" max="13296" width="9" style="2191"/>
    <col min="13297" max="13297" width="28" style="2191" customWidth="1"/>
    <col min="13298" max="13312" width="5.8984375" style="2191" customWidth="1"/>
    <col min="13313" max="13313" width="6.3984375" style="2191" customWidth="1"/>
    <col min="13314" max="13314" width="0.3984375" style="2191" customWidth="1"/>
    <col min="13315" max="13552" width="9" style="2191"/>
    <col min="13553" max="13553" width="28" style="2191" customWidth="1"/>
    <col min="13554" max="13568" width="5.8984375" style="2191" customWidth="1"/>
    <col min="13569" max="13569" width="6.3984375" style="2191" customWidth="1"/>
    <col min="13570" max="13570" width="0.3984375" style="2191" customWidth="1"/>
    <col min="13571" max="13808" width="9" style="2191"/>
    <col min="13809" max="13809" width="28" style="2191" customWidth="1"/>
    <col min="13810" max="13824" width="5.8984375" style="2191" customWidth="1"/>
    <col min="13825" max="13825" width="6.3984375" style="2191" customWidth="1"/>
    <col min="13826" max="13826" width="0.3984375" style="2191" customWidth="1"/>
    <col min="13827" max="14064" width="9" style="2191"/>
    <col min="14065" max="14065" width="28" style="2191" customWidth="1"/>
    <col min="14066" max="14080" width="5.8984375" style="2191" customWidth="1"/>
    <col min="14081" max="14081" width="6.3984375" style="2191" customWidth="1"/>
    <col min="14082" max="14082" width="0.3984375" style="2191" customWidth="1"/>
    <col min="14083" max="14320" width="9" style="2191"/>
    <col min="14321" max="14321" width="28" style="2191" customWidth="1"/>
    <col min="14322" max="14336" width="5.8984375" style="2191" customWidth="1"/>
    <col min="14337" max="14337" width="6.3984375" style="2191" customWidth="1"/>
    <col min="14338" max="14338" width="0.3984375" style="2191" customWidth="1"/>
    <col min="14339" max="14576" width="9" style="2191"/>
    <col min="14577" max="14577" width="28" style="2191" customWidth="1"/>
    <col min="14578" max="14592" width="5.8984375" style="2191" customWidth="1"/>
    <col min="14593" max="14593" width="6.3984375" style="2191" customWidth="1"/>
    <col min="14594" max="14594" width="0.3984375" style="2191" customWidth="1"/>
    <col min="14595" max="14832" width="9" style="2191"/>
    <col min="14833" max="14833" width="28" style="2191" customWidth="1"/>
    <col min="14834" max="14848" width="5.8984375" style="2191" customWidth="1"/>
    <col min="14849" max="14849" width="6.3984375" style="2191" customWidth="1"/>
    <col min="14850" max="14850" width="0.3984375" style="2191" customWidth="1"/>
    <col min="14851" max="15088" width="9" style="2191"/>
    <col min="15089" max="15089" width="28" style="2191" customWidth="1"/>
    <col min="15090" max="15104" width="5.8984375" style="2191" customWidth="1"/>
    <col min="15105" max="15105" width="6.3984375" style="2191" customWidth="1"/>
    <col min="15106" max="15106" width="0.3984375" style="2191" customWidth="1"/>
    <col min="15107" max="15344" width="9" style="2191"/>
    <col min="15345" max="15345" width="28" style="2191" customWidth="1"/>
    <col min="15346" max="15360" width="5.8984375" style="2191" customWidth="1"/>
    <col min="15361" max="15361" width="6.3984375" style="2191" customWidth="1"/>
    <col min="15362" max="15362" width="0.3984375" style="2191" customWidth="1"/>
    <col min="15363" max="15600" width="9" style="2191"/>
    <col min="15601" max="15601" width="28" style="2191" customWidth="1"/>
    <col min="15602" max="15616" width="5.8984375" style="2191" customWidth="1"/>
    <col min="15617" max="15617" width="6.3984375" style="2191" customWidth="1"/>
    <col min="15618" max="15618" width="0.3984375" style="2191" customWidth="1"/>
    <col min="15619" max="15856" width="9" style="2191"/>
    <col min="15857" max="15857" width="28" style="2191" customWidth="1"/>
    <col min="15858" max="15872" width="5.8984375" style="2191" customWidth="1"/>
    <col min="15873" max="15873" width="6.3984375" style="2191" customWidth="1"/>
    <col min="15874" max="15874" width="0.3984375" style="2191" customWidth="1"/>
    <col min="15875" max="16112" width="9" style="2191"/>
    <col min="16113" max="16113" width="28" style="2191" customWidth="1"/>
    <col min="16114" max="16128" width="5.8984375" style="2191" customWidth="1"/>
    <col min="16129" max="16129" width="6.3984375" style="2191" customWidth="1"/>
    <col min="16130" max="16130" width="0.3984375" style="2191" customWidth="1"/>
    <col min="16131" max="16384" width="9" style="2191"/>
  </cols>
  <sheetData>
    <row r="1" spans="1:20" s="1945" customFormat="1" ht="15.6" x14ac:dyDescent="0.3">
      <c r="A1" s="6383" t="s">
        <v>0</v>
      </c>
      <c r="B1" s="6383"/>
      <c r="C1" s="6383"/>
      <c r="D1" s="6383"/>
      <c r="E1" s="6383"/>
      <c r="F1" s="6383"/>
      <c r="G1" s="6383"/>
      <c r="H1" s="6383"/>
      <c r="I1" s="6383"/>
    </row>
    <row r="2" spans="1:20" s="5519" customFormat="1" ht="15.6" x14ac:dyDescent="0.3">
      <c r="A2" s="5519" t="s">
        <v>4302</v>
      </c>
    </row>
    <row r="3" spans="1:20" ht="21" customHeight="1" x14ac:dyDescent="0.3">
      <c r="A3" s="6460" t="s">
        <v>2733</v>
      </c>
      <c r="B3" s="6463" t="s">
        <v>2584</v>
      </c>
      <c r="C3" s="6463"/>
      <c r="D3" s="6463"/>
      <c r="E3" s="6463"/>
      <c r="F3" s="6463"/>
      <c r="G3" s="6463"/>
      <c r="H3" s="6463"/>
      <c r="I3" s="6463"/>
      <c r="J3" s="6463"/>
      <c r="K3" s="6463"/>
      <c r="L3" s="6463"/>
      <c r="M3" s="6463"/>
      <c r="N3" s="6463"/>
      <c r="O3" s="6463"/>
      <c r="P3" s="6463"/>
      <c r="Q3" s="6463"/>
      <c r="R3" s="6463"/>
      <c r="S3" s="6463"/>
      <c r="T3" s="2190"/>
    </row>
    <row r="4" spans="1:20" s="2193" customFormat="1" x14ac:dyDescent="0.25">
      <c r="A4" s="6461"/>
      <c r="B4" s="6464" t="s">
        <v>2734</v>
      </c>
      <c r="C4" s="6464"/>
      <c r="D4" s="6464"/>
      <c r="E4" s="6464"/>
      <c r="F4" s="6464"/>
      <c r="G4" s="6464"/>
      <c r="H4" s="6464"/>
      <c r="I4" s="6464"/>
      <c r="J4" s="6464"/>
      <c r="K4" s="6464"/>
      <c r="L4" s="6464"/>
      <c r="M4" s="6464"/>
      <c r="N4" s="6464"/>
      <c r="O4" s="6464"/>
      <c r="P4" s="6464"/>
      <c r="Q4" s="6464"/>
      <c r="R4" s="6464"/>
      <c r="S4" s="6464"/>
      <c r="T4" s="2192"/>
    </row>
    <row r="5" spans="1:20" ht="21" customHeight="1" x14ac:dyDescent="0.3">
      <c r="A5" s="6461"/>
      <c r="B5" s="6463" t="s">
        <v>2735</v>
      </c>
      <c r="C5" s="6463"/>
      <c r="D5" s="6463"/>
      <c r="E5" s="6463" t="s">
        <v>2736</v>
      </c>
      <c r="F5" s="6463"/>
      <c r="G5" s="6463"/>
      <c r="H5" s="6463" t="s">
        <v>2737</v>
      </c>
      <c r="I5" s="6463"/>
      <c r="J5" s="6463"/>
      <c r="K5" s="6463" t="s">
        <v>2738</v>
      </c>
      <c r="L5" s="6463"/>
      <c r="M5" s="6463"/>
      <c r="N5" s="6463" t="s">
        <v>2739</v>
      </c>
      <c r="O5" s="6463"/>
      <c r="P5" s="6463"/>
      <c r="Q5" s="6463" t="s">
        <v>6</v>
      </c>
      <c r="R5" s="6463"/>
      <c r="S5" s="6463"/>
      <c r="T5" s="2190"/>
    </row>
    <row r="6" spans="1:20" s="2193" customFormat="1" x14ac:dyDescent="0.25">
      <c r="A6" s="6462"/>
      <c r="B6" s="2194" t="s">
        <v>2674</v>
      </c>
      <c r="C6" s="2194" t="s">
        <v>2675</v>
      </c>
      <c r="D6" s="2194" t="s">
        <v>2740</v>
      </c>
      <c r="E6" s="2194" t="s">
        <v>2674</v>
      </c>
      <c r="F6" s="2194" t="s">
        <v>2675</v>
      </c>
      <c r="G6" s="2194" t="s">
        <v>2740</v>
      </c>
      <c r="H6" s="2194" t="s">
        <v>2674</v>
      </c>
      <c r="I6" s="2194" t="s">
        <v>2675</v>
      </c>
      <c r="J6" s="2194" t="s">
        <v>2740</v>
      </c>
      <c r="K6" s="2194" t="s">
        <v>2674</v>
      </c>
      <c r="L6" s="2194" t="s">
        <v>2675</v>
      </c>
      <c r="M6" s="2194" t="s">
        <v>2740</v>
      </c>
      <c r="N6" s="2194" t="s">
        <v>2674</v>
      </c>
      <c r="O6" s="2194" t="s">
        <v>2675</v>
      </c>
      <c r="P6" s="2194" t="s">
        <v>2740</v>
      </c>
      <c r="Q6" s="2194" t="s">
        <v>2674</v>
      </c>
      <c r="R6" s="2194" t="s">
        <v>2675</v>
      </c>
      <c r="S6" s="2194" t="s">
        <v>2740</v>
      </c>
      <c r="T6" s="2192"/>
    </row>
    <row r="7" spans="1:20" s="2198" customFormat="1" hidden="1" x14ac:dyDescent="0.25">
      <c r="A7" s="2195" t="s">
        <v>2741</v>
      </c>
      <c r="B7" s="2196">
        <f t="shared" ref="B7:P7" si="0">SUM(B8:B9)</f>
        <v>0</v>
      </c>
      <c r="C7" s="2196">
        <f t="shared" si="0"/>
        <v>0</v>
      </c>
      <c r="D7" s="2196">
        <f t="shared" si="0"/>
        <v>0</v>
      </c>
      <c r="E7" s="2196">
        <f t="shared" si="0"/>
        <v>0</v>
      </c>
      <c r="F7" s="2196">
        <f t="shared" si="0"/>
        <v>0</v>
      </c>
      <c r="G7" s="2196">
        <f t="shared" si="0"/>
        <v>0</v>
      </c>
      <c r="H7" s="2196">
        <f t="shared" si="0"/>
        <v>0</v>
      </c>
      <c r="I7" s="2196">
        <f t="shared" si="0"/>
        <v>0</v>
      </c>
      <c r="J7" s="2196">
        <f t="shared" si="0"/>
        <v>0</v>
      </c>
      <c r="K7" s="2196">
        <f t="shared" si="0"/>
        <v>0</v>
      </c>
      <c r="L7" s="2196">
        <f t="shared" si="0"/>
        <v>0</v>
      </c>
      <c r="M7" s="2196">
        <f t="shared" si="0"/>
        <v>0</v>
      </c>
      <c r="N7" s="2196">
        <f t="shared" si="0"/>
        <v>0</v>
      </c>
      <c r="O7" s="2196">
        <f t="shared" si="0"/>
        <v>0</v>
      </c>
      <c r="P7" s="2196">
        <f t="shared" si="0"/>
        <v>0</v>
      </c>
      <c r="Q7" s="2196">
        <f t="shared" ref="Q7:S21" si="1">B7+E7+H7+K7+N7</f>
        <v>0</v>
      </c>
      <c r="R7" s="2196">
        <f t="shared" si="1"/>
        <v>0</v>
      </c>
      <c r="S7" s="2196">
        <f t="shared" si="1"/>
        <v>0</v>
      </c>
      <c r="T7" s="2197"/>
    </row>
    <row r="8" spans="1:20" hidden="1" x14ac:dyDescent="0.25">
      <c r="A8" s="2199" t="s">
        <v>2742</v>
      </c>
      <c r="B8" s="2200">
        <v>0</v>
      </c>
      <c r="C8" s="2200">
        <v>0</v>
      </c>
      <c r="D8" s="2200">
        <f>B8+C8</f>
        <v>0</v>
      </c>
      <c r="E8" s="2200">
        <v>0</v>
      </c>
      <c r="F8" s="2200">
        <v>0</v>
      </c>
      <c r="G8" s="2200">
        <f>E8+F8</f>
        <v>0</v>
      </c>
      <c r="H8" s="2200">
        <v>0</v>
      </c>
      <c r="I8" s="2200">
        <v>0</v>
      </c>
      <c r="J8" s="2200">
        <f>H8+I8</f>
        <v>0</v>
      </c>
      <c r="K8" s="2200">
        <v>0</v>
      </c>
      <c r="L8" s="2200">
        <v>0</v>
      </c>
      <c r="M8" s="2200">
        <f>K8+L8</f>
        <v>0</v>
      </c>
      <c r="N8" s="2200">
        <v>0</v>
      </c>
      <c r="O8" s="2200">
        <v>0</v>
      </c>
      <c r="P8" s="2200">
        <f>N8+O8</f>
        <v>0</v>
      </c>
      <c r="Q8" s="2200">
        <f t="shared" si="1"/>
        <v>0</v>
      </c>
      <c r="R8" s="2200">
        <f t="shared" si="1"/>
        <v>0</v>
      </c>
      <c r="S8" s="2200">
        <f t="shared" si="1"/>
        <v>0</v>
      </c>
      <c r="T8" s="2201" t="s">
        <v>2743</v>
      </c>
    </row>
    <row r="9" spans="1:20" hidden="1" x14ac:dyDescent="0.25">
      <c r="A9" s="2202" t="s">
        <v>2744</v>
      </c>
      <c r="B9" s="2200">
        <v>0</v>
      </c>
      <c r="C9" s="2200">
        <v>0</v>
      </c>
      <c r="D9" s="2200">
        <f>B9+C9</f>
        <v>0</v>
      </c>
      <c r="E9" s="2200">
        <v>0</v>
      </c>
      <c r="F9" s="2200">
        <v>0</v>
      </c>
      <c r="G9" s="2200">
        <f>E9+F9</f>
        <v>0</v>
      </c>
      <c r="H9" s="2200">
        <v>0</v>
      </c>
      <c r="I9" s="2200">
        <v>0</v>
      </c>
      <c r="J9" s="2200">
        <f>H9+I9</f>
        <v>0</v>
      </c>
      <c r="K9" s="2200">
        <v>0</v>
      </c>
      <c r="L9" s="2200">
        <v>0</v>
      </c>
      <c r="M9" s="2200">
        <f>K9+L9</f>
        <v>0</v>
      </c>
      <c r="N9" s="2200">
        <v>0</v>
      </c>
      <c r="O9" s="2200">
        <v>0</v>
      </c>
      <c r="P9" s="2200">
        <f>N9+O9</f>
        <v>0</v>
      </c>
      <c r="Q9" s="2200">
        <f t="shared" si="1"/>
        <v>0</v>
      </c>
      <c r="R9" s="2200">
        <f t="shared" si="1"/>
        <v>0</v>
      </c>
      <c r="S9" s="2200">
        <f t="shared" si="1"/>
        <v>0</v>
      </c>
      <c r="T9" s="2201" t="s">
        <v>2743</v>
      </c>
    </row>
    <row r="10" spans="1:20" s="2198" customFormat="1" x14ac:dyDescent="0.25">
      <c r="A10" s="2195" t="s">
        <v>2681</v>
      </c>
      <c r="B10" s="2203">
        <f t="shared" ref="B10:P10" si="2">SUM(B11:B11)</f>
        <v>21</v>
      </c>
      <c r="C10" s="2203">
        <f t="shared" si="2"/>
        <v>41</v>
      </c>
      <c r="D10" s="2203">
        <f t="shared" si="2"/>
        <v>62</v>
      </c>
      <c r="E10" s="2203">
        <f t="shared" si="2"/>
        <v>15</v>
      </c>
      <c r="F10" s="2203">
        <f t="shared" si="2"/>
        <v>25</v>
      </c>
      <c r="G10" s="2203">
        <f t="shared" si="2"/>
        <v>40</v>
      </c>
      <c r="H10" s="2203">
        <f t="shared" si="2"/>
        <v>37</v>
      </c>
      <c r="I10" s="2203">
        <f t="shared" si="2"/>
        <v>32</v>
      </c>
      <c r="J10" s="2203">
        <f t="shared" si="2"/>
        <v>69</v>
      </c>
      <c r="K10" s="2203">
        <f t="shared" si="2"/>
        <v>0</v>
      </c>
      <c r="L10" s="2203">
        <f t="shared" si="2"/>
        <v>0</v>
      </c>
      <c r="M10" s="2203">
        <f t="shared" si="2"/>
        <v>0</v>
      </c>
      <c r="N10" s="2203">
        <f t="shared" si="2"/>
        <v>0</v>
      </c>
      <c r="O10" s="2203">
        <f t="shared" si="2"/>
        <v>0</v>
      </c>
      <c r="P10" s="2203">
        <f t="shared" si="2"/>
        <v>0</v>
      </c>
      <c r="Q10" s="2203">
        <f t="shared" si="1"/>
        <v>73</v>
      </c>
      <c r="R10" s="2203">
        <f t="shared" si="1"/>
        <v>98</v>
      </c>
      <c r="S10" s="2203">
        <f t="shared" si="1"/>
        <v>171</v>
      </c>
      <c r="T10" s="2197"/>
    </row>
    <row r="11" spans="1:20" s="2198" customFormat="1" x14ac:dyDescent="0.25">
      <c r="A11" s="2199" t="s">
        <v>2745</v>
      </c>
      <c r="B11" s="2204">
        <v>21</v>
      </c>
      <c r="C11" s="2204">
        <v>41</v>
      </c>
      <c r="D11" s="2204">
        <f>B11+C11</f>
        <v>62</v>
      </c>
      <c r="E11" s="2204">
        <v>15</v>
      </c>
      <c r="F11" s="2204">
        <v>25</v>
      </c>
      <c r="G11" s="2204">
        <f>E11+F11</f>
        <v>40</v>
      </c>
      <c r="H11" s="2204">
        <v>37</v>
      </c>
      <c r="I11" s="2204">
        <v>32</v>
      </c>
      <c r="J11" s="2204">
        <f>H11+I11</f>
        <v>69</v>
      </c>
      <c r="K11" s="2204">
        <v>0</v>
      </c>
      <c r="L11" s="2204">
        <v>0</v>
      </c>
      <c r="M11" s="2204">
        <f>K11+L11</f>
        <v>0</v>
      </c>
      <c r="N11" s="2204">
        <v>0</v>
      </c>
      <c r="O11" s="2204">
        <v>0</v>
      </c>
      <c r="P11" s="2204">
        <f>N11+O11</f>
        <v>0</v>
      </c>
      <c r="Q11" s="2204">
        <f t="shared" si="1"/>
        <v>73</v>
      </c>
      <c r="R11" s="2204">
        <f t="shared" si="1"/>
        <v>98</v>
      </c>
      <c r="S11" s="2204">
        <f t="shared" si="1"/>
        <v>171</v>
      </c>
      <c r="T11" s="2197"/>
    </row>
    <row r="12" spans="1:20" s="2198" customFormat="1" x14ac:dyDescent="0.25">
      <c r="A12" s="2195" t="s">
        <v>2682</v>
      </c>
      <c r="B12" s="2205">
        <f t="shared" ref="B12:P12" si="3">SUM(B13:B17)</f>
        <v>69</v>
      </c>
      <c r="C12" s="2205">
        <f t="shared" si="3"/>
        <v>514</v>
      </c>
      <c r="D12" s="2205">
        <f t="shared" si="3"/>
        <v>583</v>
      </c>
      <c r="E12" s="2205">
        <f t="shared" si="3"/>
        <v>13</v>
      </c>
      <c r="F12" s="2205">
        <f t="shared" si="3"/>
        <v>59</v>
      </c>
      <c r="G12" s="2205">
        <f t="shared" si="3"/>
        <v>72</v>
      </c>
      <c r="H12" s="2205">
        <f t="shared" si="3"/>
        <v>3</v>
      </c>
      <c r="I12" s="2205">
        <f t="shared" si="3"/>
        <v>15</v>
      </c>
      <c r="J12" s="2205">
        <f t="shared" si="3"/>
        <v>18</v>
      </c>
      <c r="K12" s="2205">
        <f t="shared" si="3"/>
        <v>0</v>
      </c>
      <c r="L12" s="2205">
        <f t="shared" si="3"/>
        <v>0</v>
      </c>
      <c r="M12" s="2205">
        <f t="shared" si="3"/>
        <v>0</v>
      </c>
      <c r="N12" s="2205">
        <f t="shared" si="3"/>
        <v>0</v>
      </c>
      <c r="O12" s="2205">
        <f t="shared" si="3"/>
        <v>0</v>
      </c>
      <c r="P12" s="2205">
        <f t="shared" si="3"/>
        <v>0</v>
      </c>
      <c r="Q12" s="2205">
        <f t="shared" si="1"/>
        <v>85</v>
      </c>
      <c r="R12" s="2205">
        <f t="shared" si="1"/>
        <v>588</v>
      </c>
      <c r="S12" s="2205">
        <f t="shared" si="1"/>
        <v>673</v>
      </c>
      <c r="T12" s="2197"/>
    </row>
    <row r="13" spans="1:20" s="2198" customFormat="1" x14ac:dyDescent="0.25">
      <c r="A13" s="2199" t="s">
        <v>2746</v>
      </c>
      <c r="B13" s="2204">
        <v>8</v>
      </c>
      <c r="C13" s="2204">
        <v>95</v>
      </c>
      <c r="D13" s="2204">
        <f>B13+C13</f>
        <v>103</v>
      </c>
      <c r="E13" s="2205">
        <v>0</v>
      </c>
      <c r="F13" s="2205">
        <v>0</v>
      </c>
      <c r="G13" s="2205">
        <v>0</v>
      </c>
      <c r="H13" s="2205">
        <v>0</v>
      </c>
      <c r="I13" s="2205">
        <v>0</v>
      </c>
      <c r="J13" s="2205">
        <v>0</v>
      </c>
      <c r="K13" s="2205">
        <v>0</v>
      </c>
      <c r="L13" s="2205">
        <v>0</v>
      </c>
      <c r="M13" s="2205">
        <v>0</v>
      </c>
      <c r="N13" s="2205">
        <v>0</v>
      </c>
      <c r="O13" s="2205">
        <v>0</v>
      </c>
      <c r="P13" s="2205">
        <v>0</v>
      </c>
      <c r="Q13" s="2206">
        <f t="shared" si="1"/>
        <v>8</v>
      </c>
      <c r="R13" s="2206">
        <f t="shared" si="1"/>
        <v>95</v>
      </c>
      <c r="S13" s="2206">
        <f t="shared" si="1"/>
        <v>103</v>
      </c>
      <c r="T13" s="2197"/>
    </row>
    <row r="14" spans="1:20" s="2198" customFormat="1" x14ac:dyDescent="0.25">
      <c r="A14" s="2199" t="s">
        <v>2747</v>
      </c>
      <c r="B14" s="2204">
        <v>54</v>
      </c>
      <c r="C14" s="2204">
        <v>384</v>
      </c>
      <c r="D14" s="2204">
        <f>B14+C14</f>
        <v>438</v>
      </c>
      <c r="E14" s="2205">
        <v>0</v>
      </c>
      <c r="F14" s="2205">
        <v>0</v>
      </c>
      <c r="G14" s="2205">
        <v>0</v>
      </c>
      <c r="H14" s="2205">
        <v>0</v>
      </c>
      <c r="I14" s="2205">
        <v>0</v>
      </c>
      <c r="J14" s="2205">
        <v>0</v>
      </c>
      <c r="K14" s="2205">
        <v>0</v>
      </c>
      <c r="L14" s="2205">
        <v>0</v>
      </c>
      <c r="M14" s="2205">
        <v>0</v>
      </c>
      <c r="N14" s="2205">
        <v>0</v>
      </c>
      <c r="O14" s="2205">
        <v>0</v>
      </c>
      <c r="P14" s="2205">
        <v>0</v>
      </c>
      <c r="Q14" s="2206">
        <f t="shared" si="1"/>
        <v>54</v>
      </c>
      <c r="R14" s="2206">
        <f t="shared" si="1"/>
        <v>384</v>
      </c>
      <c r="S14" s="2206">
        <f t="shared" si="1"/>
        <v>438</v>
      </c>
      <c r="T14" s="2197"/>
    </row>
    <row r="15" spans="1:20" x14ac:dyDescent="0.25">
      <c r="A15" s="2199" t="s">
        <v>2748</v>
      </c>
      <c r="B15" s="2204">
        <v>3</v>
      </c>
      <c r="C15" s="2204">
        <v>1</v>
      </c>
      <c r="D15" s="2204">
        <f>B15+C15</f>
        <v>4</v>
      </c>
      <c r="E15" s="2204">
        <v>11</v>
      </c>
      <c r="F15" s="2204">
        <v>30</v>
      </c>
      <c r="G15" s="2204">
        <f>E15+F15</f>
        <v>41</v>
      </c>
      <c r="H15" s="2204">
        <v>0</v>
      </c>
      <c r="I15" s="2204">
        <v>0</v>
      </c>
      <c r="J15" s="2204">
        <f>H15+I15</f>
        <v>0</v>
      </c>
      <c r="K15" s="2204">
        <v>0</v>
      </c>
      <c r="L15" s="2204">
        <v>0</v>
      </c>
      <c r="M15" s="2204">
        <f>K15+L15</f>
        <v>0</v>
      </c>
      <c r="N15" s="2204">
        <v>0</v>
      </c>
      <c r="O15" s="2204">
        <v>0</v>
      </c>
      <c r="P15" s="2204">
        <f>N15+O15</f>
        <v>0</v>
      </c>
      <c r="Q15" s="2206">
        <f t="shared" si="1"/>
        <v>14</v>
      </c>
      <c r="R15" s="2206">
        <f t="shared" si="1"/>
        <v>31</v>
      </c>
      <c r="S15" s="2206">
        <f t="shared" si="1"/>
        <v>45</v>
      </c>
      <c r="T15" s="2197"/>
    </row>
    <row r="16" spans="1:20" x14ac:dyDescent="0.25">
      <c r="A16" s="2199" t="s">
        <v>2749</v>
      </c>
      <c r="B16" s="2204">
        <v>3</v>
      </c>
      <c r="C16" s="2204">
        <v>31</v>
      </c>
      <c r="D16" s="2204">
        <f>B16+C16</f>
        <v>34</v>
      </c>
      <c r="E16" s="2204">
        <v>1</v>
      </c>
      <c r="F16" s="2204">
        <v>19</v>
      </c>
      <c r="G16" s="2204">
        <f>E16+F16</f>
        <v>20</v>
      </c>
      <c r="H16" s="2204">
        <v>3</v>
      </c>
      <c r="I16" s="2204">
        <v>15</v>
      </c>
      <c r="J16" s="2204">
        <f>H16+I16</f>
        <v>18</v>
      </c>
      <c r="K16" s="2204">
        <v>0</v>
      </c>
      <c r="L16" s="2204">
        <v>0</v>
      </c>
      <c r="M16" s="2204">
        <f>K16+L16</f>
        <v>0</v>
      </c>
      <c r="N16" s="2204">
        <v>0</v>
      </c>
      <c r="O16" s="2204">
        <v>0</v>
      </c>
      <c r="P16" s="2204">
        <f>N16+O16</f>
        <v>0</v>
      </c>
      <c r="Q16" s="2206">
        <f t="shared" si="1"/>
        <v>7</v>
      </c>
      <c r="R16" s="2206">
        <f t="shared" si="1"/>
        <v>65</v>
      </c>
      <c r="S16" s="2206">
        <f t="shared" si="1"/>
        <v>72</v>
      </c>
      <c r="T16" s="2201"/>
    </row>
    <row r="17" spans="1:20" x14ac:dyDescent="0.25">
      <c r="A17" s="2199" t="s">
        <v>2750</v>
      </c>
      <c r="B17" s="2204">
        <v>1</v>
      </c>
      <c r="C17" s="2204">
        <v>3</v>
      </c>
      <c r="D17" s="2204">
        <f>B17+C17</f>
        <v>4</v>
      </c>
      <c r="E17" s="2204">
        <v>1</v>
      </c>
      <c r="F17" s="2204">
        <v>10</v>
      </c>
      <c r="G17" s="2204">
        <f>E17+F17</f>
        <v>11</v>
      </c>
      <c r="H17" s="2204">
        <v>0</v>
      </c>
      <c r="I17" s="2204">
        <v>0</v>
      </c>
      <c r="J17" s="2204">
        <f>H17+I17</f>
        <v>0</v>
      </c>
      <c r="K17" s="2204">
        <v>0</v>
      </c>
      <c r="L17" s="2204">
        <v>0</v>
      </c>
      <c r="M17" s="2204">
        <f>K17+L17</f>
        <v>0</v>
      </c>
      <c r="N17" s="2204">
        <v>0</v>
      </c>
      <c r="O17" s="2204">
        <v>0</v>
      </c>
      <c r="P17" s="2204">
        <f>N17+O17</f>
        <v>0</v>
      </c>
      <c r="Q17" s="2206">
        <f t="shared" si="1"/>
        <v>2</v>
      </c>
      <c r="R17" s="2206">
        <f t="shared" si="1"/>
        <v>13</v>
      </c>
      <c r="S17" s="2206">
        <f t="shared" si="1"/>
        <v>15</v>
      </c>
      <c r="T17" s="2201"/>
    </row>
    <row r="18" spans="1:20" s="2198" customFormat="1" x14ac:dyDescent="0.25">
      <c r="A18" s="2195" t="s">
        <v>2689</v>
      </c>
      <c r="B18" s="2205">
        <f t="shared" ref="B18:P18" si="4">SUM(B19:B21)</f>
        <v>8</v>
      </c>
      <c r="C18" s="2205">
        <f t="shared" si="4"/>
        <v>96</v>
      </c>
      <c r="D18" s="2205">
        <f t="shared" si="4"/>
        <v>104</v>
      </c>
      <c r="E18" s="2205">
        <f t="shared" si="4"/>
        <v>0</v>
      </c>
      <c r="F18" s="2205">
        <f t="shared" si="4"/>
        <v>0</v>
      </c>
      <c r="G18" s="2205">
        <f t="shared" si="4"/>
        <v>0</v>
      </c>
      <c r="H18" s="2205">
        <f t="shared" si="4"/>
        <v>0</v>
      </c>
      <c r="I18" s="2205">
        <f t="shared" si="4"/>
        <v>0</v>
      </c>
      <c r="J18" s="2205">
        <f t="shared" si="4"/>
        <v>0</v>
      </c>
      <c r="K18" s="2205">
        <f t="shared" si="4"/>
        <v>0</v>
      </c>
      <c r="L18" s="2205">
        <f t="shared" si="4"/>
        <v>0</v>
      </c>
      <c r="M18" s="2205">
        <f t="shared" si="4"/>
        <v>0</v>
      </c>
      <c r="N18" s="2205">
        <f t="shared" si="4"/>
        <v>0</v>
      </c>
      <c r="O18" s="2205">
        <f t="shared" si="4"/>
        <v>0</v>
      </c>
      <c r="P18" s="2205">
        <f t="shared" si="4"/>
        <v>0</v>
      </c>
      <c r="Q18" s="2205">
        <f t="shared" si="1"/>
        <v>8</v>
      </c>
      <c r="R18" s="2205">
        <f t="shared" si="1"/>
        <v>96</v>
      </c>
      <c r="S18" s="2205">
        <f t="shared" si="1"/>
        <v>104</v>
      </c>
      <c r="T18" s="2197"/>
    </row>
    <row r="19" spans="1:20" ht="27.6" x14ac:dyDescent="0.25">
      <c r="A19" s="2202" t="s">
        <v>2751</v>
      </c>
      <c r="B19" s="2207">
        <v>4</v>
      </c>
      <c r="C19" s="2207">
        <v>64</v>
      </c>
      <c r="D19" s="2204">
        <f>B19+C19</f>
        <v>68</v>
      </c>
      <c r="E19" s="2203">
        <v>0</v>
      </c>
      <c r="F19" s="2203">
        <v>0</v>
      </c>
      <c r="G19" s="2204">
        <v>0</v>
      </c>
      <c r="H19" s="2203">
        <v>0</v>
      </c>
      <c r="I19" s="2203">
        <v>0</v>
      </c>
      <c r="J19" s="2204">
        <v>0</v>
      </c>
      <c r="K19" s="2204">
        <v>0</v>
      </c>
      <c r="L19" s="2204">
        <v>0</v>
      </c>
      <c r="M19" s="2204">
        <v>0</v>
      </c>
      <c r="N19" s="2204">
        <v>0</v>
      </c>
      <c r="O19" s="2204">
        <v>0</v>
      </c>
      <c r="P19" s="2204">
        <v>0</v>
      </c>
      <c r="Q19" s="2206">
        <f t="shared" si="1"/>
        <v>4</v>
      </c>
      <c r="R19" s="2206">
        <f t="shared" si="1"/>
        <v>64</v>
      </c>
      <c r="S19" s="2206">
        <f t="shared" si="1"/>
        <v>68</v>
      </c>
      <c r="T19" s="2201"/>
    </row>
    <row r="20" spans="1:20" ht="27.6" x14ac:dyDescent="0.25">
      <c r="A20" s="2202" t="s">
        <v>2752</v>
      </c>
      <c r="B20" s="2207">
        <v>4</v>
      </c>
      <c r="C20" s="2207">
        <v>10</v>
      </c>
      <c r="D20" s="2204">
        <f>B20+C20</f>
        <v>14</v>
      </c>
      <c r="E20" s="2203">
        <v>0</v>
      </c>
      <c r="F20" s="2203">
        <v>0</v>
      </c>
      <c r="G20" s="2204">
        <v>0</v>
      </c>
      <c r="H20" s="2203">
        <v>0</v>
      </c>
      <c r="I20" s="2203">
        <v>0</v>
      </c>
      <c r="J20" s="2204">
        <v>0</v>
      </c>
      <c r="K20" s="2204">
        <v>0</v>
      </c>
      <c r="L20" s="2204">
        <v>0</v>
      </c>
      <c r="M20" s="2204">
        <v>0</v>
      </c>
      <c r="N20" s="2204">
        <v>0</v>
      </c>
      <c r="O20" s="2204">
        <v>0</v>
      </c>
      <c r="P20" s="2204">
        <v>0</v>
      </c>
      <c r="Q20" s="2206">
        <f t="shared" si="1"/>
        <v>4</v>
      </c>
      <c r="R20" s="2206">
        <f t="shared" si="1"/>
        <v>10</v>
      </c>
      <c r="S20" s="2206">
        <f t="shared" si="1"/>
        <v>14</v>
      </c>
      <c r="T20" s="2201"/>
    </row>
    <row r="21" spans="1:20" s="2210" customFormat="1" x14ac:dyDescent="0.25">
      <c r="A21" s="2208" t="s">
        <v>2753</v>
      </c>
      <c r="B21" s="2204">
        <v>0</v>
      </c>
      <c r="C21" s="2207">
        <v>22</v>
      </c>
      <c r="D21" s="2204">
        <f>B21+C21</f>
        <v>22</v>
      </c>
      <c r="E21" s="2204">
        <v>0</v>
      </c>
      <c r="F21" s="2204">
        <v>0</v>
      </c>
      <c r="G21" s="2204">
        <f>E21+F21</f>
        <v>0</v>
      </c>
      <c r="H21" s="2204">
        <v>0</v>
      </c>
      <c r="I21" s="2204">
        <v>0</v>
      </c>
      <c r="J21" s="2204">
        <f>H21+I21</f>
        <v>0</v>
      </c>
      <c r="K21" s="2204">
        <v>0</v>
      </c>
      <c r="L21" s="2204">
        <v>0</v>
      </c>
      <c r="M21" s="2204">
        <f>K21+L21</f>
        <v>0</v>
      </c>
      <c r="N21" s="2204">
        <v>0</v>
      </c>
      <c r="O21" s="2204">
        <v>0</v>
      </c>
      <c r="P21" s="2204">
        <f>N21+O21</f>
        <v>0</v>
      </c>
      <c r="Q21" s="2209">
        <f t="shared" si="1"/>
        <v>0</v>
      </c>
      <c r="R21" s="2209">
        <f t="shared" si="1"/>
        <v>22</v>
      </c>
      <c r="S21" s="2209">
        <f t="shared" si="1"/>
        <v>22</v>
      </c>
      <c r="T21" s="2201"/>
    </row>
    <row r="22" spans="1:20" x14ac:dyDescent="0.25">
      <c r="A22" s="2211" t="s">
        <v>1629</v>
      </c>
      <c r="B22" s="2212">
        <f t="shared" ref="B22:S22" si="5">B7+B10+B12+B18</f>
        <v>98</v>
      </c>
      <c r="C22" s="2212">
        <f t="shared" si="5"/>
        <v>651</v>
      </c>
      <c r="D22" s="2212">
        <f t="shared" si="5"/>
        <v>749</v>
      </c>
      <c r="E22" s="2212">
        <f t="shared" si="5"/>
        <v>28</v>
      </c>
      <c r="F22" s="2212">
        <f t="shared" si="5"/>
        <v>84</v>
      </c>
      <c r="G22" s="2212">
        <f t="shared" si="5"/>
        <v>112</v>
      </c>
      <c r="H22" s="2212">
        <f t="shared" si="5"/>
        <v>40</v>
      </c>
      <c r="I22" s="2212">
        <f t="shared" si="5"/>
        <v>47</v>
      </c>
      <c r="J22" s="2212">
        <f t="shared" si="5"/>
        <v>87</v>
      </c>
      <c r="K22" s="2212">
        <f t="shared" si="5"/>
        <v>0</v>
      </c>
      <c r="L22" s="2212">
        <f t="shared" si="5"/>
        <v>0</v>
      </c>
      <c r="M22" s="2212">
        <f t="shared" si="5"/>
        <v>0</v>
      </c>
      <c r="N22" s="2212">
        <f t="shared" si="5"/>
        <v>0</v>
      </c>
      <c r="O22" s="2212">
        <f t="shared" si="5"/>
        <v>0</v>
      </c>
      <c r="P22" s="2212">
        <f t="shared" si="5"/>
        <v>0</v>
      </c>
      <c r="Q22" s="2212">
        <f t="shared" si="5"/>
        <v>166</v>
      </c>
      <c r="R22" s="2212">
        <f t="shared" si="5"/>
        <v>782</v>
      </c>
      <c r="S22" s="2212">
        <f t="shared" si="5"/>
        <v>948</v>
      </c>
      <c r="T22" s="2201"/>
    </row>
    <row r="24" spans="1:20" x14ac:dyDescent="0.25">
      <c r="A24" s="2191" t="s">
        <v>2754</v>
      </c>
    </row>
  </sheetData>
  <mergeCells count="10">
    <mergeCell ref="A1:I1"/>
    <mergeCell ref="A3:A6"/>
    <mergeCell ref="B3:S3"/>
    <mergeCell ref="B4:S4"/>
    <mergeCell ref="B5:D5"/>
    <mergeCell ref="E5:G5"/>
    <mergeCell ref="H5:J5"/>
    <mergeCell ref="K5:M5"/>
    <mergeCell ref="N5:P5"/>
    <mergeCell ref="Q5:S5"/>
  </mergeCells>
  <hyperlinks>
    <hyperlink ref="A1" location="CONTENT!A1" display="Back to table of contents" xr:uid="{AF7FD8B0-F9E7-469E-A535-C3BD0E7E67B4}"/>
    <hyperlink ref="A1:I1" location="CONTENT!B157" display="Back to table of contents" xr:uid="{BC589208-5BAA-42FC-84F3-AD4797283065}"/>
  </hyperlinks>
  <pageMargins left="0.7" right="0.7" top="0.75" bottom="0.75" header="0.3" footer="0.3"/>
  <ignoredErrors>
    <ignoredError sqref="D10:R22" formula="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B330-9E97-4CD4-A55F-5F59A0A9983E}">
  <dimension ref="A1:T45"/>
  <sheetViews>
    <sheetView workbookViewId="0">
      <selection sqref="A1:XFD1"/>
    </sheetView>
  </sheetViews>
  <sheetFormatPr defaultRowHeight="13.8" x14ac:dyDescent="0.25"/>
  <cols>
    <col min="1" max="1" width="52.5" style="2191" customWidth="1"/>
    <col min="2" max="2" width="5.8984375" style="2191" customWidth="1"/>
    <col min="3" max="3" width="6.5" style="2191" customWidth="1"/>
    <col min="4" max="4" width="7.09765625" style="2191" customWidth="1"/>
    <col min="5" max="17" width="5.8984375" style="2191" customWidth="1"/>
    <col min="18" max="19" width="6.59765625" style="2191" customWidth="1"/>
    <col min="20" max="20" width="6.5" style="2191" customWidth="1"/>
    <col min="21" max="21" width="2.59765625" style="2191" customWidth="1"/>
    <col min="22" max="226" width="9" style="2191"/>
    <col min="227" max="227" width="4" style="2191" customWidth="1"/>
    <col min="228" max="228" width="40.3984375" style="2191" customWidth="1"/>
    <col min="229" max="229" width="5" style="2191" customWidth="1"/>
    <col min="230" max="230" width="5.8984375" style="2191" customWidth="1"/>
    <col min="231" max="231" width="5.59765625" style="2191" customWidth="1"/>
    <col min="232" max="237" width="5" style="2191" customWidth="1"/>
    <col min="238" max="240" width="4.69921875" style="2191" customWidth="1"/>
    <col min="241" max="243" width="4.8984375" style="2191" customWidth="1"/>
    <col min="244" max="244" width="5" style="2191" customWidth="1"/>
    <col min="245" max="246" width="5.59765625" style="2191" customWidth="1"/>
    <col min="247" max="247" width="6.5" style="2191" customWidth="1"/>
    <col min="248" max="248" width="2.59765625" style="2191" customWidth="1"/>
    <col min="249" max="482" width="9" style="2191"/>
    <col min="483" max="483" width="4" style="2191" customWidth="1"/>
    <col min="484" max="484" width="40.3984375" style="2191" customWidth="1"/>
    <col min="485" max="485" width="5" style="2191" customWidth="1"/>
    <col min="486" max="486" width="5.8984375" style="2191" customWidth="1"/>
    <col min="487" max="487" width="5.59765625" style="2191" customWidth="1"/>
    <col min="488" max="493" width="5" style="2191" customWidth="1"/>
    <col min="494" max="496" width="4.69921875" style="2191" customWidth="1"/>
    <col min="497" max="499" width="4.8984375" style="2191" customWidth="1"/>
    <col min="500" max="500" width="5" style="2191" customWidth="1"/>
    <col min="501" max="502" width="5.59765625" style="2191" customWidth="1"/>
    <col min="503" max="503" width="6.5" style="2191" customWidth="1"/>
    <col min="504" max="504" width="2.59765625" style="2191" customWidth="1"/>
    <col min="505" max="738" width="9" style="2191"/>
    <col min="739" max="739" width="4" style="2191" customWidth="1"/>
    <col min="740" max="740" width="40.3984375" style="2191" customWidth="1"/>
    <col min="741" max="741" width="5" style="2191" customWidth="1"/>
    <col min="742" max="742" width="5.8984375" style="2191" customWidth="1"/>
    <col min="743" max="743" width="5.59765625" style="2191" customWidth="1"/>
    <col min="744" max="749" width="5" style="2191" customWidth="1"/>
    <col min="750" max="752" width="4.69921875" style="2191" customWidth="1"/>
    <col min="753" max="755" width="4.8984375" style="2191" customWidth="1"/>
    <col min="756" max="756" width="5" style="2191" customWidth="1"/>
    <col min="757" max="758" width="5.59765625" style="2191" customWidth="1"/>
    <col min="759" max="759" width="6.5" style="2191" customWidth="1"/>
    <col min="760" max="760" width="2.59765625" style="2191" customWidth="1"/>
    <col min="761" max="994" width="9" style="2191"/>
    <col min="995" max="995" width="4" style="2191" customWidth="1"/>
    <col min="996" max="996" width="40.3984375" style="2191" customWidth="1"/>
    <col min="997" max="997" width="5" style="2191" customWidth="1"/>
    <col min="998" max="998" width="5.8984375" style="2191" customWidth="1"/>
    <col min="999" max="999" width="5.59765625" style="2191" customWidth="1"/>
    <col min="1000" max="1005" width="5" style="2191" customWidth="1"/>
    <col min="1006" max="1008" width="4.69921875" style="2191" customWidth="1"/>
    <col min="1009" max="1011" width="4.8984375" style="2191" customWidth="1"/>
    <col min="1012" max="1012" width="5" style="2191" customWidth="1"/>
    <col min="1013" max="1014" width="5.59765625" style="2191" customWidth="1"/>
    <col min="1015" max="1015" width="6.5" style="2191" customWidth="1"/>
    <col min="1016" max="1016" width="2.59765625" style="2191" customWidth="1"/>
    <col min="1017" max="1250" width="9" style="2191"/>
    <col min="1251" max="1251" width="4" style="2191" customWidth="1"/>
    <col min="1252" max="1252" width="40.3984375" style="2191" customWidth="1"/>
    <col min="1253" max="1253" width="5" style="2191" customWidth="1"/>
    <col min="1254" max="1254" width="5.8984375" style="2191" customWidth="1"/>
    <col min="1255" max="1255" width="5.59765625" style="2191" customWidth="1"/>
    <col min="1256" max="1261" width="5" style="2191" customWidth="1"/>
    <col min="1262" max="1264" width="4.69921875" style="2191" customWidth="1"/>
    <col min="1265" max="1267" width="4.8984375" style="2191" customWidth="1"/>
    <col min="1268" max="1268" width="5" style="2191" customWidth="1"/>
    <col min="1269" max="1270" width="5.59765625" style="2191" customWidth="1"/>
    <col min="1271" max="1271" width="6.5" style="2191" customWidth="1"/>
    <col min="1272" max="1272" width="2.59765625" style="2191" customWidth="1"/>
    <col min="1273" max="1506" width="9" style="2191"/>
    <col min="1507" max="1507" width="4" style="2191" customWidth="1"/>
    <col min="1508" max="1508" width="40.3984375" style="2191" customWidth="1"/>
    <col min="1509" max="1509" width="5" style="2191" customWidth="1"/>
    <col min="1510" max="1510" width="5.8984375" style="2191" customWidth="1"/>
    <col min="1511" max="1511" width="5.59765625" style="2191" customWidth="1"/>
    <col min="1512" max="1517" width="5" style="2191" customWidth="1"/>
    <col min="1518" max="1520" width="4.69921875" style="2191" customWidth="1"/>
    <col min="1521" max="1523" width="4.8984375" style="2191" customWidth="1"/>
    <col min="1524" max="1524" width="5" style="2191" customWidth="1"/>
    <col min="1525" max="1526" width="5.59765625" style="2191" customWidth="1"/>
    <col min="1527" max="1527" width="6.5" style="2191" customWidth="1"/>
    <col min="1528" max="1528" width="2.59765625" style="2191" customWidth="1"/>
    <col min="1529" max="1762" width="9" style="2191"/>
    <col min="1763" max="1763" width="4" style="2191" customWidth="1"/>
    <col min="1764" max="1764" width="40.3984375" style="2191" customWidth="1"/>
    <col min="1765" max="1765" width="5" style="2191" customWidth="1"/>
    <col min="1766" max="1766" width="5.8984375" style="2191" customWidth="1"/>
    <col min="1767" max="1767" width="5.59765625" style="2191" customWidth="1"/>
    <col min="1768" max="1773" width="5" style="2191" customWidth="1"/>
    <col min="1774" max="1776" width="4.69921875" style="2191" customWidth="1"/>
    <col min="1777" max="1779" width="4.8984375" style="2191" customWidth="1"/>
    <col min="1780" max="1780" width="5" style="2191" customWidth="1"/>
    <col min="1781" max="1782" width="5.59765625" style="2191" customWidth="1"/>
    <col min="1783" max="1783" width="6.5" style="2191" customWidth="1"/>
    <col min="1784" max="1784" width="2.59765625" style="2191" customWidth="1"/>
    <col min="1785" max="2018" width="9" style="2191"/>
    <col min="2019" max="2019" width="4" style="2191" customWidth="1"/>
    <col min="2020" max="2020" width="40.3984375" style="2191" customWidth="1"/>
    <col min="2021" max="2021" width="5" style="2191" customWidth="1"/>
    <col min="2022" max="2022" width="5.8984375" style="2191" customWidth="1"/>
    <col min="2023" max="2023" width="5.59765625" style="2191" customWidth="1"/>
    <col min="2024" max="2029" width="5" style="2191" customWidth="1"/>
    <col min="2030" max="2032" width="4.69921875" style="2191" customWidth="1"/>
    <col min="2033" max="2035" width="4.8984375" style="2191" customWidth="1"/>
    <col min="2036" max="2036" width="5" style="2191" customWidth="1"/>
    <col min="2037" max="2038" width="5.59765625" style="2191" customWidth="1"/>
    <col min="2039" max="2039" width="6.5" style="2191" customWidth="1"/>
    <col min="2040" max="2040" width="2.59765625" style="2191" customWidth="1"/>
    <col min="2041" max="2274" width="9" style="2191"/>
    <col min="2275" max="2275" width="4" style="2191" customWidth="1"/>
    <col min="2276" max="2276" width="40.3984375" style="2191" customWidth="1"/>
    <col min="2277" max="2277" width="5" style="2191" customWidth="1"/>
    <col min="2278" max="2278" width="5.8984375" style="2191" customWidth="1"/>
    <col min="2279" max="2279" width="5.59765625" style="2191" customWidth="1"/>
    <col min="2280" max="2285" width="5" style="2191" customWidth="1"/>
    <col min="2286" max="2288" width="4.69921875" style="2191" customWidth="1"/>
    <col min="2289" max="2291" width="4.8984375" style="2191" customWidth="1"/>
    <col min="2292" max="2292" width="5" style="2191" customWidth="1"/>
    <col min="2293" max="2294" width="5.59765625" style="2191" customWidth="1"/>
    <col min="2295" max="2295" width="6.5" style="2191" customWidth="1"/>
    <col min="2296" max="2296" width="2.59765625" style="2191" customWidth="1"/>
    <col min="2297" max="2530" width="9" style="2191"/>
    <col min="2531" max="2531" width="4" style="2191" customWidth="1"/>
    <col min="2532" max="2532" width="40.3984375" style="2191" customWidth="1"/>
    <col min="2533" max="2533" width="5" style="2191" customWidth="1"/>
    <col min="2534" max="2534" width="5.8984375" style="2191" customWidth="1"/>
    <col min="2535" max="2535" width="5.59765625" style="2191" customWidth="1"/>
    <col min="2536" max="2541" width="5" style="2191" customWidth="1"/>
    <col min="2542" max="2544" width="4.69921875" style="2191" customWidth="1"/>
    <col min="2545" max="2547" width="4.8984375" style="2191" customWidth="1"/>
    <col min="2548" max="2548" width="5" style="2191" customWidth="1"/>
    <col min="2549" max="2550" width="5.59765625" style="2191" customWidth="1"/>
    <col min="2551" max="2551" width="6.5" style="2191" customWidth="1"/>
    <col min="2552" max="2552" width="2.59765625" style="2191" customWidth="1"/>
    <col min="2553" max="2786" width="9" style="2191"/>
    <col min="2787" max="2787" width="4" style="2191" customWidth="1"/>
    <col min="2788" max="2788" width="40.3984375" style="2191" customWidth="1"/>
    <col min="2789" max="2789" width="5" style="2191" customWidth="1"/>
    <col min="2790" max="2790" width="5.8984375" style="2191" customWidth="1"/>
    <col min="2791" max="2791" width="5.59765625" style="2191" customWidth="1"/>
    <col min="2792" max="2797" width="5" style="2191" customWidth="1"/>
    <col min="2798" max="2800" width="4.69921875" style="2191" customWidth="1"/>
    <col min="2801" max="2803" width="4.8984375" style="2191" customWidth="1"/>
    <col min="2804" max="2804" width="5" style="2191" customWidth="1"/>
    <col min="2805" max="2806" width="5.59765625" style="2191" customWidth="1"/>
    <col min="2807" max="2807" width="6.5" style="2191" customWidth="1"/>
    <col min="2808" max="2808" width="2.59765625" style="2191" customWidth="1"/>
    <col min="2809" max="3042" width="9" style="2191"/>
    <col min="3043" max="3043" width="4" style="2191" customWidth="1"/>
    <col min="3044" max="3044" width="40.3984375" style="2191" customWidth="1"/>
    <col min="3045" max="3045" width="5" style="2191" customWidth="1"/>
    <col min="3046" max="3046" width="5.8984375" style="2191" customWidth="1"/>
    <col min="3047" max="3047" width="5.59765625" style="2191" customWidth="1"/>
    <col min="3048" max="3053" width="5" style="2191" customWidth="1"/>
    <col min="3054" max="3056" width="4.69921875" style="2191" customWidth="1"/>
    <col min="3057" max="3059" width="4.8984375" style="2191" customWidth="1"/>
    <col min="3060" max="3060" width="5" style="2191" customWidth="1"/>
    <col min="3061" max="3062" width="5.59765625" style="2191" customWidth="1"/>
    <col min="3063" max="3063" width="6.5" style="2191" customWidth="1"/>
    <col min="3064" max="3064" width="2.59765625" style="2191" customWidth="1"/>
    <col min="3065" max="3298" width="9" style="2191"/>
    <col min="3299" max="3299" width="4" style="2191" customWidth="1"/>
    <col min="3300" max="3300" width="40.3984375" style="2191" customWidth="1"/>
    <col min="3301" max="3301" width="5" style="2191" customWidth="1"/>
    <col min="3302" max="3302" width="5.8984375" style="2191" customWidth="1"/>
    <col min="3303" max="3303" width="5.59765625" style="2191" customWidth="1"/>
    <col min="3304" max="3309" width="5" style="2191" customWidth="1"/>
    <col min="3310" max="3312" width="4.69921875" style="2191" customWidth="1"/>
    <col min="3313" max="3315" width="4.8984375" style="2191" customWidth="1"/>
    <col min="3316" max="3316" width="5" style="2191" customWidth="1"/>
    <col min="3317" max="3318" width="5.59765625" style="2191" customWidth="1"/>
    <col min="3319" max="3319" width="6.5" style="2191" customWidth="1"/>
    <col min="3320" max="3320" width="2.59765625" style="2191" customWidth="1"/>
    <col min="3321" max="3554" width="9" style="2191"/>
    <col min="3555" max="3555" width="4" style="2191" customWidth="1"/>
    <col min="3556" max="3556" width="40.3984375" style="2191" customWidth="1"/>
    <col min="3557" max="3557" width="5" style="2191" customWidth="1"/>
    <col min="3558" max="3558" width="5.8984375" style="2191" customWidth="1"/>
    <col min="3559" max="3559" width="5.59765625" style="2191" customWidth="1"/>
    <col min="3560" max="3565" width="5" style="2191" customWidth="1"/>
    <col min="3566" max="3568" width="4.69921875" style="2191" customWidth="1"/>
    <col min="3569" max="3571" width="4.8984375" style="2191" customWidth="1"/>
    <col min="3572" max="3572" width="5" style="2191" customWidth="1"/>
    <col min="3573" max="3574" width="5.59765625" style="2191" customWidth="1"/>
    <col min="3575" max="3575" width="6.5" style="2191" customWidth="1"/>
    <col min="3576" max="3576" width="2.59765625" style="2191" customWidth="1"/>
    <col min="3577" max="3810" width="9" style="2191"/>
    <col min="3811" max="3811" width="4" style="2191" customWidth="1"/>
    <col min="3812" max="3812" width="40.3984375" style="2191" customWidth="1"/>
    <col min="3813" max="3813" width="5" style="2191" customWidth="1"/>
    <col min="3814" max="3814" width="5.8984375" style="2191" customWidth="1"/>
    <col min="3815" max="3815" width="5.59765625" style="2191" customWidth="1"/>
    <col min="3816" max="3821" width="5" style="2191" customWidth="1"/>
    <col min="3822" max="3824" width="4.69921875" style="2191" customWidth="1"/>
    <col min="3825" max="3827" width="4.8984375" style="2191" customWidth="1"/>
    <col min="3828" max="3828" width="5" style="2191" customWidth="1"/>
    <col min="3829" max="3830" width="5.59765625" style="2191" customWidth="1"/>
    <col min="3831" max="3831" width="6.5" style="2191" customWidth="1"/>
    <col min="3832" max="3832" width="2.59765625" style="2191" customWidth="1"/>
    <col min="3833" max="4066" width="9" style="2191"/>
    <col min="4067" max="4067" width="4" style="2191" customWidth="1"/>
    <col min="4068" max="4068" width="40.3984375" style="2191" customWidth="1"/>
    <col min="4069" max="4069" width="5" style="2191" customWidth="1"/>
    <col min="4070" max="4070" width="5.8984375" style="2191" customWidth="1"/>
    <col min="4071" max="4071" width="5.59765625" style="2191" customWidth="1"/>
    <col min="4072" max="4077" width="5" style="2191" customWidth="1"/>
    <col min="4078" max="4080" width="4.69921875" style="2191" customWidth="1"/>
    <col min="4081" max="4083" width="4.8984375" style="2191" customWidth="1"/>
    <col min="4084" max="4084" width="5" style="2191" customWidth="1"/>
    <col min="4085" max="4086" width="5.59765625" style="2191" customWidth="1"/>
    <col min="4087" max="4087" width="6.5" style="2191" customWidth="1"/>
    <col min="4088" max="4088" width="2.59765625" style="2191" customWidth="1"/>
    <col min="4089" max="4322" width="9" style="2191"/>
    <col min="4323" max="4323" width="4" style="2191" customWidth="1"/>
    <col min="4324" max="4324" width="40.3984375" style="2191" customWidth="1"/>
    <col min="4325" max="4325" width="5" style="2191" customWidth="1"/>
    <col min="4326" max="4326" width="5.8984375" style="2191" customWidth="1"/>
    <col min="4327" max="4327" width="5.59765625" style="2191" customWidth="1"/>
    <col min="4328" max="4333" width="5" style="2191" customWidth="1"/>
    <col min="4334" max="4336" width="4.69921875" style="2191" customWidth="1"/>
    <col min="4337" max="4339" width="4.8984375" style="2191" customWidth="1"/>
    <col min="4340" max="4340" width="5" style="2191" customWidth="1"/>
    <col min="4341" max="4342" width="5.59765625" style="2191" customWidth="1"/>
    <col min="4343" max="4343" width="6.5" style="2191" customWidth="1"/>
    <col min="4344" max="4344" width="2.59765625" style="2191" customWidth="1"/>
    <col min="4345" max="4578" width="9" style="2191"/>
    <col min="4579" max="4579" width="4" style="2191" customWidth="1"/>
    <col min="4580" max="4580" width="40.3984375" style="2191" customWidth="1"/>
    <col min="4581" max="4581" width="5" style="2191" customWidth="1"/>
    <col min="4582" max="4582" width="5.8984375" style="2191" customWidth="1"/>
    <col min="4583" max="4583" width="5.59765625" style="2191" customWidth="1"/>
    <col min="4584" max="4589" width="5" style="2191" customWidth="1"/>
    <col min="4590" max="4592" width="4.69921875" style="2191" customWidth="1"/>
    <col min="4593" max="4595" width="4.8984375" style="2191" customWidth="1"/>
    <col min="4596" max="4596" width="5" style="2191" customWidth="1"/>
    <col min="4597" max="4598" width="5.59765625" style="2191" customWidth="1"/>
    <col min="4599" max="4599" width="6.5" style="2191" customWidth="1"/>
    <col min="4600" max="4600" width="2.59765625" style="2191" customWidth="1"/>
    <col min="4601" max="4834" width="9" style="2191"/>
    <col min="4835" max="4835" width="4" style="2191" customWidth="1"/>
    <col min="4836" max="4836" width="40.3984375" style="2191" customWidth="1"/>
    <col min="4837" max="4837" width="5" style="2191" customWidth="1"/>
    <col min="4838" max="4838" width="5.8984375" style="2191" customWidth="1"/>
    <col min="4839" max="4839" width="5.59765625" style="2191" customWidth="1"/>
    <col min="4840" max="4845" width="5" style="2191" customWidth="1"/>
    <col min="4846" max="4848" width="4.69921875" style="2191" customWidth="1"/>
    <col min="4849" max="4851" width="4.8984375" style="2191" customWidth="1"/>
    <col min="4852" max="4852" width="5" style="2191" customWidth="1"/>
    <col min="4853" max="4854" width="5.59765625" style="2191" customWidth="1"/>
    <col min="4855" max="4855" width="6.5" style="2191" customWidth="1"/>
    <col min="4856" max="4856" width="2.59765625" style="2191" customWidth="1"/>
    <col min="4857" max="5090" width="9" style="2191"/>
    <col min="5091" max="5091" width="4" style="2191" customWidth="1"/>
    <col min="5092" max="5092" width="40.3984375" style="2191" customWidth="1"/>
    <col min="5093" max="5093" width="5" style="2191" customWidth="1"/>
    <col min="5094" max="5094" width="5.8984375" style="2191" customWidth="1"/>
    <col min="5095" max="5095" width="5.59765625" style="2191" customWidth="1"/>
    <col min="5096" max="5101" width="5" style="2191" customWidth="1"/>
    <col min="5102" max="5104" width="4.69921875" style="2191" customWidth="1"/>
    <col min="5105" max="5107" width="4.8984375" style="2191" customWidth="1"/>
    <col min="5108" max="5108" width="5" style="2191" customWidth="1"/>
    <col min="5109" max="5110" width="5.59765625" style="2191" customWidth="1"/>
    <col min="5111" max="5111" width="6.5" style="2191" customWidth="1"/>
    <col min="5112" max="5112" width="2.59765625" style="2191" customWidth="1"/>
    <col min="5113" max="5346" width="9" style="2191"/>
    <col min="5347" max="5347" width="4" style="2191" customWidth="1"/>
    <col min="5348" max="5348" width="40.3984375" style="2191" customWidth="1"/>
    <col min="5349" max="5349" width="5" style="2191" customWidth="1"/>
    <col min="5350" max="5350" width="5.8984375" style="2191" customWidth="1"/>
    <col min="5351" max="5351" width="5.59765625" style="2191" customWidth="1"/>
    <col min="5352" max="5357" width="5" style="2191" customWidth="1"/>
    <col min="5358" max="5360" width="4.69921875" style="2191" customWidth="1"/>
    <col min="5361" max="5363" width="4.8984375" style="2191" customWidth="1"/>
    <col min="5364" max="5364" width="5" style="2191" customWidth="1"/>
    <col min="5365" max="5366" width="5.59765625" style="2191" customWidth="1"/>
    <col min="5367" max="5367" width="6.5" style="2191" customWidth="1"/>
    <col min="5368" max="5368" width="2.59765625" style="2191" customWidth="1"/>
    <col min="5369" max="5602" width="9" style="2191"/>
    <col min="5603" max="5603" width="4" style="2191" customWidth="1"/>
    <col min="5604" max="5604" width="40.3984375" style="2191" customWidth="1"/>
    <col min="5605" max="5605" width="5" style="2191" customWidth="1"/>
    <col min="5606" max="5606" width="5.8984375" style="2191" customWidth="1"/>
    <col min="5607" max="5607" width="5.59765625" style="2191" customWidth="1"/>
    <col min="5608" max="5613" width="5" style="2191" customWidth="1"/>
    <col min="5614" max="5616" width="4.69921875" style="2191" customWidth="1"/>
    <col min="5617" max="5619" width="4.8984375" style="2191" customWidth="1"/>
    <col min="5620" max="5620" width="5" style="2191" customWidth="1"/>
    <col min="5621" max="5622" width="5.59765625" style="2191" customWidth="1"/>
    <col min="5623" max="5623" width="6.5" style="2191" customWidth="1"/>
    <col min="5624" max="5624" width="2.59765625" style="2191" customWidth="1"/>
    <col min="5625" max="5858" width="9" style="2191"/>
    <col min="5859" max="5859" width="4" style="2191" customWidth="1"/>
    <col min="5860" max="5860" width="40.3984375" style="2191" customWidth="1"/>
    <col min="5861" max="5861" width="5" style="2191" customWidth="1"/>
    <col min="5862" max="5862" width="5.8984375" style="2191" customWidth="1"/>
    <col min="5863" max="5863" width="5.59765625" style="2191" customWidth="1"/>
    <col min="5864" max="5869" width="5" style="2191" customWidth="1"/>
    <col min="5870" max="5872" width="4.69921875" style="2191" customWidth="1"/>
    <col min="5873" max="5875" width="4.8984375" style="2191" customWidth="1"/>
    <col min="5876" max="5876" width="5" style="2191" customWidth="1"/>
    <col min="5877" max="5878" width="5.59765625" style="2191" customWidth="1"/>
    <col min="5879" max="5879" width="6.5" style="2191" customWidth="1"/>
    <col min="5880" max="5880" width="2.59765625" style="2191" customWidth="1"/>
    <col min="5881" max="6114" width="9" style="2191"/>
    <col min="6115" max="6115" width="4" style="2191" customWidth="1"/>
    <col min="6116" max="6116" width="40.3984375" style="2191" customWidth="1"/>
    <col min="6117" max="6117" width="5" style="2191" customWidth="1"/>
    <col min="6118" max="6118" width="5.8984375" style="2191" customWidth="1"/>
    <col min="6119" max="6119" width="5.59765625" style="2191" customWidth="1"/>
    <col min="6120" max="6125" width="5" style="2191" customWidth="1"/>
    <col min="6126" max="6128" width="4.69921875" style="2191" customWidth="1"/>
    <col min="6129" max="6131" width="4.8984375" style="2191" customWidth="1"/>
    <col min="6132" max="6132" width="5" style="2191" customWidth="1"/>
    <col min="6133" max="6134" width="5.59765625" style="2191" customWidth="1"/>
    <col min="6135" max="6135" width="6.5" style="2191" customWidth="1"/>
    <col min="6136" max="6136" width="2.59765625" style="2191" customWidth="1"/>
    <col min="6137" max="6370" width="9" style="2191"/>
    <col min="6371" max="6371" width="4" style="2191" customWidth="1"/>
    <col min="6372" max="6372" width="40.3984375" style="2191" customWidth="1"/>
    <col min="6373" max="6373" width="5" style="2191" customWidth="1"/>
    <col min="6374" max="6374" width="5.8984375" style="2191" customWidth="1"/>
    <col min="6375" max="6375" width="5.59765625" style="2191" customWidth="1"/>
    <col min="6376" max="6381" width="5" style="2191" customWidth="1"/>
    <col min="6382" max="6384" width="4.69921875" style="2191" customWidth="1"/>
    <col min="6385" max="6387" width="4.8984375" style="2191" customWidth="1"/>
    <col min="6388" max="6388" width="5" style="2191" customWidth="1"/>
    <col min="6389" max="6390" width="5.59765625" style="2191" customWidth="1"/>
    <col min="6391" max="6391" width="6.5" style="2191" customWidth="1"/>
    <col min="6392" max="6392" width="2.59765625" style="2191" customWidth="1"/>
    <col min="6393" max="6626" width="9" style="2191"/>
    <col min="6627" max="6627" width="4" style="2191" customWidth="1"/>
    <col min="6628" max="6628" width="40.3984375" style="2191" customWidth="1"/>
    <col min="6629" max="6629" width="5" style="2191" customWidth="1"/>
    <col min="6630" max="6630" width="5.8984375" style="2191" customWidth="1"/>
    <col min="6631" max="6631" width="5.59765625" style="2191" customWidth="1"/>
    <col min="6632" max="6637" width="5" style="2191" customWidth="1"/>
    <col min="6638" max="6640" width="4.69921875" style="2191" customWidth="1"/>
    <col min="6641" max="6643" width="4.8984375" style="2191" customWidth="1"/>
    <col min="6644" max="6644" width="5" style="2191" customWidth="1"/>
    <col min="6645" max="6646" width="5.59765625" style="2191" customWidth="1"/>
    <col min="6647" max="6647" width="6.5" style="2191" customWidth="1"/>
    <col min="6648" max="6648" width="2.59765625" style="2191" customWidth="1"/>
    <col min="6649" max="6882" width="9" style="2191"/>
    <col min="6883" max="6883" width="4" style="2191" customWidth="1"/>
    <col min="6884" max="6884" width="40.3984375" style="2191" customWidth="1"/>
    <col min="6885" max="6885" width="5" style="2191" customWidth="1"/>
    <col min="6886" max="6886" width="5.8984375" style="2191" customWidth="1"/>
    <col min="6887" max="6887" width="5.59765625" style="2191" customWidth="1"/>
    <col min="6888" max="6893" width="5" style="2191" customWidth="1"/>
    <col min="6894" max="6896" width="4.69921875" style="2191" customWidth="1"/>
    <col min="6897" max="6899" width="4.8984375" style="2191" customWidth="1"/>
    <col min="6900" max="6900" width="5" style="2191" customWidth="1"/>
    <col min="6901" max="6902" width="5.59765625" style="2191" customWidth="1"/>
    <col min="6903" max="6903" width="6.5" style="2191" customWidth="1"/>
    <col min="6904" max="6904" width="2.59765625" style="2191" customWidth="1"/>
    <col min="6905" max="7138" width="9" style="2191"/>
    <col min="7139" max="7139" width="4" style="2191" customWidth="1"/>
    <col min="7140" max="7140" width="40.3984375" style="2191" customWidth="1"/>
    <col min="7141" max="7141" width="5" style="2191" customWidth="1"/>
    <col min="7142" max="7142" width="5.8984375" style="2191" customWidth="1"/>
    <col min="7143" max="7143" width="5.59765625" style="2191" customWidth="1"/>
    <col min="7144" max="7149" width="5" style="2191" customWidth="1"/>
    <col min="7150" max="7152" width="4.69921875" style="2191" customWidth="1"/>
    <col min="7153" max="7155" width="4.8984375" style="2191" customWidth="1"/>
    <col min="7156" max="7156" width="5" style="2191" customWidth="1"/>
    <col min="7157" max="7158" width="5.59765625" style="2191" customWidth="1"/>
    <col min="7159" max="7159" width="6.5" style="2191" customWidth="1"/>
    <col min="7160" max="7160" width="2.59765625" style="2191" customWidth="1"/>
    <col min="7161" max="7394" width="9" style="2191"/>
    <col min="7395" max="7395" width="4" style="2191" customWidth="1"/>
    <col min="7396" max="7396" width="40.3984375" style="2191" customWidth="1"/>
    <col min="7397" max="7397" width="5" style="2191" customWidth="1"/>
    <col min="7398" max="7398" width="5.8984375" style="2191" customWidth="1"/>
    <col min="7399" max="7399" width="5.59765625" style="2191" customWidth="1"/>
    <col min="7400" max="7405" width="5" style="2191" customWidth="1"/>
    <col min="7406" max="7408" width="4.69921875" style="2191" customWidth="1"/>
    <col min="7409" max="7411" width="4.8984375" style="2191" customWidth="1"/>
    <col min="7412" max="7412" width="5" style="2191" customWidth="1"/>
    <col min="7413" max="7414" width="5.59765625" style="2191" customWidth="1"/>
    <col min="7415" max="7415" width="6.5" style="2191" customWidth="1"/>
    <col min="7416" max="7416" width="2.59765625" style="2191" customWidth="1"/>
    <col min="7417" max="7650" width="9" style="2191"/>
    <col min="7651" max="7651" width="4" style="2191" customWidth="1"/>
    <col min="7652" max="7652" width="40.3984375" style="2191" customWidth="1"/>
    <col min="7653" max="7653" width="5" style="2191" customWidth="1"/>
    <col min="7654" max="7654" width="5.8984375" style="2191" customWidth="1"/>
    <col min="7655" max="7655" width="5.59765625" style="2191" customWidth="1"/>
    <col min="7656" max="7661" width="5" style="2191" customWidth="1"/>
    <col min="7662" max="7664" width="4.69921875" style="2191" customWidth="1"/>
    <col min="7665" max="7667" width="4.8984375" style="2191" customWidth="1"/>
    <col min="7668" max="7668" width="5" style="2191" customWidth="1"/>
    <col min="7669" max="7670" width="5.59765625" style="2191" customWidth="1"/>
    <col min="7671" max="7671" width="6.5" style="2191" customWidth="1"/>
    <col min="7672" max="7672" width="2.59765625" style="2191" customWidth="1"/>
    <col min="7673" max="7906" width="9" style="2191"/>
    <col min="7907" max="7907" width="4" style="2191" customWidth="1"/>
    <col min="7908" max="7908" width="40.3984375" style="2191" customWidth="1"/>
    <col min="7909" max="7909" width="5" style="2191" customWidth="1"/>
    <col min="7910" max="7910" width="5.8984375" style="2191" customWidth="1"/>
    <col min="7911" max="7911" width="5.59765625" style="2191" customWidth="1"/>
    <col min="7912" max="7917" width="5" style="2191" customWidth="1"/>
    <col min="7918" max="7920" width="4.69921875" style="2191" customWidth="1"/>
    <col min="7921" max="7923" width="4.8984375" style="2191" customWidth="1"/>
    <col min="7924" max="7924" width="5" style="2191" customWidth="1"/>
    <col min="7925" max="7926" width="5.59765625" style="2191" customWidth="1"/>
    <col min="7927" max="7927" width="6.5" style="2191" customWidth="1"/>
    <col min="7928" max="7928" width="2.59765625" style="2191" customWidth="1"/>
    <col min="7929" max="8162" width="9" style="2191"/>
    <col min="8163" max="8163" width="4" style="2191" customWidth="1"/>
    <col min="8164" max="8164" width="40.3984375" style="2191" customWidth="1"/>
    <col min="8165" max="8165" width="5" style="2191" customWidth="1"/>
    <col min="8166" max="8166" width="5.8984375" style="2191" customWidth="1"/>
    <col min="8167" max="8167" width="5.59765625" style="2191" customWidth="1"/>
    <col min="8168" max="8173" width="5" style="2191" customWidth="1"/>
    <col min="8174" max="8176" width="4.69921875" style="2191" customWidth="1"/>
    <col min="8177" max="8179" width="4.8984375" style="2191" customWidth="1"/>
    <col min="8180" max="8180" width="5" style="2191" customWidth="1"/>
    <col min="8181" max="8182" width="5.59765625" style="2191" customWidth="1"/>
    <col min="8183" max="8183" width="6.5" style="2191" customWidth="1"/>
    <col min="8184" max="8184" width="2.59765625" style="2191" customWidth="1"/>
    <col min="8185" max="8418" width="9" style="2191"/>
    <col min="8419" max="8419" width="4" style="2191" customWidth="1"/>
    <col min="8420" max="8420" width="40.3984375" style="2191" customWidth="1"/>
    <col min="8421" max="8421" width="5" style="2191" customWidth="1"/>
    <col min="8422" max="8422" width="5.8984375" style="2191" customWidth="1"/>
    <col min="8423" max="8423" width="5.59765625" style="2191" customWidth="1"/>
    <col min="8424" max="8429" width="5" style="2191" customWidth="1"/>
    <col min="8430" max="8432" width="4.69921875" style="2191" customWidth="1"/>
    <col min="8433" max="8435" width="4.8984375" style="2191" customWidth="1"/>
    <col min="8436" max="8436" width="5" style="2191" customWidth="1"/>
    <col min="8437" max="8438" width="5.59765625" style="2191" customWidth="1"/>
    <col min="8439" max="8439" width="6.5" style="2191" customWidth="1"/>
    <col min="8440" max="8440" width="2.59765625" style="2191" customWidth="1"/>
    <col min="8441" max="8674" width="9" style="2191"/>
    <col min="8675" max="8675" width="4" style="2191" customWidth="1"/>
    <col min="8676" max="8676" width="40.3984375" style="2191" customWidth="1"/>
    <col min="8677" max="8677" width="5" style="2191" customWidth="1"/>
    <col min="8678" max="8678" width="5.8984375" style="2191" customWidth="1"/>
    <col min="8679" max="8679" width="5.59765625" style="2191" customWidth="1"/>
    <col min="8680" max="8685" width="5" style="2191" customWidth="1"/>
    <col min="8686" max="8688" width="4.69921875" style="2191" customWidth="1"/>
    <col min="8689" max="8691" width="4.8984375" style="2191" customWidth="1"/>
    <col min="8692" max="8692" width="5" style="2191" customWidth="1"/>
    <col min="8693" max="8694" width="5.59765625" style="2191" customWidth="1"/>
    <col min="8695" max="8695" width="6.5" style="2191" customWidth="1"/>
    <col min="8696" max="8696" width="2.59765625" style="2191" customWidth="1"/>
    <col min="8697" max="8930" width="9" style="2191"/>
    <col min="8931" max="8931" width="4" style="2191" customWidth="1"/>
    <col min="8932" max="8932" width="40.3984375" style="2191" customWidth="1"/>
    <col min="8933" max="8933" width="5" style="2191" customWidth="1"/>
    <col min="8934" max="8934" width="5.8984375" style="2191" customWidth="1"/>
    <col min="8935" max="8935" width="5.59765625" style="2191" customWidth="1"/>
    <col min="8936" max="8941" width="5" style="2191" customWidth="1"/>
    <col min="8942" max="8944" width="4.69921875" style="2191" customWidth="1"/>
    <col min="8945" max="8947" width="4.8984375" style="2191" customWidth="1"/>
    <col min="8948" max="8948" width="5" style="2191" customWidth="1"/>
    <col min="8949" max="8950" width="5.59765625" style="2191" customWidth="1"/>
    <col min="8951" max="8951" width="6.5" style="2191" customWidth="1"/>
    <col min="8952" max="8952" width="2.59765625" style="2191" customWidth="1"/>
    <col min="8953" max="9186" width="9" style="2191"/>
    <col min="9187" max="9187" width="4" style="2191" customWidth="1"/>
    <col min="9188" max="9188" width="40.3984375" style="2191" customWidth="1"/>
    <col min="9189" max="9189" width="5" style="2191" customWidth="1"/>
    <col min="9190" max="9190" width="5.8984375" style="2191" customWidth="1"/>
    <col min="9191" max="9191" width="5.59765625" style="2191" customWidth="1"/>
    <col min="9192" max="9197" width="5" style="2191" customWidth="1"/>
    <col min="9198" max="9200" width="4.69921875" style="2191" customWidth="1"/>
    <col min="9201" max="9203" width="4.8984375" style="2191" customWidth="1"/>
    <col min="9204" max="9204" width="5" style="2191" customWidth="1"/>
    <col min="9205" max="9206" width="5.59765625" style="2191" customWidth="1"/>
    <col min="9207" max="9207" width="6.5" style="2191" customWidth="1"/>
    <col min="9208" max="9208" width="2.59765625" style="2191" customWidth="1"/>
    <col min="9209" max="9442" width="9" style="2191"/>
    <col min="9443" max="9443" width="4" style="2191" customWidth="1"/>
    <col min="9444" max="9444" width="40.3984375" style="2191" customWidth="1"/>
    <col min="9445" max="9445" width="5" style="2191" customWidth="1"/>
    <col min="9446" max="9446" width="5.8984375" style="2191" customWidth="1"/>
    <col min="9447" max="9447" width="5.59765625" style="2191" customWidth="1"/>
    <col min="9448" max="9453" width="5" style="2191" customWidth="1"/>
    <col min="9454" max="9456" width="4.69921875" style="2191" customWidth="1"/>
    <col min="9457" max="9459" width="4.8984375" style="2191" customWidth="1"/>
    <col min="9460" max="9460" width="5" style="2191" customWidth="1"/>
    <col min="9461" max="9462" width="5.59765625" style="2191" customWidth="1"/>
    <col min="9463" max="9463" width="6.5" style="2191" customWidth="1"/>
    <col min="9464" max="9464" width="2.59765625" style="2191" customWidth="1"/>
    <col min="9465" max="9698" width="9" style="2191"/>
    <col min="9699" max="9699" width="4" style="2191" customWidth="1"/>
    <col min="9700" max="9700" width="40.3984375" style="2191" customWidth="1"/>
    <col min="9701" max="9701" width="5" style="2191" customWidth="1"/>
    <col min="9702" max="9702" width="5.8984375" style="2191" customWidth="1"/>
    <col min="9703" max="9703" width="5.59765625" style="2191" customWidth="1"/>
    <col min="9704" max="9709" width="5" style="2191" customWidth="1"/>
    <col min="9710" max="9712" width="4.69921875" style="2191" customWidth="1"/>
    <col min="9713" max="9715" width="4.8984375" style="2191" customWidth="1"/>
    <col min="9716" max="9716" width="5" style="2191" customWidth="1"/>
    <col min="9717" max="9718" width="5.59765625" style="2191" customWidth="1"/>
    <col min="9719" max="9719" width="6.5" style="2191" customWidth="1"/>
    <col min="9720" max="9720" width="2.59765625" style="2191" customWidth="1"/>
    <col min="9721" max="9954" width="9" style="2191"/>
    <col min="9955" max="9955" width="4" style="2191" customWidth="1"/>
    <col min="9956" max="9956" width="40.3984375" style="2191" customWidth="1"/>
    <col min="9957" max="9957" width="5" style="2191" customWidth="1"/>
    <col min="9958" max="9958" width="5.8984375" style="2191" customWidth="1"/>
    <col min="9959" max="9959" width="5.59765625" style="2191" customWidth="1"/>
    <col min="9960" max="9965" width="5" style="2191" customWidth="1"/>
    <col min="9966" max="9968" width="4.69921875" style="2191" customWidth="1"/>
    <col min="9969" max="9971" width="4.8984375" style="2191" customWidth="1"/>
    <col min="9972" max="9972" width="5" style="2191" customWidth="1"/>
    <col min="9973" max="9974" width="5.59765625" style="2191" customWidth="1"/>
    <col min="9975" max="9975" width="6.5" style="2191" customWidth="1"/>
    <col min="9976" max="9976" width="2.59765625" style="2191" customWidth="1"/>
    <col min="9977" max="10210" width="9" style="2191"/>
    <col min="10211" max="10211" width="4" style="2191" customWidth="1"/>
    <col min="10212" max="10212" width="40.3984375" style="2191" customWidth="1"/>
    <col min="10213" max="10213" width="5" style="2191" customWidth="1"/>
    <col min="10214" max="10214" width="5.8984375" style="2191" customWidth="1"/>
    <col min="10215" max="10215" width="5.59765625" style="2191" customWidth="1"/>
    <col min="10216" max="10221" width="5" style="2191" customWidth="1"/>
    <col min="10222" max="10224" width="4.69921875" style="2191" customWidth="1"/>
    <col min="10225" max="10227" width="4.8984375" style="2191" customWidth="1"/>
    <col min="10228" max="10228" width="5" style="2191" customWidth="1"/>
    <col min="10229" max="10230" width="5.59765625" style="2191" customWidth="1"/>
    <col min="10231" max="10231" width="6.5" style="2191" customWidth="1"/>
    <col min="10232" max="10232" width="2.59765625" style="2191" customWidth="1"/>
    <col min="10233" max="10466" width="9" style="2191"/>
    <col min="10467" max="10467" width="4" style="2191" customWidth="1"/>
    <col min="10468" max="10468" width="40.3984375" style="2191" customWidth="1"/>
    <col min="10469" max="10469" width="5" style="2191" customWidth="1"/>
    <col min="10470" max="10470" width="5.8984375" style="2191" customWidth="1"/>
    <col min="10471" max="10471" width="5.59765625" style="2191" customWidth="1"/>
    <col min="10472" max="10477" width="5" style="2191" customWidth="1"/>
    <col min="10478" max="10480" width="4.69921875" style="2191" customWidth="1"/>
    <col min="10481" max="10483" width="4.8984375" style="2191" customWidth="1"/>
    <col min="10484" max="10484" width="5" style="2191" customWidth="1"/>
    <col min="10485" max="10486" width="5.59765625" style="2191" customWidth="1"/>
    <col min="10487" max="10487" width="6.5" style="2191" customWidth="1"/>
    <col min="10488" max="10488" width="2.59765625" style="2191" customWidth="1"/>
    <col min="10489" max="10722" width="9" style="2191"/>
    <col min="10723" max="10723" width="4" style="2191" customWidth="1"/>
    <col min="10724" max="10724" width="40.3984375" style="2191" customWidth="1"/>
    <col min="10725" max="10725" width="5" style="2191" customWidth="1"/>
    <col min="10726" max="10726" width="5.8984375" style="2191" customWidth="1"/>
    <col min="10727" max="10727" width="5.59765625" style="2191" customWidth="1"/>
    <col min="10728" max="10733" width="5" style="2191" customWidth="1"/>
    <col min="10734" max="10736" width="4.69921875" style="2191" customWidth="1"/>
    <col min="10737" max="10739" width="4.8984375" style="2191" customWidth="1"/>
    <col min="10740" max="10740" width="5" style="2191" customWidth="1"/>
    <col min="10741" max="10742" width="5.59765625" style="2191" customWidth="1"/>
    <col min="10743" max="10743" width="6.5" style="2191" customWidth="1"/>
    <col min="10744" max="10744" width="2.59765625" style="2191" customWidth="1"/>
    <col min="10745" max="10978" width="9" style="2191"/>
    <col min="10979" max="10979" width="4" style="2191" customWidth="1"/>
    <col min="10980" max="10980" width="40.3984375" style="2191" customWidth="1"/>
    <col min="10981" max="10981" width="5" style="2191" customWidth="1"/>
    <col min="10982" max="10982" width="5.8984375" style="2191" customWidth="1"/>
    <col min="10983" max="10983" width="5.59765625" style="2191" customWidth="1"/>
    <col min="10984" max="10989" width="5" style="2191" customWidth="1"/>
    <col min="10990" max="10992" width="4.69921875" style="2191" customWidth="1"/>
    <col min="10993" max="10995" width="4.8984375" style="2191" customWidth="1"/>
    <col min="10996" max="10996" width="5" style="2191" customWidth="1"/>
    <col min="10997" max="10998" width="5.59765625" style="2191" customWidth="1"/>
    <col min="10999" max="10999" width="6.5" style="2191" customWidth="1"/>
    <col min="11000" max="11000" width="2.59765625" style="2191" customWidth="1"/>
    <col min="11001" max="11234" width="9" style="2191"/>
    <col min="11235" max="11235" width="4" style="2191" customWidth="1"/>
    <col min="11236" max="11236" width="40.3984375" style="2191" customWidth="1"/>
    <col min="11237" max="11237" width="5" style="2191" customWidth="1"/>
    <col min="11238" max="11238" width="5.8984375" style="2191" customWidth="1"/>
    <col min="11239" max="11239" width="5.59765625" style="2191" customWidth="1"/>
    <col min="11240" max="11245" width="5" style="2191" customWidth="1"/>
    <col min="11246" max="11248" width="4.69921875" style="2191" customWidth="1"/>
    <col min="11249" max="11251" width="4.8984375" style="2191" customWidth="1"/>
    <col min="11252" max="11252" width="5" style="2191" customWidth="1"/>
    <col min="11253" max="11254" width="5.59765625" style="2191" customWidth="1"/>
    <col min="11255" max="11255" width="6.5" style="2191" customWidth="1"/>
    <col min="11256" max="11256" width="2.59765625" style="2191" customWidth="1"/>
    <col min="11257" max="11490" width="9" style="2191"/>
    <col min="11491" max="11491" width="4" style="2191" customWidth="1"/>
    <col min="11492" max="11492" width="40.3984375" style="2191" customWidth="1"/>
    <col min="11493" max="11493" width="5" style="2191" customWidth="1"/>
    <col min="11494" max="11494" width="5.8984375" style="2191" customWidth="1"/>
    <col min="11495" max="11495" width="5.59765625" style="2191" customWidth="1"/>
    <col min="11496" max="11501" width="5" style="2191" customWidth="1"/>
    <col min="11502" max="11504" width="4.69921875" style="2191" customWidth="1"/>
    <col min="11505" max="11507" width="4.8984375" style="2191" customWidth="1"/>
    <col min="11508" max="11508" width="5" style="2191" customWidth="1"/>
    <col min="11509" max="11510" width="5.59765625" style="2191" customWidth="1"/>
    <col min="11511" max="11511" width="6.5" style="2191" customWidth="1"/>
    <col min="11512" max="11512" width="2.59765625" style="2191" customWidth="1"/>
    <col min="11513" max="11746" width="9" style="2191"/>
    <col min="11747" max="11747" width="4" style="2191" customWidth="1"/>
    <col min="11748" max="11748" width="40.3984375" style="2191" customWidth="1"/>
    <col min="11749" max="11749" width="5" style="2191" customWidth="1"/>
    <col min="11750" max="11750" width="5.8984375" style="2191" customWidth="1"/>
    <col min="11751" max="11751" width="5.59765625" style="2191" customWidth="1"/>
    <col min="11752" max="11757" width="5" style="2191" customWidth="1"/>
    <col min="11758" max="11760" width="4.69921875" style="2191" customWidth="1"/>
    <col min="11761" max="11763" width="4.8984375" style="2191" customWidth="1"/>
    <col min="11764" max="11764" width="5" style="2191" customWidth="1"/>
    <col min="11765" max="11766" width="5.59765625" style="2191" customWidth="1"/>
    <col min="11767" max="11767" width="6.5" style="2191" customWidth="1"/>
    <col min="11768" max="11768" width="2.59765625" style="2191" customWidth="1"/>
    <col min="11769" max="12002" width="9" style="2191"/>
    <col min="12003" max="12003" width="4" style="2191" customWidth="1"/>
    <col min="12004" max="12004" width="40.3984375" style="2191" customWidth="1"/>
    <col min="12005" max="12005" width="5" style="2191" customWidth="1"/>
    <col min="12006" max="12006" width="5.8984375" style="2191" customWidth="1"/>
    <col min="12007" max="12007" width="5.59765625" style="2191" customWidth="1"/>
    <col min="12008" max="12013" width="5" style="2191" customWidth="1"/>
    <col min="12014" max="12016" width="4.69921875" style="2191" customWidth="1"/>
    <col min="12017" max="12019" width="4.8984375" style="2191" customWidth="1"/>
    <col min="12020" max="12020" width="5" style="2191" customWidth="1"/>
    <col min="12021" max="12022" width="5.59765625" style="2191" customWidth="1"/>
    <col min="12023" max="12023" width="6.5" style="2191" customWidth="1"/>
    <col min="12024" max="12024" width="2.59765625" style="2191" customWidth="1"/>
    <col min="12025" max="12258" width="9" style="2191"/>
    <col min="12259" max="12259" width="4" style="2191" customWidth="1"/>
    <col min="12260" max="12260" width="40.3984375" style="2191" customWidth="1"/>
    <col min="12261" max="12261" width="5" style="2191" customWidth="1"/>
    <col min="12262" max="12262" width="5.8984375" style="2191" customWidth="1"/>
    <col min="12263" max="12263" width="5.59765625" style="2191" customWidth="1"/>
    <col min="12264" max="12269" width="5" style="2191" customWidth="1"/>
    <col min="12270" max="12272" width="4.69921875" style="2191" customWidth="1"/>
    <col min="12273" max="12275" width="4.8984375" style="2191" customWidth="1"/>
    <col min="12276" max="12276" width="5" style="2191" customWidth="1"/>
    <col min="12277" max="12278" width="5.59765625" style="2191" customWidth="1"/>
    <col min="12279" max="12279" width="6.5" style="2191" customWidth="1"/>
    <col min="12280" max="12280" width="2.59765625" style="2191" customWidth="1"/>
    <col min="12281" max="12514" width="9" style="2191"/>
    <col min="12515" max="12515" width="4" style="2191" customWidth="1"/>
    <col min="12516" max="12516" width="40.3984375" style="2191" customWidth="1"/>
    <col min="12517" max="12517" width="5" style="2191" customWidth="1"/>
    <col min="12518" max="12518" width="5.8984375" style="2191" customWidth="1"/>
    <col min="12519" max="12519" width="5.59765625" style="2191" customWidth="1"/>
    <col min="12520" max="12525" width="5" style="2191" customWidth="1"/>
    <col min="12526" max="12528" width="4.69921875" style="2191" customWidth="1"/>
    <col min="12529" max="12531" width="4.8984375" style="2191" customWidth="1"/>
    <col min="12532" max="12532" width="5" style="2191" customWidth="1"/>
    <col min="12533" max="12534" width="5.59765625" style="2191" customWidth="1"/>
    <col min="12535" max="12535" width="6.5" style="2191" customWidth="1"/>
    <col min="12536" max="12536" width="2.59765625" style="2191" customWidth="1"/>
    <col min="12537" max="12770" width="9" style="2191"/>
    <col min="12771" max="12771" width="4" style="2191" customWidth="1"/>
    <col min="12772" max="12772" width="40.3984375" style="2191" customWidth="1"/>
    <col min="12773" max="12773" width="5" style="2191" customWidth="1"/>
    <col min="12774" max="12774" width="5.8984375" style="2191" customWidth="1"/>
    <col min="12775" max="12775" width="5.59765625" style="2191" customWidth="1"/>
    <col min="12776" max="12781" width="5" style="2191" customWidth="1"/>
    <col min="12782" max="12784" width="4.69921875" style="2191" customWidth="1"/>
    <col min="12785" max="12787" width="4.8984375" style="2191" customWidth="1"/>
    <col min="12788" max="12788" width="5" style="2191" customWidth="1"/>
    <col min="12789" max="12790" width="5.59765625" style="2191" customWidth="1"/>
    <col min="12791" max="12791" width="6.5" style="2191" customWidth="1"/>
    <col min="12792" max="12792" width="2.59765625" style="2191" customWidth="1"/>
    <col min="12793" max="13026" width="9" style="2191"/>
    <col min="13027" max="13027" width="4" style="2191" customWidth="1"/>
    <col min="13028" max="13028" width="40.3984375" style="2191" customWidth="1"/>
    <col min="13029" max="13029" width="5" style="2191" customWidth="1"/>
    <col min="13030" max="13030" width="5.8984375" style="2191" customWidth="1"/>
    <col min="13031" max="13031" width="5.59765625" style="2191" customWidth="1"/>
    <col min="13032" max="13037" width="5" style="2191" customWidth="1"/>
    <col min="13038" max="13040" width="4.69921875" style="2191" customWidth="1"/>
    <col min="13041" max="13043" width="4.8984375" style="2191" customWidth="1"/>
    <col min="13044" max="13044" width="5" style="2191" customWidth="1"/>
    <col min="13045" max="13046" width="5.59765625" style="2191" customWidth="1"/>
    <col min="13047" max="13047" width="6.5" style="2191" customWidth="1"/>
    <col min="13048" max="13048" width="2.59765625" style="2191" customWidth="1"/>
    <col min="13049" max="13282" width="9" style="2191"/>
    <col min="13283" max="13283" width="4" style="2191" customWidth="1"/>
    <col min="13284" max="13284" width="40.3984375" style="2191" customWidth="1"/>
    <col min="13285" max="13285" width="5" style="2191" customWidth="1"/>
    <col min="13286" max="13286" width="5.8984375" style="2191" customWidth="1"/>
    <col min="13287" max="13287" width="5.59765625" style="2191" customWidth="1"/>
    <col min="13288" max="13293" width="5" style="2191" customWidth="1"/>
    <col min="13294" max="13296" width="4.69921875" style="2191" customWidth="1"/>
    <col min="13297" max="13299" width="4.8984375" style="2191" customWidth="1"/>
    <col min="13300" max="13300" width="5" style="2191" customWidth="1"/>
    <col min="13301" max="13302" width="5.59765625" style="2191" customWidth="1"/>
    <col min="13303" max="13303" width="6.5" style="2191" customWidth="1"/>
    <col min="13304" max="13304" width="2.59765625" style="2191" customWidth="1"/>
    <col min="13305" max="13538" width="9" style="2191"/>
    <col min="13539" max="13539" width="4" style="2191" customWidth="1"/>
    <col min="13540" max="13540" width="40.3984375" style="2191" customWidth="1"/>
    <col min="13541" max="13541" width="5" style="2191" customWidth="1"/>
    <col min="13542" max="13542" width="5.8984375" style="2191" customWidth="1"/>
    <col min="13543" max="13543" width="5.59765625" style="2191" customWidth="1"/>
    <col min="13544" max="13549" width="5" style="2191" customWidth="1"/>
    <col min="13550" max="13552" width="4.69921875" style="2191" customWidth="1"/>
    <col min="13553" max="13555" width="4.8984375" style="2191" customWidth="1"/>
    <col min="13556" max="13556" width="5" style="2191" customWidth="1"/>
    <col min="13557" max="13558" width="5.59765625" style="2191" customWidth="1"/>
    <col min="13559" max="13559" width="6.5" style="2191" customWidth="1"/>
    <col min="13560" max="13560" width="2.59765625" style="2191" customWidth="1"/>
    <col min="13561" max="13794" width="9" style="2191"/>
    <col min="13795" max="13795" width="4" style="2191" customWidth="1"/>
    <col min="13796" max="13796" width="40.3984375" style="2191" customWidth="1"/>
    <col min="13797" max="13797" width="5" style="2191" customWidth="1"/>
    <col min="13798" max="13798" width="5.8984375" style="2191" customWidth="1"/>
    <col min="13799" max="13799" width="5.59765625" style="2191" customWidth="1"/>
    <col min="13800" max="13805" width="5" style="2191" customWidth="1"/>
    <col min="13806" max="13808" width="4.69921875" style="2191" customWidth="1"/>
    <col min="13809" max="13811" width="4.8984375" style="2191" customWidth="1"/>
    <col min="13812" max="13812" width="5" style="2191" customWidth="1"/>
    <col min="13813" max="13814" width="5.59765625" style="2191" customWidth="1"/>
    <col min="13815" max="13815" width="6.5" style="2191" customWidth="1"/>
    <col min="13816" max="13816" width="2.59765625" style="2191" customWidth="1"/>
    <col min="13817" max="14050" width="9" style="2191"/>
    <col min="14051" max="14051" width="4" style="2191" customWidth="1"/>
    <col min="14052" max="14052" width="40.3984375" style="2191" customWidth="1"/>
    <col min="14053" max="14053" width="5" style="2191" customWidth="1"/>
    <col min="14054" max="14054" width="5.8984375" style="2191" customWidth="1"/>
    <col min="14055" max="14055" width="5.59765625" style="2191" customWidth="1"/>
    <col min="14056" max="14061" width="5" style="2191" customWidth="1"/>
    <col min="14062" max="14064" width="4.69921875" style="2191" customWidth="1"/>
    <col min="14065" max="14067" width="4.8984375" style="2191" customWidth="1"/>
    <col min="14068" max="14068" width="5" style="2191" customWidth="1"/>
    <col min="14069" max="14070" width="5.59765625" style="2191" customWidth="1"/>
    <col min="14071" max="14071" width="6.5" style="2191" customWidth="1"/>
    <col min="14072" max="14072" width="2.59765625" style="2191" customWidth="1"/>
    <col min="14073" max="14306" width="9" style="2191"/>
    <col min="14307" max="14307" width="4" style="2191" customWidth="1"/>
    <col min="14308" max="14308" width="40.3984375" style="2191" customWidth="1"/>
    <col min="14309" max="14309" width="5" style="2191" customWidth="1"/>
    <col min="14310" max="14310" width="5.8984375" style="2191" customWidth="1"/>
    <col min="14311" max="14311" width="5.59765625" style="2191" customWidth="1"/>
    <col min="14312" max="14317" width="5" style="2191" customWidth="1"/>
    <col min="14318" max="14320" width="4.69921875" style="2191" customWidth="1"/>
    <col min="14321" max="14323" width="4.8984375" style="2191" customWidth="1"/>
    <col min="14324" max="14324" width="5" style="2191" customWidth="1"/>
    <col min="14325" max="14326" width="5.59765625" style="2191" customWidth="1"/>
    <col min="14327" max="14327" width="6.5" style="2191" customWidth="1"/>
    <col min="14328" max="14328" width="2.59765625" style="2191" customWidth="1"/>
    <col min="14329" max="14562" width="9" style="2191"/>
    <col min="14563" max="14563" width="4" style="2191" customWidth="1"/>
    <col min="14564" max="14564" width="40.3984375" style="2191" customWidth="1"/>
    <col min="14565" max="14565" width="5" style="2191" customWidth="1"/>
    <col min="14566" max="14566" width="5.8984375" style="2191" customWidth="1"/>
    <col min="14567" max="14567" width="5.59765625" style="2191" customWidth="1"/>
    <col min="14568" max="14573" width="5" style="2191" customWidth="1"/>
    <col min="14574" max="14576" width="4.69921875" style="2191" customWidth="1"/>
    <col min="14577" max="14579" width="4.8984375" style="2191" customWidth="1"/>
    <col min="14580" max="14580" width="5" style="2191" customWidth="1"/>
    <col min="14581" max="14582" width="5.59765625" style="2191" customWidth="1"/>
    <col min="14583" max="14583" width="6.5" style="2191" customWidth="1"/>
    <col min="14584" max="14584" width="2.59765625" style="2191" customWidth="1"/>
    <col min="14585" max="14818" width="9" style="2191"/>
    <col min="14819" max="14819" width="4" style="2191" customWidth="1"/>
    <col min="14820" max="14820" width="40.3984375" style="2191" customWidth="1"/>
    <col min="14821" max="14821" width="5" style="2191" customWidth="1"/>
    <col min="14822" max="14822" width="5.8984375" style="2191" customWidth="1"/>
    <col min="14823" max="14823" width="5.59765625" style="2191" customWidth="1"/>
    <col min="14824" max="14829" width="5" style="2191" customWidth="1"/>
    <col min="14830" max="14832" width="4.69921875" style="2191" customWidth="1"/>
    <col min="14833" max="14835" width="4.8984375" style="2191" customWidth="1"/>
    <col min="14836" max="14836" width="5" style="2191" customWidth="1"/>
    <col min="14837" max="14838" width="5.59765625" style="2191" customWidth="1"/>
    <col min="14839" max="14839" width="6.5" style="2191" customWidth="1"/>
    <col min="14840" max="14840" width="2.59765625" style="2191" customWidth="1"/>
    <col min="14841" max="15074" width="9" style="2191"/>
    <col min="15075" max="15075" width="4" style="2191" customWidth="1"/>
    <col min="15076" max="15076" width="40.3984375" style="2191" customWidth="1"/>
    <col min="15077" max="15077" width="5" style="2191" customWidth="1"/>
    <col min="15078" max="15078" width="5.8984375" style="2191" customWidth="1"/>
    <col min="15079" max="15079" width="5.59765625" style="2191" customWidth="1"/>
    <col min="15080" max="15085" width="5" style="2191" customWidth="1"/>
    <col min="15086" max="15088" width="4.69921875" style="2191" customWidth="1"/>
    <col min="15089" max="15091" width="4.8984375" style="2191" customWidth="1"/>
    <col min="15092" max="15092" width="5" style="2191" customWidth="1"/>
    <col min="15093" max="15094" width="5.59765625" style="2191" customWidth="1"/>
    <col min="15095" max="15095" width="6.5" style="2191" customWidth="1"/>
    <col min="15096" max="15096" width="2.59765625" style="2191" customWidth="1"/>
    <col min="15097" max="15330" width="9" style="2191"/>
    <col min="15331" max="15331" width="4" style="2191" customWidth="1"/>
    <col min="15332" max="15332" width="40.3984375" style="2191" customWidth="1"/>
    <col min="15333" max="15333" width="5" style="2191" customWidth="1"/>
    <col min="15334" max="15334" width="5.8984375" style="2191" customWidth="1"/>
    <col min="15335" max="15335" width="5.59765625" style="2191" customWidth="1"/>
    <col min="15336" max="15341" width="5" style="2191" customWidth="1"/>
    <col min="15342" max="15344" width="4.69921875" style="2191" customWidth="1"/>
    <col min="15345" max="15347" width="4.8984375" style="2191" customWidth="1"/>
    <col min="15348" max="15348" width="5" style="2191" customWidth="1"/>
    <col min="15349" max="15350" width="5.59765625" style="2191" customWidth="1"/>
    <col min="15351" max="15351" width="6.5" style="2191" customWidth="1"/>
    <col min="15352" max="15352" width="2.59765625" style="2191" customWidth="1"/>
    <col min="15353" max="15586" width="9" style="2191"/>
    <col min="15587" max="15587" width="4" style="2191" customWidth="1"/>
    <col min="15588" max="15588" width="40.3984375" style="2191" customWidth="1"/>
    <col min="15589" max="15589" width="5" style="2191" customWidth="1"/>
    <col min="15590" max="15590" width="5.8984375" style="2191" customWidth="1"/>
    <col min="15591" max="15591" width="5.59765625" style="2191" customWidth="1"/>
    <col min="15592" max="15597" width="5" style="2191" customWidth="1"/>
    <col min="15598" max="15600" width="4.69921875" style="2191" customWidth="1"/>
    <col min="15601" max="15603" width="4.8984375" style="2191" customWidth="1"/>
    <col min="15604" max="15604" width="5" style="2191" customWidth="1"/>
    <col min="15605" max="15606" width="5.59765625" style="2191" customWidth="1"/>
    <col min="15607" max="15607" width="6.5" style="2191" customWidth="1"/>
    <col min="15608" max="15608" width="2.59765625" style="2191" customWidth="1"/>
    <col min="15609" max="15842" width="9" style="2191"/>
    <col min="15843" max="15843" width="4" style="2191" customWidth="1"/>
    <col min="15844" max="15844" width="40.3984375" style="2191" customWidth="1"/>
    <col min="15845" max="15845" width="5" style="2191" customWidth="1"/>
    <col min="15846" max="15846" width="5.8984375" style="2191" customWidth="1"/>
    <col min="15847" max="15847" width="5.59765625" style="2191" customWidth="1"/>
    <col min="15848" max="15853" width="5" style="2191" customWidth="1"/>
    <col min="15854" max="15856" width="4.69921875" style="2191" customWidth="1"/>
    <col min="15857" max="15859" width="4.8984375" style="2191" customWidth="1"/>
    <col min="15860" max="15860" width="5" style="2191" customWidth="1"/>
    <col min="15861" max="15862" width="5.59765625" style="2191" customWidth="1"/>
    <col min="15863" max="15863" width="6.5" style="2191" customWidth="1"/>
    <col min="15864" max="15864" width="2.59765625" style="2191" customWidth="1"/>
    <col min="15865" max="16098" width="9" style="2191"/>
    <col min="16099" max="16099" width="4" style="2191" customWidth="1"/>
    <col min="16100" max="16100" width="40.3984375" style="2191" customWidth="1"/>
    <col min="16101" max="16101" width="5" style="2191" customWidth="1"/>
    <col min="16102" max="16102" width="5.8984375" style="2191" customWidth="1"/>
    <col min="16103" max="16103" width="5.59765625" style="2191" customWidth="1"/>
    <col min="16104" max="16109" width="5" style="2191" customWidth="1"/>
    <col min="16110" max="16112" width="4.69921875" style="2191" customWidth="1"/>
    <col min="16113" max="16115" width="4.8984375" style="2191" customWidth="1"/>
    <col min="16116" max="16116" width="5" style="2191" customWidth="1"/>
    <col min="16117" max="16118" width="5.59765625" style="2191" customWidth="1"/>
    <col min="16119" max="16119" width="6.5" style="2191" customWidth="1"/>
    <col min="16120" max="16120" width="2.59765625" style="2191" customWidth="1"/>
    <col min="16121" max="16384" width="9" style="2191"/>
  </cols>
  <sheetData>
    <row r="1" spans="1:20" s="1945" customFormat="1" ht="15.6" x14ac:dyDescent="0.3">
      <c r="A1" s="6383" t="s">
        <v>0</v>
      </c>
      <c r="B1" s="6383"/>
      <c r="C1" s="6383"/>
      <c r="D1" s="6383"/>
      <c r="E1" s="6383"/>
      <c r="F1" s="6383"/>
      <c r="G1" s="6383"/>
      <c r="H1" s="6383"/>
      <c r="I1" s="6383"/>
    </row>
    <row r="2" spans="1:20" s="5380" customFormat="1" ht="15.6" x14ac:dyDescent="0.3">
      <c r="A2" s="5520" t="s">
        <v>4303</v>
      </c>
      <c r="B2" s="5520"/>
      <c r="C2" s="5520"/>
      <c r="D2" s="5520"/>
      <c r="E2" s="5520"/>
      <c r="F2" s="5520"/>
      <c r="G2" s="5520"/>
      <c r="H2" s="5520"/>
      <c r="I2" s="5520"/>
      <c r="J2" s="5520"/>
      <c r="K2" s="5520"/>
      <c r="L2" s="5520"/>
      <c r="M2" s="5520"/>
      <c r="N2" s="5520"/>
      <c r="O2" s="5520"/>
      <c r="P2" s="5520"/>
      <c r="Q2" s="5521"/>
      <c r="R2" s="5522"/>
      <c r="S2" s="5522"/>
    </row>
    <row r="3" spans="1:20" x14ac:dyDescent="0.25">
      <c r="A3" s="6465" t="s">
        <v>2733</v>
      </c>
      <c r="B3" s="6468" t="s">
        <v>2584</v>
      </c>
      <c r="C3" s="6469"/>
      <c r="D3" s="6469"/>
      <c r="E3" s="6469"/>
      <c r="F3" s="6469"/>
      <c r="G3" s="6469"/>
      <c r="H3" s="6469"/>
      <c r="I3" s="6469"/>
      <c r="J3" s="6469"/>
      <c r="K3" s="6469"/>
      <c r="L3" s="6469"/>
      <c r="M3" s="6469"/>
      <c r="N3" s="6469"/>
      <c r="O3" s="6469"/>
      <c r="P3" s="6469"/>
      <c r="Q3" s="6469"/>
      <c r="R3" s="6469"/>
      <c r="S3" s="6470"/>
      <c r="T3" s="2213"/>
    </row>
    <row r="4" spans="1:20" s="2193" customFormat="1" x14ac:dyDescent="0.25">
      <c r="A4" s="6466"/>
      <c r="B4" s="6471" t="s">
        <v>2755</v>
      </c>
      <c r="C4" s="6464"/>
      <c r="D4" s="6464"/>
      <c r="E4" s="6464"/>
      <c r="F4" s="6464"/>
      <c r="G4" s="6464"/>
      <c r="H4" s="6464"/>
      <c r="I4" s="6464"/>
      <c r="J4" s="6464"/>
      <c r="K4" s="6464"/>
      <c r="L4" s="6464"/>
      <c r="M4" s="6464"/>
      <c r="N4" s="6464"/>
      <c r="O4" s="6464"/>
      <c r="P4" s="6464"/>
      <c r="Q4" s="6464"/>
      <c r="R4" s="6464"/>
      <c r="S4" s="6464"/>
      <c r="T4" s="2214"/>
    </row>
    <row r="5" spans="1:20" x14ac:dyDescent="0.25">
      <c r="A5" s="6466"/>
      <c r="B5" s="6470" t="s">
        <v>2735</v>
      </c>
      <c r="C5" s="6463"/>
      <c r="D5" s="6463"/>
      <c r="E5" s="6463" t="s">
        <v>2736</v>
      </c>
      <c r="F5" s="6463"/>
      <c r="G5" s="6463"/>
      <c r="H5" s="6463" t="s">
        <v>2737</v>
      </c>
      <c r="I5" s="6463"/>
      <c r="J5" s="6463"/>
      <c r="K5" s="6463" t="s">
        <v>2738</v>
      </c>
      <c r="L5" s="6463"/>
      <c r="M5" s="6463"/>
      <c r="N5" s="6468" t="s">
        <v>2739</v>
      </c>
      <c r="O5" s="6469"/>
      <c r="P5" s="6470"/>
      <c r="Q5" s="6463" t="s">
        <v>6</v>
      </c>
      <c r="R5" s="6463"/>
      <c r="S5" s="6463"/>
      <c r="T5" s="2213"/>
    </row>
    <row r="6" spans="1:20" s="2193" customFormat="1" x14ac:dyDescent="0.25">
      <c r="A6" s="6467"/>
      <c r="B6" s="2215" t="s">
        <v>2674</v>
      </c>
      <c r="C6" s="2216" t="s">
        <v>2675</v>
      </c>
      <c r="D6" s="2216" t="s">
        <v>2740</v>
      </c>
      <c r="E6" s="2216" t="s">
        <v>2674</v>
      </c>
      <c r="F6" s="2216" t="s">
        <v>2675</v>
      </c>
      <c r="G6" s="2216" t="s">
        <v>2740</v>
      </c>
      <c r="H6" s="2216" t="s">
        <v>2674</v>
      </c>
      <c r="I6" s="2216" t="s">
        <v>2675</v>
      </c>
      <c r="J6" s="2216" t="s">
        <v>2740</v>
      </c>
      <c r="K6" s="2216" t="s">
        <v>2674</v>
      </c>
      <c r="L6" s="2216" t="s">
        <v>2675</v>
      </c>
      <c r="M6" s="2216" t="s">
        <v>2740</v>
      </c>
      <c r="N6" s="2216" t="s">
        <v>2674</v>
      </c>
      <c r="O6" s="2216" t="s">
        <v>2675</v>
      </c>
      <c r="P6" s="2216" t="s">
        <v>2740</v>
      </c>
      <c r="Q6" s="2216" t="s">
        <v>2674</v>
      </c>
      <c r="R6" s="2216" t="s">
        <v>2675</v>
      </c>
      <c r="S6" s="2216" t="s">
        <v>2740</v>
      </c>
      <c r="T6" s="2217"/>
    </row>
    <row r="7" spans="1:20" s="2198" customFormat="1" x14ac:dyDescent="0.25">
      <c r="A7" s="2218" t="s">
        <v>2679</v>
      </c>
      <c r="B7" s="5523">
        <v>5</v>
      </c>
      <c r="C7" s="5523">
        <v>3</v>
      </c>
      <c r="D7" s="5523">
        <v>8</v>
      </c>
      <c r="E7" s="5523">
        <v>8</v>
      </c>
      <c r="F7" s="5523">
        <v>9</v>
      </c>
      <c r="G7" s="5523">
        <v>17</v>
      </c>
      <c r="H7" s="5524">
        <v>0</v>
      </c>
      <c r="I7" s="5524">
        <v>0</v>
      </c>
      <c r="J7" s="5524">
        <v>0</v>
      </c>
      <c r="K7" s="5524">
        <v>0</v>
      </c>
      <c r="L7" s="5524">
        <v>0</v>
      </c>
      <c r="M7" s="5524">
        <v>0</v>
      </c>
      <c r="N7" s="5524">
        <v>0</v>
      </c>
      <c r="O7" s="5524">
        <v>0</v>
      </c>
      <c r="P7" s="5524">
        <v>0</v>
      </c>
      <c r="Q7" s="5523">
        <v>13</v>
      </c>
      <c r="R7" s="5523">
        <v>12</v>
      </c>
      <c r="S7" s="5523">
        <v>25</v>
      </c>
      <c r="T7" s="2219"/>
    </row>
    <row r="8" spans="1:20" x14ac:dyDescent="0.25">
      <c r="A8" s="2220" t="s">
        <v>2756</v>
      </c>
      <c r="B8" s="5525">
        <v>5</v>
      </c>
      <c r="C8" s="5525">
        <v>3</v>
      </c>
      <c r="D8" s="5525">
        <v>8</v>
      </c>
      <c r="E8" s="5526">
        <v>8</v>
      </c>
      <c r="F8" s="5526">
        <v>9</v>
      </c>
      <c r="G8" s="5526">
        <v>17</v>
      </c>
      <c r="H8" s="2221">
        <v>0</v>
      </c>
      <c r="I8" s="2221">
        <v>0</v>
      </c>
      <c r="J8" s="2221">
        <v>0</v>
      </c>
      <c r="K8" s="2221">
        <v>0</v>
      </c>
      <c r="L8" s="2221">
        <v>0</v>
      </c>
      <c r="M8" s="2221">
        <v>0</v>
      </c>
      <c r="N8" s="2221">
        <v>0</v>
      </c>
      <c r="O8" s="2221">
        <v>0</v>
      </c>
      <c r="P8" s="2221">
        <v>0</v>
      </c>
      <c r="Q8" s="5526">
        <v>13</v>
      </c>
      <c r="R8" s="5526">
        <v>12</v>
      </c>
      <c r="S8" s="5526">
        <v>25</v>
      </c>
      <c r="T8" s="2222"/>
    </row>
    <row r="9" spans="1:20" s="2198" customFormat="1" x14ac:dyDescent="0.25">
      <c r="A9" s="2218" t="s">
        <v>2757</v>
      </c>
      <c r="B9" s="5523">
        <v>23</v>
      </c>
      <c r="C9" s="5523">
        <v>63</v>
      </c>
      <c r="D9" s="5523">
        <v>86</v>
      </c>
      <c r="E9" s="2223">
        <v>0</v>
      </c>
      <c r="F9" s="2223">
        <v>0</v>
      </c>
      <c r="G9" s="2223">
        <v>0</v>
      </c>
      <c r="H9" s="2223">
        <v>0</v>
      </c>
      <c r="I9" s="2223">
        <v>0</v>
      </c>
      <c r="J9" s="2223">
        <v>0</v>
      </c>
      <c r="K9" s="2223">
        <v>0</v>
      </c>
      <c r="L9" s="2223">
        <v>0</v>
      </c>
      <c r="M9" s="2223">
        <v>0</v>
      </c>
      <c r="N9" s="2223">
        <v>0</v>
      </c>
      <c r="O9" s="2223">
        <v>0</v>
      </c>
      <c r="P9" s="2223">
        <v>0</v>
      </c>
      <c r="Q9" s="5523">
        <v>23</v>
      </c>
      <c r="R9" s="5523">
        <v>63</v>
      </c>
      <c r="S9" s="5523">
        <v>86</v>
      </c>
      <c r="T9" s="2219"/>
    </row>
    <row r="10" spans="1:20" x14ac:dyDescent="0.25">
      <c r="A10" s="2220" t="s">
        <v>2758</v>
      </c>
      <c r="B10" s="5525">
        <v>23</v>
      </c>
      <c r="C10" s="5525">
        <v>63</v>
      </c>
      <c r="D10" s="5525">
        <v>86</v>
      </c>
      <c r="E10" s="2221">
        <v>0</v>
      </c>
      <c r="F10" s="2221">
        <v>0</v>
      </c>
      <c r="G10" s="2224">
        <v>0</v>
      </c>
      <c r="H10" s="2221">
        <v>0</v>
      </c>
      <c r="I10" s="2221">
        <v>0</v>
      </c>
      <c r="J10" s="2224">
        <v>0</v>
      </c>
      <c r="K10" s="2221">
        <v>0</v>
      </c>
      <c r="L10" s="2221">
        <v>0</v>
      </c>
      <c r="M10" s="2224">
        <v>0</v>
      </c>
      <c r="N10" s="2221">
        <v>0</v>
      </c>
      <c r="O10" s="2221">
        <v>0</v>
      </c>
      <c r="P10" s="2224">
        <v>0</v>
      </c>
      <c r="Q10" s="5525">
        <v>23</v>
      </c>
      <c r="R10" s="5525">
        <v>63</v>
      </c>
      <c r="S10" s="5525">
        <v>86</v>
      </c>
      <c r="T10" s="2222"/>
    </row>
    <row r="11" spans="1:20" s="2198" customFormat="1" x14ac:dyDescent="0.25">
      <c r="A11" s="2218" t="s">
        <v>2741</v>
      </c>
      <c r="B11" s="5527">
        <v>70</v>
      </c>
      <c r="C11" s="5527">
        <v>195</v>
      </c>
      <c r="D11" s="5527">
        <v>265</v>
      </c>
      <c r="E11" s="5527">
        <v>218</v>
      </c>
      <c r="F11" s="5527">
        <v>638</v>
      </c>
      <c r="G11" s="5527">
        <v>856</v>
      </c>
      <c r="H11" s="2223">
        <v>0</v>
      </c>
      <c r="I11" s="2223">
        <v>0</v>
      </c>
      <c r="J11" s="2223">
        <v>0</v>
      </c>
      <c r="K11" s="2223">
        <v>0</v>
      </c>
      <c r="L11" s="2223">
        <v>0</v>
      </c>
      <c r="M11" s="2223">
        <v>0</v>
      </c>
      <c r="N11" s="2223">
        <v>0</v>
      </c>
      <c r="O11" s="2223">
        <v>0</v>
      </c>
      <c r="P11" s="2223">
        <v>0</v>
      </c>
      <c r="Q11" s="5527">
        <v>288</v>
      </c>
      <c r="R11" s="5527">
        <v>833</v>
      </c>
      <c r="S11" s="5527">
        <v>1121</v>
      </c>
      <c r="T11" s="2219"/>
    </row>
    <row r="12" spans="1:20" x14ac:dyDescent="0.25">
      <c r="A12" s="2220" t="s">
        <v>2742</v>
      </c>
      <c r="B12" s="5526">
        <v>68</v>
      </c>
      <c r="C12" s="5526">
        <v>171</v>
      </c>
      <c r="D12" s="5526">
        <v>239</v>
      </c>
      <c r="E12" s="5526">
        <v>201</v>
      </c>
      <c r="F12" s="5526">
        <v>527</v>
      </c>
      <c r="G12" s="5526">
        <v>728</v>
      </c>
      <c r="H12" s="2221">
        <v>0</v>
      </c>
      <c r="I12" s="2221">
        <v>0</v>
      </c>
      <c r="J12" s="2224">
        <v>0</v>
      </c>
      <c r="K12" s="2221">
        <v>0</v>
      </c>
      <c r="L12" s="2221">
        <v>0</v>
      </c>
      <c r="M12" s="2224">
        <v>0</v>
      </c>
      <c r="N12" s="2221">
        <v>0</v>
      </c>
      <c r="O12" s="2221">
        <v>0</v>
      </c>
      <c r="P12" s="2224">
        <v>0</v>
      </c>
      <c r="Q12" s="5525">
        <v>269</v>
      </c>
      <c r="R12" s="5525">
        <v>698</v>
      </c>
      <c r="S12" s="5525">
        <v>967</v>
      </c>
      <c r="T12" s="2222"/>
    </row>
    <row r="13" spans="1:20" x14ac:dyDescent="0.25">
      <c r="A13" s="2220" t="s">
        <v>2744</v>
      </c>
      <c r="B13" s="5526">
        <v>2</v>
      </c>
      <c r="C13" s="5526">
        <v>24</v>
      </c>
      <c r="D13" s="5526">
        <v>26</v>
      </c>
      <c r="E13" s="5526">
        <v>10</v>
      </c>
      <c r="F13" s="5526">
        <v>90</v>
      </c>
      <c r="G13" s="5526">
        <v>100</v>
      </c>
      <c r="H13" s="2221">
        <v>0</v>
      </c>
      <c r="I13" s="2221">
        <v>0</v>
      </c>
      <c r="J13" s="2224">
        <v>0</v>
      </c>
      <c r="K13" s="2221">
        <v>0</v>
      </c>
      <c r="L13" s="2221">
        <v>0</v>
      </c>
      <c r="M13" s="2224">
        <v>0</v>
      </c>
      <c r="N13" s="2221">
        <v>0</v>
      </c>
      <c r="O13" s="2221">
        <v>0</v>
      </c>
      <c r="P13" s="2224">
        <v>0</v>
      </c>
      <c r="Q13" s="5525">
        <v>12</v>
      </c>
      <c r="R13" s="5525">
        <v>114</v>
      </c>
      <c r="S13" s="5525">
        <v>126</v>
      </c>
      <c r="T13" s="2222"/>
    </row>
    <row r="14" spans="1:20" x14ac:dyDescent="0.25">
      <c r="A14" s="2220" t="s">
        <v>2759</v>
      </c>
      <c r="B14" s="5528">
        <v>0</v>
      </c>
      <c r="C14" s="5528">
        <v>0</v>
      </c>
      <c r="D14" s="5528">
        <v>0</v>
      </c>
      <c r="E14" s="5526">
        <v>7</v>
      </c>
      <c r="F14" s="5526">
        <v>21</v>
      </c>
      <c r="G14" s="5526">
        <v>28</v>
      </c>
      <c r="H14" s="2221">
        <v>0</v>
      </c>
      <c r="I14" s="2221">
        <v>0</v>
      </c>
      <c r="J14" s="2224">
        <v>0</v>
      </c>
      <c r="K14" s="2221">
        <v>0</v>
      </c>
      <c r="L14" s="2221">
        <v>0</v>
      </c>
      <c r="M14" s="2224">
        <v>0</v>
      </c>
      <c r="N14" s="2221">
        <v>0</v>
      </c>
      <c r="O14" s="2221">
        <v>0</v>
      </c>
      <c r="P14" s="2224">
        <v>0</v>
      </c>
      <c r="Q14" s="5525">
        <v>7</v>
      </c>
      <c r="R14" s="5525">
        <v>21</v>
      </c>
      <c r="S14" s="5525">
        <v>28</v>
      </c>
      <c r="T14" s="2222"/>
    </row>
    <row r="15" spans="1:20" s="2198" customFormat="1" x14ac:dyDescent="0.25">
      <c r="A15" s="2218" t="s">
        <v>2681</v>
      </c>
      <c r="B15" s="5523">
        <v>69</v>
      </c>
      <c r="C15" s="5523">
        <v>196</v>
      </c>
      <c r="D15" s="5523">
        <v>265</v>
      </c>
      <c r="E15" s="5529">
        <v>0</v>
      </c>
      <c r="F15" s="5529">
        <v>0</v>
      </c>
      <c r="G15" s="5529">
        <v>0</v>
      </c>
      <c r="H15" s="5523">
        <v>7</v>
      </c>
      <c r="I15" s="5523">
        <v>27</v>
      </c>
      <c r="J15" s="5523">
        <v>34</v>
      </c>
      <c r="K15" s="2223">
        <v>0</v>
      </c>
      <c r="L15" s="2223">
        <v>0</v>
      </c>
      <c r="M15" s="2223">
        <v>0</v>
      </c>
      <c r="N15" s="2223">
        <v>0</v>
      </c>
      <c r="O15" s="2223">
        <v>0</v>
      </c>
      <c r="P15" s="2223">
        <v>0</v>
      </c>
      <c r="Q15" s="5523">
        <v>76</v>
      </c>
      <c r="R15" s="5523">
        <v>223</v>
      </c>
      <c r="S15" s="5523">
        <v>299</v>
      </c>
      <c r="T15" s="2219"/>
    </row>
    <row r="16" spans="1:20" x14ac:dyDescent="0.25">
      <c r="A16" s="2220" t="s">
        <v>2760</v>
      </c>
      <c r="B16" s="2225">
        <v>0</v>
      </c>
      <c r="C16" s="2225">
        <v>0</v>
      </c>
      <c r="D16" s="2226">
        <v>0</v>
      </c>
      <c r="E16" s="2221">
        <v>0</v>
      </c>
      <c r="F16" s="2221">
        <v>0</v>
      </c>
      <c r="G16" s="2224">
        <v>0</v>
      </c>
      <c r="H16" s="5526">
        <v>7</v>
      </c>
      <c r="I16" s="5526">
        <v>27</v>
      </c>
      <c r="J16" s="5526">
        <v>34</v>
      </c>
      <c r="K16" s="2221">
        <v>0</v>
      </c>
      <c r="L16" s="2221">
        <v>0</v>
      </c>
      <c r="M16" s="2224">
        <v>0</v>
      </c>
      <c r="N16" s="2221">
        <v>0</v>
      </c>
      <c r="O16" s="2221">
        <v>0</v>
      </c>
      <c r="P16" s="2224">
        <v>0</v>
      </c>
      <c r="Q16" s="5525">
        <v>7</v>
      </c>
      <c r="R16" s="5525">
        <v>27</v>
      </c>
      <c r="S16" s="5525">
        <v>34</v>
      </c>
      <c r="T16" s="2222"/>
    </row>
    <row r="17" spans="1:20" x14ac:dyDescent="0.25">
      <c r="A17" s="2220" t="s">
        <v>2761</v>
      </c>
      <c r="B17" s="5526">
        <v>5</v>
      </c>
      <c r="C17" s="5526">
        <v>7</v>
      </c>
      <c r="D17" s="5526">
        <v>12</v>
      </c>
      <c r="E17" s="2221">
        <v>0</v>
      </c>
      <c r="F17" s="2221">
        <v>0</v>
      </c>
      <c r="G17" s="2224">
        <v>0</v>
      </c>
      <c r="H17" s="2221">
        <v>0</v>
      </c>
      <c r="I17" s="2221">
        <v>0</v>
      </c>
      <c r="J17" s="2224">
        <v>0</v>
      </c>
      <c r="K17" s="2221">
        <v>0</v>
      </c>
      <c r="L17" s="2221">
        <v>0</v>
      </c>
      <c r="M17" s="2224">
        <v>0</v>
      </c>
      <c r="N17" s="2221">
        <v>0</v>
      </c>
      <c r="O17" s="2221">
        <v>0</v>
      </c>
      <c r="P17" s="2224">
        <v>0</v>
      </c>
      <c r="Q17" s="5525">
        <v>5</v>
      </c>
      <c r="R17" s="5525">
        <v>7</v>
      </c>
      <c r="S17" s="5525">
        <v>12</v>
      </c>
      <c r="T17" s="2222"/>
    </row>
    <row r="18" spans="1:20" x14ac:dyDescent="0.25">
      <c r="A18" s="2220" t="s">
        <v>2762</v>
      </c>
      <c r="B18" s="2225"/>
      <c r="C18" s="2225"/>
      <c r="D18" s="2226"/>
      <c r="E18" s="2221">
        <v>0</v>
      </c>
      <c r="F18" s="2221">
        <v>0</v>
      </c>
      <c r="G18" s="2224">
        <v>0</v>
      </c>
      <c r="H18" s="2221">
        <v>0</v>
      </c>
      <c r="I18" s="2221">
        <v>0</v>
      </c>
      <c r="J18" s="2224">
        <v>0</v>
      </c>
      <c r="K18" s="2221">
        <v>0</v>
      </c>
      <c r="L18" s="2221">
        <v>0</v>
      </c>
      <c r="M18" s="2224">
        <v>0</v>
      </c>
      <c r="N18" s="2221">
        <v>0</v>
      </c>
      <c r="O18" s="2221">
        <v>0</v>
      </c>
      <c r="P18" s="2224">
        <v>0</v>
      </c>
      <c r="Q18" s="5530">
        <v>0</v>
      </c>
      <c r="R18" s="5530">
        <v>0</v>
      </c>
      <c r="S18" s="5530">
        <v>0</v>
      </c>
      <c r="T18" s="2222"/>
    </row>
    <row r="19" spans="1:20" x14ac:dyDescent="0.25">
      <c r="A19" s="2220" t="s">
        <v>2763</v>
      </c>
      <c r="B19" s="5526">
        <v>45</v>
      </c>
      <c r="C19" s="5526">
        <v>144</v>
      </c>
      <c r="D19" s="5526">
        <v>189</v>
      </c>
      <c r="E19" s="2221">
        <v>0</v>
      </c>
      <c r="F19" s="2221">
        <v>0</v>
      </c>
      <c r="G19" s="2224">
        <v>0</v>
      </c>
      <c r="H19" s="2221">
        <v>0</v>
      </c>
      <c r="I19" s="2221">
        <v>0</v>
      </c>
      <c r="J19" s="2224">
        <v>0</v>
      </c>
      <c r="K19" s="2221">
        <v>0</v>
      </c>
      <c r="L19" s="2221">
        <v>0</v>
      </c>
      <c r="M19" s="2224">
        <v>0</v>
      </c>
      <c r="N19" s="2221">
        <v>0</v>
      </c>
      <c r="O19" s="2221">
        <v>0</v>
      </c>
      <c r="P19" s="2224">
        <v>0</v>
      </c>
      <c r="Q19" s="5525">
        <v>45</v>
      </c>
      <c r="R19" s="5525">
        <v>144</v>
      </c>
      <c r="S19" s="5525">
        <v>189</v>
      </c>
      <c r="T19" s="2222"/>
    </row>
    <row r="20" spans="1:20" x14ac:dyDescent="0.25">
      <c r="A20" s="2220" t="s">
        <v>2764</v>
      </c>
      <c r="B20" s="5526">
        <v>19</v>
      </c>
      <c r="C20" s="5526">
        <v>45</v>
      </c>
      <c r="D20" s="5526">
        <v>64</v>
      </c>
      <c r="E20" s="2221">
        <v>0</v>
      </c>
      <c r="F20" s="2221">
        <v>0</v>
      </c>
      <c r="G20" s="2224">
        <v>0</v>
      </c>
      <c r="H20" s="2221">
        <v>0</v>
      </c>
      <c r="I20" s="2221">
        <v>0</v>
      </c>
      <c r="J20" s="2224">
        <v>0</v>
      </c>
      <c r="K20" s="2221">
        <v>0</v>
      </c>
      <c r="L20" s="2221">
        <v>0</v>
      </c>
      <c r="M20" s="2224">
        <v>0</v>
      </c>
      <c r="N20" s="2221">
        <v>0</v>
      </c>
      <c r="O20" s="2221">
        <v>0</v>
      </c>
      <c r="P20" s="2224">
        <v>0</v>
      </c>
      <c r="Q20" s="5525">
        <v>19</v>
      </c>
      <c r="R20" s="5525">
        <v>45</v>
      </c>
      <c r="S20" s="5525">
        <v>64</v>
      </c>
      <c r="T20" s="2222"/>
    </row>
    <row r="21" spans="1:20" s="2198" customFormat="1" x14ac:dyDescent="0.25">
      <c r="A21" s="2218" t="s">
        <v>2682</v>
      </c>
      <c r="B21" s="5523">
        <v>63</v>
      </c>
      <c r="C21" s="5523">
        <v>250</v>
      </c>
      <c r="D21" s="5523">
        <v>313</v>
      </c>
      <c r="E21" s="5524">
        <v>0</v>
      </c>
      <c r="F21" s="5524">
        <v>0</v>
      </c>
      <c r="G21" s="5524">
        <v>0</v>
      </c>
      <c r="H21" s="5523">
        <v>2</v>
      </c>
      <c r="I21" s="5523">
        <v>23</v>
      </c>
      <c r="J21" s="5523">
        <v>25</v>
      </c>
      <c r="K21" s="5524">
        <v>0</v>
      </c>
      <c r="L21" s="5524">
        <v>0</v>
      </c>
      <c r="M21" s="5524">
        <v>0</v>
      </c>
      <c r="N21" s="5524">
        <v>0</v>
      </c>
      <c r="O21" s="5524">
        <v>0</v>
      </c>
      <c r="P21" s="5524">
        <v>0</v>
      </c>
      <c r="Q21" s="5523">
        <v>65</v>
      </c>
      <c r="R21" s="5523">
        <v>273</v>
      </c>
      <c r="S21" s="5523">
        <v>338</v>
      </c>
      <c r="T21" s="2219"/>
    </row>
    <row r="22" spans="1:20" x14ac:dyDescent="0.25">
      <c r="A22" s="2220" t="s">
        <v>2765</v>
      </c>
      <c r="B22" s="5526">
        <v>3</v>
      </c>
      <c r="C22" s="5526">
        <v>7</v>
      </c>
      <c r="D22" s="5526">
        <v>10</v>
      </c>
      <c r="E22" s="2221">
        <v>0</v>
      </c>
      <c r="F22" s="2221">
        <v>0</v>
      </c>
      <c r="G22" s="2224">
        <v>0</v>
      </c>
      <c r="H22" s="2221">
        <v>0</v>
      </c>
      <c r="I22" s="2221">
        <v>0</v>
      </c>
      <c r="J22" s="2224">
        <v>0</v>
      </c>
      <c r="K22" s="2221">
        <v>0</v>
      </c>
      <c r="L22" s="2221">
        <v>0</v>
      </c>
      <c r="M22" s="2224">
        <v>0</v>
      </c>
      <c r="N22" s="2221">
        <v>0</v>
      </c>
      <c r="O22" s="2221">
        <v>0</v>
      </c>
      <c r="P22" s="2224">
        <v>0</v>
      </c>
      <c r="Q22" s="5525">
        <v>3</v>
      </c>
      <c r="R22" s="5525">
        <v>7</v>
      </c>
      <c r="S22" s="5525">
        <v>10</v>
      </c>
      <c r="T22" s="2222"/>
    </row>
    <row r="23" spans="1:20" x14ac:dyDescent="0.25">
      <c r="A23" s="2220" t="s">
        <v>2766</v>
      </c>
      <c r="B23" s="5526">
        <v>1</v>
      </c>
      <c r="C23" s="5526">
        <v>1</v>
      </c>
      <c r="D23" s="5526">
        <v>2</v>
      </c>
      <c r="E23" s="2221">
        <v>0</v>
      </c>
      <c r="F23" s="2221">
        <v>0</v>
      </c>
      <c r="G23" s="2224">
        <v>0</v>
      </c>
      <c r="H23" s="2221">
        <v>0</v>
      </c>
      <c r="I23" s="2221">
        <v>0</v>
      </c>
      <c r="J23" s="2224">
        <v>0</v>
      </c>
      <c r="K23" s="2221">
        <v>0</v>
      </c>
      <c r="L23" s="2221">
        <v>0</v>
      </c>
      <c r="M23" s="2224">
        <v>0</v>
      </c>
      <c r="N23" s="2221">
        <v>0</v>
      </c>
      <c r="O23" s="2221">
        <v>0</v>
      </c>
      <c r="P23" s="2224">
        <v>0</v>
      </c>
      <c r="Q23" s="5525">
        <v>1</v>
      </c>
      <c r="R23" s="5525">
        <v>1</v>
      </c>
      <c r="S23" s="5525">
        <v>2</v>
      </c>
      <c r="T23" s="2222"/>
    </row>
    <row r="24" spans="1:20" x14ac:dyDescent="0.25">
      <c r="A24" s="2220" t="s">
        <v>2767</v>
      </c>
      <c r="B24" s="5525">
        <v>18</v>
      </c>
      <c r="C24" s="5525">
        <v>81</v>
      </c>
      <c r="D24" s="5525">
        <v>99</v>
      </c>
      <c r="E24" s="2221">
        <v>0</v>
      </c>
      <c r="F24" s="2221">
        <v>0</v>
      </c>
      <c r="G24" s="2224">
        <v>0</v>
      </c>
      <c r="H24" s="2221">
        <v>0</v>
      </c>
      <c r="I24" s="2221">
        <v>0</v>
      </c>
      <c r="J24" s="2224">
        <v>0</v>
      </c>
      <c r="K24" s="2221">
        <v>0</v>
      </c>
      <c r="L24" s="2221">
        <v>0</v>
      </c>
      <c r="M24" s="2224">
        <v>0</v>
      </c>
      <c r="N24" s="2221">
        <v>0</v>
      </c>
      <c r="O24" s="2221">
        <v>0</v>
      </c>
      <c r="P24" s="2224">
        <v>0</v>
      </c>
      <c r="Q24" s="5525">
        <v>18</v>
      </c>
      <c r="R24" s="5525">
        <v>81</v>
      </c>
      <c r="S24" s="5525">
        <v>99</v>
      </c>
      <c r="T24" s="2222"/>
    </row>
    <row r="25" spans="1:20" x14ac:dyDescent="0.25">
      <c r="A25" s="2220" t="s">
        <v>2768</v>
      </c>
      <c r="B25" s="5525">
        <v>3</v>
      </c>
      <c r="C25" s="5525">
        <v>4</v>
      </c>
      <c r="D25" s="5525">
        <v>7</v>
      </c>
      <c r="E25" s="2221">
        <v>0</v>
      </c>
      <c r="F25" s="2221">
        <v>0</v>
      </c>
      <c r="G25" s="2224">
        <v>0</v>
      </c>
      <c r="H25" s="2221">
        <v>0</v>
      </c>
      <c r="I25" s="2221">
        <v>0</v>
      </c>
      <c r="J25" s="2224">
        <v>0</v>
      </c>
      <c r="K25" s="2221">
        <v>0</v>
      </c>
      <c r="L25" s="2221">
        <v>0</v>
      </c>
      <c r="M25" s="2224">
        <v>0</v>
      </c>
      <c r="N25" s="2221">
        <v>0</v>
      </c>
      <c r="O25" s="2221">
        <v>0</v>
      </c>
      <c r="P25" s="2224">
        <v>0</v>
      </c>
      <c r="Q25" s="5525">
        <v>3</v>
      </c>
      <c r="R25" s="5525">
        <v>4</v>
      </c>
      <c r="S25" s="5525">
        <v>7</v>
      </c>
      <c r="T25" s="2222"/>
    </row>
    <row r="26" spans="1:20" x14ac:dyDescent="0.25">
      <c r="A26" s="2220" t="s">
        <v>2769</v>
      </c>
      <c r="B26" s="5526">
        <v>1</v>
      </c>
      <c r="C26" s="5526">
        <v>16</v>
      </c>
      <c r="D26" s="5526">
        <v>17</v>
      </c>
      <c r="E26" s="2221">
        <v>0</v>
      </c>
      <c r="F26" s="2221">
        <v>0</v>
      </c>
      <c r="G26" s="2224">
        <v>0</v>
      </c>
      <c r="H26" s="5526">
        <v>2</v>
      </c>
      <c r="I26" s="5526">
        <v>23</v>
      </c>
      <c r="J26" s="5526">
        <v>25</v>
      </c>
      <c r="K26" s="2221">
        <v>0</v>
      </c>
      <c r="L26" s="2221">
        <v>0</v>
      </c>
      <c r="M26" s="2224">
        <v>0</v>
      </c>
      <c r="N26" s="2221">
        <v>0</v>
      </c>
      <c r="O26" s="2221">
        <v>0</v>
      </c>
      <c r="P26" s="2224">
        <v>0</v>
      </c>
      <c r="Q26" s="5525">
        <v>3</v>
      </c>
      <c r="R26" s="5525">
        <v>39</v>
      </c>
      <c r="S26" s="5525">
        <v>42</v>
      </c>
      <c r="T26" s="2222"/>
    </row>
    <row r="27" spans="1:20" x14ac:dyDescent="0.25">
      <c r="A27" s="2220" t="s">
        <v>2770</v>
      </c>
      <c r="B27" s="2225">
        <v>0</v>
      </c>
      <c r="C27" s="5526">
        <v>32</v>
      </c>
      <c r="D27" s="5526">
        <v>32</v>
      </c>
      <c r="E27" s="2221">
        <v>0</v>
      </c>
      <c r="F27" s="2221">
        <v>0</v>
      </c>
      <c r="G27" s="2224">
        <v>0</v>
      </c>
      <c r="H27" s="2221">
        <v>0</v>
      </c>
      <c r="I27" s="2221">
        <v>0</v>
      </c>
      <c r="J27" s="2224">
        <v>0</v>
      </c>
      <c r="K27" s="2221">
        <v>0</v>
      </c>
      <c r="L27" s="2221">
        <v>0</v>
      </c>
      <c r="M27" s="2224">
        <v>0</v>
      </c>
      <c r="N27" s="2221">
        <v>0</v>
      </c>
      <c r="O27" s="2221">
        <v>0</v>
      </c>
      <c r="P27" s="2224">
        <v>0</v>
      </c>
      <c r="Q27" s="2224">
        <v>0</v>
      </c>
      <c r="R27" s="5525">
        <v>32</v>
      </c>
      <c r="S27" s="5525">
        <v>32</v>
      </c>
      <c r="T27" s="2222"/>
    </row>
    <row r="28" spans="1:20" ht="26.4" x14ac:dyDescent="0.25">
      <c r="A28" s="2220" t="s">
        <v>2771</v>
      </c>
      <c r="B28" s="5526">
        <v>30</v>
      </c>
      <c r="C28" s="5526">
        <v>101</v>
      </c>
      <c r="D28" s="5526">
        <v>131</v>
      </c>
      <c r="E28" s="2221">
        <v>0</v>
      </c>
      <c r="F28" s="2221">
        <v>0</v>
      </c>
      <c r="G28" s="2224">
        <v>0</v>
      </c>
      <c r="H28" s="2221">
        <v>0</v>
      </c>
      <c r="I28" s="2221">
        <v>0</v>
      </c>
      <c r="J28" s="2224">
        <v>0</v>
      </c>
      <c r="K28" s="2221">
        <v>0</v>
      </c>
      <c r="L28" s="2221">
        <v>0</v>
      </c>
      <c r="M28" s="2224">
        <v>0</v>
      </c>
      <c r="N28" s="2221">
        <v>0</v>
      </c>
      <c r="O28" s="2221">
        <v>0</v>
      </c>
      <c r="P28" s="2224">
        <v>0</v>
      </c>
      <c r="Q28" s="5525">
        <v>30</v>
      </c>
      <c r="R28" s="5525">
        <v>101</v>
      </c>
      <c r="S28" s="5525">
        <v>131</v>
      </c>
      <c r="T28" s="2222"/>
    </row>
    <row r="29" spans="1:20" ht="26.4" x14ac:dyDescent="0.25">
      <c r="A29" s="2220" t="s">
        <v>2772</v>
      </c>
      <c r="B29" s="5526">
        <v>7</v>
      </c>
      <c r="C29" s="5526">
        <v>8</v>
      </c>
      <c r="D29" s="5526">
        <v>15</v>
      </c>
      <c r="E29" s="2221">
        <v>0</v>
      </c>
      <c r="F29" s="2221">
        <v>0</v>
      </c>
      <c r="G29" s="2224">
        <v>0</v>
      </c>
      <c r="H29" s="2221">
        <v>0</v>
      </c>
      <c r="I29" s="2221">
        <v>0</v>
      </c>
      <c r="J29" s="2224">
        <v>0</v>
      </c>
      <c r="K29" s="2221">
        <v>0</v>
      </c>
      <c r="L29" s="2221">
        <v>0</v>
      </c>
      <c r="M29" s="2224">
        <v>0</v>
      </c>
      <c r="N29" s="2221">
        <v>0</v>
      </c>
      <c r="O29" s="2221">
        <v>0</v>
      </c>
      <c r="P29" s="2224">
        <v>0</v>
      </c>
      <c r="Q29" s="5525">
        <v>7</v>
      </c>
      <c r="R29" s="5525">
        <v>8</v>
      </c>
      <c r="S29" s="5525">
        <v>15</v>
      </c>
      <c r="T29" s="2222"/>
    </row>
    <row r="30" spans="1:20" s="2198" customFormat="1" x14ac:dyDescent="0.25">
      <c r="A30" s="2218" t="s">
        <v>2689</v>
      </c>
      <c r="B30" s="5523">
        <v>6</v>
      </c>
      <c r="C30" s="5523">
        <v>334</v>
      </c>
      <c r="D30" s="5523">
        <v>340</v>
      </c>
      <c r="E30" s="2223">
        <v>1</v>
      </c>
      <c r="F30" s="5523">
        <v>21</v>
      </c>
      <c r="G30" s="5523">
        <v>22</v>
      </c>
      <c r="H30" s="2223">
        <v>0</v>
      </c>
      <c r="I30" s="2223">
        <v>0</v>
      </c>
      <c r="J30" s="2223">
        <v>0</v>
      </c>
      <c r="K30" s="2223">
        <v>0</v>
      </c>
      <c r="L30" s="2223">
        <v>0</v>
      </c>
      <c r="M30" s="2223">
        <v>0</v>
      </c>
      <c r="N30" s="2223">
        <v>0</v>
      </c>
      <c r="O30" s="2223">
        <v>0</v>
      </c>
      <c r="P30" s="2223">
        <v>0</v>
      </c>
      <c r="Q30" s="5523">
        <v>7</v>
      </c>
      <c r="R30" s="5523">
        <v>355</v>
      </c>
      <c r="S30" s="5523">
        <v>362</v>
      </c>
      <c r="T30" s="2219"/>
    </row>
    <row r="31" spans="1:20" ht="26.4" x14ac:dyDescent="0.25">
      <c r="A31" s="2220" t="s">
        <v>2773</v>
      </c>
      <c r="B31" s="2225">
        <v>0</v>
      </c>
      <c r="C31" s="5526">
        <v>93</v>
      </c>
      <c r="D31" s="5526">
        <v>93</v>
      </c>
      <c r="E31" s="2221">
        <v>0</v>
      </c>
      <c r="F31" s="2221">
        <v>0</v>
      </c>
      <c r="G31" s="2224">
        <v>0</v>
      </c>
      <c r="H31" s="2221">
        <v>0</v>
      </c>
      <c r="I31" s="2221">
        <v>0</v>
      </c>
      <c r="J31" s="2224">
        <v>0</v>
      </c>
      <c r="K31" s="2221">
        <v>0</v>
      </c>
      <c r="L31" s="2221">
        <v>0</v>
      </c>
      <c r="M31" s="2224">
        <v>0</v>
      </c>
      <c r="N31" s="2221">
        <v>0</v>
      </c>
      <c r="O31" s="2221">
        <v>0</v>
      </c>
      <c r="P31" s="2224">
        <v>0</v>
      </c>
      <c r="Q31" s="5531">
        <v>0</v>
      </c>
      <c r="R31" s="5525">
        <v>93</v>
      </c>
      <c r="S31" s="5525">
        <v>93</v>
      </c>
    </row>
    <row r="32" spans="1:20" x14ac:dyDescent="0.25">
      <c r="A32" s="2220" t="s">
        <v>2774</v>
      </c>
      <c r="B32" s="5525">
        <v>3</v>
      </c>
      <c r="C32" s="5525">
        <v>18</v>
      </c>
      <c r="D32" s="5525">
        <v>21</v>
      </c>
      <c r="E32" s="2221">
        <v>1</v>
      </c>
      <c r="F32" s="5525">
        <v>11</v>
      </c>
      <c r="G32" s="5525">
        <v>12</v>
      </c>
      <c r="H32" s="2221">
        <v>0</v>
      </c>
      <c r="I32" s="2221">
        <v>0</v>
      </c>
      <c r="J32" s="2224">
        <v>0</v>
      </c>
      <c r="K32" s="2221">
        <v>0</v>
      </c>
      <c r="L32" s="2221">
        <v>0</v>
      </c>
      <c r="M32" s="2224">
        <v>0</v>
      </c>
      <c r="N32" s="2221">
        <v>0</v>
      </c>
      <c r="O32" s="2221">
        <v>0</v>
      </c>
      <c r="P32" s="2224">
        <v>0</v>
      </c>
      <c r="Q32" s="5525">
        <v>4</v>
      </c>
      <c r="R32" s="5525">
        <v>29</v>
      </c>
      <c r="S32" s="5525">
        <v>33</v>
      </c>
      <c r="T32" s="2222"/>
    </row>
    <row r="33" spans="1:20" x14ac:dyDescent="0.25">
      <c r="A33" s="2220" t="s">
        <v>2775</v>
      </c>
      <c r="B33" s="5525">
        <v>2</v>
      </c>
      <c r="C33" s="5525">
        <v>152</v>
      </c>
      <c r="D33" s="5525">
        <v>154</v>
      </c>
      <c r="E33" s="2221">
        <v>0</v>
      </c>
      <c r="F33" s="5532">
        <v>0</v>
      </c>
      <c r="G33" s="5532">
        <v>0</v>
      </c>
      <c r="H33" s="2221">
        <v>0</v>
      </c>
      <c r="I33" s="2221">
        <v>0</v>
      </c>
      <c r="J33" s="2224">
        <v>0</v>
      </c>
      <c r="K33" s="2221">
        <v>0</v>
      </c>
      <c r="L33" s="2221">
        <v>0</v>
      </c>
      <c r="M33" s="2224">
        <v>0</v>
      </c>
      <c r="N33" s="2221">
        <v>0</v>
      </c>
      <c r="O33" s="2221">
        <v>0</v>
      </c>
      <c r="P33" s="2224">
        <v>0</v>
      </c>
      <c r="Q33" s="5525">
        <v>2</v>
      </c>
      <c r="R33" s="5525">
        <v>152</v>
      </c>
      <c r="S33" s="5525">
        <v>154</v>
      </c>
      <c r="T33" s="2222"/>
    </row>
    <row r="34" spans="1:20" ht="26.4" x14ac:dyDescent="0.25">
      <c r="A34" s="2220" t="s">
        <v>2776</v>
      </c>
      <c r="B34" s="2225">
        <v>0</v>
      </c>
      <c r="C34" s="2225">
        <v>0</v>
      </c>
      <c r="D34" s="2226">
        <v>0</v>
      </c>
      <c r="E34" s="2221">
        <v>0</v>
      </c>
      <c r="F34" s="2221">
        <v>0</v>
      </c>
      <c r="G34" s="2224">
        <v>0</v>
      </c>
      <c r="H34" s="2221">
        <v>0</v>
      </c>
      <c r="I34" s="2221">
        <v>0</v>
      </c>
      <c r="J34" s="2224">
        <v>0</v>
      </c>
      <c r="K34" s="2221">
        <v>0</v>
      </c>
      <c r="L34" s="2221">
        <v>0</v>
      </c>
      <c r="M34" s="2224">
        <v>0</v>
      </c>
      <c r="N34" s="2221">
        <v>0</v>
      </c>
      <c r="O34" s="2221">
        <v>0</v>
      </c>
      <c r="P34" s="2224">
        <v>0</v>
      </c>
      <c r="Q34" s="5530">
        <v>0</v>
      </c>
      <c r="R34" s="5530">
        <v>0</v>
      </c>
      <c r="S34" s="5530">
        <v>0</v>
      </c>
      <c r="T34" s="2222"/>
    </row>
    <row r="35" spans="1:20" x14ac:dyDescent="0.25">
      <c r="A35" s="2220" t="s">
        <v>2777</v>
      </c>
      <c r="B35" s="2225">
        <v>0</v>
      </c>
      <c r="C35" s="5525">
        <v>48</v>
      </c>
      <c r="D35" s="5525">
        <v>48</v>
      </c>
      <c r="E35" s="2221">
        <v>0</v>
      </c>
      <c r="F35" s="2221">
        <v>0</v>
      </c>
      <c r="G35" s="2224">
        <v>0</v>
      </c>
      <c r="H35" s="2221">
        <v>0</v>
      </c>
      <c r="I35" s="2221">
        <v>0</v>
      </c>
      <c r="J35" s="2224">
        <v>0</v>
      </c>
      <c r="K35" s="2221">
        <v>0</v>
      </c>
      <c r="L35" s="2221">
        <v>0</v>
      </c>
      <c r="M35" s="2224">
        <v>0</v>
      </c>
      <c r="N35" s="2221">
        <v>0</v>
      </c>
      <c r="O35" s="2221">
        <v>0</v>
      </c>
      <c r="P35" s="2224">
        <v>0</v>
      </c>
      <c r="Q35" s="5531">
        <v>0</v>
      </c>
      <c r="R35" s="5525">
        <v>48</v>
      </c>
      <c r="S35" s="5525">
        <v>48</v>
      </c>
      <c r="T35" s="2222"/>
    </row>
    <row r="36" spans="1:20" x14ac:dyDescent="0.25">
      <c r="A36" s="2220" t="s">
        <v>2778</v>
      </c>
      <c r="B36" s="2225">
        <v>0</v>
      </c>
      <c r="C36" s="2225">
        <v>0</v>
      </c>
      <c r="D36" s="2226">
        <v>0</v>
      </c>
      <c r="E36" s="2221">
        <v>0</v>
      </c>
      <c r="F36" s="2221">
        <v>0</v>
      </c>
      <c r="G36" s="2224">
        <v>0</v>
      </c>
      <c r="H36" s="2221">
        <v>0</v>
      </c>
      <c r="I36" s="2221">
        <v>0</v>
      </c>
      <c r="J36" s="2224">
        <v>0</v>
      </c>
      <c r="K36" s="2221">
        <v>0</v>
      </c>
      <c r="L36" s="2221">
        <v>0</v>
      </c>
      <c r="M36" s="2224">
        <v>0</v>
      </c>
      <c r="N36" s="2221">
        <v>0</v>
      </c>
      <c r="O36" s="2221">
        <v>0</v>
      </c>
      <c r="P36" s="2224">
        <v>0</v>
      </c>
      <c r="Q36" s="5531">
        <v>0</v>
      </c>
      <c r="R36" s="5530">
        <v>0</v>
      </c>
      <c r="S36" s="5530">
        <v>0</v>
      </c>
      <c r="T36" s="2222"/>
    </row>
    <row r="37" spans="1:20" x14ac:dyDescent="0.25">
      <c r="A37" s="2220" t="s">
        <v>2779</v>
      </c>
      <c r="B37" s="2225">
        <v>0</v>
      </c>
      <c r="C37" s="2225">
        <v>0</v>
      </c>
      <c r="D37" s="2226">
        <v>0</v>
      </c>
      <c r="E37" s="2221">
        <v>0</v>
      </c>
      <c r="F37" s="2221">
        <v>0</v>
      </c>
      <c r="G37" s="2224">
        <v>0</v>
      </c>
      <c r="H37" s="2221">
        <v>0</v>
      </c>
      <c r="I37" s="2221">
        <v>0</v>
      </c>
      <c r="J37" s="2224">
        <v>0</v>
      </c>
      <c r="K37" s="2221">
        <v>0</v>
      </c>
      <c r="L37" s="2221">
        <v>0</v>
      </c>
      <c r="M37" s="2224">
        <v>0</v>
      </c>
      <c r="N37" s="2221">
        <v>0</v>
      </c>
      <c r="O37" s="2221">
        <v>0</v>
      </c>
      <c r="P37" s="2224">
        <v>0</v>
      </c>
      <c r="Q37" s="5531">
        <v>0</v>
      </c>
      <c r="R37" s="5530">
        <v>0</v>
      </c>
      <c r="S37" s="5530">
        <v>0</v>
      </c>
      <c r="T37" s="2222"/>
    </row>
    <row r="38" spans="1:20" x14ac:dyDescent="0.25">
      <c r="A38" s="2220" t="s">
        <v>2780</v>
      </c>
      <c r="B38" s="2225">
        <v>0</v>
      </c>
      <c r="C38" s="5525">
        <v>12</v>
      </c>
      <c r="D38" s="5525">
        <v>12</v>
      </c>
      <c r="E38" s="2221">
        <v>0</v>
      </c>
      <c r="F38" s="5525">
        <v>10</v>
      </c>
      <c r="G38" s="5525">
        <v>10</v>
      </c>
      <c r="H38" s="2221">
        <v>0</v>
      </c>
      <c r="I38" s="2221">
        <v>0</v>
      </c>
      <c r="J38" s="2224">
        <v>0</v>
      </c>
      <c r="K38" s="2221">
        <v>0</v>
      </c>
      <c r="L38" s="2221">
        <v>0</v>
      </c>
      <c r="M38" s="2224">
        <v>0</v>
      </c>
      <c r="N38" s="2221">
        <v>0</v>
      </c>
      <c r="O38" s="2221">
        <v>0</v>
      </c>
      <c r="P38" s="2224">
        <v>0</v>
      </c>
      <c r="Q38" s="5531">
        <v>0</v>
      </c>
      <c r="R38" s="5525">
        <v>22</v>
      </c>
      <c r="S38" s="5525">
        <v>22</v>
      </c>
      <c r="T38" s="2222"/>
    </row>
    <row r="39" spans="1:20" x14ac:dyDescent="0.25">
      <c r="A39" s="2220" t="s">
        <v>2781</v>
      </c>
      <c r="B39" s="5525">
        <v>1</v>
      </c>
      <c r="C39" s="5525">
        <v>11</v>
      </c>
      <c r="D39" s="5525">
        <v>12</v>
      </c>
      <c r="E39" s="2221">
        <v>0</v>
      </c>
      <c r="F39" s="2221">
        <v>0</v>
      </c>
      <c r="G39" s="2224">
        <v>0</v>
      </c>
      <c r="H39" s="2221">
        <v>0</v>
      </c>
      <c r="I39" s="2221">
        <v>0</v>
      </c>
      <c r="J39" s="2224">
        <v>0</v>
      </c>
      <c r="K39" s="2221">
        <v>0</v>
      </c>
      <c r="L39" s="2221">
        <v>0</v>
      </c>
      <c r="M39" s="2224">
        <v>0</v>
      </c>
      <c r="N39" s="2221">
        <v>0</v>
      </c>
      <c r="O39" s="2221">
        <v>0</v>
      </c>
      <c r="P39" s="2224">
        <v>0</v>
      </c>
      <c r="Q39" s="5525">
        <v>1</v>
      </c>
      <c r="R39" s="5525">
        <v>11</v>
      </c>
      <c r="S39" s="5525">
        <v>12</v>
      </c>
      <c r="T39" s="2222"/>
    </row>
    <row r="40" spans="1:20" s="2198" customFormat="1" x14ac:dyDescent="0.25">
      <c r="A40" s="2218" t="s">
        <v>2782</v>
      </c>
      <c r="B40" s="5523">
        <v>9</v>
      </c>
      <c r="C40" s="5523">
        <v>110</v>
      </c>
      <c r="D40" s="5523">
        <v>119</v>
      </c>
      <c r="E40" s="2224">
        <v>0</v>
      </c>
      <c r="F40" s="2224">
        <v>0</v>
      </c>
      <c r="G40" s="2224">
        <v>0</v>
      </c>
      <c r="H40" s="2224">
        <v>0</v>
      </c>
      <c r="I40" s="2224">
        <v>0</v>
      </c>
      <c r="J40" s="2224">
        <v>0</v>
      </c>
      <c r="K40" s="2224">
        <v>0</v>
      </c>
      <c r="L40" s="2224">
        <v>0</v>
      </c>
      <c r="M40" s="2224">
        <v>0</v>
      </c>
      <c r="N40" s="2224">
        <v>0</v>
      </c>
      <c r="O40" s="2224">
        <v>0</v>
      </c>
      <c r="P40" s="2224">
        <v>0</v>
      </c>
      <c r="Q40" s="5523">
        <v>9</v>
      </c>
      <c r="R40" s="5523">
        <v>110</v>
      </c>
      <c r="S40" s="5523">
        <v>119</v>
      </c>
      <c r="T40" s="2219"/>
    </row>
    <row r="41" spans="1:20" ht="27.6" x14ac:dyDescent="0.25">
      <c r="A41" s="2227" t="s">
        <v>2783</v>
      </c>
      <c r="B41" s="5533">
        <v>9</v>
      </c>
      <c r="C41" s="5533">
        <v>54</v>
      </c>
      <c r="D41" s="5533">
        <v>63</v>
      </c>
      <c r="E41" s="2221">
        <v>0</v>
      </c>
      <c r="F41" s="2221">
        <v>0</v>
      </c>
      <c r="G41" s="2224">
        <v>0</v>
      </c>
      <c r="H41" s="2221">
        <v>0</v>
      </c>
      <c r="I41" s="2221">
        <v>0</v>
      </c>
      <c r="J41" s="2224">
        <v>0</v>
      </c>
      <c r="K41" s="2221">
        <v>0</v>
      </c>
      <c r="L41" s="2221">
        <v>0</v>
      </c>
      <c r="M41" s="2224">
        <v>0</v>
      </c>
      <c r="N41" s="2221">
        <v>0</v>
      </c>
      <c r="O41" s="2221">
        <v>0</v>
      </c>
      <c r="P41" s="2224">
        <v>0</v>
      </c>
      <c r="Q41" s="5525">
        <v>9</v>
      </c>
      <c r="R41" s="5525">
        <v>54</v>
      </c>
      <c r="S41" s="5534">
        <v>63</v>
      </c>
      <c r="T41" s="2222"/>
    </row>
    <row r="42" spans="1:20" ht="27.6" x14ac:dyDescent="0.25">
      <c r="A42" s="2227" t="s">
        <v>2784</v>
      </c>
      <c r="B42" s="5535">
        <v>0</v>
      </c>
      <c r="C42" s="5533">
        <v>56</v>
      </c>
      <c r="D42" s="5533">
        <v>56</v>
      </c>
      <c r="E42" s="2221">
        <v>0</v>
      </c>
      <c r="F42" s="2221">
        <v>0</v>
      </c>
      <c r="G42" s="2224">
        <v>0</v>
      </c>
      <c r="H42" s="2221">
        <v>0</v>
      </c>
      <c r="I42" s="2221">
        <v>0</v>
      </c>
      <c r="J42" s="2224">
        <v>0</v>
      </c>
      <c r="K42" s="2221">
        <v>0</v>
      </c>
      <c r="L42" s="2221">
        <v>0</v>
      </c>
      <c r="M42" s="2224">
        <v>0</v>
      </c>
      <c r="N42" s="2221">
        <v>0</v>
      </c>
      <c r="O42" s="2221">
        <v>0</v>
      </c>
      <c r="P42" s="2224">
        <v>0</v>
      </c>
      <c r="Q42" s="5530">
        <v>0</v>
      </c>
      <c r="R42" s="5525">
        <v>56</v>
      </c>
      <c r="S42" s="5534">
        <v>56</v>
      </c>
      <c r="T42" s="2222"/>
    </row>
    <row r="43" spans="1:20" s="2198" customFormat="1" x14ac:dyDescent="0.25">
      <c r="A43" s="2228" t="s">
        <v>1629</v>
      </c>
      <c r="B43" s="5527">
        <v>245</v>
      </c>
      <c r="C43" s="5527">
        <v>1151</v>
      </c>
      <c r="D43" s="5527">
        <v>1396</v>
      </c>
      <c r="E43" s="5527">
        <v>227</v>
      </c>
      <c r="F43" s="5527">
        <v>668</v>
      </c>
      <c r="G43" s="5527">
        <v>895</v>
      </c>
      <c r="H43" s="5527">
        <v>9</v>
      </c>
      <c r="I43" s="5527">
        <v>50</v>
      </c>
      <c r="J43" s="5527">
        <v>59</v>
      </c>
      <c r="K43" s="5536">
        <v>0</v>
      </c>
      <c r="L43" s="5536">
        <v>0</v>
      </c>
      <c r="M43" s="5536">
        <v>0</v>
      </c>
      <c r="N43" s="5536">
        <v>0</v>
      </c>
      <c r="O43" s="5536">
        <v>0</v>
      </c>
      <c r="P43" s="5536">
        <v>0</v>
      </c>
      <c r="Q43" s="5527">
        <v>481</v>
      </c>
      <c r="R43" s="5527">
        <v>1869</v>
      </c>
      <c r="S43" s="5527">
        <v>2350</v>
      </c>
    </row>
    <row r="45" spans="1:20" x14ac:dyDescent="0.25">
      <c r="A45" s="2191" t="s">
        <v>2754</v>
      </c>
      <c r="L45" s="2229"/>
      <c r="M45" s="2229"/>
      <c r="N45" s="2229"/>
      <c r="O45" s="2229"/>
      <c r="P45" s="2229"/>
      <c r="Q45" s="2229"/>
      <c r="R45" s="2229"/>
    </row>
  </sheetData>
  <mergeCells count="10">
    <mergeCell ref="A1:I1"/>
    <mergeCell ref="A3:A6"/>
    <mergeCell ref="B3:S3"/>
    <mergeCell ref="B4:S4"/>
    <mergeCell ref="B5:D5"/>
    <mergeCell ref="E5:G5"/>
    <mergeCell ref="H5:J5"/>
    <mergeCell ref="K5:M5"/>
    <mergeCell ref="N5:P5"/>
    <mergeCell ref="Q5:S5"/>
  </mergeCells>
  <hyperlinks>
    <hyperlink ref="A1" location="CONTENT!A1" display="Back to table of contents" xr:uid="{8C0ED3C8-B29F-48BC-B512-C55DACB4B7DD}"/>
    <hyperlink ref="A1:I1" location="CONTENT!B157" display="Back to table of contents" xr:uid="{0CEEB734-B753-49D8-987D-3EA6E29305E3}"/>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CBC1F-200D-4E00-956A-CE3F1525D531}">
  <dimension ref="A1:AA105"/>
  <sheetViews>
    <sheetView workbookViewId="0">
      <selection sqref="A1:XFD1"/>
    </sheetView>
  </sheetViews>
  <sheetFormatPr defaultRowHeight="15.6" x14ac:dyDescent="0.3"/>
  <cols>
    <col min="1" max="1" width="32.5" style="2190" customWidth="1"/>
    <col min="2" max="2" width="12.5" style="2230" bestFit="1" customWidth="1"/>
    <col min="3" max="3" width="4.296875" style="2230" bestFit="1" customWidth="1"/>
    <col min="4" max="5" width="5.296875" style="2230" bestFit="1" customWidth="1"/>
    <col min="6" max="7" width="4.296875" style="2230" bestFit="1" customWidth="1"/>
    <col min="8" max="8" width="5.296875" style="2230" bestFit="1" customWidth="1"/>
    <col min="9" max="9" width="4.296875" style="2230" bestFit="1" customWidth="1"/>
    <col min="10" max="11" width="5.296875" style="2230" bestFit="1" customWidth="1"/>
    <col min="12" max="14" width="3" style="2230" bestFit="1" customWidth="1"/>
    <col min="15" max="17" width="5.296875" style="2230" bestFit="1" customWidth="1"/>
    <col min="18" max="18" width="5.59765625" style="2190" customWidth="1"/>
    <col min="19" max="19" width="28.69921875" style="2190" bestFit="1" customWidth="1"/>
    <col min="20" max="255" width="9" style="2190"/>
    <col min="256" max="256" width="9.765625E-2" style="2190" customWidth="1"/>
    <col min="257" max="257" width="33.3984375" style="2190" customWidth="1"/>
    <col min="258" max="258" width="6.69921875" style="2190" customWidth="1"/>
    <col min="259" max="261" width="5.8984375" style="2190" customWidth="1"/>
    <col min="262" max="262" width="6.5" style="2190" customWidth="1"/>
    <col min="263" max="263" width="5.59765625" style="2190" customWidth="1"/>
    <col min="264" max="270" width="5.8984375" style="2190" customWidth="1"/>
    <col min="271" max="272" width="7" style="2190" customWidth="1"/>
    <col min="273" max="273" width="6.59765625" style="2190" customWidth="1"/>
    <col min="274" max="274" width="5.59765625" style="2190" customWidth="1"/>
    <col min="275" max="511" width="9" style="2190"/>
    <col min="512" max="512" width="9.765625E-2" style="2190" customWidth="1"/>
    <col min="513" max="513" width="33.3984375" style="2190" customWidth="1"/>
    <col min="514" max="514" width="6.69921875" style="2190" customWidth="1"/>
    <col min="515" max="517" width="5.8984375" style="2190" customWidth="1"/>
    <col min="518" max="518" width="6.5" style="2190" customWidth="1"/>
    <col min="519" max="519" width="5.59765625" style="2190" customWidth="1"/>
    <col min="520" max="526" width="5.8984375" style="2190" customWidth="1"/>
    <col min="527" max="528" width="7" style="2190" customWidth="1"/>
    <col min="529" max="529" width="6.59765625" style="2190" customWidth="1"/>
    <col min="530" max="530" width="5.59765625" style="2190" customWidth="1"/>
    <col min="531" max="767" width="9" style="2190"/>
    <col min="768" max="768" width="9.765625E-2" style="2190" customWidth="1"/>
    <col min="769" max="769" width="33.3984375" style="2190" customWidth="1"/>
    <col min="770" max="770" width="6.69921875" style="2190" customWidth="1"/>
    <col min="771" max="773" width="5.8984375" style="2190" customWidth="1"/>
    <col min="774" max="774" width="6.5" style="2190" customWidth="1"/>
    <col min="775" max="775" width="5.59765625" style="2190" customWidth="1"/>
    <col min="776" max="782" width="5.8984375" style="2190" customWidth="1"/>
    <col min="783" max="784" width="7" style="2190" customWidth="1"/>
    <col min="785" max="785" width="6.59765625" style="2190" customWidth="1"/>
    <col min="786" max="786" width="5.59765625" style="2190" customWidth="1"/>
    <col min="787" max="1023" width="9" style="2190"/>
    <col min="1024" max="1024" width="9.765625E-2" style="2190" customWidth="1"/>
    <col min="1025" max="1025" width="33.3984375" style="2190" customWidth="1"/>
    <col min="1026" max="1026" width="6.69921875" style="2190" customWidth="1"/>
    <col min="1027" max="1029" width="5.8984375" style="2190" customWidth="1"/>
    <col min="1030" max="1030" width="6.5" style="2190" customWidth="1"/>
    <col min="1031" max="1031" width="5.59765625" style="2190" customWidth="1"/>
    <col min="1032" max="1038" width="5.8984375" style="2190" customWidth="1"/>
    <col min="1039" max="1040" width="7" style="2190" customWidth="1"/>
    <col min="1041" max="1041" width="6.59765625" style="2190" customWidth="1"/>
    <col min="1042" max="1042" width="5.59765625" style="2190" customWidth="1"/>
    <col min="1043" max="1279" width="9" style="2190"/>
    <col min="1280" max="1280" width="9.765625E-2" style="2190" customWidth="1"/>
    <col min="1281" max="1281" width="33.3984375" style="2190" customWidth="1"/>
    <col min="1282" max="1282" width="6.69921875" style="2190" customWidth="1"/>
    <col min="1283" max="1285" width="5.8984375" style="2190" customWidth="1"/>
    <col min="1286" max="1286" width="6.5" style="2190" customWidth="1"/>
    <col min="1287" max="1287" width="5.59765625" style="2190" customWidth="1"/>
    <col min="1288" max="1294" width="5.8984375" style="2190" customWidth="1"/>
    <col min="1295" max="1296" width="7" style="2190" customWidth="1"/>
    <col min="1297" max="1297" width="6.59765625" style="2190" customWidth="1"/>
    <col min="1298" max="1298" width="5.59765625" style="2190" customWidth="1"/>
    <col min="1299" max="1535" width="9" style="2190"/>
    <col min="1536" max="1536" width="9.765625E-2" style="2190" customWidth="1"/>
    <col min="1537" max="1537" width="33.3984375" style="2190" customWidth="1"/>
    <col min="1538" max="1538" width="6.69921875" style="2190" customWidth="1"/>
    <col min="1539" max="1541" width="5.8984375" style="2190" customWidth="1"/>
    <col min="1542" max="1542" width="6.5" style="2190" customWidth="1"/>
    <col min="1543" max="1543" width="5.59765625" style="2190" customWidth="1"/>
    <col min="1544" max="1550" width="5.8984375" style="2190" customWidth="1"/>
    <col min="1551" max="1552" width="7" style="2190" customWidth="1"/>
    <col min="1553" max="1553" width="6.59765625" style="2190" customWidth="1"/>
    <col min="1554" max="1554" width="5.59765625" style="2190" customWidth="1"/>
    <col min="1555" max="1791" width="9" style="2190"/>
    <col min="1792" max="1792" width="9.765625E-2" style="2190" customWidth="1"/>
    <col min="1793" max="1793" width="33.3984375" style="2190" customWidth="1"/>
    <col min="1794" max="1794" width="6.69921875" style="2190" customWidth="1"/>
    <col min="1795" max="1797" width="5.8984375" style="2190" customWidth="1"/>
    <col min="1798" max="1798" width="6.5" style="2190" customWidth="1"/>
    <col min="1799" max="1799" width="5.59765625" style="2190" customWidth="1"/>
    <col min="1800" max="1806" width="5.8984375" style="2190" customWidth="1"/>
    <col min="1807" max="1808" width="7" style="2190" customWidth="1"/>
    <col min="1809" max="1809" width="6.59765625" style="2190" customWidth="1"/>
    <col min="1810" max="1810" width="5.59765625" style="2190" customWidth="1"/>
    <col min="1811" max="2047" width="9" style="2190"/>
    <col min="2048" max="2048" width="9.765625E-2" style="2190" customWidth="1"/>
    <col min="2049" max="2049" width="33.3984375" style="2190" customWidth="1"/>
    <col min="2050" max="2050" width="6.69921875" style="2190" customWidth="1"/>
    <col min="2051" max="2053" width="5.8984375" style="2190" customWidth="1"/>
    <col min="2054" max="2054" width="6.5" style="2190" customWidth="1"/>
    <col min="2055" max="2055" width="5.59765625" style="2190" customWidth="1"/>
    <col min="2056" max="2062" width="5.8984375" style="2190" customWidth="1"/>
    <col min="2063" max="2064" width="7" style="2190" customWidth="1"/>
    <col min="2065" max="2065" width="6.59765625" style="2190" customWidth="1"/>
    <col min="2066" max="2066" width="5.59765625" style="2190" customWidth="1"/>
    <col min="2067" max="2303" width="9" style="2190"/>
    <col min="2304" max="2304" width="9.765625E-2" style="2190" customWidth="1"/>
    <col min="2305" max="2305" width="33.3984375" style="2190" customWidth="1"/>
    <col min="2306" max="2306" width="6.69921875" style="2190" customWidth="1"/>
    <col min="2307" max="2309" width="5.8984375" style="2190" customWidth="1"/>
    <col min="2310" max="2310" width="6.5" style="2190" customWidth="1"/>
    <col min="2311" max="2311" width="5.59765625" style="2190" customWidth="1"/>
    <col min="2312" max="2318" width="5.8984375" style="2190" customWidth="1"/>
    <col min="2319" max="2320" width="7" style="2190" customWidth="1"/>
    <col min="2321" max="2321" width="6.59765625" style="2190" customWidth="1"/>
    <col min="2322" max="2322" width="5.59765625" style="2190" customWidth="1"/>
    <col min="2323" max="2559" width="9" style="2190"/>
    <col min="2560" max="2560" width="9.765625E-2" style="2190" customWidth="1"/>
    <col min="2561" max="2561" width="33.3984375" style="2190" customWidth="1"/>
    <col min="2562" max="2562" width="6.69921875" style="2190" customWidth="1"/>
    <col min="2563" max="2565" width="5.8984375" style="2190" customWidth="1"/>
    <col min="2566" max="2566" width="6.5" style="2190" customWidth="1"/>
    <col min="2567" max="2567" width="5.59765625" style="2190" customWidth="1"/>
    <col min="2568" max="2574" width="5.8984375" style="2190" customWidth="1"/>
    <col min="2575" max="2576" width="7" style="2190" customWidth="1"/>
    <col min="2577" max="2577" width="6.59765625" style="2190" customWidth="1"/>
    <col min="2578" max="2578" width="5.59765625" style="2190" customWidth="1"/>
    <col min="2579" max="2815" width="9" style="2190"/>
    <col min="2816" max="2816" width="9.765625E-2" style="2190" customWidth="1"/>
    <col min="2817" max="2817" width="33.3984375" style="2190" customWidth="1"/>
    <col min="2818" max="2818" width="6.69921875" style="2190" customWidth="1"/>
    <col min="2819" max="2821" width="5.8984375" style="2190" customWidth="1"/>
    <col min="2822" max="2822" width="6.5" style="2190" customWidth="1"/>
    <col min="2823" max="2823" width="5.59765625" style="2190" customWidth="1"/>
    <col min="2824" max="2830" width="5.8984375" style="2190" customWidth="1"/>
    <col min="2831" max="2832" width="7" style="2190" customWidth="1"/>
    <col min="2833" max="2833" width="6.59765625" style="2190" customWidth="1"/>
    <col min="2834" max="2834" width="5.59765625" style="2190" customWidth="1"/>
    <col min="2835" max="3071" width="9" style="2190"/>
    <col min="3072" max="3072" width="9.765625E-2" style="2190" customWidth="1"/>
    <col min="3073" max="3073" width="33.3984375" style="2190" customWidth="1"/>
    <col min="3074" max="3074" width="6.69921875" style="2190" customWidth="1"/>
    <col min="3075" max="3077" width="5.8984375" style="2190" customWidth="1"/>
    <col min="3078" max="3078" width="6.5" style="2190" customWidth="1"/>
    <col min="3079" max="3079" width="5.59765625" style="2190" customWidth="1"/>
    <col min="3080" max="3086" width="5.8984375" style="2190" customWidth="1"/>
    <col min="3087" max="3088" width="7" style="2190" customWidth="1"/>
    <col min="3089" max="3089" width="6.59765625" style="2190" customWidth="1"/>
    <col min="3090" max="3090" width="5.59765625" style="2190" customWidth="1"/>
    <col min="3091" max="3327" width="9" style="2190"/>
    <col min="3328" max="3328" width="9.765625E-2" style="2190" customWidth="1"/>
    <col min="3329" max="3329" width="33.3984375" style="2190" customWidth="1"/>
    <col min="3330" max="3330" width="6.69921875" style="2190" customWidth="1"/>
    <col min="3331" max="3333" width="5.8984375" style="2190" customWidth="1"/>
    <col min="3334" max="3334" width="6.5" style="2190" customWidth="1"/>
    <col min="3335" max="3335" width="5.59765625" style="2190" customWidth="1"/>
    <col min="3336" max="3342" width="5.8984375" style="2190" customWidth="1"/>
    <col min="3343" max="3344" width="7" style="2190" customWidth="1"/>
    <col min="3345" max="3345" width="6.59765625" style="2190" customWidth="1"/>
    <col min="3346" max="3346" width="5.59765625" style="2190" customWidth="1"/>
    <col min="3347" max="3583" width="9" style="2190"/>
    <col min="3584" max="3584" width="9.765625E-2" style="2190" customWidth="1"/>
    <col min="3585" max="3585" width="33.3984375" style="2190" customWidth="1"/>
    <col min="3586" max="3586" width="6.69921875" style="2190" customWidth="1"/>
    <col min="3587" max="3589" width="5.8984375" style="2190" customWidth="1"/>
    <col min="3590" max="3590" width="6.5" style="2190" customWidth="1"/>
    <col min="3591" max="3591" width="5.59765625" style="2190" customWidth="1"/>
    <col min="3592" max="3598" width="5.8984375" style="2190" customWidth="1"/>
    <col min="3599" max="3600" width="7" style="2190" customWidth="1"/>
    <col min="3601" max="3601" width="6.59765625" style="2190" customWidth="1"/>
    <col min="3602" max="3602" width="5.59765625" style="2190" customWidth="1"/>
    <col min="3603" max="3839" width="9" style="2190"/>
    <col min="3840" max="3840" width="9.765625E-2" style="2190" customWidth="1"/>
    <col min="3841" max="3841" width="33.3984375" style="2190" customWidth="1"/>
    <col min="3842" max="3842" width="6.69921875" style="2190" customWidth="1"/>
    <col min="3843" max="3845" width="5.8984375" style="2190" customWidth="1"/>
    <col min="3846" max="3846" width="6.5" style="2190" customWidth="1"/>
    <col min="3847" max="3847" width="5.59765625" style="2190" customWidth="1"/>
    <col min="3848" max="3854" width="5.8984375" style="2190" customWidth="1"/>
    <col min="3855" max="3856" width="7" style="2190" customWidth="1"/>
    <col min="3857" max="3857" width="6.59765625" style="2190" customWidth="1"/>
    <col min="3858" max="3858" width="5.59765625" style="2190" customWidth="1"/>
    <col min="3859" max="4095" width="9" style="2190"/>
    <col min="4096" max="4096" width="9.765625E-2" style="2190" customWidth="1"/>
    <col min="4097" max="4097" width="33.3984375" style="2190" customWidth="1"/>
    <col min="4098" max="4098" width="6.69921875" style="2190" customWidth="1"/>
    <col min="4099" max="4101" width="5.8984375" style="2190" customWidth="1"/>
    <col min="4102" max="4102" width="6.5" style="2190" customWidth="1"/>
    <col min="4103" max="4103" width="5.59765625" style="2190" customWidth="1"/>
    <col min="4104" max="4110" width="5.8984375" style="2190" customWidth="1"/>
    <col min="4111" max="4112" width="7" style="2190" customWidth="1"/>
    <col min="4113" max="4113" width="6.59765625" style="2190" customWidth="1"/>
    <col min="4114" max="4114" width="5.59765625" style="2190" customWidth="1"/>
    <col min="4115" max="4351" width="9" style="2190"/>
    <col min="4352" max="4352" width="9.765625E-2" style="2190" customWidth="1"/>
    <col min="4353" max="4353" width="33.3984375" style="2190" customWidth="1"/>
    <col min="4354" max="4354" width="6.69921875" style="2190" customWidth="1"/>
    <col min="4355" max="4357" width="5.8984375" style="2190" customWidth="1"/>
    <col min="4358" max="4358" width="6.5" style="2190" customWidth="1"/>
    <col min="4359" max="4359" width="5.59765625" style="2190" customWidth="1"/>
    <col min="4360" max="4366" width="5.8984375" style="2190" customWidth="1"/>
    <col min="4367" max="4368" width="7" style="2190" customWidth="1"/>
    <col min="4369" max="4369" width="6.59765625" style="2190" customWidth="1"/>
    <col min="4370" max="4370" width="5.59765625" style="2190" customWidth="1"/>
    <col min="4371" max="4607" width="9" style="2190"/>
    <col min="4608" max="4608" width="9.765625E-2" style="2190" customWidth="1"/>
    <col min="4609" max="4609" width="33.3984375" style="2190" customWidth="1"/>
    <col min="4610" max="4610" width="6.69921875" style="2190" customWidth="1"/>
    <col min="4611" max="4613" width="5.8984375" style="2190" customWidth="1"/>
    <col min="4614" max="4614" width="6.5" style="2190" customWidth="1"/>
    <col min="4615" max="4615" width="5.59765625" style="2190" customWidth="1"/>
    <col min="4616" max="4622" width="5.8984375" style="2190" customWidth="1"/>
    <col min="4623" max="4624" width="7" style="2190" customWidth="1"/>
    <col min="4625" max="4625" width="6.59765625" style="2190" customWidth="1"/>
    <col min="4626" max="4626" width="5.59765625" style="2190" customWidth="1"/>
    <col min="4627" max="4863" width="9" style="2190"/>
    <col min="4864" max="4864" width="9.765625E-2" style="2190" customWidth="1"/>
    <col min="4865" max="4865" width="33.3984375" style="2190" customWidth="1"/>
    <col min="4866" max="4866" width="6.69921875" style="2190" customWidth="1"/>
    <col min="4867" max="4869" width="5.8984375" style="2190" customWidth="1"/>
    <col min="4870" max="4870" width="6.5" style="2190" customWidth="1"/>
    <col min="4871" max="4871" width="5.59765625" style="2190" customWidth="1"/>
    <col min="4872" max="4878" width="5.8984375" style="2190" customWidth="1"/>
    <col min="4879" max="4880" width="7" style="2190" customWidth="1"/>
    <col min="4881" max="4881" width="6.59765625" style="2190" customWidth="1"/>
    <col min="4882" max="4882" width="5.59765625" style="2190" customWidth="1"/>
    <col min="4883" max="5119" width="9" style="2190"/>
    <col min="5120" max="5120" width="9.765625E-2" style="2190" customWidth="1"/>
    <col min="5121" max="5121" width="33.3984375" style="2190" customWidth="1"/>
    <col min="5122" max="5122" width="6.69921875" style="2190" customWidth="1"/>
    <col min="5123" max="5125" width="5.8984375" style="2190" customWidth="1"/>
    <col min="5126" max="5126" width="6.5" style="2190" customWidth="1"/>
    <col min="5127" max="5127" width="5.59765625" style="2190" customWidth="1"/>
    <col min="5128" max="5134" width="5.8984375" style="2190" customWidth="1"/>
    <col min="5135" max="5136" width="7" style="2190" customWidth="1"/>
    <col min="5137" max="5137" width="6.59765625" style="2190" customWidth="1"/>
    <col min="5138" max="5138" width="5.59765625" style="2190" customWidth="1"/>
    <col min="5139" max="5375" width="9" style="2190"/>
    <col min="5376" max="5376" width="9.765625E-2" style="2190" customWidth="1"/>
    <col min="5377" max="5377" width="33.3984375" style="2190" customWidth="1"/>
    <col min="5378" max="5378" width="6.69921875" style="2190" customWidth="1"/>
    <col min="5379" max="5381" width="5.8984375" style="2190" customWidth="1"/>
    <col min="5382" max="5382" width="6.5" style="2190" customWidth="1"/>
    <col min="5383" max="5383" width="5.59765625" style="2190" customWidth="1"/>
    <col min="5384" max="5390" width="5.8984375" style="2190" customWidth="1"/>
    <col min="5391" max="5392" width="7" style="2190" customWidth="1"/>
    <col min="5393" max="5393" width="6.59765625" style="2190" customWidth="1"/>
    <col min="5394" max="5394" width="5.59765625" style="2190" customWidth="1"/>
    <col min="5395" max="5631" width="9" style="2190"/>
    <col min="5632" max="5632" width="9.765625E-2" style="2190" customWidth="1"/>
    <col min="5633" max="5633" width="33.3984375" style="2190" customWidth="1"/>
    <col min="5634" max="5634" width="6.69921875" style="2190" customWidth="1"/>
    <col min="5635" max="5637" width="5.8984375" style="2190" customWidth="1"/>
    <col min="5638" max="5638" width="6.5" style="2190" customWidth="1"/>
    <col min="5639" max="5639" width="5.59765625" style="2190" customWidth="1"/>
    <col min="5640" max="5646" width="5.8984375" style="2190" customWidth="1"/>
    <col min="5647" max="5648" width="7" style="2190" customWidth="1"/>
    <col min="5649" max="5649" width="6.59765625" style="2190" customWidth="1"/>
    <col min="5650" max="5650" width="5.59765625" style="2190" customWidth="1"/>
    <col min="5651" max="5887" width="9" style="2190"/>
    <col min="5888" max="5888" width="9.765625E-2" style="2190" customWidth="1"/>
    <col min="5889" max="5889" width="33.3984375" style="2190" customWidth="1"/>
    <col min="5890" max="5890" width="6.69921875" style="2190" customWidth="1"/>
    <col min="5891" max="5893" width="5.8984375" style="2190" customWidth="1"/>
    <col min="5894" max="5894" width="6.5" style="2190" customWidth="1"/>
    <col min="5895" max="5895" width="5.59765625" style="2190" customWidth="1"/>
    <col min="5896" max="5902" width="5.8984375" style="2190" customWidth="1"/>
    <col min="5903" max="5904" width="7" style="2190" customWidth="1"/>
    <col min="5905" max="5905" width="6.59765625" style="2190" customWidth="1"/>
    <col min="5906" max="5906" width="5.59765625" style="2190" customWidth="1"/>
    <col min="5907" max="6143" width="9" style="2190"/>
    <col min="6144" max="6144" width="9.765625E-2" style="2190" customWidth="1"/>
    <col min="6145" max="6145" width="33.3984375" style="2190" customWidth="1"/>
    <col min="6146" max="6146" width="6.69921875" style="2190" customWidth="1"/>
    <col min="6147" max="6149" width="5.8984375" style="2190" customWidth="1"/>
    <col min="6150" max="6150" width="6.5" style="2190" customWidth="1"/>
    <col min="6151" max="6151" width="5.59765625" style="2190" customWidth="1"/>
    <col min="6152" max="6158" width="5.8984375" style="2190" customWidth="1"/>
    <col min="6159" max="6160" width="7" style="2190" customWidth="1"/>
    <col min="6161" max="6161" width="6.59765625" style="2190" customWidth="1"/>
    <col min="6162" max="6162" width="5.59765625" style="2190" customWidth="1"/>
    <col min="6163" max="6399" width="9" style="2190"/>
    <col min="6400" max="6400" width="9.765625E-2" style="2190" customWidth="1"/>
    <col min="6401" max="6401" width="33.3984375" style="2190" customWidth="1"/>
    <col min="6402" max="6402" width="6.69921875" style="2190" customWidth="1"/>
    <col min="6403" max="6405" width="5.8984375" style="2190" customWidth="1"/>
    <col min="6406" max="6406" width="6.5" style="2190" customWidth="1"/>
    <col min="6407" max="6407" width="5.59765625" style="2190" customWidth="1"/>
    <col min="6408" max="6414" width="5.8984375" style="2190" customWidth="1"/>
    <col min="6415" max="6416" width="7" style="2190" customWidth="1"/>
    <col min="6417" max="6417" width="6.59765625" style="2190" customWidth="1"/>
    <col min="6418" max="6418" width="5.59765625" style="2190" customWidth="1"/>
    <col min="6419" max="6655" width="9" style="2190"/>
    <col min="6656" max="6656" width="9.765625E-2" style="2190" customWidth="1"/>
    <col min="6657" max="6657" width="33.3984375" style="2190" customWidth="1"/>
    <col min="6658" max="6658" width="6.69921875" style="2190" customWidth="1"/>
    <col min="6659" max="6661" width="5.8984375" style="2190" customWidth="1"/>
    <col min="6662" max="6662" width="6.5" style="2190" customWidth="1"/>
    <col min="6663" max="6663" width="5.59765625" style="2190" customWidth="1"/>
    <col min="6664" max="6670" width="5.8984375" style="2190" customWidth="1"/>
    <col min="6671" max="6672" width="7" style="2190" customWidth="1"/>
    <col min="6673" max="6673" width="6.59765625" style="2190" customWidth="1"/>
    <col min="6674" max="6674" width="5.59765625" style="2190" customWidth="1"/>
    <col min="6675" max="6911" width="9" style="2190"/>
    <col min="6912" max="6912" width="9.765625E-2" style="2190" customWidth="1"/>
    <col min="6913" max="6913" width="33.3984375" style="2190" customWidth="1"/>
    <col min="6914" max="6914" width="6.69921875" style="2190" customWidth="1"/>
    <col min="6915" max="6917" width="5.8984375" style="2190" customWidth="1"/>
    <col min="6918" max="6918" width="6.5" style="2190" customWidth="1"/>
    <col min="6919" max="6919" width="5.59765625" style="2190" customWidth="1"/>
    <col min="6920" max="6926" width="5.8984375" style="2190" customWidth="1"/>
    <col min="6927" max="6928" width="7" style="2190" customWidth="1"/>
    <col min="6929" max="6929" width="6.59765625" style="2190" customWidth="1"/>
    <col min="6930" max="6930" width="5.59765625" style="2190" customWidth="1"/>
    <col min="6931" max="7167" width="9" style="2190"/>
    <col min="7168" max="7168" width="9.765625E-2" style="2190" customWidth="1"/>
    <col min="7169" max="7169" width="33.3984375" style="2190" customWidth="1"/>
    <col min="7170" max="7170" width="6.69921875" style="2190" customWidth="1"/>
    <col min="7171" max="7173" width="5.8984375" style="2190" customWidth="1"/>
    <col min="7174" max="7174" width="6.5" style="2190" customWidth="1"/>
    <col min="7175" max="7175" width="5.59765625" style="2190" customWidth="1"/>
    <col min="7176" max="7182" width="5.8984375" style="2190" customWidth="1"/>
    <col min="7183" max="7184" width="7" style="2190" customWidth="1"/>
    <col min="7185" max="7185" width="6.59765625" style="2190" customWidth="1"/>
    <col min="7186" max="7186" width="5.59765625" style="2190" customWidth="1"/>
    <col min="7187" max="7423" width="9" style="2190"/>
    <col min="7424" max="7424" width="9.765625E-2" style="2190" customWidth="1"/>
    <col min="7425" max="7425" width="33.3984375" style="2190" customWidth="1"/>
    <col min="7426" max="7426" width="6.69921875" style="2190" customWidth="1"/>
    <col min="7427" max="7429" width="5.8984375" style="2190" customWidth="1"/>
    <col min="7430" max="7430" width="6.5" style="2190" customWidth="1"/>
    <col min="7431" max="7431" width="5.59765625" style="2190" customWidth="1"/>
    <col min="7432" max="7438" width="5.8984375" style="2190" customWidth="1"/>
    <col min="7439" max="7440" width="7" style="2190" customWidth="1"/>
    <col min="7441" max="7441" width="6.59765625" style="2190" customWidth="1"/>
    <col min="7442" max="7442" width="5.59765625" style="2190" customWidth="1"/>
    <col min="7443" max="7679" width="9" style="2190"/>
    <col min="7680" max="7680" width="9.765625E-2" style="2190" customWidth="1"/>
    <col min="7681" max="7681" width="33.3984375" style="2190" customWidth="1"/>
    <col min="7682" max="7682" width="6.69921875" style="2190" customWidth="1"/>
    <col min="7683" max="7685" width="5.8984375" style="2190" customWidth="1"/>
    <col min="7686" max="7686" width="6.5" style="2190" customWidth="1"/>
    <col min="7687" max="7687" width="5.59765625" style="2190" customWidth="1"/>
    <col min="7688" max="7694" width="5.8984375" style="2190" customWidth="1"/>
    <col min="7695" max="7696" width="7" style="2190" customWidth="1"/>
    <col min="7697" max="7697" width="6.59765625" style="2190" customWidth="1"/>
    <col min="7698" max="7698" width="5.59765625" style="2190" customWidth="1"/>
    <col min="7699" max="7935" width="9" style="2190"/>
    <col min="7936" max="7936" width="9.765625E-2" style="2190" customWidth="1"/>
    <col min="7937" max="7937" width="33.3984375" style="2190" customWidth="1"/>
    <col min="7938" max="7938" width="6.69921875" style="2190" customWidth="1"/>
    <col min="7939" max="7941" width="5.8984375" style="2190" customWidth="1"/>
    <col min="7942" max="7942" width="6.5" style="2190" customWidth="1"/>
    <col min="7943" max="7943" width="5.59765625" style="2190" customWidth="1"/>
    <col min="7944" max="7950" width="5.8984375" style="2190" customWidth="1"/>
    <col min="7951" max="7952" width="7" style="2190" customWidth="1"/>
    <col min="7953" max="7953" width="6.59765625" style="2190" customWidth="1"/>
    <col min="7954" max="7954" width="5.59765625" style="2190" customWidth="1"/>
    <col min="7955" max="8191" width="9" style="2190"/>
    <col min="8192" max="8192" width="9.765625E-2" style="2190" customWidth="1"/>
    <col min="8193" max="8193" width="33.3984375" style="2190" customWidth="1"/>
    <col min="8194" max="8194" width="6.69921875" style="2190" customWidth="1"/>
    <col min="8195" max="8197" width="5.8984375" style="2190" customWidth="1"/>
    <col min="8198" max="8198" width="6.5" style="2190" customWidth="1"/>
    <col min="8199" max="8199" width="5.59765625" style="2190" customWidth="1"/>
    <col min="8200" max="8206" width="5.8984375" style="2190" customWidth="1"/>
    <col min="8207" max="8208" width="7" style="2190" customWidth="1"/>
    <col min="8209" max="8209" width="6.59765625" style="2190" customWidth="1"/>
    <col min="8210" max="8210" width="5.59765625" style="2190" customWidth="1"/>
    <col min="8211" max="8447" width="9" style="2190"/>
    <col min="8448" max="8448" width="9.765625E-2" style="2190" customWidth="1"/>
    <col min="8449" max="8449" width="33.3984375" style="2190" customWidth="1"/>
    <col min="8450" max="8450" width="6.69921875" style="2190" customWidth="1"/>
    <col min="8451" max="8453" width="5.8984375" style="2190" customWidth="1"/>
    <col min="8454" max="8454" width="6.5" style="2190" customWidth="1"/>
    <col min="8455" max="8455" width="5.59765625" style="2190" customWidth="1"/>
    <col min="8456" max="8462" width="5.8984375" style="2190" customWidth="1"/>
    <col min="8463" max="8464" width="7" style="2190" customWidth="1"/>
    <col min="8465" max="8465" width="6.59765625" style="2190" customWidth="1"/>
    <col min="8466" max="8466" width="5.59765625" style="2190" customWidth="1"/>
    <col min="8467" max="8703" width="9" style="2190"/>
    <col min="8704" max="8704" width="9.765625E-2" style="2190" customWidth="1"/>
    <col min="8705" max="8705" width="33.3984375" style="2190" customWidth="1"/>
    <col min="8706" max="8706" width="6.69921875" style="2190" customWidth="1"/>
    <col min="8707" max="8709" width="5.8984375" style="2190" customWidth="1"/>
    <col min="8710" max="8710" width="6.5" style="2190" customWidth="1"/>
    <col min="8711" max="8711" width="5.59765625" style="2190" customWidth="1"/>
    <col min="8712" max="8718" width="5.8984375" style="2190" customWidth="1"/>
    <col min="8719" max="8720" width="7" style="2190" customWidth="1"/>
    <col min="8721" max="8721" width="6.59765625" style="2190" customWidth="1"/>
    <col min="8722" max="8722" width="5.59765625" style="2190" customWidth="1"/>
    <col min="8723" max="8959" width="9" style="2190"/>
    <col min="8960" max="8960" width="9.765625E-2" style="2190" customWidth="1"/>
    <col min="8961" max="8961" width="33.3984375" style="2190" customWidth="1"/>
    <col min="8962" max="8962" width="6.69921875" style="2190" customWidth="1"/>
    <col min="8963" max="8965" width="5.8984375" style="2190" customWidth="1"/>
    <col min="8966" max="8966" width="6.5" style="2190" customWidth="1"/>
    <col min="8967" max="8967" width="5.59765625" style="2190" customWidth="1"/>
    <col min="8968" max="8974" width="5.8984375" style="2190" customWidth="1"/>
    <col min="8975" max="8976" width="7" style="2190" customWidth="1"/>
    <col min="8977" max="8977" width="6.59765625" style="2190" customWidth="1"/>
    <col min="8978" max="8978" width="5.59765625" style="2190" customWidth="1"/>
    <col min="8979" max="9215" width="9" style="2190"/>
    <col min="9216" max="9216" width="9.765625E-2" style="2190" customWidth="1"/>
    <col min="9217" max="9217" width="33.3984375" style="2190" customWidth="1"/>
    <col min="9218" max="9218" width="6.69921875" style="2190" customWidth="1"/>
    <col min="9219" max="9221" width="5.8984375" style="2190" customWidth="1"/>
    <col min="9222" max="9222" width="6.5" style="2190" customWidth="1"/>
    <col min="9223" max="9223" width="5.59765625" style="2190" customWidth="1"/>
    <col min="9224" max="9230" width="5.8984375" style="2190" customWidth="1"/>
    <col min="9231" max="9232" width="7" style="2190" customWidth="1"/>
    <col min="9233" max="9233" width="6.59765625" style="2190" customWidth="1"/>
    <col min="9234" max="9234" width="5.59765625" style="2190" customWidth="1"/>
    <col min="9235" max="9471" width="9" style="2190"/>
    <col min="9472" max="9472" width="9.765625E-2" style="2190" customWidth="1"/>
    <col min="9473" max="9473" width="33.3984375" style="2190" customWidth="1"/>
    <col min="9474" max="9474" width="6.69921875" style="2190" customWidth="1"/>
    <col min="9475" max="9477" width="5.8984375" style="2190" customWidth="1"/>
    <col min="9478" max="9478" width="6.5" style="2190" customWidth="1"/>
    <col min="9479" max="9479" width="5.59765625" style="2190" customWidth="1"/>
    <col min="9480" max="9486" width="5.8984375" style="2190" customWidth="1"/>
    <col min="9487" max="9488" width="7" style="2190" customWidth="1"/>
    <col min="9489" max="9489" width="6.59765625" style="2190" customWidth="1"/>
    <col min="9490" max="9490" width="5.59765625" style="2190" customWidth="1"/>
    <col min="9491" max="9727" width="9" style="2190"/>
    <col min="9728" max="9728" width="9.765625E-2" style="2190" customWidth="1"/>
    <col min="9729" max="9729" width="33.3984375" style="2190" customWidth="1"/>
    <col min="9730" max="9730" width="6.69921875" style="2190" customWidth="1"/>
    <col min="9731" max="9733" width="5.8984375" style="2190" customWidth="1"/>
    <col min="9734" max="9734" width="6.5" style="2190" customWidth="1"/>
    <col min="9735" max="9735" width="5.59765625" style="2190" customWidth="1"/>
    <col min="9736" max="9742" width="5.8984375" style="2190" customWidth="1"/>
    <col min="9743" max="9744" width="7" style="2190" customWidth="1"/>
    <col min="9745" max="9745" width="6.59765625" style="2190" customWidth="1"/>
    <col min="9746" max="9746" width="5.59765625" style="2190" customWidth="1"/>
    <col min="9747" max="9983" width="9" style="2190"/>
    <col min="9984" max="9984" width="9.765625E-2" style="2190" customWidth="1"/>
    <col min="9985" max="9985" width="33.3984375" style="2190" customWidth="1"/>
    <col min="9986" max="9986" width="6.69921875" style="2190" customWidth="1"/>
    <col min="9987" max="9989" width="5.8984375" style="2190" customWidth="1"/>
    <col min="9990" max="9990" width="6.5" style="2190" customWidth="1"/>
    <col min="9991" max="9991" width="5.59765625" style="2190" customWidth="1"/>
    <col min="9992" max="9998" width="5.8984375" style="2190" customWidth="1"/>
    <col min="9999" max="10000" width="7" style="2190" customWidth="1"/>
    <col min="10001" max="10001" width="6.59765625" style="2190" customWidth="1"/>
    <col min="10002" max="10002" width="5.59765625" style="2190" customWidth="1"/>
    <col min="10003" max="10239" width="9" style="2190"/>
    <col min="10240" max="10240" width="9.765625E-2" style="2190" customWidth="1"/>
    <col min="10241" max="10241" width="33.3984375" style="2190" customWidth="1"/>
    <col min="10242" max="10242" width="6.69921875" style="2190" customWidth="1"/>
    <col min="10243" max="10245" width="5.8984375" style="2190" customWidth="1"/>
    <col min="10246" max="10246" width="6.5" style="2190" customWidth="1"/>
    <col min="10247" max="10247" width="5.59765625" style="2190" customWidth="1"/>
    <col min="10248" max="10254" width="5.8984375" style="2190" customWidth="1"/>
    <col min="10255" max="10256" width="7" style="2190" customWidth="1"/>
    <col min="10257" max="10257" width="6.59765625" style="2190" customWidth="1"/>
    <col min="10258" max="10258" width="5.59765625" style="2190" customWidth="1"/>
    <col min="10259" max="10495" width="9" style="2190"/>
    <col min="10496" max="10496" width="9.765625E-2" style="2190" customWidth="1"/>
    <col min="10497" max="10497" width="33.3984375" style="2190" customWidth="1"/>
    <col min="10498" max="10498" width="6.69921875" style="2190" customWidth="1"/>
    <col min="10499" max="10501" width="5.8984375" style="2190" customWidth="1"/>
    <col min="10502" max="10502" width="6.5" style="2190" customWidth="1"/>
    <col min="10503" max="10503" width="5.59765625" style="2190" customWidth="1"/>
    <col min="10504" max="10510" width="5.8984375" style="2190" customWidth="1"/>
    <col min="10511" max="10512" width="7" style="2190" customWidth="1"/>
    <col min="10513" max="10513" width="6.59765625" style="2190" customWidth="1"/>
    <col min="10514" max="10514" width="5.59765625" style="2190" customWidth="1"/>
    <col min="10515" max="10751" width="9" style="2190"/>
    <col min="10752" max="10752" width="9.765625E-2" style="2190" customWidth="1"/>
    <col min="10753" max="10753" width="33.3984375" style="2190" customWidth="1"/>
    <col min="10754" max="10754" width="6.69921875" style="2190" customWidth="1"/>
    <col min="10755" max="10757" width="5.8984375" style="2190" customWidth="1"/>
    <col min="10758" max="10758" width="6.5" style="2190" customWidth="1"/>
    <col min="10759" max="10759" width="5.59765625" style="2190" customWidth="1"/>
    <col min="10760" max="10766" width="5.8984375" style="2190" customWidth="1"/>
    <col min="10767" max="10768" width="7" style="2190" customWidth="1"/>
    <col min="10769" max="10769" width="6.59765625" style="2190" customWidth="1"/>
    <col min="10770" max="10770" width="5.59765625" style="2190" customWidth="1"/>
    <col min="10771" max="11007" width="9" style="2190"/>
    <col min="11008" max="11008" width="9.765625E-2" style="2190" customWidth="1"/>
    <col min="11009" max="11009" width="33.3984375" style="2190" customWidth="1"/>
    <col min="11010" max="11010" width="6.69921875" style="2190" customWidth="1"/>
    <col min="11011" max="11013" width="5.8984375" style="2190" customWidth="1"/>
    <col min="11014" max="11014" width="6.5" style="2190" customWidth="1"/>
    <col min="11015" max="11015" width="5.59765625" style="2190" customWidth="1"/>
    <col min="11016" max="11022" width="5.8984375" style="2190" customWidth="1"/>
    <col min="11023" max="11024" width="7" style="2190" customWidth="1"/>
    <col min="11025" max="11025" width="6.59765625" style="2190" customWidth="1"/>
    <col min="11026" max="11026" width="5.59765625" style="2190" customWidth="1"/>
    <col min="11027" max="11263" width="9" style="2190"/>
    <col min="11264" max="11264" width="9.765625E-2" style="2190" customWidth="1"/>
    <col min="11265" max="11265" width="33.3984375" style="2190" customWidth="1"/>
    <col min="11266" max="11266" width="6.69921875" style="2190" customWidth="1"/>
    <col min="11267" max="11269" width="5.8984375" style="2190" customWidth="1"/>
    <col min="11270" max="11270" width="6.5" style="2190" customWidth="1"/>
    <col min="11271" max="11271" width="5.59765625" style="2190" customWidth="1"/>
    <col min="11272" max="11278" width="5.8984375" style="2190" customWidth="1"/>
    <col min="11279" max="11280" width="7" style="2190" customWidth="1"/>
    <col min="11281" max="11281" width="6.59765625" style="2190" customWidth="1"/>
    <col min="11282" max="11282" width="5.59765625" style="2190" customWidth="1"/>
    <col min="11283" max="11519" width="9" style="2190"/>
    <col min="11520" max="11520" width="9.765625E-2" style="2190" customWidth="1"/>
    <col min="11521" max="11521" width="33.3984375" style="2190" customWidth="1"/>
    <col min="11522" max="11522" width="6.69921875" style="2190" customWidth="1"/>
    <col min="11523" max="11525" width="5.8984375" style="2190" customWidth="1"/>
    <col min="11526" max="11526" width="6.5" style="2190" customWidth="1"/>
    <col min="11527" max="11527" width="5.59765625" style="2190" customWidth="1"/>
    <col min="11528" max="11534" width="5.8984375" style="2190" customWidth="1"/>
    <col min="11535" max="11536" width="7" style="2190" customWidth="1"/>
    <col min="11537" max="11537" width="6.59765625" style="2190" customWidth="1"/>
    <col min="11538" max="11538" width="5.59765625" style="2190" customWidth="1"/>
    <col min="11539" max="11775" width="9" style="2190"/>
    <col min="11776" max="11776" width="9.765625E-2" style="2190" customWidth="1"/>
    <col min="11777" max="11777" width="33.3984375" style="2190" customWidth="1"/>
    <col min="11778" max="11778" width="6.69921875" style="2190" customWidth="1"/>
    <col min="11779" max="11781" width="5.8984375" style="2190" customWidth="1"/>
    <col min="11782" max="11782" width="6.5" style="2190" customWidth="1"/>
    <col min="11783" max="11783" width="5.59765625" style="2190" customWidth="1"/>
    <col min="11784" max="11790" width="5.8984375" style="2190" customWidth="1"/>
    <col min="11791" max="11792" width="7" style="2190" customWidth="1"/>
    <col min="11793" max="11793" width="6.59765625" style="2190" customWidth="1"/>
    <col min="11794" max="11794" width="5.59765625" style="2190" customWidth="1"/>
    <col min="11795" max="12031" width="9" style="2190"/>
    <col min="12032" max="12032" width="9.765625E-2" style="2190" customWidth="1"/>
    <col min="12033" max="12033" width="33.3984375" style="2190" customWidth="1"/>
    <col min="12034" max="12034" width="6.69921875" style="2190" customWidth="1"/>
    <col min="12035" max="12037" width="5.8984375" style="2190" customWidth="1"/>
    <col min="12038" max="12038" width="6.5" style="2190" customWidth="1"/>
    <col min="12039" max="12039" width="5.59765625" style="2190" customWidth="1"/>
    <col min="12040" max="12046" width="5.8984375" style="2190" customWidth="1"/>
    <col min="12047" max="12048" width="7" style="2190" customWidth="1"/>
    <col min="12049" max="12049" width="6.59765625" style="2190" customWidth="1"/>
    <col min="12050" max="12050" width="5.59765625" style="2190" customWidth="1"/>
    <col min="12051" max="12287" width="9" style="2190"/>
    <col min="12288" max="12288" width="9.765625E-2" style="2190" customWidth="1"/>
    <col min="12289" max="12289" width="33.3984375" style="2190" customWidth="1"/>
    <col min="12290" max="12290" width="6.69921875" style="2190" customWidth="1"/>
    <col min="12291" max="12293" width="5.8984375" style="2190" customWidth="1"/>
    <col min="12294" max="12294" width="6.5" style="2190" customWidth="1"/>
    <col min="12295" max="12295" width="5.59765625" style="2190" customWidth="1"/>
    <col min="12296" max="12302" width="5.8984375" style="2190" customWidth="1"/>
    <col min="12303" max="12304" width="7" style="2190" customWidth="1"/>
    <col min="12305" max="12305" width="6.59765625" style="2190" customWidth="1"/>
    <col min="12306" max="12306" width="5.59765625" style="2190" customWidth="1"/>
    <col min="12307" max="12543" width="9" style="2190"/>
    <col min="12544" max="12544" width="9.765625E-2" style="2190" customWidth="1"/>
    <col min="12545" max="12545" width="33.3984375" style="2190" customWidth="1"/>
    <col min="12546" max="12546" width="6.69921875" style="2190" customWidth="1"/>
    <col min="12547" max="12549" width="5.8984375" style="2190" customWidth="1"/>
    <col min="12550" max="12550" width="6.5" style="2190" customWidth="1"/>
    <col min="12551" max="12551" width="5.59765625" style="2190" customWidth="1"/>
    <col min="12552" max="12558" width="5.8984375" style="2190" customWidth="1"/>
    <col min="12559" max="12560" width="7" style="2190" customWidth="1"/>
    <col min="12561" max="12561" width="6.59765625" style="2190" customWidth="1"/>
    <col min="12562" max="12562" width="5.59765625" style="2190" customWidth="1"/>
    <col min="12563" max="12799" width="9" style="2190"/>
    <col min="12800" max="12800" width="9.765625E-2" style="2190" customWidth="1"/>
    <col min="12801" max="12801" width="33.3984375" style="2190" customWidth="1"/>
    <col min="12802" max="12802" width="6.69921875" style="2190" customWidth="1"/>
    <col min="12803" max="12805" width="5.8984375" style="2190" customWidth="1"/>
    <col min="12806" max="12806" width="6.5" style="2190" customWidth="1"/>
    <col min="12807" max="12807" width="5.59765625" style="2190" customWidth="1"/>
    <col min="12808" max="12814" width="5.8984375" style="2190" customWidth="1"/>
    <col min="12815" max="12816" width="7" style="2190" customWidth="1"/>
    <col min="12817" max="12817" width="6.59765625" style="2190" customWidth="1"/>
    <col min="12818" max="12818" width="5.59765625" style="2190" customWidth="1"/>
    <col min="12819" max="13055" width="9" style="2190"/>
    <col min="13056" max="13056" width="9.765625E-2" style="2190" customWidth="1"/>
    <col min="13057" max="13057" width="33.3984375" style="2190" customWidth="1"/>
    <col min="13058" max="13058" width="6.69921875" style="2190" customWidth="1"/>
    <col min="13059" max="13061" width="5.8984375" style="2190" customWidth="1"/>
    <col min="13062" max="13062" width="6.5" style="2190" customWidth="1"/>
    <col min="13063" max="13063" width="5.59765625" style="2190" customWidth="1"/>
    <col min="13064" max="13070" width="5.8984375" style="2190" customWidth="1"/>
    <col min="13071" max="13072" width="7" style="2190" customWidth="1"/>
    <col min="13073" max="13073" width="6.59765625" style="2190" customWidth="1"/>
    <col min="13074" max="13074" width="5.59765625" style="2190" customWidth="1"/>
    <col min="13075" max="13311" width="9" style="2190"/>
    <col min="13312" max="13312" width="9.765625E-2" style="2190" customWidth="1"/>
    <col min="13313" max="13313" width="33.3984375" style="2190" customWidth="1"/>
    <col min="13314" max="13314" width="6.69921875" style="2190" customWidth="1"/>
    <col min="13315" max="13317" width="5.8984375" style="2190" customWidth="1"/>
    <col min="13318" max="13318" width="6.5" style="2190" customWidth="1"/>
    <col min="13319" max="13319" width="5.59765625" style="2190" customWidth="1"/>
    <col min="13320" max="13326" width="5.8984375" style="2190" customWidth="1"/>
    <col min="13327" max="13328" width="7" style="2190" customWidth="1"/>
    <col min="13329" max="13329" width="6.59765625" style="2190" customWidth="1"/>
    <col min="13330" max="13330" width="5.59765625" style="2190" customWidth="1"/>
    <col min="13331" max="13567" width="9" style="2190"/>
    <col min="13568" max="13568" width="9.765625E-2" style="2190" customWidth="1"/>
    <col min="13569" max="13569" width="33.3984375" style="2190" customWidth="1"/>
    <col min="13570" max="13570" width="6.69921875" style="2190" customWidth="1"/>
    <col min="13571" max="13573" width="5.8984375" style="2190" customWidth="1"/>
    <col min="13574" max="13574" width="6.5" style="2190" customWidth="1"/>
    <col min="13575" max="13575" width="5.59765625" style="2190" customWidth="1"/>
    <col min="13576" max="13582" width="5.8984375" style="2190" customWidth="1"/>
    <col min="13583" max="13584" width="7" style="2190" customWidth="1"/>
    <col min="13585" max="13585" width="6.59765625" style="2190" customWidth="1"/>
    <col min="13586" max="13586" width="5.59765625" style="2190" customWidth="1"/>
    <col min="13587" max="13823" width="9" style="2190"/>
    <col min="13824" max="13824" width="9.765625E-2" style="2190" customWidth="1"/>
    <col min="13825" max="13825" width="33.3984375" style="2190" customWidth="1"/>
    <col min="13826" max="13826" width="6.69921875" style="2190" customWidth="1"/>
    <col min="13827" max="13829" width="5.8984375" style="2190" customWidth="1"/>
    <col min="13830" max="13830" width="6.5" style="2190" customWidth="1"/>
    <col min="13831" max="13831" width="5.59765625" style="2190" customWidth="1"/>
    <col min="13832" max="13838" width="5.8984375" style="2190" customWidth="1"/>
    <col min="13839" max="13840" width="7" style="2190" customWidth="1"/>
    <col min="13841" max="13841" width="6.59765625" style="2190" customWidth="1"/>
    <col min="13842" max="13842" width="5.59765625" style="2190" customWidth="1"/>
    <col min="13843" max="14079" width="9" style="2190"/>
    <col min="14080" max="14080" width="9.765625E-2" style="2190" customWidth="1"/>
    <col min="14081" max="14081" width="33.3984375" style="2190" customWidth="1"/>
    <col min="14082" max="14082" width="6.69921875" style="2190" customWidth="1"/>
    <col min="14083" max="14085" width="5.8984375" style="2190" customWidth="1"/>
    <col min="14086" max="14086" width="6.5" style="2190" customWidth="1"/>
    <col min="14087" max="14087" width="5.59765625" style="2190" customWidth="1"/>
    <col min="14088" max="14094" width="5.8984375" style="2190" customWidth="1"/>
    <col min="14095" max="14096" width="7" style="2190" customWidth="1"/>
    <col min="14097" max="14097" width="6.59765625" style="2190" customWidth="1"/>
    <col min="14098" max="14098" width="5.59765625" style="2190" customWidth="1"/>
    <col min="14099" max="14335" width="9" style="2190"/>
    <col min="14336" max="14336" width="9.765625E-2" style="2190" customWidth="1"/>
    <col min="14337" max="14337" width="33.3984375" style="2190" customWidth="1"/>
    <col min="14338" max="14338" width="6.69921875" style="2190" customWidth="1"/>
    <col min="14339" max="14341" width="5.8984375" style="2190" customWidth="1"/>
    <col min="14342" max="14342" width="6.5" style="2190" customWidth="1"/>
    <col min="14343" max="14343" width="5.59765625" style="2190" customWidth="1"/>
    <col min="14344" max="14350" width="5.8984375" style="2190" customWidth="1"/>
    <col min="14351" max="14352" width="7" style="2190" customWidth="1"/>
    <col min="14353" max="14353" width="6.59765625" style="2190" customWidth="1"/>
    <col min="14354" max="14354" width="5.59765625" style="2190" customWidth="1"/>
    <col min="14355" max="14591" width="9" style="2190"/>
    <col min="14592" max="14592" width="9.765625E-2" style="2190" customWidth="1"/>
    <col min="14593" max="14593" width="33.3984375" style="2190" customWidth="1"/>
    <col min="14594" max="14594" width="6.69921875" style="2190" customWidth="1"/>
    <col min="14595" max="14597" width="5.8984375" style="2190" customWidth="1"/>
    <col min="14598" max="14598" width="6.5" style="2190" customWidth="1"/>
    <col min="14599" max="14599" width="5.59765625" style="2190" customWidth="1"/>
    <col min="14600" max="14606" width="5.8984375" style="2190" customWidth="1"/>
    <col min="14607" max="14608" width="7" style="2190" customWidth="1"/>
    <col min="14609" max="14609" width="6.59765625" style="2190" customWidth="1"/>
    <col min="14610" max="14610" width="5.59765625" style="2190" customWidth="1"/>
    <col min="14611" max="14847" width="9" style="2190"/>
    <col min="14848" max="14848" width="9.765625E-2" style="2190" customWidth="1"/>
    <col min="14849" max="14849" width="33.3984375" style="2190" customWidth="1"/>
    <col min="14850" max="14850" width="6.69921875" style="2190" customWidth="1"/>
    <col min="14851" max="14853" width="5.8984375" style="2190" customWidth="1"/>
    <col min="14854" max="14854" width="6.5" style="2190" customWidth="1"/>
    <col min="14855" max="14855" width="5.59765625" style="2190" customWidth="1"/>
    <col min="14856" max="14862" width="5.8984375" style="2190" customWidth="1"/>
    <col min="14863" max="14864" width="7" style="2190" customWidth="1"/>
    <col min="14865" max="14865" width="6.59765625" style="2190" customWidth="1"/>
    <col min="14866" max="14866" width="5.59765625" style="2190" customWidth="1"/>
    <col min="14867" max="15103" width="9" style="2190"/>
    <col min="15104" max="15104" width="9.765625E-2" style="2190" customWidth="1"/>
    <col min="15105" max="15105" width="33.3984375" style="2190" customWidth="1"/>
    <col min="15106" max="15106" width="6.69921875" style="2190" customWidth="1"/>
    <col min="15107" max="15109" width="5.8984375" style="2190" customWidth="1"/>
    <col min="15110" max="15110" width="6.5" style="2190" customWidth="1"/>
    <col min="15111" max="15111" width="5.59765625" style="2190" customWidth="1"/>
    <col min="15112" max="15118" width="5.8984375" style="2190" customWidth="1"/>
    <col min="15119" max="15120" width="7" style="2190" customWidth="1"/>
    <col min="15121" max="15121" width="6.59765625" style="2190" customWidth="1"/>
    <col min="15122" max="15122" width="5.59765625" style="2190" customWidth="1"/>
    <col min="15123" max="15359" width="9" style="2190"/>
    <col min="15360" max="15360" width="9.765625E-2" style="2190" customWidth="1"/>
    <col min="15361" max="15361" width="33.3984375" style="2190" customWidth="1"/>
    <col min="15362" max="15362" width="6.69921875" style="2190" customWidth="1"/>
    <col min="15363" max="15365" width="5.8984375" style="2190" customWidth="1"/>
    <col min="15366" max="15366" width="6.5" style="2190" customWidth="1"/>
    <col min="15367" max="15367" width="5.59765625" style="2190" customWidth="1"/>
    <col min="15368" max="15374" width="5.8984375" style="2190" customWidth="1"/>
    <col min="15375" max="15376" width="7" style="2190" customWidth="1"/>
    <col min="15377" max="15377" width="6.59765625" style="2190" customWidth="1"/>
    <col min="15378" max="15378" width="5.59765625" style="2190" customWidth="1"/>
    <col min="15379" max="15615" width="9" style="2190"/>
    <col min="15616" max="15616" width="9.765625E-2" style="2190" customWidth="1"/>
    <col min="15617" max="15617" width="33.3984375" style="2190" customWidth="1"/>
    <col min="15618" max="15618" width="6.69921875" style="2190" customWidth="1"/>
    <col min="15619" max="15621" width="5.8984375" style="2190" customWidth="1"/>
    <col min="15622" max="15622" width="6.5" style="2190" customWidth="1"/>
    <col min="15623" max="15623" width="5.59765625" style="2190" customWidth="1"/>
    <col min="15624" max="15630" width="5.8984375" style="2190" customWidth="1"/>
    <col min="15631" max="15632" width="7" style="2190" customWidth="1"/>
    <col min="15633" max="15633" width="6.59765625" style="2190" customWidth="1"/>
    <col min="15634" max="15634" width="5.59765625" style="2190" customWidth="1"/>
    <col min="15635" max="15871" width="9" style="2190"/>
    <col min="15872" max="15872" width="9.765625E-2" style="2190" customWidth="1"/>
    <col min="15873" max="15873" width="33.3984375" style="2190" customWidth="1"/>
    <col min="15874" max="15874" width="6.69921875" style="2190" customWidth="1"/>
    <col min="15875" max="15877" width="5.8984375" style="2190" customWidth="1"/>
    <col min="15878" max="15878" width="6.5" style="2190" customWidth="1"/>
    <col min="15879" max="15879" width="5.59765625" style="2190" customWidth="1"/>
    <col min="15880" max="15886" width="5.8984375" style="2190" customWidth="1"/>
    <col min="15887" max="15888" width="7" style="2190" customWidth="1"/>
    <col min="15889" max="15889" width="6.59765625" style="2190" customWidth="1"/>
    <col min="15890" max="15890" width="5.59765625" style="2190" customWidth="1"/>
    <col min="15891" max="16127" width="9" style="2190"/>
    <col min="16128" max="16128" width="9.765625E-2" style="2190" customWidth="1"/>
    <col min="16129" max="16129" width="33.3984375" style="2190" customWidth="1"/>
    <col min="16130" max="16130" width="6.69921875" style="2190" customWidth="1"/>
    <col min="16131" max="16133" width="5.8984375" style="2190" customWidth="1"/>
    <col min="16134" max="16134" width="6.5" style="2190" customWidth="1"/>
    <col min="16135" max="16135" width="5.59765625" style="2190" customWidth="1"/>
    <col min="16136" max="16142" width="5.8984375" style="2190" customWidth="1"/>
    <col min="16143" max="16144" width="7" style="2190" customWidth="1"/>
    <col min="16145" max="16145" width="6.59765625" style="2190" customWidth="1"/>
    <col min="16146" max="16146" width="5.59765625" style="2190" customWidth="1"/>
    <col min="16147" max="16384" width="9" style="2190"/>
  </cols>
  <sheetData>
    <row r="1" spans="1:27" s="1945" customFormat="1" x14ac:dyDescent="0.3">
      <c r="A1" s="6383" t="s">
        <v>0</v>
      </c>
      <c r="B1" s="6383"/>
      <c r="C1" s="6383"/>
      <c r="D1" s="6383"/>
      <c r="E1" s="6383"/>
      <c r="F1" s="6383"/>
      <c r="G1" s="6383"/>
      <c r="H1" s="6383"/>
      <c r="I1" s="6383"/>
    </row>
    <row r="2" spans="1:27" s="5537" customFormat="1" ht="19.95" customHeight="1" x14ac:dyDescent="0.3">
      <c r="A2" s="5537" t="s">
        <v>4304</v>
      </c>
      <c r="B2" s="5538"/>
      <c r="C2" s="5539"/>
      <c r="D2" s="5539"/>
      <c r="E2" s="5539"/>
      <c r="F2" s="5539"/>
      <c r="G2" s="5539"/>
      <c r="H2" s="5539"/>
      <c r="I2" s="5539"/>
      <c r="J2" s="5539"/>
      <c r="K2" s="5539"/>
      <c r="L2" s="5540"/>
      <c r="M2" s="5540"/>
      <c r="N2" s="5540"/>
      <c r="O2" s="5540"/>
      <c r="P2" s="5540"/>
      <c r="Q2" s="5540"/>
    </row>
    <row r="3" spans="1:27" s="5541" customFormat="1" ht="19.5" customHeight="1" x14ac:dyDescent="0.3">
      <c r="A3" s="6472" t="s">
        <v>2710</v>
      </c>
      <c r="B3" s="6472" t="s">
        <v>2785</v>
      </c>
      <c r="C3" s="6477" t="s">
        <v>2786</v>
      </c>
      <c r="D3" s="6478"/>
      <c r="E3" s="6478"/>
      <c r="F3" s="6478"/>
      <c r="G3" s="6478"/>
      <c r="H3" s="6478"/>
      <c r="I3" s="6478"/>
      <c r="J3" s="6478"/>
      <c r="K3" s="6478"/>
      <c r="L3" s="6478"/>
      <c r="M3" s="6478"/>
      <c r="N3" s="6478"/>
      <c r="O3" s="6478"/>
      <c r="P3" s="6478"/>
      <c r="Q3" s="6479"/>
    </row>
    <row r="4" spans="1:27" s="5546" customFormat="1" ht="19.5" customHeight="1" x14ac:dyDescent="0.3">
      <c r="A4" s="6473"/>
      <c r="B4" s="6475"/>
      <c r="C4" s="5542" t="s">
        <v>2787</v>
      </c>
      <c r="D4" s="5543"/>
      <c r="E4" s="5544"/>
      <c r="F4" s="5542" t="s">
        <v>2788</v>
      </c>
      <c r="G4" s="5543"/>
      <c r="H4" s="5545"/>
      <c r="I4" s="6477" t="s">
        <v>2789</v>
      </c>
      <c r="J4" s="6478"/>
      <c r="K4" s="6479"/>
      <c r="L4" s="6477" t="s">
        <v>2790</v>
      </c>
      <c r="M4" s="6478"/>
      <c r="N4" s="6479"/>
      <c r="O4" s="6478" t="s">
        <v>6</v>
      </c>
      <c r="P4" s="6478"/>
      <c r="Q4" s="6479"/>
    </row>
    <row r="5" spans="1:27" s="5541" customFormat="1" ht="23.25" customHeight="1" x14ac:dyDescent="0.3">
      <c r="A5" s="6474"/>
      <c r="B5" s="6476"/>
      <c r="C5" s="5547" t="s">
        <v>2674</v>
      </c>
      <c r="D5" s="5548" t="s">
        <v>2675</v>
      </c>
      <c r="E5" s="5549" t="s">
        <v>2676</v>
      </c>
      <c r="F5" s="5550" t="s">
        <v>2674</v>
      </c>
      <c r="G5" s="5548" t="s">
        <v>2675</v>
      </c>
      <c r="H5" s="5549" t="s">
        <v>2676</v>
      </c>
      <c r="I5" s="5547" t="s">
        <v>2674</v>
      </c>
      <c r="J5" s="5548" t="s">
        <v>2675</v>
      </c>
      <c r="K5" s="5549" t="s">
        <v>2676</v>
      </c>
      <c r="L5" s="5547" t="s">
        <v>2674</v>
      </c>
      <c r="M5" s="5548" t="s">
        <v>2675</v>
      </c>
      <c r="N5" s="5549" t="s">
        <v>2676</v>
      </c>
      <c r="O5" s="5550" t="s">
        <v>2674</v>
      </c>
      <c r="P5" s="5548" t="s">
        <v>2675</v>
      </c>
      <c r="Q5" s="5549" t="s">
        <v>2676</v>
      </c>
    </row>
    <row r="6" spans="1:27" s="5561" customFormat="1" ht="23.25" customHeight="1" x14ac:dyDescent="0.3">
      <c r="A6" s="5551" t="s">
        <v>2791</v>
      </c>
      <c r="B6" s="5552"/>
      <c r="C6" s="5553">
        <v>0</v>
      </c>
      <c r="D6" s="5554">
        <v>0</v>
      </c>
      <c r="E6" s="5555">
        <v>0</v>
      </c>
      <c r="F6" s="5553">
        <v>3</v>
      </c>
      <c r="G6" s="5554">
        <v>9</v>
      </c>
      <c r="H6" s="5555">
        <v>12</v>
      </c>
      <c r="I6" s="5553">
        <v>0</v>
      </c>
      <c r="J6" s="5554">
        <v>0</v>
      </c>
      <c r="K6" s="5555">
        <v>0</v>
      </c>
      <c r="L6" s="5556">
        <v>0</v>
      </c>
      <c r="M6" s="5557">
        <v>0</v>
      </c>
      <c r="N6" s="5555">
        <v>0</v>
      </c>
      <c r="O6" s="5558">
        <v>3</v>
      </c>
      <c r="P6" s="5559">
        <v>9</v>
      </c>
      <c r="Q6" s="5560">
        <v>12</v>
      </c>
      <c r="S6" s="5541"/>
    </row>
    <row r="7" spans="1:27" s="5561" customFormat="1" ht="23.25" customHeight="1" x14ac:dyDescent="0.3">
      <c r="A7" s="5562" t="s">
        <v>2792</v>
      </c>
      <c r="B7" s="5563" t="s">
        <v>2793</v>
      </c>
      <c r="C7" s="5564">
        <v>0</v>
      </c>
      <c r="D7" s="5565">
        <v>0</v>
      </c>
      <c r="E7" s="5566">
        <v>0</v>
      </c>
      <c r="F7" s="5564">
        <v>1</v>
      </c>
      <c r="G7" s="5565">
        <v>3</v>
      </c>
      <c r="H7" s="5566">
        <v>4</v>
      </c>
      <c r="I7" s="5564">
        <v>0</v>
      </c>
      <c r="J7" s="5565">
        <v>0</v>
      </c>
      <c r="K7" s="5566">
        <v>0</v>
      </c>
      <c r="L7" s="5564">
        <v>0</v>
      </c>
      <c r="M7" s="5565">
        <v>0</v>
      </c>
      <c r="N7" s="5566">
        <v>0</v>
      </c>
      <c r="O7" s="5567">
        <v>1</v>
      </c>
      <c r="P7" s="5568">
        <v>3</v>
      </c>
      <c r="Q7" s="5569">
        <v>4</v>
      </c>
      <c r="S7" s="5541"/>
    </row>
    <row r="8" spans="1:27" s="5561" customFormat="1" ht="23.25" customHeight="1" x14ac:dyDescent="0.3">
      <c r="A8" s="5562" t="s">
        <v>2794</v>
      </c>
      <c r="B8" s="5563" t="s">
        <v>2793</v>
      </c>
      <c r="C8" s="5564">
        <v>0</v>
      </c>
      <c r="D8" s="5565">
        <v>0</v>
      </c>
      <c r="E8" s="5566">
        <v>0</v>
      </c>
      <c r="F8" s="5564">
        <v>0</v>
      </c>
      <c r="G8" s="5565">
        <v>3</v>
      </c>
      <c r="H8" s="5566">
        <v>3</v>
      </c>
      <c r="I8" s="5564">
        <v>0</v>
      </c>
      <c r="J8" s="5565">
        <v>0</v>
      </c>
      <c r="K8" s="5566">
        <v>0</v>
      </c>
      <c r="L8" s="5564">
        <v>0</v>
      </c>
      <c r="M8" s="5565">
        <v>0</v>
      </c>
      <c r="N8" s="5566">
        <v>0</v>
      </c>
      <c r="O8" s="5567">
        <v>0</v>
      </c>
      <c r="P8" s="5568">
        <v>3</v>
      </c>
      <c r="Q8" s="5569">
        <v>3</v>
      </c>
      <c r="S8" s="5570"/>
      <c r="T8" s="5570"/>
      <c r="U8" s="5570"/>
      <c r="V8" s="5570"/>
      <c r="W8" s="5570"/>
      <c r="X8" s="5570"/>
      <c r="Y8" s="5570"/>
      <c r="Z8" s="5570"/>
      <c r="AA8" s="5570"/>
    </row>
    <row r="9" spans="1:27" s="5561" customFormat="1" ht="23.25" customHeight="1" x14ac:dyDescent="0.3">
      <c r="A9" s="5571" t="s">
        <v>2795</v>
      </c>
      <c r="B9" s="5563" t="s">
        <v>2793</v>
      </c>
      <c r="C9" s="5564">
        <v>0</v>
      </c>
      <c r="D9" s="5565">
        <v>0</v>
      </c>
      <c r="E9" s="5566">
        <v>0</v>
      </c>
      <c r="F9" s="5572">
        <v>2</v>
      </c>
      <c r="G9" s="5573">
        <v>3</v>
      </c>
      <c r="H9" s="5566">
        <v>5</v>
      </c>
      <c r="I9" s="5564">
        <v>0</v>
      </c>
      <c r="J9" s="5565">
        <v>0</v>
      </c>
      <c r="K9" s="5566">
        <v>0</v>
      </c>
      <c r="L9" s="5564">
        <v>0</v>
      </c>
      <c r="M9" s="5565">
        <v>0</v>
      </c>
      <c r="N9" s="5566">
        <v>0</v>
      </c>
      <c r="O9" s="5567">
        <v>2</v>
      </c>
      <c r="P9" s="5568">
        <v>3</v>
      </c>
      <c r="Q9" s="5569">
        <v>5</v>
      </c>
      <c r="S9" s="5541"/>
    </row>
    <row r="10" spans="1:27" s="5561" customFormat="1" ht="19.5" customHeight="1" x14ac:dyDescent="0.3">
      <c r="A10" s="5551" t="s">
        <v>2796</v>
      </c>
      <c r="B10" s="5574"/>
      <c r="C10" s="5553">
        <v>24</v>
      </c>
      <c r="D10" s="5554">
        <v>57</v>
      </c>
      <c r="E10" s="5555">
        <v>81</v>
      </c>
      <c r="F10" s="5553">
        <v>27</v>
      </c>
      <c r="G10" s="5554">
        <v>50</v>
      </c>
      <c r="H10" s="5555">
        <v>77</v>
      </c>
      <c r="I10" s="5553">
        <v>10</v>
      </c>
      <c r="J10" s="5554">
        <v>88</v>
      </c>
      <c r="K10" s="5555">
        <v>98</v>
      </c>
      <c r="L10" s="5556">
        <v>0</v>
      </c>
      <c r="M10" s="5557">
        <v>0</v>
      </c>
      <c r="N10" s="5555">
        <v>0</v>
      </c>
      <c r="O10" s="5558">
        <v>61</v>
      </c>
      <c r="P10" s="5559">
        <v>195</v>
      </c>
      <c r="Q10" s="5560">
        <v>256</v>
      </c>
      <c r="R10" s="5541"/>
      <c r="S10" s="5570"/>
      <c r="T10" s="5570"/>
      <c r="U10" s="5570"/>
    </row>
    <row r="11" spans="1:27" s="5561" customFormat="1" ht="19.5" customHeight="1" x14ac:dyDescent="0.3">
      <c r="A11" s="5575" t="s">
        <v>2797</v>
      </c>
      <c r="B11" s="5563" t="s">
        <v>2798</v>
      </c>
      <c r="C11" s="5576">
        <v>0</v>
      </c>
      <c r="D11" s="5573">
        <v>0</v>
      </c>
      <c r="E11" s="5577">
        <v>0</v>
      </c>
      <c r="F11" s="5572">
        <v>0</v>
      </c>
      <c r="G11" s="5573">
        <v>0</v>
      </c>
      <c r="H11" s="5577">
        <v>0</v>
      </c>
      <c r="I11" s="5576">
        <v>1</v>
      </c>
      <c r="J11" s="5573">
        <v>1</v>
      </c>
      <c r="K11" s="5577">
        <v>2</v>
      </c>
      <c r="L11" s="5564">
        <v>0</v>
      </c>
      <c r="M11" s="5565">
        <v>0</v>
      </c>
      <c r="N11" s="5577">
        <v>0</v>
      </c>
      <c r="O11" s="5578">
        <v>1</v>
      </c>
      <c r="P11" s="5579">
        <v>1</v>
      </c>
      <c r="Q11" s="5580">
        <v>2</v>
      </c>
      <c r="S11" s="5570"/>
      <c r="T11" s="5570"/>
      <c r="U11" s="5570"/>
    </row>
    <row r="12" spans="1:27" s="5561" customFormat="1" ht="19.5" customHeight="1" x14ac:dyDescent="0.3">
      <c r="A12" s="5575" t="s">
        <v>2799</v>
      </c>
      <c r="B12" s="5563" t="s">
        <v>2798</v>
      </c>
      <c r="C12" s="5576">
        <v>0</v>
      </c>
      <c r="D12" s="5573">
        <v>0</v>
      </c>
      <c r="E12" s="5577">
        <v>0</v>
      </c>
      <c r="F12" s="5572">
        <v>0</v>
      </c>
      <c r="G12" s="5573">
        <v>0</v>
      </c>
      <c r="H12" s="5577">
        <v>0</v>
      </c>
      <c r="I12" s="5576">
        <v>0</v>
      </c>
      <c r="J12" s="5573">
        <v>0</v>
      </c>
      <c r="K12" s="5577">
        <v>0</v>
      </c>
      <c r="L12" s="5564">
        <v>0</v>
      </c>
      <c r="M12" s="5565">
        <v>0</v>
      </c>
      <c r="N12" s="5577">
        <v>0</v>
      </c>
      <c r="O12" s="5578">
        <v>0</v>
      </c>
      <c r="P12" s="5579">
        <v>0</v>
      </c>
      <c r="Q12" s="5580">
        <v>0</v>
      </c>
      <c r="S12" s="5570"/>
      <c r="T12" s="5570"/>
      <c r="U12" s="5570"/>
      <c r="V12" s="5570"/>
      <c r="W12" s="5570"/>
      <c r="X12" s="5570"/>
      <c r="Y12" s="5570"/>
      <c r="Z12" s="5570"/>
      <c r="AA12" s="5570"/>
    </row>
    <row r="13" spans="1:27" s="5541" customFormat="1" ht="21" customHeight="1" x14ac:dyDescent="0.3">
      <c r="A13" s="5575" t="s">
        <v>2800</v>
      </c>
      <c r="B13" s="5563" t="s">
        <v>2798</v>
      </c>
      <c r="C13" s="5576">
        <v>5</v>
      </c>
      <c r="D13" s="5573">
        <v>20</v>
      </c>
      <c r="E13" s="5577">
        <v>25</v>
      </c>
      <c r="F13" s="5572">
        <v>3</v>
      </c>
      <c r="G13" s="5573">
        <v>10</v>
      </c>
      <c r="H13" s="5577">
        <v>13</v>
      </c>
      <c r="I13" s="5576">
        <v>2</v>
      </c>
      <c r="J13" s="5573">
        <v>34</v>
      </c>
      <c r="K13" s="5577">
        <v>36</v>
      </c>
      <c r="L13" s="5564">
        <v>0</v>
      </c>
      <c r="M13" s="5565">
        <v>0</v>
      </c>
      <c r="N13" s="5577">
        <v>0</v>
      </c>
      <c r="O13" s="5578">
        <v>10</v>
      </c>
      <c r="P13" s="5579">
        <v>64</v>
      </c>
      <c r="Q13" s="5580">
        <v>74</v>
      </c>
      <c r="R13" s="5561"/>
    </row>
    <row r="14" spans="1:27" s="5561" customFormat="1" ht="19.5" customHeight="1" x14ac:dyDescent="0.3">
      <c r="A14" s="5575" t="s">
        <v>2801</v>
      </c>
      <c r="B14" s="5563" t="s">
        <v>2798</v>
      </c>
      <c r="C14" s="5576">
        <v>0</v>
      </c>
      <c r="D14" s="5573">
        <v>12</v>
      </c>
      <c r="E14" s="5577">
        <v>12</v>
      </c>
      <c r="F14" s="5572">
        <v>0</v>
      </c>
      <c r="G14" s="5573">
        <v>4</v>
      </c>
      <c r="H14" s="5577">
        <v>4</v>
      </c>
      <c r="I14" s="5576">
        <v>0</v>
      </c>
      <c r="J14" s="5573">
        <v>15</v>
      </c>
      <c r="K14" s="5577">
        <v>15</v>
      </c>
      <c r="L14" s="5564">
        <v>0</v>
      </c>
      <c r="M14" s="5565">
        <v>0</v>
      </c>
      <c r="N14" s="5577">
        <v>0</v>
      </c>
      <c r="O14" s="5578">
        <v>0</v>
      </c>
      <c r="P14" s="5579">
        <v>31</v>
      </c>
      <c r="Q14" s="5580">
        <v>31</v>
      </c>
      <c r="S14" s="5570"/>
      <c r="T14" s="5570"/>
      <c r="U14" s="5570"/>
    </row>
    <row r="15" spans="1:27" s="5561" customFormat="1" ht="19.5" customHeight="1" x14ac:dyDescent="0.3">
      <c r="A15" s="5575" t="s">
        <v>2802</v>
      </c>
      <c r="B15" s="5563" t="s">
        <v>2798</v>
      </c>
      <c r="C15" s="5576">
        <v>0</v>
      </c>
      <c r="D15" s="5573">
        <v>0</v>
      </c>
      <c r="E15" s="5577">
        <v>0</v>
      </c>
      <c r="F15" s="5572">
        <v>0</v>
      </c>
      <c r="G15" s="5573">
        <v>1</v>
      </c>
      <c r="H15" s="5577">
        <v>1</v>
      </c>
      <c r="I15" s="5576">
        <v>0</v>
      </c>
      <c r="J15" s="5573">
        <v>0</v>
      </c>
      <c r="K15" s="5577">
        <v>0</v>
      </c>
      <c r="L15" s="5564">
        <v>0</v>
      </c>
      <c r="M15" s="5565">
        <v>0</v>
      </c>
      <c r="N15" s="5577">
        <v>0</v>
      </c>
      <c r="O15" s="5578">
        <v>0</v>
      </c>
      <c r="P15" s="5579">
        <v>1</v>
      </c>
      <c r="Q15" s="5580">
        <v>1</v>
      </c>
      <c r="S15" s="5541"/>
    </row>
    <row r="16" spans="1:27" s="5561" customFormat="1" ht="19.5" customHeight="1" x14ac:dyDescent="0.3">
      <c r="A16" s="5575" t="s">
        <v>2803</v>
      </c>
      <c r="B16" s="5563" t="s">
        <v>2798</v>
      </c>
      <c r="C16" s="5576">
        <v>0</v>
      </c>
      <c r="D16" s="5573">
        <v>0</v>
      </c>
      <c r="E16" s="5577">
        <v>0</v>
      </c>
      <c r="F16" s="5572">
        <v>0</v>
      </c>
      <c r="G16" s="5573">
        <v>0</v>
      </c>
      <c r="H16" s="5577">
        <v>0</v>
      </c>
      <c r="I16" s="5576">
        <v>0</v>
      </c>
      <c r="J16" s="5573">
        <v>2</v>
      </c>
      <c r="K16" s="5577">
        <v>2</v>
      </c>
      <c r="L16" s="5564">
        <v>0</v>
      </c>
      <c r="M16" s="5565">
        <v>0</v>
      </c>
      <c r="N16" s="5577">
        <v>0</v>
      </c>
      <c r="O16" s="5578">
        <v>0</v>
      </c>
      <c r="P16" s="5579">
        <v>2</v>
      </c>
      <c r="Q16" s="5580">
        <v>2</v>
      </c>
      <c r="S16" s="5541"/>
    </row>
    <row r="17" spans="1:19" s="5561" customFormat="1" ht="19.5" customHeight="1" x14ac:dyDescent="0.3">
      <c r="A17" s="5575" t="s">
        <v>2804</v>
      </c>
      <c r="B17" s="5563" t="s">
        <v>2798</v>
      </c>
      <c r="C17" s="5576">
        <v>15</v>
      </c>
      <c r="D17" s="5573">
        <v>2</v>
      </c>
      <c r="E17" s="5577">
        <v>17</v>
      </c>
      <c r="F17" s="5572">
        <v>14</v>
      </c>
      <c r="G17" s="5573">
        <v>11</v>
      </c>
      <c r="H17" s="5577">
        <v>25</v>
      </c>
      <c r="I17" s="5576">
        <v>5</v>
      </c>
      <c r="J17" s="5573">
        <v>15</v>
      </c>
      <c r="K17" s="5577">
        <v>20</v>
      </c>
      <c r="L17" s="5564">
        <v>0</v>
      </c>
      <c r="M17" s="5565">
        <v>0</v>
      </c>
      <c r="N17" s="5577">
        <v>0</v>
      </c>
      <c r="O17" s="5578">
        <v>34</v>
      </c>
      <c r="P17" s="5579">
        <v>28</v>
      </c>
      <c r="Q17" s="5580">
        <v>62</v>
      </c>
      <c r="S17" s="5541"/>
    </row>
    <row r="18" spans="1:19" s="5561" customFormat="1" ht="19.5" customHeight="1" x14ac:dyDescent="0.3">
      <c r="A18" s="5575" t="s">
        <v>2805</v>
      </c>
      <c r="B18" s="5563" t="s">
        <v>2798</v>
      </c>
      <c r="C18" s="5576">
        <v>0</v>
      </c>
      <c r="D18" s="5573">
        <v>0</v>
      </c>
      <c r="E18" s="5577">
        <v>0</v>
      </c>
      <c r="F18" s="5572">
        <v>0</v>
      </c>
      <c r="G18" s="5573">
        <v>2</v>
      </c>
      <c r="H18" s="5577">
        <v>2</v>
      </c>
      <c r="I18" s="5576">
        <v>0</v>
      </c>
      <c r="J18" s="5573">
        <v>0</v>
      </c>
      <c r="K18" s="5577">
        <v>0</v>
      </c>
      <c r="L18" s="5564">
        <v>0</v>
      </c>
      <c r="M18" s="5565">
        <v>0</v>
      </c>
      <c r="N18" s="5577">
        <v>0</v>
      </c>
      <c r="O18" s="5578">
        <v>0</v>
      </c>
      <c r="P18" s="5579">
        <v>2</v>
      </c>
      <c r="Q18" s="5580">
        <v>2</v>
      </c>
      <c r="S18" s="5541"/>
    </row>
    <row r="19" spans="1:19" s="5561" customFormat="1" ht="19.5" customHeight="1" x14ac:dyDescent="0.3">
      <c r="A19" s="5575" t="s">
        <v>2806</v>
      </c>
      <c r="B19" s="5563" t="s">
        <v>2798</v>
      </c>
      <c r="C19" s="5576">
        <v>0</v>
      </c>
      <c r="D19" s="5573">
        <v>0</v>
      </c>
      <c r="E19" s="5577">
        <v>0</v>
      </c>
      <c r="F19" s="5572">
        <v>0</v>
      </c>
      <c r="G19" s="5573">
        <v>2</v>
      </c>
      <c r="H19" s="5577">
        <v>2</v>
      </c>
      <c r="I19" s="5576">
        <v>0</v>
      </c>
      <c r="J19" s="5573">
        <v>0</v>
      </c>
      <c r="K19" s="5577">
        <v>0</v>
      </c>
      <c r="L19" s="5564">
        <v>0</v>
      </c>
      <c r="M19" s="5565">
        <v>0</v>
      </c>
      <c r="N19" s="5577">
        <v>0</v>
      </c>
      <c r="O19" s="5578">
        <v>0</v>
      </c>
      <c r="P19" s="5579">
        <v>2</v>
      </c>
      <c r="Q19" s="5580">
        <v>2</v>
      </c>
      <c r="S19" s="5541"/>
    </row>
    <row r="20" spans="1:19" s="5561" customFormat="1" ht="19.5" customHeight="1" x14ac:dyDescent="0.3">
      <c r="A20" s="5575" t="s">
        <v>2807</v>
      </c>
      <c r="B20" s="5563" t="s">
        <v>2798</v>
      </c>
      <c r="C20" s="5576">
        <v>0</v>
      </c>
      <c r="D20" s="5573">
        <v>5</v>
      </c>
      <c r="E20" s="5577">
        <v>5</v>
      </c>
      <c r="F20" s="5572">
        <v>0</v>
      </c>
      <c r="G20" s="5573">
        <v>3</v>
      </c>
      <c r="H20" s="5577">
        <v>3</v>
      </c>
      <c r="I20" s="5576">
        <v>0</v>
      </c>
      <c r="J20" s="5573">
        <v>8</v>
      </c>
      <c r="K20" s="5577">
        <v>8</v>
      </c>
      <c r="L20" s="5564">
        <v>0</v>
      </c>
      <c r="M20" s="5565">
        <v>0</v>
      </c>
      <c r="N20" s="5577">
        <v>0</v>
      </c>
      <c r="O20" s="5578">
        <v>0</v>
      </c>
      <c r="P20" s="5579">
        <v>16</v>
      </c>
      <c r="Q20" s="5580">
        <v>16</v>
      </c>
      <c r="S20" s="5541"/>
    </row>
    <row r="21" spans="1:19" s="5561" customFormat="1" ht="19.5" customHeight="1" x14ac:dyDescent="0.3">
      <c r="A21" s="5575" t="s">
        <v>2808</v>
      </c>
      <c r="B21" s="5563" t="s">
        <v>2798</v>
      </c>
      <c r="C21" s="5576">
        <v>2</v>
      </c>
      <c r="D21" s="5573">
        <v>6</v>
      </c>
      <c r="E21" s="5577">
        <v>8</v>
      </c>
      <c r="F21" s="5572">
        <v>3</v>
      </c>
      <c r="G21" s="5573">
        <v>4</v>
      </c>
      <c r="H21" s="5577">
        <v>7</v>
      </c>
      <c r="I21" s="5576">
        <v>2</v>
      </c>
      <c r="J21" s="5573">
        <v>13</v>
      </c>
      <c r="K21" s="5577">
        <v>15</v>
      </c>
      <c r="L21" s="5564">
        <v>0</v>
      </c>
      <c r="M21" s="5565">
        <v>0</v>
      </c>
      <c r="N21" s="5577">
        <v>0</v>
      </c>
      <c r="O21" s="5578">
        <v>7</v>
      </c>
      <c r="P21" s="5579">
        <v>23</v>
      </c>
      <c r="Q21" s="5580">
        <v>30</v>
      </c>
      <c r="S21" s="5541"/>
    </row>
    <row r="22" spans="1:19" s="5561" customFormat="1" ht="19.5" customHeight="1" x14ac:dyDescent="0.3">
      <c r="A22" s="5575" t="s">
        <v>2809</v>
      </c>
      <c r="B22" s="5563" t="s">
        <v>2793</v>
      </c>
      <c r="C22" s="5576">
        <v>0</v>
      </c>
      <c r="D22" s="5573">
        <v>0</v>
      </c>
      <c r="E22" s="5577">
        <v>0</v>
      </c>
      <c r="F22" s="5572">
        <v>1</v>
      </c>
      <c r="G22" s="5573">
        <v>2</v>
      </c>
      <c r="H22" s="5577">
        <v>3</v>
      </c>
      <c r="I22" s="5576">
        <v>0</v>
      </c>
      <c r="J22" s="5573">
        <v>0</v>
      </c>
      <c r="K22" s="5577">
        <v>0</v>
      </c>
      <c r="L22" s="5564">
        <v>0</v>
      </c>
      <c r="M22" s="5565">
        <v>0</v>
      </c>
      <c r="N22" s="5577">
        <v>0</v>
      </c>
      <c r="O22" s="5578">
        <v>1</v>
      </c>
      <c r="P22" s="5579">
        <v>2</v>
      </c>
      <c r="Q22" s="5580">
        <v>3</v>
      </c>
      <c r="S22" s="5541"/>
    </row>
    <row r="23" spans="1:19" s="5561" customFormat="1" ht="19.5" customHeight="1" x14ac:dyDescent="0.3">
      <c r="A23" s="5575" t="s">
        <v>2810</v>
      </c>
      <c r="B23" s="5563" t="s">
        <v>2793</v>
      </c>
      <c r="C23" s="5576">
        <v>0</v>
      </c>
      <c r="D23" s="5573">
        <v>0</v>
      </c>
      <c r="E23" s="5577">
        <v>0</v>
      </c>
      <c r="F23" s="5572">
        <v>0</v>
      </c>
      <c r="G23" s="5573">
        <v>2</v>
      </c>
      <c r="H23" s="5577">
        <v>2</v>
      </c>
      <c r="I23" s="5576">
        <v>0</v>
      </c>
      <c r="J23" s="5573">
        <v>0</v>
      </c>
      <c r="K23" s="5577">
        <v>0</v>
      </c>
      <c r="L23" s="5564">
        <v>0</v>
      </c>
      <c r="M23" s="5565">
        <v>0</v>
      </c>
      <c r="N23" s="5577">
        <v>0</v>
      </c>
      <c r="O23" s="5578">
        <v>0</v>
      </c>
      <c r="P23" s="5579">
        <v>2</v>
      </c>
      <c r="Q23" s="5580">
        <v>2</v>
      </c>
      <c r="S23" s="5541"/>
    </row>
    <row r="24" spans="1:19" s="5561" customFormat="1" ht="19.5" customHeight="1" x14ac:dyDescent="0.3">
      <c r="A24" s="5575" t="s">
        <v>2811</v>
      </c>
      <c r="B24" s="5563" t="s">
        <v>2793</v>
      </c>
      <c r="C24" s="5576">
        <v>0</v>
      </c>
      <c r="D24" s="5573">
        <v>0</v>
      </c>
      <c r="E24" s="5577">
        <v>0</v>
      </c>
      <c r="F24" s="5572">
        <v>0</v>
      </c>
      <c r="G24" s="5573">
        <v>0</v>
      </c>
      <c r="H24" s="5577">
        <v>0</v>
      </c>
      <c r="I24" s="5576">
        <v>0</v>
      </c>
      <c r="J24" s="5573">
        <v>0</v>
      </c>
      <c r="K24" s="5577">
        <v>0</v>
      </c>
      <c r="L24" s="5564">
        <v>0</v>
      </c>
      <c r="M24" s="5565">
        <v>0</v>
      </c>
      <c r="N24" s="5577">
        <v>0</v>
      </c>
      <c r="O24" s="5578">
        <v>0</v>
      </c>
      <c r="P24" s="5579">
        <v>0</v>
      </c>
      <c r="Q24" s="5580">
        <v>0</v>
      </c>
      <c r="S24" s="5541"/>
    </row>
    <row r="25" spans="1:19" s="5561" customFormat="1" ht="19.5" customHeight="1" x14ac:dyDescent="0.3">
      <c r="A25" s="5575" t="s">
        <v>2812</v>
      </c>
      <c r="B25" s="5563" t="s">
        <v>2793</v>
      </c>
      <c r="C25" s="5565">
        <v>0</v>
      </c>
      <c r="D25" s="5565">
        <v>0</v>
      </c>
      <c r="E25" s="5577">
        <v>0</v>
      </c>
      <c r="F25" s="5565">
        <v>0</v>
      </c>
      <c r="G25" s="5565">
        <v>0</v>
      </c>
      <c r="H25" s="5577">
        <v>0</v>
      </c>
      <c r="I25" s="5576">
        <v>0</v>
      </c>
      <c r="J25" s="5573">
        <v>0</v>
      </c>
      <c r="K25" s="5577">
        <v>0</v>
      </c>
      <c r="L25" s="5564">
        <v>0</v>
      </c>
      <c r="M25" s="5565">
        <v>0</v>
      </c>
      <c r="N25" s="5577">
        <v>0</v>
      </c>
      <c r="O25" s="5578">
        <v>0</v>
      </c>
      <c r="P25" s="5579">
        <v>0</v>
      </c>
      <c r="Q25" s="5580">
        <v>0</v>
      </c>
      <c r="S25" s="5541"/>
    </row>
    <row r="26" spans="1:19" s="5561" customFormat="1" ht="19.5" customHeight="1" x14ac:dyDescent="0.3">
      <c r="A26" s="5575" t="s">
        <v>2813</v>
      </c>
      <c r="B26" s="5563" t="s">
        <v>2793</v>
      </c>
      <c r="C26" s="5565">
        <v>0</v>
      </c>
      <c r="D26" s="5565">
        <v>8</v>
      </c>
      <c r="E26" s="5577">
        <v>8</v>
      </c>
      <c r="F26" s="5565">
        <v>0</v>
      </c>
      <c r="G26" s="5565">
        <v>0</v>
      </c>
      <c r="H26" s="5577">
        <v>0</v>
      </c>
      <c r="I26" s="5565">
        <v>0</v>
      </c>
      <c r="J26" s="5565">
        <v>0</v>
      </c>
      <c r="K26" s="5577">
        <v>0</v>
      </c>
      <c r="L26" s="5565">
        <v>0</v>
      </c>
      <c r="M26" s="5565">
        <v>0</v>
      </c>
      <c r="N26" s="5577">
        <v>0</v>
      </c>
      <c r="O26" s="5578">
        <v>0</v>
      </c>
      <c r="P26" s="5579">
        <v>8</v>
      </c>
      <c r="Q26" s="5580">
        <v>8</v>
      </c>
      <c r="S26" s="5541"/>
    </row>
    <row r="27" spans="1:19" s="5561" customFormat="1" ht="21" customHeight="1" x14ac:dyDescent="0.3">
      <c r="A27" s="5575" t="s">
        <v>2814</v>
      </c>
      <c r="B27" s="5563" t="s">
        <v>2793</v>
      </c>
      <c r="C27" s="5565">
        <v>2</v>
      </c>
      <c r="D27" s="5565">
        <v>4</v>
      </c>
      <c r="E27" s="5577">
        <v>6</v>
      </c>
      <c r="F27" s="5565">
        <v>2</v>
      </c>
      <c r="G27" s="5565">
        <v>3</v>
      </c>
      <c r="H27" s="5577">
        <v>5</v>
      </c>
      <c r="I27" s="5565">
        <v>0</v>
      </c>
      <c r="J27" s="5565">
        <v>0</v>
      </c>
      <c r="K27" s="5577">
        <v>0</v>
      </c>
      <c r="L27" s="5565">
        <v>0</v>
      </c>
      <c r="M27" s="5565">
        <v>0</v>
      </c>
      <c r="N27" s="5577">
        <v>0</v>
      </c>
      <c r="O27" s="5578">
        <v>4</v>
      </c>
      <c r="P27" s="5579">
        <v>7</v>
      </c>
      <c r="Q27" s="5580">
        <v>11</v>
      </c>
      <c r="S27" s="5541"/>
    </row>
    <row r="28" spans="1:19" s="5561" customFormat="1" ht="22.5" customHeight="1" x14ac:dyDescent="0.3">
      <c r="A28" s="5575" t="s">
        <v>2795</v>
      </c>
      <c r="B28" s="5563" t="s">
        <v>2793</v>
      </c>
      <c r="C28" s="5565">
        <v>0</v>
      </c>
      <c r="D28" s="5565">
        <v>0</v>
      </c>
      <c r="E28" s="5577">
        <v>0</v>
      </c>
      <c r="F28" s="5565">
        <v>1</v>
      </c>
      <c r="G28" s="5565">
        <v>2</v>
      </c>
      <c r="H28" s="5577">
        <v>3</v>
      </c>
      <c r="I28" s="5565">
        <v>0</v>
      </c>
      <c r="J28" s="5565">
        <v>0</v>
      </c>
      <c r="K28" s="5577">
        <v>0</v>
      </c>
      <c r="L28" s="5565">
        <v>0</v>
      </c>
      <c r="M28" s="5565">
        <v>0</v>
      </c>
      <c r="N28" s="5577">
        <v>0</v>
      </c>
      <c r="O28" s="5578">
        <v>1</v>
      </c>
      <c r="P28" s="5579">
        <v>2</v>
      </c>
      <c r="Q28" s="5580">
        <v>3</v>
      </c>
      <c r="S28" s="5541"/>
    </row>
    <row r="29" spans="1:19" s="5561" customFormat="1" ht="21.75" customHeight="1" x14ac:dyDescent="0.3">
      <c r="A29" s="5575" t="s">
        <v>2815</v>
      </c>
      <c r="B29" s="5563" t="s">
        <v>2793</v>
      </c>
      <c r="C29" s="5576">
        <v>0</v>
      </c>
      <c r="D29" s="5573">
        <v>0</v>
      </c>
      <c r="E29" s="5577">
        <v>0</v>
      </c>
      <c r="F29" s="5572">
        <v>0</v>
      </c>
      <c r="G29" s="5573">
        <v>0</v>
      </c>
      <c r="H29" s="5577">
        <v>0</v>
      </c>
      <c r="I29" s="5565">
        <v>0</v>
      </c>
      <c r="J29" s="5565">
        <v>0</v>
      </c>
      <c r="K29" s="5577">
        <v>0</v>
      </c>
      <c r="L29" s="5565">
        <v>0</v>
      </c>
      <c r="M29" s="5565">
        <v>0</v>
      </c>
      <c r="N29" s="5577">
        <v>0</v>
      </c>
      <c r="O29" s="5578">
        <v>0</v>
      </c>
      <c r="P29" s="5579">
        <v>0</v>
      </c>
      <c r="Q29" s="5580">
        <v>0</v>
      </c>
      <c r="S29" s="5541"/>
    </row>
    <row r="30" spans="1:19" s="5561" customFormat="1" ht="23.25" customHeight="1" x14ac:dyDescent="0.3">
      <c r="A30" s="5581" t="s">
        <v>2816</v>
      </c>
      <c r="B30" s="5563" t="s">
        <v>2793</v>
      </c>
      <c r="C30" s="5576">
        <v>0</v>
      </c>
      <c r="D30" s="5573">
        <v>0</v>
      </c>
      <c r="E30" s="5577">
        <v>0</v>
      </c>
      <c r="F30" s="5572">
        <v>3</v>
      </c>
      <c r="G30" s="5573">
        <v>4</v>
      </c>
      <c r="H30" s="5577">
        <v>7</v>
      </c>
      <c r="I30" s="5565">
        <v>0</v>
      </c>
      <c r="J30" s="5565">
        <v>0</v>
      </c>
      <c r="K30" s="5577">
        <v>0</v>
      </c>
      <c r="L30" s="5582">
        <v>0</v>
      </c>
      <c r="M30" s="5583">
        <v>0</v>
      </c>
      <c r="N30" s="5577">
        <v>0</v>
      </c>
      <c r="O30" s="5584">
        <v>3</v>
      </c>
      <c r="P30" s="5585">
        <v>4</v>
      </c>
      <c r="Q30" s="5586">
        <v>7</v>
      </c>
      <c r="S30" s="5541"/>
    </row>
    <row r="31" spans="1:19" s="5561" customFormat="1" ht="20.25" customHeight="1" x14ac:dyDescent="0.3">
      <c r="A31" s="5551" t="s">
        <v>2682</v>
      </c>
      <c r="B31" s="5587"/>
      <c r="C31" s="5556">
        <v>13</v>
      </c>
      <c r="D31" s="5557">
        <v>29</v>
      </c>
      <c r="E31" s="5588">
        <v>42</v>
      </c>
      <c r="F31" s="5556">
        <v>6</v>
      </c>
      <c r="G31" s="5557">
        <v>12</v>
      </c>
      <c r="H31" s="5588">
        <v>18</v>
      </c>
      <c r="I31" s="5556">
        <v>7</v>
      </c>
      <c r="J31" s="5557">
        <v>26</v>
      </c>
      <c r="K31" s="5588">
        <v>33</v>
      </c>
      <c r="L31" s="5556">
        <v>0</v>
      </c>
      <c r="M31" s="5557">
        <v>0</v>
      </c>
      <c r="N31" s="5588">
        <v>0</v>
      </c>
      <c r="O31" s="5578">
        <v>26</v>
      </c>
      <c r="P31" s="5579">
        <v>67</v>
      </c>
      <c r="Q31" s="5580">
        <v>93</v>
      </c>
      <c r="R31" s="5541"/>
      <c r="S31" s="5541"/>
    </row>
    <row r="32" spans="1:19" s="5561" customFormat="1" ht="23.25" customHeight="1" x14ac:dyDescent="0.3">
      <c r="A32" s="5575" t="s">
        <v>2808</v>
      </c>
      <c r="B32" s="5589" t="s">
        <v>2798</v>
      </c>
      <c r="C32" s="5564">
        <v>0</v>
      </c>
      <c r="D32" s="5573">
        <v>0</v>
      </c>
      <c r="E32" s="5577">
        <v>0</v>
      </c>
      <c r="F32" s="5572">
        <v>0</v>
      </c>
      <c r="G32" s="5573">
        <v>1</v>
      </c>
      <c r="H32" s="5577">
        <v>1</v>
      </c>
      <c r="I32" s="5565">
        <v>0</v>
      </c>
      <c r="J32" s="5565">
        <v>0</v>
      </c>
      <c r="K32" s="5590">
        <v>0</v>
      </c>
      <c r="L32" s="5565">
        <v>0</v>
      </c>
      <c r="M32" s="5565">
        <v>0</v>
      </c>
      <c r="N32" s="5590">
        <v>0</v>
      </c>
      <c r="O32" s="5578">
        <v>0</v>
      </c>
      <c r="P32" s="5579">
        <v>1</v>
      </c>
      <c r="Q32" s="5580">
        <v>1</v>
      </c>
      <c r="R32" s="5541"/>
      <c r="S32" s="5541"/>
    </row>
    <row r="33" spans="1:21" s="5541" customFormat="1" ht="25.5" customHeight="1" x14ac:dyDescent="0.3">
      <c r="A33" s="5575" t="s">
        <v>2817</v>
      </c>
      <c r="B33" s="5589" t="s">
        <v>2793</v>
      </c>
      <c r="C33" s="5564">
        <v>0</v>
      </c>
      <c r="D33" s="5573">
        <v>3</v>
      </c>
      <c r="E33" s="5577">
        <v>3</v>
      </c>
      <c r="F33" s="5572">
        <v>0</v>
      </c>
      <c r="G33" s="5573">
        <v>2</v>
      </c>
      <c r="H33" s="5577">
        <v>2</v>
      </c>
      <c r="I33" s="5565">
        <v>0</v>
      </c>
      <c r="J33" s="5565">
        <v>4</v>
      </c>
      <c r="K33" s="5590">
        <v>4</v>
      </c>
      <c r="L33" s="5565">
        <v>0</v>
      </c>
      <c r="M33" s="5565">
        <v>0</v>
      </c>
      <c r="N33" s="5590">
        <v>0</v>
      </c>
      <c r="O33" s="5578">
        <v>0</v>
      </c>
      <c r="P33" s="5579">
        <v>9</v>
      </c>
      <c r="Q33" s="5580">
        <v>9</v>
      </c>
    </row>
    <row r="34" spans="1:21" s="5541" customFormat="1" ht="23.25" customHeight="1" x14ac:dyDescent="0.3">
      <c r="A34" s="5575" t="s">
        <v>2818</v>
      </c>
      <c r="B34" s="5589" t="s">
        <v>2793</v>
      </c>
      <c r="C34" s="5564">
        <v>0</v>
      </c>
      <c r="D34" s="5573">
        <v>0</v>
      </c>
      <c r="E34" s="5577">
        <v>0</v>
      </c>
      <c r="F34" s="5572">
        <v>0</v>
      </c>
      <c r="G34" s="5573">
        <v>0</v>
      </c>
      <c r="H34" s="5577">
        <v>0</v>
      </c>
      <c r="I34" s="5565">
        <v>0</v>
      </c>
      <c r="J34" s="5565">
        <v>2</v>
      </c>
      <c r="K34" s="5590">
        <v>2</v>
      </c>
      <c r="L34" s="5565">
        <v>0</v>
      </c>
      <c r="M34" s="5565">
        <v>0</v>
      </c>
      <c r="N34" s="5590">
        <v>0</v>
      </c>
      <c r="O34" s="5578">
        <v>0</v>
      </c>
      <c r="P34" s="5579">
        <v>2</v>
      </c>
      <c r="Q34" s="5580">
        <v>2</v>
      </c>
    </row>
    <row r="35" spans="1:21" s="5541" customFormat="1" ht="23.25" customHeight="1" x14ac:dyDescent="0.3">
      <c r="A35" s="5575" t="s">
        <v>2819</v>
      </c>
      <c r="B35" s="5589" t="s">
        <v>2793</v>
      </c>
      <c r="C35" s="5564">
        <v>0</v>
      </c>
      <c r="D35" s="5573">
        <v>0</v>
      </c>
      <c r="E35" s="5577">
        <v>0</v>
      </c>
      <c r="F35" s="5572">
        <v>0</v>
      </c>
      <c r="G35" s="5573">
        <v>2</v>
      </c>
      <c r="H35" s="5577">
        <v>2</v>
      </c>
      <c r="I35" s="5565">
        <v>0</v>
      </c>
      <c r="J35" s="5565">
        <v>2</v>
      </c>
      <c r="K35" s="5590">
        <v>2</v>
      </c>
      <c r="L35" s="5565">
        <v>0</v>
      </c>
      <c r="M35" s="5565">
        <v>0</v>
      </c>
      <c r="N35" s="5590">
        <v>0</v>
      </c>
      <c r="O35" s="5578">
        <v>0</v>
      </c>
      <c r="P35" s="5579">
        <v>4</v>
      </c>
      <c r="Q35" s="5580">
        <v>4</v>
      </c>
    </row>
    <row r="36" spans="1:21" s="5541" customFormat="1" ht="23.25" customHeight="1" x14ac:dyDescent="0.3">
      <c r="A36" s="5575" t="s">
        <v>2820</v>
      </c>
      <c r="B36" s="5589" t="s">
        <v>2793</v>
      </c>
      <c r="C36" s="5564">
        <v>0</v>
      </c>
      <c r="D36" s="5573">
        <v>6</v>
      </c>
      <c r="E36" s="5577">
        <v>6</v>
      </c>
      <c r="F36" s="5572">
        <v>0</v>
      </c>
      <c r="G36" s="5573">
        <v>0</v>
      </c>
      <c r="H36" s="5577">
        <v>0</v>
      </c>
      <c r="I36" s="5564">
        <v>0</v>
      </c>
      <c r="J36" s="5565">
        <v>0</v>
      </c>
      <c r="K36" s="5590">
        <v>0</v>
      </c>
      <c r="L36" s="5565">
        <v>0</v>
      </c>
      <c r="M36" s="5565">
        <v>0</v>
      </c>
      <c r="N36" s="5590">
        <v>0</v>
      </c>
      <c r="O36" s="5578">
        <v>0</v>
      </c>
      <c r="P36" s="5579">
        <v>6</v>
      </c>
      <c r="Q36" s="5580">
        <v>6</v>
      </c>
    </row>
    <row r="37" spans="1:21" s="5541" customFormat="1" ht="23.25" customHeight="1" x14ac:dyDescent="0.3">
      <c r="A37" s="5575" t="s">
        <v>2821</v>
      </c>
      <c r="B37" s="5589" t="s">
        <v>2793</v>
      </c>
      <c r="C37" s="5564">
        <v>0</v>
      </c>
      <c r="D37" s="5573">
        <v>0</v>
      </c>
      <c r="E37" s="5577">
        <v>0</v>
      </c>
      <c r="F37" s="5572">
        <v>0</v>
      </c>
      <c r="G37" s="5573">
        <v>0</v>
      </c>
      <c r="H37" s="5577">
        <v>0</v>
      </c>
      <c r="I37" s="5564">
        <v>0</v>
      </c>
      <c r="J37" s="5565">
        <v>0</v>
      </c>
      <c r="K37" s="5590">
        <v>0</v>
      </c>
      <c r="L37" s="5565">
        <v>0</v>
      </c>
      <c r="M37" s="5565">
        <v>0</v>
      </c>
      <c r="N37" s="5590">
        <v>0</v>
      </c>
      <c r="O37" s="5578">
        <v>0</v>
      </c>
      <c r="P37" s="5579">
        <v>0</v>
      </c>
      <c r="Q37" s="5580">
        <v>0</v>
      </c>
    </row>
    <row r="38" spans="1:21" s="5541" customFormat="1" ht="23.25" customHeight="1" x14ac:dyDescent="0.3">
      <c r="A38" s="5575" t="s">
        <v>2822</v>
      </c>
      <c r="B38" s="5589" t="s">
        <v>2793</v>
      </c>
      <c r="C38" s="5564">
        <v>0</v>
      </c>
      <c r="D38" s="5573">
        <v>0</v>
      </c>
      <c r="E38" s="5577">
        <v>0</v>
      </c>
      <c r="F38" s="5572">
        <v>0</v>
      </c>
      <c r="G38" s="5573">
        <v>0</v>
      </c>
      <c r="H38" s="5577">
        <v>0</v>
      </c>
      <c r="I38" s="5565">
        <v>0</v>
      </c>
      <c r="J38" s="5565">
        <v>0</v>
      </c>
      <c r="K38" s="5590">
        <v>0</v>
      </c>
      <c r="L38" s="5565">
        <v>0</v>
      </c>
      <c r="M38" s="5565">
        <v>0</v>
      </c>
      <c r="N38" s="5590">
        <v>0</v>
      </c>
      <c r="O38" s="5578">
        <v>0</v>
      </c>
      <c r="P38" s="5579">
        <v>0</v>
      </c>
      <c r="Q38" s="5580">
        <v>0</v>
      </c>
    </row>
    <row r="39" spans="1:21" s="5541" customFormat="1" ht="23.25" customHeight="1" x14ac:dyDescent="0.3">
      <c r="A39" s="5575" t="s">
        <v>2823</v>
      </c>
      <c r="B39" s="5589" t="s">
        <v>2793</v>
      </c>
      <c r="C39" s="5564">
        <v>0</v>
      </c>
      <c r="D39" s="5565">
        <v>0</v>
      </c>
      <c r="E39" s="5566">
        <v>0</v>
      </c>
      <c r="F39" s="5564">
        <v>0</v>
      </c>
      <c r="G39" s="5573">
        <v>0</v>
      </c>
      <c r="H39" s="5577">
        <v>0</v>
      </c>
      <c r="I39" s="5565">
        <v>0</v>
      </c>
      <c r="J39" s="5565">
        <v>0</v>
      </c>
      <c r="K39" s="5590">
        <v>0</v>
      </c>
      <c r="L39" s="5565">
        <v>0</v>
      </c>
      <c r="M39" s="5565">
        <v>0</v>
      </c>
      <c r="N39" s="5590">
        <v>0</v>
      </c>
      <c r="O39" s="5578">
        <v>0</v>
      </c>
      <c r="P39" s="5579">
        <v>0</v>
      </c>
      <c r="Q39" s="5580">
        <v>0</v>
      </c>
    </row>
    <row r="40" spans="1:21" s="5541" customFormat="1" ht="23.25" customHeight="1" x14ac:dyDescent="0.3">
      <c r="A40" s="5575" t="s">
        <v>2824</v>
      </c>
      <c r="B40" s="5589" t="s">
        <v>2793</v>
      </c>
      <c r="C40" s="5564">
        <v>0</v>
      </c>
      <c r="D40" s="5565">
        <v>0</v>
      </c>
      <c r="E40" s="5566">
        <v>0</v>
      </c>
      <c r="F40" s="5564">
        <v>0</v>
      </c>
      <c r="G40" s="5573">
        <v>0</v>
      </c>
      <c r="H40" s="5577">
        <v>0</v>
      </c>
      <c r="I40" s="5565">
        <v>2</v>
      </c>
      <c r="J40" s="5565">
        <v>7</v>
      </c>
      <c r="K40" s="5590">
        <v>9</v>
      </c>
      <c r="L40" s="5565">
        <v>0</v>
      </c>
      <c r="M40" s="5565">
        <v>0</v>
      </c>
      <c r="N40" s="5590">
        <v>0</v>
      </c>
      <c r="O40" s="5578">
        <v>2</v>
      </c>
      <c r="P40" s="5579">
        <v>7</v>
      </c>
      <c r="Q40" s="5580">
        <v>9</v>
      </c>
    </row>
    <row r="41" spans="1:21" s="5541" customFormat="1" ht="21" customHeight="1" x14ac:dyDescent="0.3">
      <c r="A41" s="5575" t="s">
        <v>2795</v>
      </c>
      <c r="B41" s="5589" t="s">
        <v>2793</v>
      </c>
      <c r="C41" s="5564">
        <v>3</v>
      </c>
      <c r="D41" s="5573">
        <v>2</v>
      </c>
      <c r="E41" s="5591">
        <v>5</v>
      </c>
      <c r="F41" s="5572">
        <v>0</v>
      </c>
      <c r="G41" s="5573">
        <v>0</v>
      </c>
      <c r="H41" s="5577">
        <v>0</v>
      </c>
      <c r="I41" s="5565">
        <v>2</v>
      </c>
      <c r="J41" s="5565">
        <v>1</v>
      </c>
      <c r="K41" s="5590">
        <v>3</v>
      </c>
      <c r="L41" s="5565">
        <v>0</v>
      </c>
      <c r="M41" s="5565">
        <v>0</v>
      </c>
      <c r="N41" s="5590">
        <v>0</v>
      </c>
      <c r="O41" s="5578">
        <v>5</v>
      </c>
      <c r="P41" s="5579">
        <v>3</v>
      </c>
      <c r="Q41" s="5580">
        <v>8</v>
      </c>
    </row>
    <row r="42" spans="1:21" s="5541" customFormat="1" ht="23.25" customHeight="1" x14ac:dyDescent="0.3">
      <c r="A42" s="5575" t="s">
        <v>2825</v>
      </c>
      <c r="B42" s="5589" t="s">
        <v>2793</v>
      </c>
      <c r="C42" s="5564">
        <v>0</v>
      </c>
      <c r="D42" s="5573">
        <v>0</v>
      </c>
      <c r="E42" s="5591">
        <v>0</v>
      </c>
      <c r="F42" s="5572">
        <v>3</v>
      </c>
      <c r="G42" s="5573">
        <v>0</v>
      </c>
      <c r="H42" s="5577">
        <v>3</v>
      </c>
      <c r="I42" s="5565">
        <v>2</v>
      </c>
      <c r="J42" s="5565">
        <v>0</v>
      </c>
      <c r="K42" s="5566">
        <v>2</v>
      </c>
      <c r="L42" s="5565">
        <v>0</v>
      </c>
      <c r="M42" s="5565">
        <v>0</v>
      </c>
      <c r="N42" s="5590">
        <v>0</v>
      </c>
      <c r="O42" s="5578">
        <v>5</v>
      </c>
      <c r="P42" s="5579">
        <v>0</v>
      </c>
      <c r="Q42" s="5580">
        <v>5</v>
      </c>
    </row>
    <row r="43" spans="1:21" s="5541" customFormat="1" ht="26.25" customHeight="1" x14ac:dyDescent="0.3">
      <c r="A43" s="5575" t="s">
        <v>2826</v>
      </c>
      <c r="B43" s="5589" t="s">
        <v>2793</v>
      </c>
      <c r="C43" s="5564">
        <v>0</v>
      </c>
      <c r="D43" s="5565">
        <v>0</v>
      </c>
      <c r="E43" s="5590">
        <v>0</v>
      </c>
      <c r="F43" s="5564">
        <v>0</v>
      </c>
      <c r="G43" s="5573">
        <v>0</v>
      </c>
      <c r="H43" s="5577">
        <v>0</v>
      </c>
      <c r="I43" s="5564">
        <v>0</v>
      </c>
      <c r="J43" s="5565">
        <v>0</v>
      </c>
      <c r="K43" s="5566">
        <v>0</v>
      </c>
      <c r="L43" s="5565">
        <v>0</v>
      </c>
      <c r="M43" s="5565">
        <v>0</v>
      </c>
      <c r="N43" s="5590">
        <v>0</v>
      </c>
      <c r="O43" s="5578">
        <v>0</v>
      </c>
      <c r="P43" s="5579">
        <v>0</v>
      </c>
      <c r="Q43" s="5580">
        <v>0</v>
      </c>
    </row>
    <row r="44" spans="1:21" s="5541" customFormat="1" ht="23.25" customHeight="1" x14ac:dyDescent="0.3">
      <c r="A44" s="5575" t="s">
        <v>2827</v>
      </c>
      <c r="B44" s="5589" t="s">
        <v>2793</v>
      </c>
      <c r="C44" s="5564">
        <v>0</v>
      </c>
      <c r="D44" s="5565">
        <v>0</v>
      </c>
      <c r="E44" s="5590">
        <v>0</v>
      </c>
      <c r="F44" s="5564">
        <v>1</v>
      </c>
      <c r="G44" s="5573">
        <v>4</v>
      </c>
      <c r="H44" s="5577">
        <v>5</v>
      </c>
      <c r="I44" s="5565">
        <v>0</v>
      </c>
      <c r="J44" s="5565">
        <v>0</v>
      </c>
      <c r="K44" s="5566">
        <v>0</v>
      </c>
      <c r="L44" s="5565">
        <v>0</v>
      </c>
      <c r="M44" s="5565">
        <v>0</v>
      </c>
      <c r="N44" s="5590">
        <v>0</v>
      </c>
      <c r="O44" s="5578">
        <v>1</v>
      </c>
      <c r="P44" s="5579">
        <v>4</v>
      </c>
      <c r="Q44" s="5580">
        <v>5</v>
      </c>
    </row>
    <row r="45" spans="1:21" s="5541" customFormat="1" ht="24.75" customHeight="1" x14ac:dyDescent="0.3">
      <c r="A45" s="5575" t="s">
        <v>2828</v>
      </c>
      <c r="B45" s="5589" t="s">
        <v>2793</v>
      </c>
      <c r="C45" s="5564">
        <v>1</v>
      </c>
      <c r="D45" s="5565">
        <v>4</v>
      </c>
      <c r="E45" s="5590">
        <v>5</v>
      </c>
      <c r="F45" s="5564">
        <v>2</v>
      </c>
      <c r="G45" s="5573">
        <v>3</v>
      </c>
      <c r="H45" s="5577">
        <v>5</v>
      </c>
      <c r="I45" s="5564">
        <v>1</v>
      </c>
      <c r="J45" s="5565">
        <v>10</v>
      </c>
      <c r="K45" s="5566">
        <v>11</v>
      </c>
      <c r="L45" s="5565">
        <v>0</v>
      </c>
      <c r="M45" s="5565">
        <v>0</v>
      </c>
      <c r="N45" s="5590">
        <v>0</v>
      </c>
      <c r="O45" s="5578">
        <v>4</v>
      </c>
      <c r="P45" s="5579">
        <v>17</v>
      </c>
      <c r="Q45" s="5580">
        <v>21</v>
      </c>
    </row>
    <row r="46" spans="1:21" s="5541" customFormat="1" ht="24.75" customHeight="1" x14ac:dyDescent="0.3">
      <c r="A46" s="5575" t="s">
        <v>2829</v>
      </c>
      <c r="B46" s="5589" t="s">
        <v>2793</v>
      </c>
      <c r="C46" s="5564">
        <v>9</v>
      </c>
      <c r="D46" s="5565">
        <v>14</v>
      </c>
      <c r="E46" s="5590">
        <v>23</v>
      </c>
      <c r="F46" s="5564">
        <v>0</v>
      </c>
      <c r="G46" s="5573">
        <v>0</v>
      </c>
      <c r="H46" s="5577">
        <v>0</v>
      </c>
      <c r="I46" s="5564">
        <v>0</v>
      </c>
      <c r="J46" s="5565">
        <v>0</v>
      </c>
      <c r="K46" s="5566">
        <v>0</v>
      </c>
      <c r="L46" s="5570">
        <v>0</v>
      </c>
      <c r="M46" s="5565">
        <v>0</v>
      </c>
      <c r="N46" s="5590">
        <v>0</v>
      </c>
      <c r="O46" s="5578">
        <v>9</v>
      </c>
      <c r="P46" s="5579">
        <v>14</v>
      </c>
      <c r="Q46" s="5580">
        <v>23</v>
      </c>
    </row>
    <row r="47" spans="1:21" s="5541" customFormat="1" ht="26.25" customHeight="1" x14ac:dyDescent="0.3">
      <c r="A47" s="5592" t="s">
        <v>2689</v>
      </c>
      <c r="B47" s="5574"/>
      <c r="C47" s="5556">
        <v>8</v>
      </c>
      <c r="D47" s="5557">
        <v>20</v>
      </c>
      <c r="E47" s="5588">
        <v>28</v>
      </c>
      <c r="F47" s="5556">
        <v>9</v>
      </c>
      <c r="G47" s="5554">
        <v>15</v>
      </c>
      <c r="H47" s="5555">
        <v>24</v>
      </c>
      <c r="I47" s="5556">
        <v>11</v>
      </c>
      <c r="J47" s="5557">
        <v>13</v>
      </c>
      <c r="K47" s="5593">
        <v>24</v>
      </c>
      <c r="L47" s="5556">
        <v>0</v>
      </c>
      <c r="M47" s="5557">
        <v>0</v>
      </c>
      <c r="N47" s="5588">
        <v>0</v>
      </c>
      <c r="O47" s="5558">
        <v>28</v>
      </c>
      <c r="P47" s="5594">
        <v>48</v>
      </c>
      <c r="Q47" s="5595">
        <v>76</v>
      </c>
      <c r="S47" s="5570"/>
      <c r="T47" s="5570"/>
      <c r="U47" s="5570"/>
    </row>
    <row r="48" spans="1:21" s="5541" customFormat="1" ht="21.75" customHeight="1" x14ac:dyDescent="0.3">
      <c r="A48" s="5575" t="s">
        <v>2830</v>
      </c>
      <c r="B48" s="5589" t="s">
        <v>2793</v>
      </c>
      <c r="C48" s="5564">
        <v>2</v>
      </c>
      <c r="D48" s="5565">
        <v>15</v>
      </c>
      <c r="E48" s="5590">
        <v>17</v>
      </c>
      <c r="F48" s="5564">
        <v>0</v>
      </c>
      <c r="G48" s="5573">
        <v>0</v>
      </c>
      <c r="H48" s="5577">
        <v>0</v>
      </c>
      <c r="I48" s="5564">
        <v>0</v>
      </c>
      <c r="J48" s="5565">
        <v>0</v>
      </c>
      <c r="K48" s="5566">
        <v>0</v>
      </c>
      <c r="L48" s="5564">
        <v>0</v>
      </c>
      <c r="M48" s="5565">
        <v>0</v>
      </c>
      <c r="N48" s="5590">
        <v>0</v>
      </c>
      <c r="O48" s="5567">
        <v>2</v>
      </c>
      <c r="P48" s="5568">
        <v>15</v>
      </c>
      <c r="Q48" s="5569">
        <v>17</v>
      </c>
      <c r="S48" s="5570"/>
      <c r="T48" s="5570"/>
    </row>
    <row r="49" spans="1:21" s="5541" customFormat="1" ht="21.75" customHeight="1" x14ac:dyDescent="0.3">
      <c r="A49" s="5571" t="s">
        <v>2824</v>
      </c>
      <c r="B49" s="5596" t="s">
        <v>2793</v>
      </c>
      <c r="C49" s="5597">
        <v>3</v>
      </c>
      <c r="D49" s="5598">
        <v>3</v>
      </c>
      <c r="E49" s="5599">
        <v>6</v>
      </c>
      <c r="F49" s="5597">
        <v>0</v>
      </c>
      <c r="G49" s="5600">
        <v>0</v>
      </c>
      <c r="H49" s="5601">
        <v>0</v>
      </c>
      <c r="I49" s="5597">
        <v>7</v>
      </c>
      <c r="J49" s="5598">
        <v>8</v>
      </c>
      <c r="K49" s="5602">
        <v>15</v>
      </c>
      <c r="L49" s="5597">
        <v>0</v>
      </c>
      <c r="M49" s="5598">
        <v>0</v>
      </c>
      <c r="N49" s="5599">
        <v>0</v>
      </c>
      <c r="O49" s="5567">
        <v>10</v>
      </c>
      <c r="P49" s="5568">
        <v>11</v>
      </c>
      <c r="Q49" s="5569">
        <v>21</v>
      </c>
      <c r="R49" s="5546"/>
    </row>
    <row r="50" spans="1:21" s="5541" customFormat="1" ht="21.75" customHeight="1" x14ac:dyDescent="0.3">
      <c r="A50" s="5571" t="s">
        <v>2831</v>
      </c>
      <c r="B50" s="5589" t="s">
        <v>2793</v>
      </c>
      <c r="C50" s="5564">
        <v>3</v>
      </c>
      <c r="D50" s="5565">
        <v>2</v>
      </c>
      <c r="E50" s="5590">
        <v>5</v>
      </c>
      <c r="F50" s="5564">
        <v>0</v>
      </c>
      <c r="G50" s="5573">
        <v>0</v>
      </c>
      <c r="H50" s="5577">
        <v>0</v>
      </c>
      <c r="I50" s="5564">
        <v>4</v>
      </c>
      <c r="J50" s="5565">
        <v>5</v>
      </c>
      <c r="K50" s="5566">
        <v>9</v>
      </c>
      <c r="L50" s="5564">
        <v>0</v>
      </c>
      <c r="M50" s="5565">
        <v>0</v>
      </c>
      <c r="N50" s="5590">
        <v>0</v>
      </c>
      <c r="O50" s="5567">
        <v>7</v>
      </c>
      <c r="P50" s="5568">
        <v>7</v>
      </c>
      <c r="Q50" s="5569">
        <v>14</v>
      </c>
    </row>
    <row r="51" spans="1:21" s="5541" customFormat="1" ht="21.75" customHeight="1" x14ac:dyDescent="0.3">
      <c r="A51" s="5571" t="s">
        <v>2832</v>
      </c>
      <c r="B51" s="5589" t="s">
        <v>2793</v>
      </c>
      <c r="C51" s="5564">
        <v>0</v>
      </c>
      <c r="D51" s="5565">
        <v>0</v>
      </c>
      <c r="E51" s="5590">
        <v>0</v>
      </c>
      <c r="F51" s="5564">
        <v>9</v>
      </c>
      <c r="G51" s="5573">
        <v>15</v>
      </c>
      <c r="H51" s="5601">
        <v>24</v>
      </c>
      <c r="I51" s="5564">
        <v>0</v>
      </c>
      <c r="J51" s="5565">
        <v>0</v>
      </c>
      <c r="K51" s="5590">
        <v>0</v>
      </c>
      <c r="L51" s="5564">
        <v>0</v>
      </c>
      <c r="M51" s="5565">
        <v>0</v>
      </c>
      <c r="N51" s="5590">
        <v>0</v>
      </c>
      <c r="O51" s="5603">
        <v>9</v>
      </c>
      <c r="P51" s="5604">
        <v>15</v>
      </c>
      <c r="Q51" s="5605">
        <v>24</v>
      </c>
    </row>
    <row r="52" spans="1:21" s="5541" customFormat="1" ht="19.5" customHeight="1" x14ac:dyDescent="0.3">
      <c r="A52" s="5592" t="s">
        <v>2833</v>
      </c>
      <c r="B52" s="5574"/>
      <c r="C52" s="5556">
        <v>1</v>
      </c>
      <c r="D52" s="5557">
        <v>12</v>
      </c>
      <c r="E52" s="5588">
        <v>13</v>
      </c>
      <c r="F52" s="5556">
        <v>0</v>
      </c>
      <c r="G52" s="5554">
        <v>0</v>
      </c>
      <c r="H52" s="5555">
        <v>0</v>
      </c>
      <c r="I52" s="5556">
        <v>0</v>
      </c>
      <c r="J52" s="5557">
        <v>0</v>
      </c>
      <c r="K52" s="5593">
        <v>0</v>
      </c>
      <c r="L52" s="5556">
        <v>0</v>
      </c>
      <c r="M52" s="5557">
        <v>0</v>
      </c>
      <c r="N52" s="5588">
        <v>0</v>
      </c>
      <c r="O52" s="5606">
        <v>1</v>
      </c>
      <c r="P52" s="5554">
        <v>12</v>
      </c>
      <c r="Q52" s="5555">
        <v>13</v>
      </c>
      <c r="S52" s="5607"/>
      <c r="T52" s="5607"/>
      <c r="U52" s="5608"/>
    </row>
    <row r="53" spans="1:21" s="5541" customFormat="1" ht="19.5" customHeight="1" x14ac:dyDescent="0.3">
      <c r="A53" s="5571" t="s">
        <v>2834</v>
      </c>
      <c r="B53" s="5589" t="s">
        <v>2793</v>
      </c>
      <c r="C53" s="5564">
        <v>1</v>
      </c>
      <c r="D53" s="5565">
        <v>12</v>
      </c>
      <c r="E53" s="5570">
        <v>13</v>
      </c>
      <c r="F53" s="5564">
        <v>0</v>
      </c>
      <c r="G53" s="5573">
        <v>0</v>
      </c>
      <c r="H53" s="5576">
        <v>0</v>
      </c>
      <c r="I53" s="5564">
        <v>0</v>
      </c>
      <c r="J53" s="5565">
        <v>0</v>
      </c>
      <c r="K53" s="5570">
        <v>0</v>
      </c>
      <c r="L53" s="5564">
        <v>0</v>
      </c>
      <c r="M53" s="5565">
        <v>0</v>
      </c>
      <c r="N53" s="5590">
        <v>0</v>
      </c>
      <c r="O53" s="5570">
        <v>1</v>
      </c>
      <c r="P53" s="5573">
        <v>12</v>
      </c>
      <c r="Q53" s="5577">
        <v>13</v>
      </c>
    </row>
    <row r="54" spans="1:21" s="5541" customFormat="1" ht="24.75" customHeight="1" x14ac:dyDescent="0.3">
      <c r="A54" s="5609" t="s">
        <v>6</v>
      </c>
      <c r="B54" s="5609"/>
      <c r="C54" s="5610">
        <v>46</v>
      </c>
      <c r="D54" s="5610">
        <v>118</v>
      </c>
      <c r="E54" s="5610">
        <v>164</v>
      </c>
      <c r="F54" s="5610">
        <v>45</v>
      </c>
      <c r="G54" s="5610">
        <v>86</v>
      </c>
      <c r="H54" s="5610">
        <v>131</v>
      </c>
      <c r="I54" s="5610">
        <v>28</v>
      </c>
      <c r="J54" s="5610">
        <v>127</v>
      </c>
      <c r="K54" s="5610">
        <v>155</v>
      </c>
      <c r="L54" s="5610">
        <v>0</v>
      </c>
      <c r="M54" s="5611">
        <v>0</v>
      </c>
      <c r="N54" s="5612">
        <v>0</v>
      </c>
      <c r="O54" s="5610">
        <v>119</v>
      </c>
      <c r="P54" s="5610">
        <v>331</v>
      </c>
      <c r="Q54" s="5613">
        <v>450</v>
      </c>
    </row>
    <row r="55" spans="1:21" s="5546" customFormat="1" ht="37.5" customHeight="1" x14ac:dyDescent="0.3">
      <c r="A55" s="5614" t="s">
        <v>2706</v>
      </c>
      <c r="B55" s="5615"/>
      <c r="C55" s="5615"/>
      <c r="D55" s="5561"/>
      <c r="E55" s="5615"/>
      <c r="F55" s="5616"/>
      <c r="G55" s="5616"/>
      <c r="H55" s="5541"/>
      <c r="I55" s="5541"/>
      <c r="J55" s="5541"/>
      <c r="K55" s="5541"/>
      <c r="L55" s="5541"/>
      <c r="M55" s="5541"/>
      <c r="N55" s="5541"/>
      <c r="R55" s="5541"/>
    </row>
    <row r="56" spans="1:21" ht="24" customHeight="1" x14ac:dyDescent="0.3">
      <c r="O56" s="2231"/>
      <c r="P56" s="2231"/>
      <c r="Q56" s="2231"/>
    </row>
    <row r="57" spans="1:21" ht="21.75" customHeight="1" x14ac:dyDescent="0.3">
      <c r="B57" s="2190"/>
      <c r="C57" s="2190"/>
      <c r="D57" s="2190"/>
      <c r="E57" s="2190"/>
      <c r="F57" s="2190"/>
      <c r="G57" s="2190"/>
      <c r="H57" s="2190"/>
      <c r="I57" s="2190"/>
      <c r="J57" s="2190"/>
      <c r="K57" s="2190"/>
      <c r="L57" s="2190"/>
      <c r="M57" s="2190"/>
      <c r="N57" s="2190"/>
      <c r="O57" s="2190"/>
      <c r="P57" s="2190"/>
      <c r="Q57" s="2190"/>
    </row>
    <row r="58" spans="1:21" x14ac:dyDescent="0.3">
      <c r="B58" s="2190"/>
      <c r="C58" s="2190"/>
      <c r="D58" s="2190"/>
      <c r="E58" s="2190"/>
      <c r="F58" s="2190"/>
      <c r="G58" s="2190"/>
      <c r="H58" s="2190"/>
      <c r="I58" s="2190"/>
      <c r="J58" s="2190"/>
      <c r="K58" s="2190"/>
      <c r="L58" s="2190"/>
      <c r="M58" s="2190"/>
      <c r="N58" s="2190"/>
      <c r="O58" s="2190"/>
      <c r="P58" s="2190"/>
      <c r="Q58" s="2190"/>
    </row>
    <row r="59" spans="1:21" x14ac:dyDescent="0.3">
      <c r="B59" s="2190"/>
      <c r="C59" s="2190"/>
      <c r="D59" s="2190"/>
      <c r="E59" s="2190"/>
      <c r="F59" s="2190"/>
      <c r="G59" s="2190"/>
      <c r="H59" s="2190"/>
      <c r="I59" s="2190"/>
      <c r="J59" s="2190"/>
      <c r="K59" s="2190"/>
      <c r="L59" s="2190"/>
      <c r="M59" s="2190"/>
      <c r="N59" s="2190"/>
      <c r="O59" s="2190"/>
      <c r="P59" s="2190"/>
      <c r="Q59" s="2190"/>
    </row>
    <row r="60" spans="1:21" x14ac:dyDescent="0.3">
      <c r="B60" s="2190"/>
      <c r="C60" s="2190"/>
      <c r="D60" s="2190"/>
      <c r="E60" s="2190"/>
      <c r="F60" s="2190"/>
      <c r="G60" s="2190"/>
      <c r="H60" s="2190"/>
      <c r="I60" s="2190"/>
      <c r="J60" s="2190"/>
      <c r="K60" s="2190"/>
      <c r="L60" s="2190"/>
      <c r="M60" s="2190"/>
      <c r="N60" s="2190"/>
      <c r="O60" s="2190"/>
      <c r="P60" s="2190"/>
      <c r="Q60" s="2190"/>
    </row>
    <row r="61" spans="1:21" x14ac:dyDescent="0.3">
      <c r="B61" s="2190"/>
      <c r="C61" s="2190"/>
      <c r="D61" s="2190"/>
      <c r="E61" s="2190"/>
      <c r="F61" s="2190"/>
      <c r="G61" s="2190"/>
      <c r="H61" s="2190"/>
      <c r="I61" s="2190"/>
      <c r="J61" s="2190"/>
      <c r="K61" s="2190"/>
      <c r="L61" s="2190"/>
      <c r="M61" s="2190"/>
      <c r="N61" s="2190"/>
      <c r="O61" s="2190"/>
      <c r="P61" s="2190"/>
      <c r="Q61" s="2190"/>
    </row>
    <row r="62" spans="1:21" x14ac:dyDescent="0.3">
      <c r="B62" s="2190"/>
      <c r="C62" s="2190"/>
      <c r="D62" s="2190"/>
      <c r="E62" s="2190"/>
      <c r="F62" s="2190"/>
      <c r="G62" s="2190"/>
      <c r="H62" s="2190"/>
      <c r="I62" s="2190"/>
      <c r="J62" s="2190"/>
      <c r="K62" s="2190"/>
      <c r="L62" s="2190"/>
      <c r="M62" s="2190"/>
      <c r="N62" s="2190"/>
      <c r="O62" s="2190"/>
      <c r="P62" s="2190"/>
      <c r="Q62" s="2190"/>
    </row>
    <row r="63" spans="1:21" x14ac:dyDescent="0.3">
      <c r="B63" s="2190"/>
      <c r="C63" s="2190"/>
      <c r="D63" s="2190"/>
      <c r="E63" s="2190"/>
      <c r="F63" s="2190"/>
      <c r="G63" s="2190"/>
      <c r="H63" s="2190"/>
      <c r="I63" s="2190"/>
      <c r="J63" s="2190"/>
      <c r="K63" s="2190"/>
      <c r="L63" s="2190"/>
      <c r="M63" s="2190"/>
      <c r="N63" s="2190"/>
      <c r="O63" s="2190"/>
      <c r="P63" s="2190"/>
      <c r="Q63" s="2190"/>
    </row>
    <row r="64" spans="1:21" x14ac:dyDescent="0.3">
      <c r="B64" s="2190"/>
      <c r="C64" s="2190"/>
      <c r="D64" s="2190"/>
      <c r="E64" s="2190"/>
      <c r="F64" s="2190"/>
      <c r="G64" s="2190"/>
      <c r="H64" s="2190"/>
      <c r="I64" s="2190"/>
      <c r="J64" s="2190"/>
      <c r="K64" s="2190"/>
      <c r="L64" s="2190"/>
      <c r="M64" s="2190"/>
      <c r="N64" s="2190"/>
      <c r="O64" s="2190"/>
      <c r="P64" s="2190"/>
      <c r="Q64" s="2190"/>
    </row>
    <row r="65" s="2190" customFormat="1" x14ac:dyDescent="0.3"/>
    <row r="66" s="2190" customFormat="1" x14ac:dyDescent="0.3"/>
    <row r="67" s="2190" customFormat="1" x14ac:dyDescent="0.3"/>
    <row r="68" s="2190" customFormat="1" x14ac:dyDescent="0.3"/>
    <row r="69" s="2190" customFormat="1" x14ac:dyDescent="0.3"/>
    <row r="70" s="2190" customFormat="1" x14ac:dyDescent="0.3"/>
    <row r="71" s="2190" customFormat="1" x14ac:dyDescent="0.3"/>
    <row r="72" s="2190" customFormat="1" x14ac:dyDescent="0.3"/>
    <row r="73" s="2190" customFormat="1" x14ac:dyDescent="0.3"/>
    <row r="74" s="2190" customFormat="1" x14ac:dyDescent="0.3"/>
    <row r="75" s="2190" customFormat="1" x14ac:dyDescent="0.3"/>
    <row r="76" s="2190" customFormat="1" x14ac:dyDescent="0.3"/>
    <row r="77" s="2190" customFormat="1" x14ac:dyDescent="0.3"/>
    <row r="78" s="2190" customFormat="1" x14ac:dyDescent="0.3"/>
    <row r="79" s="2190" customFormat="1" x14ac:dyDescent="0.3"/>
    <row r="80" s="2190" customFormat="1" x14ac:dyDescent="0.3"/>
    <row r="81" s="2190" customFormat="1" x14ac:dyDescent="0.3"/>
    <row r="82" s="2190" customFormat="1" x14ac:dyDescent="0.3"/>
    <row r="83" s="2190" customFormat="1" x14ac:dyDescent="0.3"/>
    <row r="84" s="2190" customFormat="1" x14ac:dyDescent="0.3"/>
    <row r="85" s="2190" customFormat="1" x14ac:dyDescent="0.3"/>
    <row r="86" s="2190" customFormat="1" x14ac:dyDescent="0.3"/>
    <row r="87" s="2190" customFormat="1" x14ac:dyDescent="0.3"/>
    <row r="88" s="2190" customFormat="1" x14ac:dyDescent="0.3"/>
    <row r="89" s="2190" customFormat="1" x14ac:dyDescent="0.3"/>
    <row r="90" s="2190" customFormat="1" x14ac:dyDescent="0.3"/>
    <row r="91" s="2190" customFormat="1" x14ac:dyDescent="0.3"/>
    <row r="92" s="2190" customFormat="1" x14ac:dyDescent="0.3"/>
    <row r="93" s="2190" customFormat="1" x14ac:dyDescent="0.3"/>
    <row r="94" s="2190" customFormat="1" x14ac:dyDescent="0.3"/>
    <row r="95" s="2190" customFormat="1" x14ac:dyDescent="0.3"/>
    <row r="96" s="2190" customFormat="1" x14ac:dyDescent="0.3"/>
    <row r="97" s="2190" customFormat="1" x14ac:dyDescent="0.3"/>
    <row r="98" s="2190" customFormat="1" x14ac:dyDescent="0.3"/>
    <row r="99" s="2190" customFormat="1" x14ac:dyDescent="0.3"/>
    <row r="100" s="2190" customFormat="1" x14ac:dyDescent="0.3"/>
    <row r="101" s="2190" customFormat="1" x14ac:dyDescent="0.3"/>
    <row r="102" s="2190" customFormat="1" x14ac:dyDescent="0.3"/>
    <row r="103" s="2190" customFormat="1" x14ac:dyDescent="0.3"/>
    <row r="104" s="2190" customFormat="1" x14ac:dyDescent="0.3"/>
    <row r="105" s="2190" customFormat="1" x14ac:dyDescent="0.3"/>
  </sheetData>
  <mergeCells count="7">
    <mergeCell ref="A1:I1"/>
    <mergeCell ref="A3:A5"/>
    <mergeCell ref="B3:B5"/>
    <mergeCell ref="C3:Q3"/>
    <mergeCell ref="I4:K4"/>
    <mergeCell ref="L4:N4"/>
    <mergeCell ref="O4:Q4"/>
  </mergeCells>
  <hyperlinks>
    <hyperlink ref="A1" location="CONTENT!A1" display="Back to table of contents" xr:uid="{153FFE07-E46C-420D-A3CE-E2C31AAD498C}"/>
    <hyperlink ref="A1:I1" location="CONTENT!B157" display="Back to table of contents" xr:uid="{33855CB4-3993-48EB-955F-D4F6C1A11456}"/>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9A328-112B-482D-B4C6-C33DEEC1F7E0}">
  <dimension ref="A1:I72"/>
  <sheetViews>
    <sheetView workbookViewId="0">
      <selection sqref="A1:XFD1"/>
    </sheetView>
  </sheetViews>
  <sheetFormatPr defaultRowHeight="13.2" x14ac:dyDescent="0.25"/>
  <cols>
    <col min="1" max="1" width="0.5" style="2271" customWidth="1"/>
    <col min="2" max="2" width="2" style="2271" customWidth="1"/>
    <col min="3" max="3" width="6.5" style="2271" customWidth="1"/>
    <col min="4" max="4" width="53.09765625" style="2271" customWidth="1"/>
    <col min="5" max="6" width="6.19921875" style="2271" bestFit="1" customWidth="1"/>
    <col min="7" max="7" width="7.09765625" style="2271" bestFit="1" customWidth="1"/>
    <col min="8" max="243" width="9" style="2271"/>
    <col min="244" max="244" width="1.19921875" style="2271" customWidth="1"/>
    <col min="245" max="245" width="2" style="2271" customWidth="1"/>
    <col min="246" max="246" width="6.5" style="2271" customWidth="1"/>
    <col min="247" max="247" width="46.5" style="2271" customWidth="1"/>
    <col min="248" max="249" width="8.69921875" style="2271" customWidth="1"/>
    <col min="250" max="250" width="10.59765625" style="2271" customWidth="1"/>
    <col min="251" max="251" width="8" style="2271" customWidth="1"/>
    <col min="252" max="499" width="9" style="2271"/>
    <col min="500" max="500" width="1.19921875" style="2271" customWidth="1"/>
    <col min="501" max="501" width="2" style="2271" customWidth="1"/>
    <col min="502" max="502" width="6.5" style="2271" customWidth="1"/>
    <col min="503" max="503" width="46.5" style="2271" customWidth="1"/>
    <col min="504" max="505" width="8.69921875" style="2271" customWidth="1"/>
    <col min="506" max="506" width="10.59765625" style="2271" customWidth="1"/>
    <col min="507" max="507" width="8" style="2271" customWidth="1"/>
    <col min="508" max="755" width="9" style="2271"/>
    <col min="756" max="756" width="1.19921875" style="2271" customWidth="1"/>
    <col min="757" max="757" width="2" style="2271" customWidth="1"/>
    <col min="758" max="758" width="6.5" style="2271" customWidth="1"/>
    <col min="759" max="759" width="46.5" style="2271" customWidth="1"/>
    <col min="760" max="761" width="8.69921875" style="2271" customWidth="1"/>
    <col min="762" max="762" width="10.59765625" style="2271" customWidth="1"/>
    <col min="763" max="763" width="8" style="2271" customWidth="1"/>
    <col min="764" max="1011" width="9" style="2271"/>
    <col min="1012" max="1012" width="1.19921875" style="2271" customWidth="1"/>
    <col min="1013" max="1013" width="2" style="2271" customWidth="1"/>
    <col min="1014" max="1014" width="6.5" style="2271" customWidth="1"/>
    <col min="1015" max="1015" width="46.5" style="2271" customWidth="1"/>
    <col min="1016" max="1017" width="8.69921875" style="2271" customWidth="1"/>
    <col min="1018" max="1018" width="10.59765625" style="2271" customWidth="1"/>
    <col min="1019" max="1019" width="8" style="2271" customWidth="1"/>
    <col min="1020" max="1267" width="9" style="2271"/>
    <col min="1268" max="1268" width="1.19921875" style="2271" customWidth="1"/>
    <col min="1269" max="1269" width="2" style="2271" customWidth="1"/>
    <col min="1270" max="1270" width="6.5" style="2271" customWidth="1"/>
    <col min="1271" max="1271" width="46.5" style="2271" customWidth="1"/>
    <col min="1272" max="1273" width="8.69921875" style="2271" customWidth="1"/>
    <col min="1274" max="1274" width="10.59765625" style="2271" customWidth="1"/>
    <col min="1275" max="1275" width="8" style="2271" customWidth="1"/>
    <col min="1276" max="1523" width="9" style="2271"/>
    <col min="1524" max="1524" width="1.19921875" style="2271" customWidth="1"/>
    <col min="1525" max="1525" width="2" style="2271" customWidth="1"/>
    <col min="1526" max="1526" width="6.5" style="2271" customWidth="1"/>
    <col min="1527" max="1527" width="46.5" style="2271" customWidth="1"/>
    <col min="1528" max="1529" width="8.69921875" style="2271" customWidth="1"/>
    <col min="1530" max="1530" width="10.59765625" style="2271" customWidth="1"/>
    <col min="1531" max="1531" width="8" style="2271" customWidth="1"/>
    <col min="1532" max="1779" width="9" style="2271"/>
    <col min="1780" max="1780" width="1.19921875" style="2271" customWidth="1"/>
    <col min="1781" max="1781" width="2" style="2271" customWidth="1"/>
    <col min="1782" max="1782" width="6.5" style="2271" customWidth="1"/>
    <col min="1783" max="1783" width="46.5" style="2271" customWidth="1"/>
    <col min="1784" max="1785" width="8.69921875" style="2271" customWidth="1"/>
    <col min="1786" max="1786" width="10.59765625" style="2271" customWidth="1"/>
    <col min="1787" max="1787" width="8" style="2271" customWidth="1"/>
    <col min="1788" max="2035" width="9" style="2271"/>
    <col min="2036" max="2036" width="1.19921875" style="2271" customWidth="1"/>
    <col min="2037" max="2037" width="2" style="2271" customWidth="1"/>
    <col min="2038" max="2038" width="6.5" style="2271" customWidth="1"/>
    <col min="2039" max="2039" width="46.5" style="2271" customWidth="1"/>
    <col min="2040" max="2041" width="8.69921875" style="2271" customWidth="1"/>
    <col min="2042" max="2042" width="10.59765625" style="2271" customWidth="1"/>
    <col min="2043" max="2043" width="8" style="2271" customWidth="1"/>
    <col min="2044" max="2291" width="9" style="2271"/>
    <col min="2292" max="2292" width="1.19921875" style="2271" customWidth="1"/>
    <col min="2293" max="2293" width="2" style="2271" customWidth="1"/>
    <col min="2294" max="2294" width="6.5" style="2271" customWidth="1"/>
    <col min="2295" max="2295" width="46.5" style="2271" customWidth="1"/>
    <col min="2296" max="2297" width="8.69921875" style="2271" customWidth="1"/>
    <col min="2298" max="2298" width="10.59765625" style="2271" customWidth="1"/>
    <col min="2299" max="2299" width="8" style="2271" customWidth="1"/>
    <col min="2300" max="2547" width="9" style="2271"/>
    <col min="2548" max="2548" width="1.19921875" style="2271" customWidth="1"/>
    <col min="2549" max="2549" width="2" style="2271" customWidth="1"/>
    <col min="2550" max="2550" width="6.5" style="2271" customWidth="1"/>
    <col min="2551" max="2551" width="46.5" style="2271" customWidth="1"/>
    <col min="2552" max="2553" width="8.69921875" style="2271" customWidth="1"/>
    <col min="2554" max="2554" width="10.59765625" style="2271" customWidth="1"/>
    <col min="2555" max="2555" width="8" style="2271" customWidth="1"/>
    <col min="2556" max="2803" width="9" style="2271"/>
    <col min="2804" max="2804" width="1.19921875" style="2271" customWidth="1"/>
    <col min="2805" max="2805" width="2" style="2271" customWidth="1"/>
    <col min="2806" max="2806" width="6.5" style="2271" customWidth="1"/>
    <col min="2807" max="2807" width="46.5" style="2271" customWidth="1"/>
    <col min="2808" max="2809" width="8.69921875" style="2271" customWidth="1"/>
    <col min="2810" max="2810" width="10.59765625" style="2271" customWidth="1"/>
    <col min="2811" max="2811" width="8" style="2271" customWidth="1"/>
    <col min="2812" max="3059" width="9" style="2271"/>
    <col min="3060" max="3060" width="1.19921875" style="2271" customWidth="1"/>
    <col min="3061" max="3061" width="2" style="2271" customWidth="1"/>
    <col min="3062" max="3062" width="6.5" style="2271" customWidth="1"/>
    <col min="3063" max="3063" width="46.5" style="2271" customWidth="1"/>
    <col min="3064" max="3065" width="8.69921875" style="2271" customWidth="1"/>
    <col min="3066" max="3066" width="10.59765625" style="2271" customWidth="1"/>
    <col min="3067" max="3067" width="8" style="2271" customWidth="1"/>
    <col min="3068" max="3315" width="9" style="2271"/>
    <col min="3316" max="3316" width="1.19921875" style="2271" customWidth="1"/>
    <col min="3317" max="3317" width="2" style="2271" customWidth="1"/>
    <col min="3318" max="3318" width="6.5" style="2271" customWidth="1"/>
    <col min="3319" max="3319" width="46.5" style="2271" customWidth="1"/>
    <col min="3320" max="3321" width="8.69921875" style="2271" customWidth="1"/>
    <col min="3322" max="3322" width="10.59765625" style="2271" customWidth="1"/>
    <col min="3323" max="3323" width="8" style="2271" customWidth="1"/>
    <col min="3324" max="3571" width="9" style="2271"/>
    <col min="3572" max="3572" width="1.19921875" style="2271" customWidth="1"/>
    <col min="3573" max="3573" width="2" style="2271" customWidth="1"/>
    <col min="3574" max="3574" width="6.5" style="2271" customWidth="1"/>
    <col min="3575" max="3575" width="46.5" style="2271" customWidth="1"/>
    <col min="3576" max="3577" width="8.69921875" style="2271" customWidth="1"/>
    <col min="3578" max="3578" width="10.59765625" style="2271" customWidth="1"/>
    <col min="3579" max="3579" width="8" style="2271" customWidth="1"/>
    <col min="3580" max="3827" width="9" style="2271"/>
    <col min="3828" max="3828" width="1.19921875" style="2271" customWidth="1"/>
    <col min="3829" max="3829" width="2" style="2271" customWidth="1"/>
    <col min="3830" max="3830" width="6.5" style="2271" customWidth="1"/>
    <col min="3831" max="3831" width="46.5" style="2271" customWidth="1"/>
    <col min="3832" max="3833" width="8.69921875" style="2271" customWidth="1"/>
    <col min="3834" max="3834" width="10.59765625" style="2271" customWidth="1"/>
    <col min="3835" max="3835" width="8" style="2271" customWidth="1"/>
    <col min="3836" max="4083" width="9" style="2271"/>
    <col min="4084" max="4084" width="1.19921875" style="2271" customWidth="1"/>
    <col min="4085" max="4085" width="2" style="2271" customWidth="1"/>
    <col min="4086" max="4086" width="6.5" style="2271" customWidth="1"/>
    <col min="4087" max="4087" width="46.5" style="2271" customWidth="1"/>
    <col min="4088" max="4089" width="8.69921875" style="2271" customWidth="1"/>
    <col min="4090" max="4090" width="10.59765625" style="2271" customWidth="1"/>
    <col min="4091" max="4091" width="8" style="2271" customWidth="1"/>
    <col min="4092" max="4339" width="9" style="2271"/>
    <col min="4340" max="4340" width="1.19921875" style="2271" customWidth="1"/>
    <col min="4341" max="4341" width="2" style="2271" customWidth="1"/>
    <col min="4342" max="4342" width="6.5" style="2271" customWidth="1"/>
    <col min="4343" max="4343" width="46.5" style="2271" customWidth="1"/>
    <col min="4344" max="4345" width="8.69921875" style="2271" customWidth="1"/>
    <col min="4346" max="4346" width="10.59765625" style="2271" customWidth="1"/>
    <col min="4347" max="4347" width="8" style="2271" customWidth="1"/>
    <col min="4348" max="4595" width="9" style="2271"/>
    <col min="4596" max="4596" width="1.19921875" style="2271" customWidth="1"/>
    <col min="4597" max="4597" width="2" style="2271" customWidth="1"/>
    <col min="4598" max="4598" width="6.5" style="2271" customWidth="1"/>
    <col min="4599" max="4599" width="46.5" style="2271" customWidth="1"/>
    <col min="4600" max="4601" width="8.69921875" style="2271" customWidth="1"/>
    <col min="4602" max="4602" width="10.59765625" style="2271" customWidth="1"/>
    <col min="4603" max="4603" width="8" style="2271" customWidth="1"/>
    <col min="4604" max="4851" width="9" style="2271"/>
    <col min="4852" max="4852" width="1.19921875" style="2271" customWidth="1"/>
    <col min="4853" max="4853" width="2" style="2271" customWidth="1"/>
    <col min="4854" max="4854" width="6.5" style="2271" customWidth="1"/>
    <col min="4855" max="4855" width="46.5" style="2271" customWidth="1"/>
    <col min="4856" max="4857" width="8.69921875" style="2271" customWidth="1"/>
    <col min="4858" max="4858" width="10.59765625" style="2271" customWidth="1"/>
    <col min="4859" max="4859" width="8" style="2271" customWidth="1"/>
    <col min="4860" max="5107" width="9" style="2271"/>
    <col min="5108" max="5108" width="1.19921875" style="2271" customWidth="1"/>
    <col min="5109" max="5109" width="2" style="2271" customWidth="1"/>
    <col min="5110" max="5110" width="6.5" style="2271" customWidth="1"/>
    <col min="5111" max="5111" width="46.5" style="2271" customWidth="1"/>
    <col min="5112" max="5113" width="8.69921875" style="2271" customWidth="1"/>
    <col min="5114" max="5114" width="10.59765625" style="2271" customWidth="1"/>
    <col min="5115" max="5115" width="8" style="2271" customWidth="1"/>
    <col min="5116" max="5363" width="9" style="2271"/>
    <col min="5364" max="5364" width="1.19921875" style="2271" customWidth="1"/>
    <col min="5365" max="5365" width="2" style="2271" customWidth="1"/>
    <col min="5366" max="5366" width="6.5" style="2271" customWidth="1"/>
    <col min="5367" max="5367" width="46.5" style="2271" customWidth="1"/>
    <col min="5368" max="5369" width="8.69921875" style="2271" customWidth="1"/>
    <col min="5370" max="5370" width="10.59765625" style="2271" customWidth="1"/>
    <col min="5371" max="5371" width="8" style="2271" customWidth="1"/>
    <col min="5372" max="5619" width="9" style="2271"/>
    <col min="5620" max="5620" width="1.19921875" style="2271" customWidth="1"/>
    <col min="5621" max="5621" width="2" style="2271" customWidth="1"/>
    <col min="5622" max="5622" width="6.5" style="2271" customWidth="1"/>
    <col min="5623" max="5623" width="46.5" style="2271" customWidth="1"/>
    <col min="5624" max="5625" width="8.69921875" style="2271" customWidth="1"/>
    <col min="5626" max="5626" width="10.59765625" style="2271" customWidth="1"/>
    <col min="5627" max="5627" width="8" style="2271" customWidth="1"/>
    <col min="5628" max="5875" width="9" style="2271"/>
    <col min="5876" max="5876" width="1.19921875" style="2271" customWidth="1"/>
    <col min="5877" max="5877" width="2" style="2271" customWidth="1"/>
    <col min="5878" max="5878" width="6.5" style="2271" customWidth="1"/>
    <col min="5879" max="5879" width="46.5" style="2271" customWidth="1"/>
    <col min="5880" max="5881" width="8.69921875" style="2271" customWidth="1"/>
    <col min="5882" max="5882" width="10.59765625" style="2271" customWidth="1"/>
    <col min="5883" max="5883" width="8" style="2271" customWidth="1"/>
    <col min="5884" max="6131" width="9" style="2271"/>
    <col min="6132" max="6132" width="1.19921875" style="2271" customWidth="1"/>
    <col min="6133" max="6133" width="2" style="2271" customWidth="1"/>
    <col min="6134" max="6134" width="6.5" style="2271" customWidth="1"/>
    <col min="6135" max="6135" width="46.5" style="2271" customWidth="1"/>
    <col min="6136" max="6137" width="8.69921875" style="2271" customWidth="1"/>
    <col min="6138" max="6138" width="10.59765625" style="2271" customWidth="1"/>
    <col min="6139" max="6139" width="8" style="2271" customWidth="1"/>
    <col min="6140" max="6387" width="9" style="2271"/>
    <col min="6388" max="6388" width="1.19921875" style="2271" customWidth="1"/>
    <col min="6389" max="6389" width="2" style="2271" customWidth="1"/>
    <col min="6390" max="6390" width="6.5" style="2271" customWidth="1"/>
    <col min="6391" max="6391" width="46.5" style="2271" customWidth="1"/>
    <col min="6392" max="6393" width="8.69921875" style="2271" customWidth="1"/>
    <col min="6394" max="6394" width="10.59765625" style="2271" customWidth="1"/>
    <col min="6395" max="6395" width="8" style="2271" customWidth="1"/>
    <col min="6396" max="6643" width="9" style="2271"/>
    <col min="6644" max="6644" width="1.19921875" style="2271" customWidth="1"/>
    <col min="6645" max="6645" width="2" style="2271" customWidth="1"/>
    <col min="6646" max="6646" width="6.5" style="2271" customWidth="1"/>
    <col min="6647" max="6647" width="46.5" style="2271" customWidth="1"/>
    <col min="6648" max="6649" width="8.69921875" style="2271" customWidth="1"/>
    <col min="6650" max="6650" width="10.59765625" style="2271" customWidth="1"/>
    <col min="6651" max="6651" width="8" style="2271" customWidth="1"/>
    <col min="6652" max="6899" width="9" style="2271"/>
    <col min="6900" max="6900" width="1.19921875" style="2271" customWidth="1"/>
    <col min="6901" max="6901" width="2" style="2271" customWidth="1"/>
    <col min="6902" max="6902" width="6.5" style="2271" customWidth="1"/>
    <col min="6903" max="6903" width="46.5" style="2271" customWidth="1"/>
    <col min="6904" max="6905" width="8.69921875" style="2271" customWidth="1"/>
    <col min="6906" max="6906" width="10.59765625" style="2271" customWidth="1"/>
    <col min="6907" max="6907" width="8" style="2271" customWidth="1"/>
    <col min="6908" max="7155" width="9" style="2271"/>
    <col min="7156" max="7156" width="1.19921875" style="2271" customWidth="1"/>
    <col min="7157" max="7157" width="2" style="2271" customWidth="1"/>
    <col min="7158" max="7158" width="6.5" style="2271" customWidth="1"/>
    <col min="7159" max="7159" width="46.5" style="2271" customWidth="1"/>
    <col min="7160" max="7161" width="8.69921875" style="2271" customWidth="1"/>
    <col min="7162" max="7162" width="10.59765625" style="2271" customWidth="1"/>
    <col min="7163" max="7163" width="8" style="2271" customWidth="1"/>
    <col min="7164" max="7411" width="9" style="2271"/>
    <col min="7412" max="7412" width="1.19921875" style="2271" customWidth="1"/>
    <col min="7413" max="7413" width="2" style="2271" customWidth="1"/>
    <col min="7414" max="7414" width="6.5" style="2271" customWidth="1"/>
    <col min="7415" max="7415" width="46.5" style="2271" customWidth="1"/>
    <col min="7416" max="7417" width="8.69921875" style="2271" customWidth="1"/>
    <col min="7418" max="7418" width="10.59765625" style="2271" customWidth="1"/>
    <col min="7419" max="7419" width="8" style="2271" customWidth="1"/>
    <col min="7420" max="7667" width="9" style="2271"/>
    <col min="7668" max="7668" width="1.19921875" style="2271" customWidth="1"/>
    <col min="7669" max="7669" width="2" style="2271" customWidth="1"/>
    <col min="7670" max="7670" width="6.5" style="2271" customWidth="1"/>
    <col min="7671" max="7671" width="46.5" style="2271" customWidth="1"/>
    <col min="7672" max="7673" width="8.69921875" style="2271" customWidth="1"/>
    <col min="7674" max="7674" width="10.59765625" style="2271" customWidth="1"/>
    <col min="7675" max="7675" width="8" style="2271" customWidth="1"/>
    <col min="7676" max="7923" width="9" style="2271"/>
    <col min="7924" max="7924" width="1.19921875" style="2271" customWidth="1"/>
    <col min="7925" max="7925" width="2" style="2271" customWidth="1"/>
    <col min="7926" max="7926" width="6.5" style="2271" customWidth="1"/>
    <col min="7927" max="7927" width="46.5" style="2271" customWidth="1"/>
    <col min="7928" max="7929" width="8.69921875" style="2271" customWidth="1"/>
    <col min="7930" max="7930" width="10.59765625" style="2271" customWidth="1"/>
    <col min="7931" max="7931" width="8" style="2271" customWidth="1"/>
    <col min="7932" max="8179" width="9" style="2271"/>
    <col min="8180" max="8180" width="1.19921875" style="2271" customWidth="1"/>
    <col min="8181" max="8181" width="2" style="2271" customWidth="1"/>
    <col min="8182" max="8182" width="6.5" style="2271" customWidth="1"/>
    <col min="8183" max="8183" width="46.5" style="2271" customWidth="1"/>
    <col min="8184" max="8185" width="8.69921875" style="2271" customWidth="1"/>
    <col min="8186" max="8186" width="10.59765625" style="2271" customWidth="1"/>
    <col min="8187" max="8187" width="8" style="2271" customWidth="1"/>
    <col min="8188" max="8435" width="9" style="2271"/>
    <col min="8436" max="8436" width="1.19921875" style="2271" customWidth="1"/>
    <col min="8437" max="8437" width="2" style="2271" customWidth="1"/>
    <col min="8438" max="8438" width="6.5" style="2271" customWidth="1"/>
    <col min="8439" max="8439" width="46.5" style="2271" customWidth="1"/>
    <col min="8440" max="8441" width="8.69921875" style="2271" customWidth="1"/>
    <col min="8442" max="8442" width="10.59765625" style="2271" customWidth="1"/>
    <col min="8443" max="8443" width="8" style="2271" customWidth="1"/>
    <col min="8444" max="8691" width="9" style="2271"/>
    <col min="8692" max="8692" width="1.19921875" style="2271" customWidth="1"/>
    <col min="8693" max="8693" width="2" style="2271" customWidth="1"/>
    <col min="8694" max="8694" width="6.5" style="2271" customWidth="1"/>
    <col min="8695" max="8695" width="46.5" style="2271" customWidth="1"/>
    <col min="8696" max="8697" width="8.69921875" style="2271" customWidth="1"/>
    <col min="8698" max="8698" width="10.59765625" style="2271" customWidth="1"/>
    <col min="8699" max="8699" width="8" style="2271" customWidth="1"/>
    <col min="8700" max="8947" width="9" style="2271"/>
    <col min="8948" max="8948" width="1.19921875" style="2271" customWidth="1"/>
    <col min="8949" max="8949" width="2" style="2271" customWidth="1"/>
    <col min="8950" max="8950" width="6.5" style="2271" customWidth="1"/>
    <col min="8951" max="8951" width="46.5" style="2271" customWidth="1"/>
    <col min="8952" max="8953" width="8.69921875" style="2271" customWidth="1"/>
    <col min="8954" max="8954" width="10.59765625" style="2271" customWidth="1"/>
    <col min="8955" max="8955" width="8" style="2271" customWidth="1"/>
    <col min="8956" max="9203" width="9" style="2271"/>
    <col min="9204" max="9204" width="1.19921875" style="2271" customWidth="1"/>
    <col min="9205" max="9205" width="2" style="2271" customWidth="1"/>
    <col min="9206" max="9206" width="6.5" style="2271" customWidth="1"/>
    <col min="9207" max="9207" width="46.5" style="2271" customWidth="1"/>
    <col min="9208" max="9209" width="8.69921875" style="2271" customWidth="1"/>
    <col min="9210" max="9210" width="10.59765625" style="2271" customWidth="1"/>
    <col min="9211" max="9211" width="8" style="2271" customWidth="1"/>
    <col min="9212" max="9459" width="9" style="2271"/>
    <col min="9460" max="9460" width="1.19921875" style="2271" customWidth="1"/>
    <col min="9461" max="9461" width="2" style="2271" customWidth="1"/>
    <col min="9462" max="9462" width="6.5" style="2271" customWidth="1"/>
    <col min="9463" max="9463" width="46.5" style="2271" customWidth="1"/>
    <col min="9464" max="9465" width="8.69921875" style="2271" customWidth="1"/>
    <col min="9466" max="9466" width="10.59765625" style="2271" customWidth="1"/>
    <col min="9467" max="9467" width="8" style="2271" customWidth="1"/>
    <col min="9468" max="9715" width="9" style="2271"/>
    <col min="9716" max="9716" width="1.19921875" style="2271" customWidth="1"/>
    <col min="9717" max="9717" width="2" style="2271" customWidth="1"/>
    <col min="9718" max="9718" width="6.5" style="2271" customWidth="1"/>
    <col min="9719" max="9719" width="46.5" style="2271" customWidth="1"/>
    <col min="9720" max="9721" width="8.69921875" style="2271" customWidth="1"/>
    <col min="9722" max="9722" width="10.59765625" style="2271" customWidth="1"/>
    <col min="9723" max="9723" width="8" style="2271" customWidth="1"/>
    <col min="9724" max="9971" width="9" style="2271"/>
    <col min="9972" max="9972" width="1.19921875" style="2271" customWidth="1"/>
    <col min="9973" max="9973" width="2" style="2271" customWidth="1"/>
    <col min="9974" max="9974" width="6.5" style="2271" customWidth="1"/>
    <col min="9975" max="9975" width="46.5" style="2271" customWidth="1"/>
    <col min="9976" max="9977" width="8.69921875" style="2271" customWidth="1"/>
    <col min="9978" max="9978" width="10.59765625" style="2271" customWidth="1"/>
    <col min="9979" max="9979" width="8" style="2271" customWidth="1"/>
    <col min="9980" max="10227" width="9" style="2271"/>
    <col min="10228" max="10228" width="1.19921875" style="2271" customWidth="1"/>
    <col min="10229" max="10229" width="2" style="2271" customWidth="1"/>
    <col min="10230" max="10230" width="6.5" style="2271" customWidth="1"/>
    <col min="10231" max="10231" width="46.5" style="2271" customWidth="1"/>
    <col min="10232" max="10233" width="8.69921875" style="2271" customWidth="1"/>
    <col min="10234" max="10234" width="10.59765625" style="2271" customWidth="1"/>
    <col min="10235" max="10235" width="8" style="2271" customWidth="1"/>
    <col min="10236" max="10483" width="9" style="2271"/>
    <col min="10484" max="10484" width="1.19921875" style="2271" customWidth="1"/>
    <col min="10485" max="10485" width="2" style="2271" customWidth="1"/>
    <col min="10486" max="10486" width="6.5" style="2271" customWidth="1"/>
    <col min="10487" max="10487" width="46.5" style="2271" customWidth="1"/>
    <col min="10488" max="10489" width="8.69921875" style="2271" customWidth="1"/>
    <col min="10490" max="10490" width="10.59765625" style="2271" customWidth="1"/>
    <col min="10491" max="10491" width="8" style="2271" customWidth="1"/>
    <col min="10492" max="10739" width="9" style="2271"/>
    <col min="10740" max="10740" width="1.19921875" style="2271" customWidth="1"/>
    <col min="10741" max="10741" width="2" style="2271" customWidth="1"/>
    <col min="10742" max="10742" width="6.5" style="2271" customWidth="1"/>
    <col min="10743" max="10743" width="46.5" style="2271" customWidth="1"/>
    <col min="10744" max="10745" width="8.69921875" style="2271" customWidth="1"/>
    <col min="10746" max="10746" width="10.59765625" style="2271" customWidth="1"/>
    <col min="10747" max="10747" width="8" style="2271" customWidth="1"/>
    <col min="10748" max="10995" width="9" style="2271"/>
    <col min="10996" max="10996" width="1.19921875" style="2271" customWidth="1"/>
    <col min="10997" max="10997" width="2" style="2271" customWidth="1"/>
    <col min="10998" max="10998" width="6.5" style="2271" customWidth="1"/>
    <col min="10999" max="10999" width="46.5" style="2271" customWidth="1"/>
    <col min="11000" max="11001" width="8.69921875" style="2271" customWidth="1"/>
    <col min="11002" max="11002" width="10.59765625" style="2271" customWidth="1"/>
    <col min="11003" max="11003" width="8" style="2271" customWidth="1"/>
    <col min="11004" max="11251" width="9" style="2271"/>
    <col min="11252" max="11252" width="1.19921875" style="2271" customWidth="1"/>
    <col min="11253" max="11253" width="2" style="2271" customWidth="1"/>
    <col min="11254" max="11254" width="6.5" style="2271" customWidth="1"/>
    <col min="11255" max="11255" width="46.5" style="2271" customWidth="1"/>
    <col min="11256" max="11257" width="8.69921875" style="2271" customWidth="1"/>
    <col min="11258" max="11258" width="10.59765625" style="2271" customWidth="1"/>
    <col min="11259" max="11259" width="8" style="2271" customWidth="1"/>
    <col min="11260" max="11507" width="9" style="2271"/>
    <col min="11508" max="11508" width="1.19921875" style="2271" customWidth="1"/>
    <col min="11509" max="11509" width="2" style="2271" customWidth="1"/>
    <col min="11510" max="11510" width="6.5" style="2271" customWidth="1"/>
    <col min="11511" max="11511" width="46.5" style="2271" customWidth="1"/>
    <col min="11512" max="11513" width="8.69921875" style="2271" customWidth="1"/>
    <col min="11514" max="11514" width="10.59765625" style="2271" customWidth="1"/>
    <col min="11515" max="11515" width="8" style="2271" customWidth="1"/>
    <col min="11516" max="11763" width="9" style="2271"/>
    <col min="11764" max="11764" width="1.19921875" style="2271" customWidth="1"/>
    <col min="11765" max="11765" width="2" style="2271" customWidth="1"/>
    <col min="11766" max="11766" width="6.5" style="2271" customWidth="1"/>
    <col min="11767" max="11767" width="46.5" style="2271" customWidth="1"/>
    <col min="11768" max="11769" width="8.69921875" style="2271" customWidth="1"/>
    <col min="11770" max="11770" width="10.59765625" style="2271" customWidth="1"/>
    <col min="11771" max="11771" width="8" style="2271" customWidth="1"/>
    <col min="11772" max="12019" width="9" style="2271"/>
    <col min="12020" max="12020" width="1.19921875" style="2271" customWidth="1"/>
    <col min="12021" max="12021" width="2" style="2271" customWidth="1"/>
    <col min="12022" max="12022" width="6.5" style="2271" customWidth="1"/>
    <col min="12023" max="12023" width="46.5" style="2271" customWidth="1"/>
    <col min="12024" max="12025" width="8.69921875" style="2271" customWidth="1"/>
    <col min="12026" max="12026" width="10.59765625" style="2271" customWidth="1"/>
    <col min="12027" max="12027" width="8" style="2271" customWidth="1"/>
    <col min="12028" max="12275" width="9" style="2271"/>
    <col min="12276" max="12276" width="1.19921875" style="2271" customWidth="1"/>
    <col min="12277" max="12277" width="2" style="2271" customWidth="1"/>
    <col min="12278" max="12278" width="6.5" style="2271" customWidth="1"/>
    <col min="12279" max="12279" width="46.5" style="2271" customWidth="1"/>
    <col min="12280" max="12281" width="8.69921875" style="2271" customWidth="1"/>
    <col min="12282" max="12282" width="10.59765625" style="2271" customWidth="1"/>
    <col min="12283" max="12283" width="8" style="2271" customWidth="1"/>
    <col min="12284" max="12531" width="9" style="2271"/>
    <col min="12532" max="12532" width="1.19921875" style="2271" customWidth="1"/>
    <col min="12533" max="12533" width="2" style="2271" customWidth="1"/>
    <col min="12534" max="12534" width="6.5" style="2271" customWidth="1"/>
    <col min="12535" max="12535" width="46.5" style="2271" customWidth="1"/>
    <col min="12536" max="12537" width="8.69921875" style="2271" customWidth="1"/>
    <col min="12538" max="12538" width="10.59765625" style="2271" customWidth="1"/>
    <col min="12539" max="12539" width="8" style="2271" customWidth="1"/>
    <col min="12540" max="12787" width="9" style="2271"/>
    <col min="12788" max="12788" width="1.19921875" style="2271" customWidth="1"/>
    <col min="12789" max="12789" width="2" style="2271" customWidth="1"/>
    <col min="12790" max="12790" width="6.5" style="2271" customWidth="1"/>
    <col min="12791" max="12791" width="46.5" style="2271" customWidth="1"/>
    <col min="12792" max="12793" width="8.69921875" style="2271" customWidth="1"/>
    <col min="12794" max="12794" width="10.59765625" style="2271" customWidth="1"/>
    <col min="12795" max="12795" width="8" style="2271" customWidth="1"/>
    <col min="12796" max="13043" width="9" style="2271"/>
    <col min="13044" max="13044" width="1.19921875" style="2271" customWidth="1"/>
    <col min="13045" max="13045" width="2" style="2271" customWidth="1"/>
    <col min="13046" max="13046" width="6.5" style="2271" customWidth="1"/>
    <col min="13047" max="13047" width="46.5" style="2271" customWidth="1"/>
    <col min="13048" max="13049" width="8.69921875" style="2271" customWidth="1"/>
    <col min="13050" max="13050" width="10.59765625" style="2271" customWidth="1"/>
    <col min="13051" max="13051" width="8" style="2271" customWidth="1"/>
    <col min="13052" max="13299" width="9" style="2271"/>
    <col min="13300" max="13300" width="1.19921875" style="2271" customWidth="1"/>
    <col min="13301" max="13301" width="2" style="2271" customWidth="1"/>
    <col min="13302" max="13302" width="6.5" style="2271" customWidth="1"/>
    <col min="13303" max="13303" width="46.5" style="2271" customWidth="1"/>
    <col min="13304" max="13305" width="8.69921875" style="2271" customWidth="1"/>
    <col min="13306" max="13306" width="10.59765625" style="2271" customWidth="1"/>
    <col min="13307" max="13307" width="8" style="2271" customWidth="1"/>
    <col min="13308" max="13555" width="9" style="2271"/>
    <col min="13556" max="13556" width="1.19921875" style="2271" customWidth="1"/>
    <col min="13557" max="13557" width="2" style="2271" customWidth="1"/>
    <col min="13558" max="13558" width="6.5" style="2271" customWidth="1"/>
    <col min="13559" max="13559" width="46.5" style="2271" customWidth="1"/>
    <col min="13560" max="13561" width="8.69921875" style="2271" customWidth="1"/>
    <col min="13562" max="13562" width="10.59765625" style="2271" customWidth="1"/>
    <col min="13563" max="13563" width="8" style="2271" customWidth="1"/>
    <col min="13564" max="13811" width="9" style="2271"/>
    <col min="13812" max="13812" width="1.19921875" style="2271" customWidth="1"/>
    <col min="13813" max="13813" width="2" style="2271" customWidth="1"/>
    <col min="13814" max="13814" width="6.5" style="2271" customWidth="1"/>
    <col min="13815" max="13815" width="46.5" style="2271" customWidth="1"/>
    <col min="13816" max="13817" width="8.69921875" style="2271" customWidth="1"/>
    <col min="13818" max="13818" width="10.59765625" style="2271" customWidth="1"/>
    <col min="13819" max="13819" width="8" style="2271" customWidth="1"/>
    <col min="13820" max="14067" width="9" style="2271"/>
    <col min="14068" max="14068" width="1.19921875" style="2271" customWidth="1"/>
    <col min="14069" max="14069" width="2" style="2271" customWidth="1"/>
    <col min="14070" max="14070" width="6.5" style="2271" customWidth="1"/>
    <col min="14071" max="14071" width="46.5" style="2271" customWidth="1"/>
    <col min="14072" max="14073" width="8.69921875" style="2271" customWidth="1"/>
    <col min="14074" max="14074" width="10.59765625" style="2271" customWidth="1"/>
    <col min="14075" max="14075" width="8" style="2271" customWidth="1"/>
    <col min="14076" max="14323" width="9" style="2271"/>
    <col min="14324" max="14324" width="1.19921875" style="2271" customWidth="1"/>
    <col min="14325" max="14325" width="2" style="2271" customWidth="1"/>
    <col min="14326" max="14326" width="6.5" style="2271" customWidth="1"/>
    <col min="14327" max="14327" width="46.5" style="2271" customWidth="1"/>
    <col min="14328" max="14329" width="8.69921875" style="2271" customWidth="1"/>
    <col min="14330" max="14330" width="10.59765625" style="2271" customWidth="1"/>
    <col min="14331" max="14331" width="8" style="2271" customWidth="1"/>
    <col min="14332" max="14579" width="9" style="2271"/>
    <col min="14580" max="14580" width="1.19921875" style="2271" customWidth="1"/>
    <col min="14581" max="14581" width="2" style="2271" customWidth="1"/>
    <col min="14582" max="14582" width="6.5" style="2271" customWidth="1"/>
    <col min="14583" max="14583" width="46.5" style="2271" customWidth="1"/>
    <col min="14584" max="14585" width="8.69921875" style="2271" customWidth="1"/>
    <col min="14586" max="14586" width="10.59765625" style="2271" customWidth="1"/>
    <col min="14587" max="14587" width="8" style="2271" customWidth="1"/>
    <col min="14588" max="14835" width="9" style="2271"/>
    <col min="14836" max="14836" width="1.19921875" style="2271" customWidth="1"/>
    <col min="14837" max="14837" width="2" style="2271" customWidth="1"/>
    <col min="14838" max="14838" width="6.5" style="2271" customWidth="1"/>
    <col min="14839" max="14839" width="46.5" style="2271" customWidth="1"/>
    <col min="14840" max="14841" width="8.69921875" style="2271" customWidth="1"/>
    <col min="14842" max="14842" width="10.59765625" style="2271" customWidth="1"/>
    <col min="14843" max="14843" width="8" style="2271" customWidth="1"/>
    <col min="14844" max="15091" width="9" style="2271"/>
    <col min="15092" max="15092" width="1.19921875" style="2271" customWidth="1"/>
    <col min="15093" max="15093" width="2" style="2271" customWidth="1"/>
    <col min="15094" max="15094" width="6.5" style="2271" customWidth="1"/>
    <col min="15095" max="15095" width="46.5" style="2271" customWidth="1"/>
    <col min="15096" max="15097" width="8.69921875" style="2271" customWidth="1"/>
    <col min="15098" max="15098" width="10.59765625" style="2271" customWidth="1"/>
    <col min="15099" max="15099" width="8" style="2271" customWidth="1"/>
    <col min="15100" max="15347" width="9" style="2271"/>
    <col min="15348" max="15348" width="1.19921875" style="2271" customWidth="1"/>
    <col min="15349" max="15349" width="2" style="2271" customWidth="1"/>
    <col min="15350" max="15350" width="6.5" style="2271" customWidth="1"/>
    <col min="15351" max="15351" width="46.5" style="2271" customWidth="1"/>
    <col min="15352" max="15353" width="8.69921875" style="2271" customWidth="1"/>
    <col min="15354" max="15354" width="10.59765625" style="2271" customWidth="1"/>
    <col min="15355" max="15355" width="8" style="2271" customWidth="1"/>
    <col min="15356" max="15603" width="9" style="2271"/>
    <col min="15604" max="15604" width="1.19921875" style="2271" customWidth="1"/>
    <col min="15605" max="15605" width="2" style="2271" customWidth="1"/>
    <col min="15606" max="15606" width="6.5" style="2271" customWidth="1"/>
    <col min="15607" max="15607" width="46.5" style="2271" customWidth="1"/>
    <col min="15608" max="15609" width="8.69921875" style="2271" customWidth="1"/>
    <col min="15610" max="15610" width="10.59765625" style="2271" customWidth="1"/>
    <col min="15611" max="15611" width="8" style="2271" customWidth="1"/>
    <col min="15612" max="15859" width="9" style="2271"/>
    <col min="15860" max="15860" width="1.19921875" style="2271" customWidth="1"/>
    <col min="15861" max="15861" width="2" style="2271" customWidth="1"/>
    <col min="15862" max="15862" width="6.5" style="2271" customWidth="1"/>
    <col min="15863" max="15863" width="46.5" style="2271" customWidth="1"/>
    <col min="15864" max="15865" width="8.69921875" style="2271" customWidth="1"/>
    <col min="15866" max="15866" width="10.59765625" style="2271" customWidth="1"/>
    <col min="15867" max="15867" width="8" style="2271" customWidth="1"/>
    <col min="15868" max="16115" width="9" style="2271"/>
    <col min="16116" max="16116" width="1.19921875" style="2271" customWidth="1"/>
    <col min="16117" max="16117" width="2" style="2271" customWidth="1"/>
    <col min="16118" max="16118" width="6.5" style="2271" customWidth="1"/>
    <col min="16119" max="16119" width="46.5" style="2271" customWidth="1"/>
    <col min="16120" max="16121" width="8.69921875" style="2271" customWidth="1"/>
    <col min="16122" max="16122" width="10.59765625" style="2271" customWidth="1"/>
    <col min="16123" max="16123" width="8" style="2271" customWidth="1"/>
    <col min="16124" max="16384" width="9" style="2271"/>
  </cols>
  <sheetData>
    <row r="1" spans="1:9" s="1945" customFormat="1" ht="15.6" x14ac:dyDescent="0.3">
      <c r="A1" s="6383" t="s">
        <v>0</v>
      </c>
      <c r="B1" s="6383"/>
      <c r="C1" s="6383"/>
      <c r="D1" s="6383"/>
      <c r="E1" s="6383"/>
      <c r="F1" s="6383"/>
      <c r="G1" s="6383"/>
      <c r="H1" s="6383"/>
      <c r="I1" s="6383"/>
    </row>
    <row r="2" spans="1:9" s="5618" customFormat="1" ht="14.25" customHeight="1" x14ac:dyDescent="0.3">
      <c r="A2" s="5617"/>
      <c r="B2" s="6480" t="s">
        <v>4305</v>
      </c>
      <c r="C2" s="6480"/>
      <c r="D2" s="6480"/>
      <c r="E2" s="6480"/>
      <c r="F2" s="6480"/>
      <c r="G2" s="6480"/>
      <c r="H2" s="6480"/>
    </row>
    <row r="3" spans="1:9" s="5445" customFormat="1" ht="14.25" customHeight="1" x14ac:dyDescent="0.25">
      <c r="A3" s="5446"/>
      <c r="B3" s="6480"/>
      <c r="C3" s="6480"/>
      <c r="D3" s="6480"/>
      <c r="E3" s="6480"/>
      <c r="F3" s="6480"/>
      <c r="G3" s="6480"/>
      <c r="H3" s="6480"/>
    </row>
    <row r="4" spans="1:9" s="2232" customFormat="1" ht="12.75" customHeight="1" x14ac:dyDescent="0.3">
      <c r="A4" s="6481" t="s">
        <v>2710</v>
      </c>
      <c r="B4" s="6482"/>
      <c r="C4" s="6482"/>
      <c r="D4" s="6483"/>
      <c r="E4" s="6487" t="s">
        <v>2786</v>
      </c>
      <c r="F4" s="6488"/>
      <c r="G4" s="6489"/>
    </row>
    <row r="5" spans="1:9" s="2232" customFormat="1" ht="11.25" customHeight="1" x14ac:dyDescent="0.3">
      <c r="A5" s="6484"/>
      <c r="B5" s="6485"/>
      <c r="C5" s="6485"/>
      <c r="D5" s="6486"/>
      <c r="E5" s="2233" t="s">
        <v>2674</v>
      </c>
      <c r="F5" s="2234" t="s">
        <v>2675</v>
      </c>
      <c r="G5" s="2235" t="s">
        <v>2676</v>
      </c>
    </row>
    <row r="6" spans="1:9" s="2239" customFormat="1" ht="13.5" customHeight="1" x14ac:dyDescent="0.3">
      <c r="A6" s="2236"/>
      <c r="B6" s="2237" t="s">
        <v>2835</v>
      </c>
      <c r="C6" s="2237"/>
      <c r="D6" s="2237"/>
      <c r="E6" s="2238">
        <v>1060</v>
      </c>
      <c r="F6" s="2238">
        <v>1645</v>
      </c>
      <c r="G6" s="2238">
        <v>2705</v>
      </c>
    </row>
    <row r="7" spans="1:9" s="2239" customFormat="1" ht="14.25" customHeight="1" x14ac:dyDescent="0.3">
      <c r="A7" s="2236"/>
      <c r="B7" s="2240"/>
      <c r="C7" s="370" t="s">
        <v>2836</v>
      </c>
      <c r="D7" s="2241"/>
      <c r="E7" s="2242">
        <v>32</v>
      </c>
      <c r="F7" s="2243">
        <v>21</v>
      </c>
      <c r="G7" s="2244">
        <v>53</v>
      </c>
    </row>
    <row r="8" spans="1:9" s="2239" customFormat="1" ht="15.75" customHeight="1" x14ac:dyDescent="0.3">
      <c r="A8" s="2236"/>
      <c r="B8" s="2240"/>
      <c r="C8" s="370" t="s">
        <v>2837</v>
      </c>
      <c r="D8" s="2241"/>
      <c r="E8" s="2242">
        <v>16</v>
      </c>
      <c r="F8" s="2243">
        <v>23</v>
      </c>
      <c r="G8" s="2244">
        <v>39</v>
      </c>
    </row>
    <row r="9" spans="1:9" s="2239" customFormat="1" ht="15.75" customHeight="1" x14ac:dyDescent="0.3">
      <c r="A9" s="2236"/>
      <c r="B9" s="2240"/>
      <c r="C9" s="2245" t="s">
        <v>2838</v>
      </c>
      <c r="D9" s="2246"/>
      <c r="E9" s="2242">
        <v>122</v>
      </c>
      <c r="F9" s="2243">
        <v>113</v>
      </c>
      <c r="G9" s="2244">
        <v>235</v>
      </c>
    </row>
    <row r="10" spans="1:9" s="2239" customFormat="1" ht="15.75" customHeight="1" x14ac:dyDescent="0.3">
      <c r="A10" s="2236"/>
      <c r="B10" s="2240"/>
      <c r="C10" s="370" t="s">
        <v>2839</v>
      </c>
      <c r="D10" s="2241"/>
      <c r="E10" s="2242">
        <v>53</v>
      </c>
      <c r="F10" s="2243">
        <v>37</v>
      </c>
      <c r="G10" s="2244">
        <v>90</v>
      </c>
    </row>
    <row r="11" spans="1:9" s="2239" customFormat="1" ht="15.75" customHeight="1" x14ac:dyDescent="0.3">
      <c r="A11" s="2236"/>
      <c r="B11" s="2240"/>
      <c r="C11" s="2245" t="s">
        <v>2840</v>
      </c>
      <c r="D11" s="2246"/>
      <c r="E11" s="2242">
        <v>10</v>
      </c>
      <c r="F11" s="2243">
        <v>19</v>
      </c>
      <c r="G11" s="2244">
        <v>29</v>
      </c>
    </row>
    <row r="12" spans="1:9" s="2239" customFormat="1" ht="13.5" customHeight="1" x14ac:dyDescent="0.3">
      <c r="A12" s="2236"/>
      <c r="B12" s="2240"/>
      <c r="C12" s="2245" t="s">
        <v>2841</v>
      </c>
      <c r="D12" s="2246"/>
      <c r="E12" s="2242">
        <v>15</v>
      </c>
      <c r="F12" s="2243">
        <v>142</v>
      </c>
      <c r="G12" s="2244">
        <v>157</v>
      </c>
    </row>
    <row r="13" spans="1:9" s="2239" customFormat="1" ht="13.5" customHeight="1" x14ac:dyDescent="0.3">
      <c r="A13" s="2236"/>
      <c r="B13" s="2240"/>
      <c r="C13" s="2245" t="s">
        <v>2842</v>
      </c>
      <c r="D13" s="2246"/>
      <c r="E13" s="2242">
        <v>94</v>
      </c>
      <c r="F13" s="2243">
        <v>118</v>
      </c>
      <c r="G13" s="2244">
        <v>212</v>
      </c>
    </row>
    <row r="14" spans="1:9" s="2239" customFormat="1" ht="13.5" customHeight="1" x14ac:dyDescent="0.3">
      <c r="A14" s="2236"/>
      <c r="B14" s="2240"/>
      <c r="C14" s="2245" t="s">
        <v>2843</v>
      </c>
      <c r="D14" s="2246"/>
      <c r="E14" s="2242">
        <v>27</v>
      </c>
      <c r="F14" s="2243">
        <v>64</v>
      </c>
      <c r="G14" s="2244">
        <v>91</v>
      </c>
    </row>
    <row r="15" spans="1:9" s="2239" customFormat="1" ht="13.5" customHeight="1" x14ac:dyDescent="0.3">
      <c r="A15" s="2236"/>
      <c r="B15" s="2240"/>
      <c r="C15" s="2245" t="s">
        <v>2844</v>
      </c>
      <c r="D15" s="2246"/>
      <c r="E15" s="2242">
        <v>4</v>
      </c>
      <c r="F15" s="2243">
        <v>6</v>
      </c>
      <c r="G15" s="2244">
        <v>10</v>
      </c>
    </row>
    <row r="16" spans="1:9" s="2239" customFormat="1" ht="13.5" customHeight="1" x14ac:dyDescent="0.3">
      <c r="A16" s="2236"/>
      <c r="B16" s="2240"/>
      <c r="C16" s="2245" t="s">
        <v>2845</v>
      </c>
      <c r="D16" s="2246"/>
      <c r="E16" s="2242">
        <v>203</v>
      </c>
      <c r="F16" s="2243">
        <v>347</v>
      </c>
      <c r="G16" s="2244">
        <v>550</v>
      </c>
    </row>
    <row r="17" spans="1:7" s="2239" customFormat="1" ht="13.5" customHeight="1" x14ac:dyDescent="0.3">
      <c r="A17" s="2236"/>
      <c r="B17" s="2240"/>
      <c r="C17" s="2245" t="s">
        <v>2846</v>
      </c>
      <c r="D17" s="2246"/>
      <c r="E17" s="2242">
        <v>0</v>
      </c>
      <c r="F17" s="2243">
        <v>0</v>
      </c>
      <c r="G17" s="2244">
        <v>0</v>
      </c>
    </row>
    <row r="18" spans="1:7" s="2239" customFormat="1" ht="13.5" customHeight="1" x14ac:dyDescent="0.3">
      <c r="A18" s="2236"/>
      <c r="B18" s="2240"/>
      <c r="C18" s="2245" t="s">
        <v>2847</v>
      </c>
      <c r="D18" s="2246"/>
      <c r="E18" s="2242">
        <v>70</v>
      </c>
      <c r="F18" s="2243">
        <v>80</v>
      </c>
      <c r="G18" s="2244">
        <v>150</v>
      </c>
    </row>
    <row r="19" spans="1:7" s="2239" customFormat="1" ht="13.5" customHeight="1" x14ac:dyDescent="0.3">
      <c r="A19" s="2236"/>
      <c r="B19" s="2240"/>
      <c r="C19" s="2245" t="s">
        <v>2848</v>
      </c>
      <c r="D19" s="2246"/>
      <c r="E19" s="2242">
        <v>218</v>
      </c>
      <c r="F19" s="2243">
        <v>373</v>
      </c>
      <c r="G19" s="2244">
        <v>591</v>
      </c>
    </row>
    <row r="20" spans="1:7" s="2239" customFormat="1" ht="13.5" customHeight="1" x14ac:dyDescent="0.3">
      <c r="A20" s="2236"/>
      <c r="B20" s="2240"/>
      <c r="C20" s="370" t="s">
        <v>2849</v>
      </c>
      <c r="D20" s="2241"/>
      <c r="E20" s="2242">
        <v>34</v>
      </c>
      <c r="F20" s="2243">
        <v>18</v>
      </c>
      <c r="G20" s="2244">
        <v>52</v>
      </c>
    </row>
    <row r="21" spans="1:7" s="2239" customFormat="1" ht="13.5" customHeight="1" x14ac:dyDescent="0.3">
      <c r="A21" s="2236"/>
      <c r="B21" s="2240"/>
      <c r="C21" s="370" t="s">
        <v>2850</v>
      </c>
      <c r="D21" s="2241"/>
      <c r="E21" s="2242">
        <v>43</v>
      </c>
      <c r="F21" s="2243">
        <v>80</v>
      </c>
      <c r="G21" s="2244">
        <v>123</v>
      </c>
    </row>
    <row r="22" spans="1:7" s="2239" customFormat="1" ht="13.5" customHeight="1" x14ac:dyDescent="0.3">
      <c r="A22" s="2236"/>
      <c r="B22" s="2240"/>
      <c r="C22" s="370" t="s">
        <v>2851</v>
      </c>
      <c r="D22" s="2241"/>
      <c r="E22" s="2242">
        <v>7</v>
      </c>
      <c r="F22" s="2243">
        <v>14</v>
      </c>
      <c r="G22" s="2244">
        <v>21</v>
      </c>
    </row>
    <row r="23" spans="1:7" s="2239" customFormat="1" ht="13.5" customHeight="1" x14ac:dyDescent="0.3">
      <c r="A23" s="2236"/>
      <c r="B23" s="2240"/>
      <c r="C23" s="370" t="s">
        <v>2852</v>
      </c>
      <c r="D23" s="2241"/>
      <c r="E23" s="2242">
        <v>1</v>
      </c>
      <c r="F23" s="2243">
        <v>8</v>
      </c>
      <c r="G23" s="2244">
        <v>9</v>
      </c>
    </row>
    <row r="24" spans="1:7" s="2239" customFormat="1" ht="13.5" customHeight="1" x14ac:dyDescent="0.3">
      <c r="A24" s="2236"/>
      <c r="B24" s="2240"/>
      <c r="C24" s="370" t="s">
        <v>2853</v>
      </c>
      <c r="D24" s="2241"/>
      <c r="E24" s="2242">
        <v>14</v>
      </c>
      <c r="F24" s="2243">
        <v>57</v>
      </c>
      <c r="G24" s="2244">
        <v>71</v>
      </c>
    </row>
    <row r="25" spans="1:7" s="2239" customFormat="1" ht="13.5" customHeight="1" x14ac:dyDescent="0.3">
      <c r="A25" s="2236"/>
      <c r="B25" s="2240"/>
      <c r="C25" s="370" t="s">
        <v>2854</v>
      </c>
      <c r="D25" s="2241"/>
      <c r="E25" s="2242">
        <v>11</v>
      </c>
      <c r="F25" s="2243">
        <v>7</v>
      </c>
      <c r="G25" s="2244">
        <v>18</v>
      </c>
    </row>
    <row r="26" spans="1:7" s="2239" customFormat="1" ht="13.5" customHeight="1" x14ac:dyDescent="0.3">
      <c r="A26" s="2236"/>
      <c r="B26" s="2240"/>
      <c r="C26" s="370" t="s">
        <v>2855</v>
      </c>
      <c r="D26" s="2241"/>
      <c r="E26" s="2242">
        <v>30</v>
      </c>
      <c r="F26" s="2243">
        <v>36</v>
      </c>
      <c r="G26" s="2244">
        <v>66</v>
      </c>
    </row>
    <row r="27" spans="1:7" s="2239" customFormat="1" ht="13.5" customHeight="1" x14ac:dyDescent="0.3">
      <c r="A27" s="2236"/>
      <c r="B27" s="2240"/>
      <c r="C27" s="370" t="s">
        <v>2856</v>
      </c>
      <c r="D27" s="2241"/>
      <c r="E27" s="2242">
        <v>40</v>
      </c>
      <c r="F27" s="2243">
        <v>54</v>
      </c>
      <c r="G27" s="2247">
        <v>94</v>
      </c>
    </row>
    <row r="28" spans="1:7" s="2239" customFormat="1" ht="13.5" customHeight="1" x14ac:dyDescent="0.3">
      <c r="A28" s="2236"/>
      <c r="B28" s="2240"/>
      <c r="C28" s="370" t="s">
        <v>2857</v>
      </c>
      <c r="D28" s="2241"/>
      <c r="E28" s="2242">
        <v>8</v>
      </c>
      <c r="F28" s="2243">
        <v>10</v>
      </c>
      <c r="G28" s="2247">
        <v>18</v>
      </c>
    </row>
    <row r="29" spans="1:7" s="2239" customFormat="1" ht="13.5" customHeight="1" x14ac:dyDescent="0.3">
      <c r="A29" s="2236"/>
      <c r="B29" s="2240"/>
      <c r="C29" s="370" t="s">
        <v>2858</v>
      </c>
      <c r="D29" s="2241"/>
      <c r="E29" s="2242">
        <v>8</v>
      </c>
      <c r="F29" s="2243">
        <v>18</v>
      </c>
      <c r="G29" s="2247">
        <v>26</v>
      </c>
    </row>
    <row r="30" spans="1:7" s="2239" customFormat="1" ht="4.5" customHeight="1" x14ac:dyDescent="0.3">
      <c r="A30" s="2236"/>
      <c r="B30" s="2240"/>
      <c r="C30" s="6490"/>
      <c r="D30" s="6491"/>
      <c r="E30" s="2242"/>
      <c r="F30" s="2243"/>
      <c r="G30" s="2247"/>
    </row>
    <row r="31" spans="1:7" s="2239" customFormat="1" ht="15.75" customHeight="1" x14ac:dyDescent="0.25">
      <c r="A31" s="2236"/>
      <c r="B31" s="2240" t="s">
        <v>2681</v>
      </c>
      <c r="C31" s="2240"/>
      <c r="D31" s="2248"/>
      <c r="E31" s="2249">
        <v>4110</v>
      </c>
      <c r="F31" s="2250">
        <v>7471</v>
      </c>
      <c r="G31" s="2251">
        <v>11581</v>
      </c>
    </row>
    <row r="32" spans="1:7" s="2239" customFormat="1" ht="13.5" customHeight="1" x14ac:dyDescent="0.25">
      <c r="A32" s="2236"/>
      <c r="B32" s="2240"/>
      <c r="C32" s="2252" t="s">
        <v>2859</v>
      </c>
      <c r="D32" s="2248"/>
      <c r="E32" s="2242">
        <v>151</v>
      </c>
      <c r="F32" s="2243">
        <v>277</v>
      </c>
      <c r="G32" s="2244">
        <v>428</v>
      </c>
    </row>
    <row r="33" spans="1:7" s="2239" customFormat="1" ht="13.5" customHeight="1" x14ac:dyDescent="0.25">
      <c r="A33" s="2236"/>
      <c r="B33" s="2240"/>
      <c r="C33" s="2252" t="s">
        <v>2860</v>
      </c>
      <c r="D33" s="2248"/>
      <c r="E33" s="2242">
        <v>158</v>
      </c>
      <c r="F33" s="2243">
        <v>52</v>
      </c>
      <c r="G33" s="2244">
        <v>210</v>
      </c>
    </row>
    <row r="34" spans="1:7" s="2239" customFormat="1" ht="13.5" customHeight="1" x14ac:dyDescent="0.25">
      <c r="A34" s="2236"/>
      <c r="B34" s="2240"/>
      <c r="C34" s="2252" t="s">
        <v>2861</v>
      </c>
      <c r="D34" s="2248"/>
      <c r="E34" s="2242">
        <v>63</v>
      </c>
      <c r="F34" s="2243">
        <v>55</v>
      </c>
      <c r="G34" s="2244">
        <v>118</v>
      </c>
    </row>
    <row r="35" spans="1:7" s="2239" customFormat="1" ht="13.5" customHeight="1" x14ac:dyDescent="0.25">
      <c r="A35" s="2236"/>
      <c r="B35" s="2240"/>
      <c r="C35" s="2252" t="s">
        <v>2862</v>
      </c>
      <c r="D35" s="2248"/>
      <c r="E35" s="2242">
        <v>192</v>
      </c>
      <c r="F35" s="2243">
        <v>475</v>
      </c>
      <c r="G35" s="2244">
        <v>667</v>
      </c>
    </row>
    <row r="36" spans="1:7" s="2239" customFormat="1" ht="13.5" customHeight="1" x14ac:dyDescent="0.25">
      <c r="A36" s="2236"/>
      <c r="B36" s="2240"/>
      <c r="C36" s="2252" t="s">
        <v>2863</v>
      </c>
      <c r="D36" s="2248"/>
      <c r="E36" s="2242">
        <v>78</v>
      </c>
      <c r="F36" s="2243">
        <v>102</v>
      </c>
      <c r="G36" s="2244">
        <v>180</v>
      </c>
    </row>
    <row r="37" spans="1:7" s="2239" customFormat="1" ht="13.5" customHeight="1" x14ac:dyDescent="0.25">
      <c r="A37" s="2236"/>
      <c r="B37" s="2240"/>
      <c r="C37" s="2252" t="s">
        <v>2864</v>
      </c>
      <c r="D37" s="2248"/>
      <c r="E37" s="2242">
        <v>582</v>
      </c>
      <c r="F37" s="2243">
        <v>762</v>
      </c>
      <c r="G37" s="2244">
        <v>1344</v>
      </c>
    </row>
    <row r="38" spans="1:7" s="2239" customFormat="1" ht="13.5" customHeight="1" x14ac:dyDescent="0.25">
      <c r="A38" s="2236"/>
      <c r="B38" s="2240"/>
      <c r="C38" s="2252" t="s">
        <v>2865</v>
      </c>
      <c r="D38" s="2248"/>
      <c r="E38" s="2242">
        <v>438</v>
      </c>
      <c r="F38" s="2243">
        <v>554</v>
      </c>
      <c r="G38" s="2244">
        <v>992</v>
      </c>
    </row>
    <row r="39" spans="1:7" s="2239" customFormat="1" ht="13.5" customHeight="1" x14ac:dyDescent="0.25">
      <c r="A39" s="2236"/>
      <c r="B39" s="2240"/>
      <c r="C39" s="2252" t="s">
        <v>2866</v>
      </c>
      <c r="D39" s="2248"/>
      <c r="E39" s="2242">
        <v>41</v>
      </c>
      <c r="F39" s="2243">
        <v>101</v>
      </c>
      <c r="G39" s="2244">
        <v>142</v>
      </c>
    </row>
    <row r="40" spans="1:7" s="2239" customFormat="1" ht="13.5" customHeight="1" x14ac:dyDescent="0.25">
      <c r="A40" s="2236"/>
      <c r="B40" s="2240"/>
      <c r="C40" s="2252" t="s">
        <v>2867</v>
      </c>
      <c r="D40" s="2248"/>
      <c r="E40" s="2242">
        <v>112</v>
      </c>
      <c r="F40" s="2243">
        <v>210</v>
      </c>
      <c r="G40" s="2244">
        <v>322</v>
      </c>
    </row>
    <row r="41" spans="1:7" s="2239" customFormat="1" ht="13.5" customHeight="1" x14ac:dyDescent="0.25">
      <c r="A41" s="2236"/>
      <c r="B41" s="2240"/>
      <c r="C41" s="2252" t="s">
        <v>2868</v>
      </c>
      <c r="D41" s="2248"/>
      <c r="E41" s="2242">
        <v>278</v>
      </c>
      <c r="F41" s="2243">
        <v>112</v>
      </c>
      <c r="G41" s="2244">
        <v>390</v>
      </c>
    </row>
    <row r="42" spans="1:7" s="2239" customFormat="1" ht="13.5" customHeight="1" x14ac:dyDescent="0.25">
      <c r="A42" s="2236"/>
      <c r="B42" s="2240"/>
      <c r="C42" s="2252" t="s">
        <v>2869</v>
      </c>
      <c r="D42" s="2248"/>
      <c r="E42" s="2242">
        <v>17</v>
      </c>
      <c r="F42" s="2243">
        <v>11</v>
      </c>
      <c r="G42" s="2244">
        <v>28</v>
      </c>
    </row>
    <row r="43" spans="1:7" s="2239" customFormat="1" ht="13.5" customHeight="1" x14ac:dyDescent="0.25">
      <c r="A43" s="2236"/>
      <c r="B43" s="2240"/>
      <c r="C43" s="2252" t="s">
        <v>2870</v>
      </c>
      <c r="D43" s="2248"/>
      <c r="E43" s="2242">
        <v>63</v>
      </c>
      <c r="F43" s="2243">
        <v>31</v>
      </c>
      <c r="G43" s="2244">
        <v>94</v>
      </c>
    </row>
    <row r="44" spans="1:7" s="2239" customFormat="1" ht="13.5" customHeight="1" x14ac:dyDescent="0.25">
      <c r="A44" s="2236"/>
      <c r="B44" s="2240"/>
      <c r="C44" s="2252" t="s">
        <v>2871</v>
      </c>
      <c r="D44" s="2248"/>
      <c r="E44" s="2242">
        <v>38</v>
      </c>
      <c r="F44" s="2243">
        <v>674</v>
      </c>
      <c r="G44" s="2244">
        <v>712</v>
      </c>
    </row>
    <row r="45" spans="1:7" s="2239" customFormat="1" ht="13.5" customHeight="1" x14ac:dyDescent="0.25">
      <c r="A45" s="2236"/>
      <c r="B45" s="2240"/>
      <c r="C45" s="2252" t="s">
        <v>2872</v>
      </c>
      <c r="D45" s="2248"/>
      <c r="E45" s="2242">
        <v>87</v>
      </c>
      <c r="F45" s="2243">
        <v>154</v>
      </c>
      <c r="G45" s="2244">
        <v>241</v>
      </c>
    </row>
    <row r="46" spans="1:7" s="2239" customFormat="1" ht="13.5" customHeight="1" x14ac:dyDescent="0.25">
      <c r="A46" s="2236"/>
      <c r="B46" s="2240"/>
      <c r="C46" s="2252" t="s">
        <v>2873</v>
      </c>
      <c r="D46" s="2248"/>
      <c r="E46" s="2242">
        <v>103</v>
      </c>
      <c r="F46" s="2243">
        <v>310</v>
      </c>
      <c r="G46" s="2244">
        <v>413</v>
      </c>
    </row>
    <row r="47" spans="1:7" s="2239" customFormat="1" ht="13.5" customHeight="1" x14ac:dyDescent="0.25">
      <c r="A47" s="2236"/>
      <c r="B47" s="2240"/>
      <c r="C47" s="2252" t="s">
        <v>2874</v>
      </c>
      <c r="D47" s="2248"/>
      <c r="E47" s="2242">
        <v>108</v>
      </c>
      <c r="F47" s="2243">
        <v>184</v>
      </c>
      <c r="G47" s="2244">
        <v>292</v>
      </c>
    </row>
    <row r="48" spans="1:7" s="2239" customFormat="1" ht="13.5" customHeight="1" x14ac:dyDescent="0.25">
      <c r="A48" s="2236"/>
      <c r="B48" s="2240"/>
      <c r="C48" s="2252" t="s">
        <v>2875</v>
      </c>
      <c r="D48" s="2248"/>
      <c r="E48" s="2242">
        <v>95</v>
      </c>
      <c r="F48" s="2243">
        <v>141</v>
      </c>
      <c r="G48" s="2244">
        <v>236</v>
      </c>
    </row>
    <row r="49" spans="1:7" s="2239" customFormat="1" ht="13.5" customHeight="1" x14ac:dyDescent="0.25">
      <c r="A49" s="2236"/>
      <c r="B49" s="2240"/>
      <c r="C49" s="2252" t="s">
        <v>2876</v>
      </c>
      <c r="D49" s="2248"/>
      <c r="E49" s="2242">
        <v>70</v>
      </c>
      <c r="F49" s="2243">
        <v>255</v>
      </c>
      <c r="G49" s="2244">
        <v>325</v>
      </c>
    </row>
    <row r="50" spans="1:7" s="2239" customFormat="1" ht="13.5" customHeight="1" x14ac:dyDescent="0.25">
      <c r="A50" s="2236"/>
      <c r="B50" s="2240"/>
      <c r="C50" s="2252" t="s">
        <v>2877</v>
      </c>
      <c r="D50" s="2248"/>
      <c r="E50" s="2242">
        <v>169</v>
      </c>
      <c r="F50" s="2243">
        <v>126</v>
      </c>
      <c r="G50" s="2244">
        <v>295</v>
      </c>
    </row>
    <row r="51" spans="1:7" s="2239" customFormat="1" ht="13.5" customHeight="1" x14ac:dyDescent="0.25">
      <c r="A51" s="2236"/>
      <c r="B51" s="2240"/>
      <c r="C51" s="2252" t="s">
        <v>2878</v>
      </c>
      <c r="D51" s="2248"/>
      <c r="E51" s="2242">
        <v>3</v>
      </c>
      <c r="F51" s="2243">
        <v>37</v>
      </c>
      <c r="G51" s="2244">
        <v>40</v>
      </c>
    </row>
    <row r="52" spans="1:7" s="2239" customFormat="1" ht="13.5" customHeight="1" x14ac:dyDescent="0.25">
      <c r="A52" s="2236"/>
      <c r="B52" s="2240"/>
      <c r="C52" s="2252" t="s">
        <v>2879</v>
      </c>
      <c r="D52" s="2248"/>
      <c r="E52" s="2242">
        <v>302</v>
      </c>
      <c r="F52" s="2243">
        <v>910</v>
      </c>
      <c r="G52" s="2244">
        <v>1212</v>
      </c>
    </row>
    <row r="53" spans="1:7" s="2239" customFormat="1" ht="13.5" customHeight="1" x14ac:dyDescent="0.25">
      <c r="A53" s="2236"/>
      <c r="B53" s="2240"/>
      <c r="C53" s="2252" t="s">
        <v>2880</v>
      </c>
      <c r="D53" s="2248"/>
      <c r="E53" s="2242">
        <v>257</v>
      </c>
      <c r="F53" s="2243">
        <v>442</v>
      </c>
      <c r="G53" s="2244">
        <v>699</v>
      </c>
    </row>
    <row r="54" spans="1:7" s="2239" customFormat="1" ht="13.5" customHeight="1" x14ac:dyDescent="0.25">
      <c r="A54" s="2236"/>
      <c r="B54" s="2240"/>
      <c r="C54" s="2252" t="s">
        <v>2881</v>
      </c>
      <c r="D54" s="2248"/>
      <c r="E54" s="2242">
        <v>26</v>
      </c>
      <c r="F54" s="2243">
        <v>11</v>
      </c>
      <c r="G54" s="2244">
        <v>37</v>
      </c>
    </row>
    <row r="55" spans="1:7" s="2239" customFormat="1" ht="13.5" customHeight="1" x14ac:dyDescent="0.25">
      <c r="A55" s="2236"/>
      <c r="B55" s="2240"/>
      <c r="C55" s="2252" t="s">
        <v>2882</v>
      </c>
      <c r="D55" s="2248"/>
      <c r="E55" s="2242">
        <v>34</v>
      </c>
      <c r="F55" s="2243">
        <v>102</v>
      </c>
      <c r="G55" s="2244">
        <v>136</v>
      </c>
    </row>
    <row r="56" spans="1:7" s="2239" customFormat="1" ht="13.5" customHeight="1" x14ac:dyDescent="0.25">
      <c r="A56" s="2236"/>
      <c r="B56" s="2240"/>
      <c r="C56" s="2252" t="s">
        <v>2883</v>
      </c>
      <c r="D56" s="2252"/>
      <c r="E56" s="2253">
        <v>162</v>
      </c>
      <c r="F56" s="2254">
        <v>191</v>
      </c>
      <c r="G56" s="2244">
        <v>353</v>
      </c>
    </row>
    <row r="57" spans="1:7" s="2239" customFormat="1" ht="13.5" customHeight="1" x14ac:dyDescent="0.25">
      <c r="A57" s="2236"/>
      <c r="B57" s="2240"/>
      <c r="C57" s="2252" t="s">
        <v>2884</v>
      </c>
      <c r="D57" s="2248"/>
      <c r="E57" s="2242">
        <v>89</v>
      </c>
      <c r="F57" s="2243">
        <v>148</v>
      </c>
      <c r="G57" s="2244">
        <v>237</v>
      </c>
    </row>
    <row r="58" spans="1:7" s="2239" customFormat="1" ht="13.5" customHeight="1" x14ac:dyDescent="0.25">
      <c r="A58" s="2236"/>
      <c r="B58" s="2240"/>
      <c r="C58" s="2252" t="s">
        <v>2885</v>
      </c>
      <c r="D58" s="2248"/>
      <c r="E58" s="2242">
        <v>90</v>
      </c>
      <c r="F58" s="2243">
        <v>150</v>
      </c>
      <c r="G58" s="2244">
        <v>240</v>
      </c>
    </row>
    <row r="59" spans="1:7" s="2257" customFormat="1" ht="13.5" customHeight="1" x14ac:dyDescent="0.25">
      <c r="A59" s="2255"/>
      <c r="B59" s="2256"/>
      <c r="C59" s="2252" t="s">
        <v>2886</v>
      </c>
      <c r="D59" s="2252"/>
      <c r="E59" s="2253">
        <v>132</v>
      </c>
      <c r="F59" s="2254">
        <v>291</v>
      </c>
      <c r="G59" s="2244">
        <v>423</v>
      </c>
    </row>
    <row r="60" spans="1:7" s="2257" customFormat="1" ht="13.5" customHeight="1" x14ac:dyDescent="0.25">
      <c r="A60" s="2255"/>
      <c r="B60" s="2256"/>
      <c r="C60" s="2252" t="s">
        <v>2887</v>
      </c>
      <c r="D60" s="2252"/>
      <c r="E60" s="2253">
        <v>27</v>
      </c>
      <c r="F60" s="2254">
        <v>119</v>
      </c>
      <c r="G60" s="2244">
        <v>146</v>
      </c>
    </row>
    <row r="61" spans="1:7" s="2257" customFormat="1" ht="13.5" customHeight="1" x14ac:dyDescent="0.25">
      <c r="A61" s="2255"/>
      <c r="B61" s="2256"/>
      <c r="C61" s="2252" t="s">
        <v>2888</v>
      </c>
      <c r="D61" s="2252"/>
      <c r="E61" s="2253">
        <v>6</v>
      </c>
      <c r="F61" s="2254">
        <v>6</v>
      </c>
      <c r="G61" s="2244">
        <v>12</v>
      </c>
    </row>
    <row r="62" spans="1:7" s="2257" customFormat="1" ht="13.5" customHeight="1" x14ac:dyDescent="0.25">
      <c r="A62" s="2255"/>
      <c r="B62" s="2256"/>
      <c r="C62" s="2252" t="s">
        <v>2889</v>
      </c>
      <c r="D62" s="2248"/>
      <c r="E62" s="2242">
        <v>88</v>
      </c>
      <c r="F62" s="2243">
        <v>368</v>
      </c>
      <c r="G62" s="2244">
        <v>456</v>
      </c>
    </row>
    <row r="63" spans="1:7" s="2257" customFormat="1" ht="13.5" customHeight="1" x14ac:dyDescent="0.25">
      <c r="A63" s="2255"/>
      <c r="B63" s="2256"/>
      <c r="C63" s="2252" t="s">
        <v>2890</v>
      </c>
      <c r="D63" s="2252"/>
      <c r="E63" s="2253">
        <v>51</v>
      </c>
      <c r="F63" s="2254">
        <v>110</v>
      </c>
      <c r="G63" s="2244">
        <v>161</v>
      </c>
    </row>
    <row r="64" spans="1:7" s="2257" customFormat="1" ht="5.25" customHeight="1" x14ac:dyDescent="0.25">
      <c r="A64" s="2255"/>
      <c r="B64" s="2256"/>
      <c r="C64" s="2252"/>
      <c r="D64" s="2252"/>
      <c r="E64" s="2253"/>
      <c r="F64" s="2254"/>
      <c r="G64" s="2244"/>
    </row>
    <row r="65" spans="1:7" s="2257" customFormat="1" ht="13.5" customHeight="1" x14ac:dyDescent="0.25">
      <c r="A65" s="2255"/>
      <c r="B65" s="2240" t="s">
        <v>2693</v>
      </c>
      <c r="C65" s="2252"/>
      <c r="D65" s="2252"/>
      <c r="E65" s="2258">
        <v>139</v>
      </c>
      <c r="F65" s="2259">
        <v>61</v>
      </c>
      <c r="G65" s="2260">
        <v>200</v>
      </c>
    </row>
    <row r="66" spans="1:7" s="2257" customFormat="1" ht="13.5" customHeight="1" x14ac:dyDescent="0.25">
      <c r="A66" s="2255"/>
      <c r="B66" s="2240"/>
      <c r="C66" s="2245" t="s">
        <v>2891</v>
      </c>
      <c r="D66" s="2245"/>
      <c r="E66" s="2242">
        <v>0</v>
      </c>
      <c r="F66" s="2261">
        <v>0</v>
      </c>
      <c r="G66" s="2244">
        <v>0</v>
      </c>
    </row>
    <row r="67" spans="1:7" s="2257" customFormat="1" ht="13.5" customHeight="1" x14ac:dyDescent="0.25">
      <c r="A67" s="2255"/>
      <c r="B67" s="2240"/>
      <c r="C67" s="2245" t="s">
        <v>2892</v>
      </c>
      <c r="D67" s="2245"/>
      <c r="E67" s="2242">
        <v>11</v>
      </c>
      <c r="F67" s="2261">
        <v>15</v>
      </c>
      <c r="G67" s="2244">
        <v>26</v>
      </c>
    </row>
    <row r="68" spans="1:7" s="2257" customFormat="1" ht="13.8" x14ac:dyDescent="0.25">
      <c r="A68" s="2262"/>
      <c r="B68" s="2240"/>
      <c r="C68" s="2245" t="s">
        <v>2893</v>
      </c>
      <c r="D68" s="2246"/>
      <c r="E68" s="2242">
        <v>23</v>
      </c>
      <c r="F68" s="2261">
        <v>7</v>
      </c>
      <c r="G68" s="2244">
        <v>30</v>
      </c>
    </row>
    <row r="69" spans="1:7" s="2257" customFormat="1" ht="13.5" customHeight="1" x14ac:dyDescent="0.25">
      <c r="A69" s="2255"/>
      <c r="B69" s="2240"/>
      <c r="C69" s="2245" t="s">
        <v>2889</v>
      </c>
      <c r="D69" s="2245"/>
      <c r="E69" s="2242">
        <v>12</v>
      </c>
      <c r="F69" s="2261">
        <v>13</v>
      </c>
      <c r="G69" s="2244">
        <v>25</v>
      </c>
    </row>
    <row r="70" spans="1:7" s="2257" customFormat="1" ht="13.5" customHeight="1" x14ac:dyDescent="0.25">
      <c r="A70" s="2255"/>
      <c r="B70" s="2240"/>
      <c r="C70" s="2245" t="s">
        <v>2894</v>
      </c>
      <c r="D70" s="2245"/>
      <c r="E70" s="2242">
        <v>93</v>
      </c>
      <c r="F70" s="2261">
        <v>26</v>
      </c>
      <c r="G70" s="2244">
        <v>119</v>
      </c>
    </row>
    <row r="71" spans="1:7" s="2239" customFormat="1" ht="17.25" customHeight="1" x14ac:dyDescent="0.25">
      <c r="A71" s="2263"/>
      <c r="B71" s="2264" t="s">
        <v>6</v>
      </c>
      <c r="C71" s="2265"/>
      <c r="D71" s="2265"/>
      <c r="E71" s="2266">
        <v>5309</v>
      </c>
      <c r="F71" s="2267">
        <v>9177</v>
      </c>
      <c r="G71" s="2268">
        <v>14486</v>
      </c>
    </row>
    <row r="72" spans="1:7" s="424" customFormat="1" ht="14.25" customHeight="1" x14ac:dyDescent="0.25">
      <c r="C72" s="424" t="s">
        <v>2895</v>
      </c>
      <c r="E72" s="2269"/>
      <c r="F72" s="2270"/>
      <c r="G72" s="2269"/>
    </row>
  </sheetData>
  <mergeCells count="5">
    <mergeCell ref="B2:H3"/>
    <mergeCell ref="A4:D5"/>
    <mergeCell ref="E4:G4"/>
    <mergeCell ref="C30:D30"/>
    <mergeCell ref="A1:I1"/>
  </mergeCells>
  <hyperlinks>
    <hyperlink ref="A1" location="CONTENT!A1" display="Back to table of contents" xr:uid="{7F19F58C-1F11-4633-868A-AA174FCF4310}"/>
    <hyperlink ref="A1:I1" location="CONTENT!B157" display="Back to table of contents" xr:uid="{A2ADC6F5-B0DB-43D6-8C79-2EBB0F7CAC48}"/>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97D2-E275-4A38-86E0-AD2CAD095837}">
  <dimension ref="A1:W53"/>
  <sheetViews>
    <sheetView workbookViewId="0">
      <selection sqref="A1:XFD1"/>
    </sheetView>
  </sheetViews>
  <sheetFormatPr defaultRowHeight="20.100000000000001" customHeight="1" x14ac:dyDescent="0.25"/>
  <cols>
    <col min="1" max="1" width="1.09765625" style="2277" customWidth="1"/>
    <col min="2" max="2" width="52.8984375" style="2365" customWidth="1"/>
    <col min="3" max="3" width="5.69921875" style="2366" customWidth="1"/>
    <col min="4" max="18" width="5.69921875" style="2277" customWidth="1"/>
    <col min="19" max="19" width="5.59765625" style="2277" customWidth="1"/>
    <col min="20" max="20" width="0.19921875" style="2277" customWidth="1"/>
    <col min="21" max="255" width="9" style="2277"/>
    <col min="256" max="256" width="4" style="2277" customWidth="1"/>
    <col min="257" max="257" width="1.09765625" style="2277" customWidth="1"/>
    <col min="258" max="258" width="33.19921875" style="2277" customWidth="1"/>
    <col min="259" max="259" width="5.09765625" style="2277" customWidth="1"/>
    <col min="260" max="265" width="5.69921875" style="2277" customWidth="1"/>
    <col min="266" max="271" width="5" style="2277" customWidth="1"/>
    <col min="272" max="273" width="5.69921875" style="2277" customWidth="1"/>
    <col min="274" max="274" width="6.59765625" style="2277" customWidth="1"/>
    <col min="275" max="275" width="5.59765625" style="2277" customWidth="1"/>
    <col min="276" max="276" width="0.19921875" style="2277" customWidth="1"/>
    <col min="277" max="511" width="9" style="2277"/>
    <col min="512" max="512" width="4" style="2277" customWidth="1"/>
    <col min="513" max="513" width="1.09765625" style="2277" customWidth="1"/>
    <col min="514" max="514" width="33.19921875" style="2277" customWidth="1"/>
    <col min="515" max="515" width="5.09765625" style="2277" customWidth="1"/>
    <col min="516" max="521" width="5.69921875" style="2277" customWidth="1"/>
    <col min="522" max="527" width="5" style="2277" customWidth="1"/>
    <col min="528" max="529" width="5.69921875" style="2277" customWidth="1"/>
    <col min="530" max="530" width="6.59765625" style="2277" customWidth="1"/>
    <col min="531" max="531" width="5.59765625" style="2277" customWidth="1"/>
    <col min="532" max="532" width="0.19921875" style="2277" customWidth="1"/>
    <col min="533" max="767" width="9" style="2277"/>
    <col min="768" max="768" width="4" style="2277" customWidth="1"/>
    <col min="769" max="769" width="1.09765625" style="2277" customWidth="1"/>
    <col min="770" max="770" width="33.19921875" style="2277" customWidth="1"/>
    <col min="771" max="771" width="5.09765625" style="2277" customWidth="1"/>
    <col min="772" max="777" width="5.69921875" style="2277" customWidth="1"/>
    <col min="778" max="783" width="5" style="2277" customWidth="1"/>
    <col min="784" max="785" width="5.69921875" style="2277" customWidth="1"/>
    <col min="786" max="786" width="6.59765625" style="2277" customWidth="1"/>
    <col min="787" max="787" width="5.59765625" style="2277" customWidth="1"/>
    <col min="788" max="788" width="0.19921875" style="2277" customWidth="1"/>
    <col min="789" max="1023" width="9" style="2277"/>
    <col min="1024" max="1024" width="4" style="2277" customWidth="1"/>
    <col min="1025" max="1025" width="1.09765625" style="2277" customWidth="1"/>
    <col min="1026" max="1026" width="33.19921875" style="2277" customWidth="1"/>
    <col min="1027" max="1027" width="5.09765625" style="2277" customWidth="1"/>
    <col min="1028" max="1033" width="5.69921875" style="2277" customWidth="1"/>
    <col min="1034" max="1039" width="5" style="2277" customWidth="1"/>
    <col min="1040" max="1041" width="5.69921875" style="2277" customWidth="1"/>
    <col min="1042" max="1042" width="6.59765625" style="2277" customWidth="1"/>
    <col min="1043" max="1043" width="5.59765625" style="2277" customWidth="1"/>
    <col min="1044" max="1044" width="0.19921875" style="2277" customWidth="1"/>
    <col min="1045" max="1279" width="9" style="2277"/>
    <col min="1280" max="1280" width="4" style="2277" customWidth="1"/>
    <col min="1281" max="1281" width="1.09765625" style="2277" customWidth="1"/>
    <col min="1282" max="1282" width="33.19921875" style="2277" customWidth="1"/>
    <col min="1283" max="1283" width="5.09765625" style="2277" customWidth="1"/>
    <col min="1284" max="1289" width="5.69921875" style="2277" customWidth="1"/>
    <col min="1290" max="1295" width="5" style="2277" customWidth="1"/>
    <col min="1296" max="1297" width="5.69921875" style="2277" customWidth="1"/>
    <col min="1298" max="1298" width="6.59765625" style="2277" customWidth="1"/>
    <col min="1299" max="1299" width="5.59765625" style="2277" customWidth="1"/>
    <col min="1300" max="1300" width="0.19921875" style="2277" customWidth="1"/>
    <col min="1301" max="1535" width="9" style="2277"/>
    <col min="1536" max="1536" width="4" style="2277" customWidth="1"/>
    <col min="1537" max="1537" width="1.09765625" style="2277" customWidth="1"/>
    <col min="1538" max="1538" width="33.19921875" style="2277" customWidth="1"/>
    <col min="1539" max="1539" width="5.09765625" style="2277" customWidth="1"/>
    <col min="1540" max="1545" width="5.69921875" style="2277" customWidth="1"/>
    <col min="1546" max="1551" width="5" style="2277" customWidth="1"/>
    <col min="1552" max="1553" width="5.69921875" style="2277" customWidth="1"/>
    <col min="1554" max="1554" width="6.59765625" style="2277" customWidth="1"/>
    <col min="1555" max="1555" width="5.59765625" style="2277" customWidth="1"/>
    <col min="1556" max="1556" width="0.19921875" style="2277" customWidth="1"/>
    <col min="1557" max="1791" width="9" style="2277"/>
    <col min="1792" max="1792" width="4" style="2277" customWidth="1"/>
    <col min="1793" max="1793" width="1.09765625" style="2277" customWidth="1"/>
    <col min="1794" max="1794" width="33.19921875" style="2277" customWidth="1"/>
    <col min="1795" max="1795" width="5.09765625" style="2277" customWidth="1"/>
    <col min="1796" max="1801" width="5.69921875" style="2277" customWidth="1"/>
    <col min="1802" max="1807" width="5" style="2277" customWidth="1"/>
    <col min="1808" max="1809" width="5.69921875" style="2277" customWidth="1"/>
    <col min="1810" max="1810" width="6.59765625" style="2277" customWidth="1"/>
    <col min="1811" max="1811" width="5.59765625" style="2277" customWidth="1"/>
    <col min="1812" max="1812" width="0.19921875" style="2277" customWidth="1"/>
    <col min="1813" max="2047" width="9" style="2277"/>
    <col min="2048" max="2048" width="4" style="2277" customWidth="1"/>
    <col min="2049" max="2049" width="1.09765625" style="2277" customWidth="1"/>
    <col min="2050" max="2050" width="33.19921875" style="2277" customWidth="1"/>
    <col min="2051" max="2051" width="5.09765625" style="2277" customWidth="1"/>
    <col min="2052" max="2057" width="5.69921875" style="2277" customWidth="1"/>
    <col min="2058" max="2063" width="5" style="2277" customWidth="1"/>
    <col min="2064" max="2065" width="5.69921875" style="2277" customWidth="1"/>
    <col min="2066" max="2066" width="6.59765625" style="2277" customWidth="1"/>
    <col min="2067" max="2067" width="5.59765625" style="2277" customWidth="1"/>
    <col min="2068" max="2068" width="0.19921875" style="2277" customWidth="1"/>
    <col min="2069" max="2303" width="9" style="2277"/>
    <col min="2304" max="2304" width="4" style="2277" customWidth="1"/>
    <col min="2305" max="2305" width="1.09765625" style="2277" customWidth="1"/>
    <col min="2306" max="2306" width="33.19921875" style="2277" customWidth="1"/>
    <col min="2307" max="2307" width="5.09765625" style="2277" customWidth="1"/>
    <col min="2308" max="2313" width="5.69921875" style="2277" customWidth="1"/>
    <col min="2314" max="2319" width="5" style="2277" customWidth="1"/>
    <col min="2320" max="2321" width="5.69921875" style="2277" customWidth="1"/>
    <col min="2322" max="2322" width="6.59765625" style="2277" customWidth="1"/>
    <col min="2323" max="2323" width="5.59765625" style="2277" customWidth="1"/>
    <col min="2324" max="2324" width="0.19921875" style="2277" customWidth="1"/>
    <col min="2325" max="2559" width="9" style="2277"/>
    <col min="2560" max="2560" width="4" style="2277" customWidth="1"/>
    <col min="2561" max="2561" width="1.09765625" style="2277" customWidth="1"/>
    <col min="2562" max="2562" width="33.19921875" style="2277" customWidth="1"/>
    <col min="2563" max="2563" width="5.09765625" style="2277" customWidth="1"/>
    <col min="2564" max="2569" width="5.69921875" style="2277" customWidth="1"/>
    <col min="2570" max="2575" width="5" style="2277" customWidth="1"/>
    <col min="2576" max="2577" width="5.69921875" style="2277" customWidth="1"/>
    <col min="2578" max="2578" width="6.59765625" style="2277" customWidth="1"/>
    <col min="2579" max="2579" width="5.59765625" style="2277" customWidth="1"/>
    <col min="2580" max="2580" width="0.19921875" style="2277" customWidth="1"/>
    <col min="2581" max="2815" width="9" style="2277"/>
    <col min="2816" max="2816" width="4" style="2277" customWidth="1"/>
    <col min="2817" max="2817" width="1.09765625" style="2277" customWidth="1"/>
    <col min="2818" max="2818" width="33.19921875" style="2277" customWidth="1"/>
    <col min="2819" max="2819" width="5.09765625" style="2277" customWidth="1"/>
    <col min="2820" max="2825" width="5.69921875" style="2277" customWidth="1"/>
    <col min="2826" max="2831" width="5" style="2277" customWidth="1"/>
    <col min="2832" max="2833" width="5.69921875" style="2277" customWidth="1"/>
    <col min="2834" max="2834" width="6.59765625" style="2277" customWidth="1"/>
    <col min="2835" max="2835" width="5.59765625" style="2277" customWidth="1"/>
    <col min="2836" max="2836" width="0.19921875" style="2277" customWidth="1"/>
    <col min="2837" max="3071" width="9" style="2277"/>
    <col min="3072" max="3072" width="4" style="2277" customWidth="1"/>
    <col min="3073" max="3073" width="1.09765625" style="2277" customWidth="1"/>
    <col min="3074" max="3074" width="33.19921875" style="2277" customWidth="1"/>
    <col min="3075" max="3075" width="5.09765625" style="2277" customWidth="1"/>
    <col min="3076" max="3081" width="5.69921875" style="2277" customWidth="1"/>
    <col min="3082" max="3087" width="5" style="2277" customWidth="1"/>
    <col min="3088" max="3089" width="5.69921875" style="2277" customWidth="1"/>
    <col min="3090" max="3090" width="6.59765625" style="2277" customWidth="1"/>
    <col min="3091" max="3091" width="5.59765625" style="2277" customWidth="1"/>
    <col min="3092" max="3092" width="0.19921875" style="2277" customWidth="1"/>
    <col min="3093" max="3327" width="9" style="2277"/>
    <col min="3328" max="3328" width="4" style="2277" customWidth="1"/>
    <col min="3329" max="3329" width="1.09765625" style="2277" customWidth="1"/>
    <col min="3330" max="3330" width="33.19921875" style="2277" customWidth="1"/>
    <col min="3331" max="3331" width="5.09765625" style="2277" customWidth="1"/>
    <col min="3332" max="3337" width="5.69921875" style="2277" customWidth="1"/>
    <col min="3338" max="3343" width="5" style="2277" customWidth="1"/>
    <col min="3344" max="3345" width="5.69921875" style="2277" customWidth="1"/>
    <col min="3346" max="3346" width="6.59765625" style="2277" customWidth="1"/>
    <col min="3347" max="3347" width="5.59765625" style="2277" customWidth="1"/>
    <col min="3348" max="3348" width="0.19921875" style="2277" customWidth="1"/>
    <col min="3349" max="3583" width="9" style="2277"/>
    <col min="3584" max="3584" width="4" style="2277" customWidth="1"/>
    <col min="3585" max="3585" width="1.09765625" style="2277" customWidth="1"/>
    <col min="3586" max="3586" width="33.19921875" style="2277" customWidth="1"/>
    <col min="3587" max="3587" width="5.09765625" style="2277" customWidth="1"/>
    <col min="3588" max="3593" width="5.69921875" style="2277" customWidth="1"/>
    <col min="3594" max="3599" width="5" style="2277" customWidth="1"/>
    <col min="3600" max="3601" width="5.69921875" style="2277" customWidth="1"/>
    <col min="3602" max="3602" width="6.59765625" style="2277" customWidth="1"/>
    <col min="3603" max="3603" width="5.59765625" style="2277" customWidth="1"/>
    <col min="3604" max="3604" width="0.19921875" style="2277" customWidth="1"/>
    <col min="3605" max="3839" width="9" style="2277"/>
    <col min="3840" max="3840" width="4" style="2277" customWidth="1"/>
    <col min="3841" max="3841" width="1.09765625" style="2277" customWidth="1"/>
    <col min="3842" max="3842" width="33.19921875" style="2277" customWidth="1"/>
    <col min="3843" max="3843" width="5.09765625" style="2277" customWidth="1"/>
    <col min="3844" max="3849" width="5.69921875" style="2277" customWidth="1"/>
    <col min="3850" max="3855" width="5" style="2277" customWidth="1"/>
    <col min="3856" max="3857" width="5.69921875" style="2277" customWidth="1"/>
    <col min="3858" max="3858" width="6.59765625" style="2277" customWidth="1"/>
    <col min="3859" max="3859" width="5.59765625" style="2277" customWidth="1"/>
    <col min="3860" max="3860" width="0.19921875" style="2277" customWidth="1"/>
    <col min="3861" max="4095" width="9" style="2277"/>
    <col min="4096" max="4096" width="4" style="2277" customWidth="1"/>
    <col min="4097" max="4097" width="1.09765625" style="2277" customWidth="1"/>
    <col min="4098" max="4098" width="33.19921875" style="2277" customWidth="1"/>
    <col min="4099" max="4099" width="5.09765625" style="2277" customWidth="1"/>
    <col min="4100" max="4105" width="5.69921875" style="2277" customWidth="1"/>
    <col min="4106" max="4111" width="5" style="2277" customWidth="1"/>
    <col min="4112" max="4113" width="5.69921875" style="2277" customWidth="1"/>
    <col min="4114" max="4114" width="6.59765625" style="2277" customWidth="1"/>
    <col min="4115" max="4115" width="5.59765625" style="2277" customWidth="1"/>
    <col min="4116" max="4116" width="0.19921875" style="2277" customWidth="1"/>
    <col min="4117" max="4351" width="9" style="2277"/>
    <col min="4352" max="4352" width="4" style="2277" customWidth="1"/>
    <col min="4353" max="4353" width="1.09765625" style="2277" customWidth="1"/>
    <col min="4354" max="4354" width="33.19921875" style="2277" customWidth="1"/>
    <col min="4355" max="4355" width="5.09765625" style="2277" customWidth="1"/>
    <col min="4356" max="4361" width="5.69921875" style="2277" customWidth="1"/>
    <col min="4362" max="4367" width="5" style="2277" customWidth="1"/>
    <col min="4368" max="4369" width="5.69921875" style="2277" customWidth="1"/>
    <col min="4370" max="4370" width="6.59765625" style="2277" customWidth="1"/>
    <col min="4371" max="4371" width="5.59765625" style="2277" customWidth="1"/>
    <col min="4372" max="4372" width="0.19921875" style="2277" customWidth="1"/>
    <col min="4373" max="4607" width="9" style="2277"/>
    <col min="4608" max="4608" width="4" style="2277" customWidth="1"/>
    <col min="4609" max="4609" width="1.09765625" style="2277" customWidth="1"/>
    <col min="4610" max="4610" width="33.19921875" style="2277" customWidth="1"/>
    <col min="4611" max="4611" width="5.09765625" style="2277" customWidth="1"/>
    <col min="4612" max="4617" width="5.69921875" style="2277" customWidth="1"/>
    <col min="4618" max="4623" width="5" style="2277" customWidth="1"/>
    <col min="4624" max="4625" width="5.69921875" style="2277" customWidth="1"/>
    <col min="4626" max="4626" width="6.59765625" style="2277" customWidth="1"/>
    <col min="4627" max="4627" width="5.59765625" style="2277" customWidth="1"/>
    <col min="4628" max="4628" width="0.19921875" style="2277" customWidth="1"/>
    <col min="4629" max="4863" width="9" style="2277"/>
    <col min="4864" max="4864" width="4" style="2277" customWidth="1"/>
    <col min="4865" max="4865" width="1.09765625" style="2277" customWidth="1"/>
    <col min="4866" max="4866" width="33.19921875" style="2277" customWidth="1"/>
    <col min="4867" max="4867" width="5.09765625" style="2277" customWidth="1"/>
    <col min="4868" max="4873" width="5.69921875" style="2277" customWidth="1"/>
    <col min="4874" max="4879" width="5" style="2277" customWidth="1"/>
    <col min="4880" max="4881" width="5.69921875" style="2277" customWidth="1"/>
    <col min="4882" max="4882" width="6.59765625" style="2277" customWidth="1"/>
    <col min="4883" max="4883" width="5.59765625" style="2277" customWidth="1"/>
    <col min="4884" max="4884" width="0.19921875" style="2277" customWidth="1"/>
    <col min="4885" max="5119" width="9" style="2277"/>
    <col min="5120" max="5120" width="4" style="2277" customWidth="1"/>
    <col min="5121" max="5121" width="1.09765625" style="2277" customWidth="1"/>
    <col min="5122" max="5122" width="33.19921875" style="2277" customWidth="1"/>
    <col min="5123" max="5123" width="5.09765625" style="2277" customWidth="1"/>
    <col min="5124" max="5129" width="5.69921875" style="2277" customWidth="1"/>
    <col min="5130" max="5135" width="5" style="2277" customWidth="1"/>
    <col min="5136" max="5137" width="5.69921875" style="2277" customWidth="1"/>
    <col min="5138" max="5138" width="6.59765625" style="2277" customWidth="1"/>
    <col min="5139" max="5139" width="5.59765625" style="2277" customWidth="1"/>
    <col min="5140" max="5140" width="0.19921875" style="2277" customWidth="1"/>
    <col min="5141" max="5375" width="9" style="2277"/>
    <col min="5376" max="5376" width="4" style="2277" customWidth="1"/>
    <col min="5377" max="5377" width="1.09765625" style="2277" customWidth="1"/>
    <col min="5378" max="5378" width="33.19921875" style="2277" customWidth="1"/>
    <col min="5379" max="5379" width="5.09765625" style="2277" customWidth="1"/>
    <col min="5380" max="5385" width="5.69921875" style="2277" customWidth="1"/>
    <col min="5386" max="5391" width="5" style="2277" customWidth="1"/>
    <col min="5392" max="5393" width="5.69921875" style="2277" customWidth="1"/>
    <col min="5394" max="5394" width="6.59765625" style="2277" customWidth="1"/>
    <col min="5395" max="5395" width="5.59765625" style="2277" customWidth="1"/>
    <col min="5396" max="5396" width="0.19921875" style="2277" customWidth="1"/>
    <col min="5397" max="5631" width="9" style="2277"/>
    <col min="5632" max="5632" width="4" style="2277" customWidth="1"/>
    <col min="5633" max="5633" width="1.09765625" style="2277" customWidth="1"/>
    <col min="5634" max="5634" width="33.19921875" style="2277" customWidth="1"/>
    <col min="5635" max="5635" width="5.09765625" style="2277" customWidth="1"/>
    <col min="5636" max="5641" width="5.69921875" style="2277" customWidth="1"/>
    <col min="5642" max="5647" width="5" style="2277" customWidth="1"/>
    <col min="5648" max="5649" width="5.69921875" style="2277" customWidth="1"/>
    <col min="5650" max="5650" width="6.59765625" style="2277" customWidth="1"/>
    <col min="5651" max="5651" width="5.59765625" style="2277" customWidth="1"/>
    <col min="5652" max="5652" width="0.19921875" style="2277" customWidth="1"/>
    <col min="5653" max="5887" width="9" style="2277"/>
    <col min="5888" max="5888" width="4" style="2277" customWidth="1"/>
    <col min="5889" max="5889" width="1.09765625" style="2277" customWidth="1"/>
    <col min="5890" max="5890" width="33.19921875" style="2277" customWidth="1"/>
    <col min="5891" max="5891" width="5.09765625" style="2277" customWidth="1"/>
    <col min="5892" max="5897" width="5.69921875" style="2277" customWidth="1"/>
    <col min="5898" max="5903" width="5" style="2277" customWidth="1"/>
    <col min="5904" max="5905" width="5.69921875" style="2277" customWidth="1"/>
    <col min="5906" max="5906" width="6.59765625" style="2277" customWidth="1"/>
    <col min="5907" max="5907" width="5.59765625" style="2277" customWidth="1"/>
    <col min="5908" max="5908" width="0.19921875" style="2277" customWidth="1"/>
    <col min="5909" max="6143" width="9" style="2277"/>
    <col min="6144" max="6144" width="4" style="2277" customWidth="1"/>
    <col min="6145" max="6145" width="1.09765625" style="2277" customWidth="1"/>
    <col min="6146" max="6146" width="33.19921875" style="2277" customWidth="1"/>
    <col min="6147" max="6147" width="5.09765625" style="2277" customWidth="1"/>
    <col min="6148" max="6153" width="5.69921875" style="2277" customWidth="1"/>
    <col min="6154" max="6159" width="5" style="2277" customWidth="1"/>
    <col min="6160" max="6161" width="5.69921875" style="2277" customWidth="1"/>
    <col min="6162" max="6162" width="6.59765625" style="2277" customWidth="1"/>
    <col min="6163" max="6163" width="5.59765625" style="2277" customWidth="1"/>
    <col min="6164" max="6164" width="0.19921875" style="2277" customWidth="1"/>
    <col min="6165" max="6399" width="9" style="2277"/>
    <col min="6400" max="6400" width="4" style="2277" customWidth="1"/>
    <col min="6401" max="6401" width="1.09765625" style="2277" customWidth="1"/>
    <col min="6402" max="6402" width="33.19921875" style="2277" customWidth="1"/>
    <col min="6403" max="6403" width="5.09765625" style="2277" customWidth="1"/>
    <col min="6404" max="6409" width="5.69921875" style="2277" customWidth="1"/>
    <col min="6410" max="6415" width="5" style="2277" customWidth="1"/>
    <col min="6416" max="6417" width="5.69921875" style="2277" customWidth="1"/>
    <col min="6418" max="6418" width="6.59765625" style="2277" customWidth="1"/>
    <col min="6419" max="6419" width="5.59765625" style="2277" customWidth="1"/>
    <col min="6420" max="6420" width="0.19921875" style="2277" customWidth="1"/>
    <col min="6421" max="6655" width="9" style="2277"/>
    <col min="6656" max="6656" width="4" style="2277" customWidth="1"/>
    <col min="6657" max="6657" width="1.09765625" style="2277" customWidth="1"/>
    <col min="6658" max="6658" width="33.19921875" style="2277" customWidth="1"/>
    <col min="6659" max="6659" width="5.09765625" style="2277" customWidth="1"/>
    <col min="6660" max="6665" width="5.69921875" style="2277" customWidth="1"/>
    <col min="6666" max="6671" width="5" style="2277" customWidth="1"/>
    <col min="6672" max="6673" width="5.69921875" style="2277" customWidth="1"/>
    <col min="6674" max="6674" width="6.59765625" style="2277" customWidth="1"/>
    <col min="6675" max="6675" width="5.59765625" style="2277" customWidth="1"/>
    <col min="6676" max="6676" width="0.19921875" style="2277" customWidth="1"/>
    <col min="6677" max="6911" width="9" style="2277"/>
    <col min="6912" max="6912" width="4" style="2277" customWidth="1"/>
    <col min="6913" max="6913" width="1.09765625" style="2277" customWidth="1"/>
    <col min="6914" max="6914" width="33.19921875" style="2277" customWidth="1"/>
    <col min="6915" max="6915" width="5.09765625" style="2277" customWidth="1"/>
    <col min="6916" max="6921" width="5.69921875" style="2277" customWidth="1"/>
    <col min="6922" max="6927" width="5" style="2277" customWidth="1"/>
    <col min="6928" max="6929" width="5.69921875" style="2277" customWidth="1"/>
    <col min="6930" max="6930" width="6.59765625" style="2277" customWidth="1"/>
    <col min="6931" max="6931" width="5.59765625" style="2277" customWidth="1"/>
    <col min="6932" max="6932" width="0.19921875" style="2277" customWidth="1"/>
    <col min="6933" max="7167" width="9" style="2277"/>
    <col min="7168" max="7168" width="4" style="2277" customWidth="1"/>
    <col min="7169" max="7169" width="1.09765625" style="2277" customWidth="1"/>
    <col min="7170" max="7170" width="33.19921875" style="2277" customWidth="1"/>
    <col min="7171" max="7171" width="5.09765625" style="2277" customWidth="1"/>
    <col min="7172" max="7177" width="5.69921875" style="2277" customWidth="1"/>
    <col min="7178" max="7183" width="5" style="2277" customWidth="1"/>
    <col min="7184" max="7185" width="5.69921875" style="2277" customWidth="1"/>
    <col min="7186" max="7186" width="6.59765625" style="2277" customWidth="1"/>
    <col min="7187" max="7187" width="5.59765625" style="2277" customWidth="1"/>
    <col min="7188" max="7188" width="0.19921875" style="2277" customWidth="1"/>
    <col min="7189" max="7423" width="9" style="2277"/>
    <col min="7424" max="7424" width="4" style="2277" customWidth="1"/>
    <col min="7425" max="7425" width="1.09765625" style="2277" customWidth="1"/>
    <col min="7426" max="7426" width="33.19921875" style="2277" customWidth="1"/>
    <col min="7427" max="7427" width="5.09765625" style="2277" customWidth="1"/>
    <col min="7428" max="7433" width="5.69921875" style="2277" customWidth="1"/>
    <col min="7434" max="7439" width="5" style="2277" customWidth="1"/>
    <col min="7440" max="7441" width="5.69921875" style="2277" customWidth="1"/>
    <col min="7442" max="7442" width="6.59765625" style="2277" customWidth="1"/>
    <col min="7443" max="7443" width="5.59765625" style="2277" customWidth="1"/>
    <col min="7444" max="7444" width="0.19921875" style="2277" customWidth="1"/>
    <col min="7445" max="7679" width="9" style="2277"/>
    <col min="7680" max="7680" width="4" style="2277" customWidth="1"/>
    <col min="7681" max="7681" width="1.09765625" style="2277" customWidth="1"/>
    <col min="7682" max="7682" width="33.19921875" style="2277" customWidth="1"/>
    <col min="7683" max="7683" width="5.09765625" style="2277" customWidth="1"/>
    <col min="7684" max="7689" width="5.69921875" style="2277" customWidth="1"/>
    <col min="7690" max="7695" width="5" style="2277" customWidth="1"/>
    <col min="7696" max="7697" width="5.69921875" style="2277" customWidth="1"/>
    <col min="7698" max="7698" width="6.59765625" style="2277" customWidth="1"/>
    <col min="7699" max="7699" width="5.59765625" style="2277" customWidth="1"/>
    <col min="7700" max="7700" width="0.19921875" style="2277" customWidth="1"/>
    <col min="7701" max="7935" width="9" style="2277"/>
    <col min="7936" max="7936" width="4" style="2277" customWidth="1"/>
    <col min="7937" max="7937" width="1.09765625" style="2277" customWidth="1"/>
    <col min="7938" max="7938" width="33.19921875" style="2277" customWidth="1"/>
    <col min="7939" max="7939" width="5.09765625" style="2277" customWidth="1"/>
    <col min="7940" max="7945" width="5.69921875" style="2277" customWidth="1"/>
    <col min="7946" max="7951" width="5" style="2277" customWidth="1"/>
    <col min="7952" max="7953" width="5.69921875" style="2277" customWidth="1"/>
    <col min="7954" max="7954" width="6.59765625" style="2277" customWidth="1"/>
    <col min="7955" max="7955" width="5.59765625" style="2277" customWidth="1"/>
    <col min="7956" max="7956" width="0.19921875" style="2277" customWidth="1"/>
    <col min="7957" max="8191" width="9" style="2277"/>
    <col min="8192" max="8192" width="4" style="2277" customWidth="1"/>
    <col min="8193" max="8193" width="1.09765625" style="2277" customWidth="1"/>
    <col min="8194" max="8194" width="33.19921875" style="2277" customWidth="1"/>
    <col min="8195" max="8195" width="5.09765625" style="2277" customWidth="1"/>
    <col min="8196" max="8201" width="5.69921875" style="2277" customWidth="1"/>
    <col min="8202" max="8207" width="5" style="2277" customWidth="1"/>
    <col min="8208" max="8209" width="5.69921875" style="2277" customWidth="1"/>
    <col min="8210" max="8210" width="6.59765625" style="2277" customWidth="1"/>
    <col min="8211" max="8211" width="5.59765625" style="2277" customWidth="1"/>
    <col min="8212" max="8212" width="0.19921875" style="2277" customWidth="1"/>
    <col min="8213" max="8447" width="9" style="2277"/>
    <col min="8448" max="8448" width="4" style="2277" customWidth="1"/>
    <col min="8449" max="8449" width="1.09765625" style="2277" customWidth="1"/>
    <col min="8450" max="8450" width="33.19921875" style="2277" customWidth="1"/>
    <col min="8451" max="8451" width="5.09765625" style="2277" customWidth="1"/>
    <col min="8452" max="8457" width="5.69921875" style="2277" customWidth="1"/>
    <col min="8458" max="8463" width="5" style="2277" customWidth="1"/>
    <col min="8464" max="8465" width="5.69921875" style="2277" customWidth="1"/>
    <col min="8466" max="8466" width="6.59765625" style="2277" customWidth="1"/>
    <col min="8467" max="8467" width="5.59765625" style="2277" customWidth="1"/>
    <col min="8468" max="8468" width="0.19921875" style="2277" customWidth="1"/>
    <col min="8469" max="8703" width="9" style="2277"/>
    <col min="8704" max="8704" width="4" style="2277" customWidth="1"/>
    <col min="8705" max="8705" width="1.09765625" style="2277" customWidth="1"/>
    <col min="8706" max="8706" width="33.19921875" style="2277" customWidth="1"/>
    <col min="8707" max="8707" width="5.09765625" style="2277" customWidth="1"/>
    <col min="8708" max="8713" width="5.69921875" style="2277" customWidth="1"/>
    <col min="8714" max="8719" width="5" style="2277" customWidth="1"/>
    <col min="8720" max="8721" width="5.69921875" style="2277" customWidth="1"/>
    <col min="8722" max="8722" width="6.59765625" style="2277" customWidth="1"/>
    <col min="8723" max="8723" width="5.59765625" style="2277" customWidth="1"/>
    <col min="8724" max="8724" width="0.19921875" style="2277" customWidth="1"/>
    <col min="8725" max="8959" width="9" style="2277"/>
    <col min="8960" max="8960" width="4" style="2277" customWidth="1"/>
    <col min="8961" max="8961" width="1.09765625" style="2277" customWidth="1"/>
    <col min="8962" max="8962" width="33.19921875" style="2277" customWidth="1"/>
    <col min="8963" max="8963" width="5.09765625" style="2277" customWidth="1"/>
    <col min="8964" max="8969" width="5.69921875" style="2277" customWidth="1"/>
    <col min="8970" max="8975" width="5" style="2277" customWidth="1"/>
    <col min="8976" max="8977" width="5.69921875" style="2277" customWidth="1"/>
    <col min="8978" max="8978" width="6.59765625" style="2277" customWidth="1"/>
    <col min="8979" max="8979" width="5.59765625" style="2277" customWidth="1"/>
    <col min="8980" max="8980" width="0.19921875" style="2277" customWidth="1"/>
    <col min="8981" max="9215" width="9" style="2277"/>
    <col min="9216" max="9216" width="4" style="2277" customWidth="1"/>
    <col min="9217" max="9217" width="1.09765625" style="2277" customWidth="1"/>
    <col min="9218" max="9218" width="33.19921875" style="2277" customWidth="1"/>
    <col min="9219" max="9219" width="5.09765625" style="2277" customWidth="1"/>
    <col min="9220" max="9225" width="5.69921875" style="2277" customWidth="1"/>
    <col min="9226" max="9231" width="5" style="2277" customWidth="1"/>
    <col min="9232" max="9233" width="5.69921875" style="2277" customWidth="1"/>
    <col min="9234" max="9234" width="6.59765625" style="2277" customWidth="1"/>
    <col min="9235" max="9235" width="5.59765625" style="2277" customWidth="1"/>
    <col min="9236" max="9236" width="0.19921875" style="2277" customWidth="1"/>
    <col min="9237" max="9471" width="9" style="2277"/>
    <col min="9472" max="9472" width="4" style="2277" customWidth="1"/>
    <col min="9473" max="9473" width="1.09765625" style="2277" customWidth="1"/>
    <col min="9474" max="9474" width="33.19921875" style="2277" customWidth="1"/>
    <col min="9475" max="9475" width="5.09765625" style="2277" customWidth="1"/>
    <col min="9476" max="9481" width="5.69921875" style="2277" customWidth="1"/>
    <col min="9482" max="9487" width="5" style="2277" customWidth="1"/>
    <col min="9488" max="9489" width="5.69921875" style="2277" customWidth="1"/>
    <col min="9490" max="9490" width="6.59765625" style="2277" customWidth="1"/>
    <col min="9491" max="9491" width="5.59765625" style="2277" customWidth="1"/>
    <col min="9492" max="9492" width="0.19921875" style="2277" customWidth="1"/>
    <col min="9493" max="9727" width="9" style="2277"/>
    <col min="9728" max="9728" width="4" style="2277" customWidth="1"/>
    <col min="9729" max="9729" width="1.09765625" style="2277" customWidth="1"/>
    <col min="9730" max="9730" width="33.19921875" style="2277" customWidth="1"/>
    <col min="9731" max="9731" width="5.09765625" style="2277" customWidth="1"/>
    <col min="9732" max="9737" width="5.69921875" style="2277" customWidth="1"/>
    <col min="9738" max="9743" width="5" style="2277" customWidth="1"/>
    <col min="9744" max="9745" width="5.69921875" style="2277" customWidth="1"/>
    <col min="9746" max="9746" width="6.59765625" style="2277" customWidth="1"/>
    <col min="9747" max="9747" width="5.59765625" style="2277" customWidth="1"/>
    <col min="9748" max="9748" width="0.19921875" style="2277" customWidth="1"/>
    <col min="9749" max="9983" width="9" style="2277"/>
    <col min="9984" max="9984" width="4" style="2277" customWidth="1"/>
    <col min="9985" max="9985" width="1.09765625" style="2277" customWidth="1"/>
    <col min="9986" max="9986" width="33.19921875" style="2277" customWidth="1"/>
    <col min="9987" max="9987" width="5.09765625" style="2277" customWidth="1"/>
    <col min="9988" max="9993" width="5.69921875" style="2277" customWidth="1"/>
    <col min="9994" max="9999" width="5" style="2277" customWidth="1"/>
    <col min="10000" max="10001" width="5.69921875" style="2277" customWidth="1"/>
    <col min="10002" max="10002" width="6.59765625" style="2277" customWidth="1"/>
    <col min="10003" max="10003" width="5.59765625" style="2277" customWidth="1"/>
    <col min="10004" max="10004" width="0.19921875" style="2277" customWidth="1"/>
    <col min="10005" max="10239" width="9" style="2277"/>
    <col min="10240" max="10240" width="4" style="2277" customWidth="1"/>
    <col min="10241" max="10241" width="1.09765625" style="2277" customWidth="1"/>
    <col min="10242" max="10242" width="33.19921875" style="2277" customWidth="1"/>
    <col min="10243" max="10243" width="5.09765625" style="2277" customWidth="1"/>
    <col min="10244" max="10249" width="5.69921875" style="2277" customWidth="1"/>
    <col min="10250" max="10255" width="5" style="2277" customWidth="1"/>
    <col min="10256" max="10257" width="5.69921875" style="2277" customWidth="1"/>
    <col min="10258" max="10258" width="6.59765625" style="2277" customWidth="1"/>
    <col min="10259" max="10259" width="5.59765625" style="2277" customWidth="1"/>
    <col min="10260" max="10260" width="0.19921875" style="2277" customWidth="1"/>
    <col min="10261" max="10495" width="9" style="2277"/>
    <col min="10496" max="10496" width="4" style="2277" customWidth="1"/>
    <col min="10497" max="10497" width="1.09765625" style="2277" customWidth="1"/>
    <col min="10498" max="10498" width="33.19921875" style="2277" customWidth="1"/>
    <col min="10499" max="10499" width="5.09765625" style="2277" customWidth="1"/>
    <col min="10500" max="10505" width="5.69921875" style="2277" customWidth="1"/>
    <col min="10506" max="10511" width="5" style="2277" customWidth="1"/>
    <col min="10512" max="10513" width="5.69921875" style="2277" customWidth="1"/>
    <col min="10514" max="10514" width="6.59765625" style="2277" customWidth="1"/>
    <col min="10515" max="10515" width="5.59765625" style="2277" customWidth="1"/>
    <col min="10516" max="10516" width="0.19921875" style="2277" customWidth="1"/>
    <col min="10517" max="10751" width="9" style="2277"/>
    <col min="10752" max="10752" width="4" style="2277" customWidth="1"/>
    <col min="10753" max="10753" width="1.09765625" style="2277" customWidth="1"/>
    <col min="10754" max="10754" width="33.19921875" style="2277" customWidth="1"/>
    <col min="10755" max="10755" width="5.09765625" style="2277" customWidth="1"/>
    <col min="10756" max="10761" width="5.69921875" style="2277" customWidth="1"/>
    <col min="10762" max="10767" width="5" style="2277" customWidth="1"/>
    <col min="10768" max="10769" width="5.69921875" style="2277" customWidth="1"/>
    <col min="10770" max="10770" width="6.59765625" style="2277" customWidth="1"/>
    <col min="10771" max="10771" width="5.59765625" style="2277" customWidth="1"/>
    <col min="10772" max="10772" width="0.19921875" style="2277" customWidth="1"/>
    <col min="10773" max="11007" width="9" style="2277"/>
    <col min="11008" max="11008" width="4" style="2277" customWidth="1"/>
    <col min="11009" max="11009" width="1.09765625" style="2277" customWidth="1"/>
    <col min="11010" max="11010" width="33.19921875" style="2277" customWidth="1"/>
    <col min="11011" max="11011" width="5.09765625" style="2277" customWidth="1"/>
    <col min="11012" max="11017" width="5.69921875" style="2277" customWidth="1"/>
    <col min="11018" max="11023" width="5" style="2277" customWidth="1"/>
    <col min="11024" max="11025" width="5.69921875" style="2277" customWidth="1"/>
    <col min="11026" max="11026" width="6.59765625" style="2277" customWidth="1"/>
    <col min="11027" max="11027" width="5.59765625" style="2277" customWidth="1"/>
    <col min="11028" max="11028" width="0.19921875" style="2277" customWidth="1"/>
    <col min="11029" max="11263" width="9" style="2277"/>
    <col min="11264" max="11264" width="4" style="2277" customWidth="1"/>
    <col min="11265" max="11265" width="1.09765625" style="2277" customWidth="1"/>
    <col min="11266" max="11266" width="33.19921875" style="2277" customWidth="1"/>
    <col min="11267" max="11267" width="5.09765625" style="2277" customWidth="1"/>
    <col min="11268" max="11273" width="5.69921875" style="2277" customWidth="1"/>
    <col min="11274" max="11279" width="5" style="2277" customWidth="1"/>
    <col min="11280" max="11281" width="5.69921875" style="2277" customWidth="1"/>
    <col min="11282" max="11282" width="6.59765625" style="2277" customWidth="1"/>
    <col min="11283" max="11283" width="5.59765625" style="2277" customWidth="1"/>
    <col min="11284" max="11284" width="0.19921875" style="2277" customWidth="1"/>
    <col min="11285" max="11519" width="9" style="2277"/>
    <col min="11520" max="11520" width="4" style="2277" customWidth="1"/>
    <col min="11521" max="11521" width="1.09765625" style="2277" customWidth="1"/>
    <col min="11522" max="11522" width="33.19921875" style="2277" customWidth="1"/>
    <col min="11523" max="11523" width="5.09765625" style="2277" customWidth="1"/>
    <col min="11524" max="11529" width="5.69921875" style="2277" customWidth="1"/>
    <col min="11530" max="11535" width="5" style="2277" customWidth="1"/>
    <col min="11536" max="11537" width="5.69921875" style="2277" customWidth="1"/>
    <col min="11538" max="11538" width="6.59765625" style="2277" customWidth="1"/>
    <col min="11539" max="11539" width="5.59765625" style="2277" customWidth="1"/>
    <col min="11540" max="11540" width="0.19921875" style="2277" customWidth="1"/>
    <col min="11541" max="11775" width="9" style="2277"/>
    <col min="11776" max="11776" width="4" style="2277" customWidth="1"/>
    <col min="11777" max="11777" width="1.09765625" style="2277" customWidth="1"/>
    <col min="11778" max="11778" width="33.19921875" style="2277" customWidth="1"/>
    <col min="11779" max="11779" width="5.09765625" style="2277" customWidth="1"/>
    <col min="11780" max="11785" width="5.69921875" style="2277" customWidth="1"/>
    <col min="11786" max="11791" width="5" style="2277" customWidth="1"/>
    <col min="11792" max="11793" width="5.69921875" style="2277" customWidth="1"/>
    <col min="11794" max="11794" width="6.59765625" style="2277" customWidth="1"/>
    <col min="11795" max="11795" width="5.59765625" style="2277" customWidth="1"/>
    <col min="11796" max="11796" width="0.19921875" style="2277" customWidth="1"/>
    <col min="11797" max="12031" width="9" style="2277"/>
    <col min="12032" max="12032" width="4" style="2277" customWidth="1"/>
    <col min="12033" max="12033" width="1.09765625" style="2277" customWidth="1"/>
    <col min="12034" max="12034" width="33.19921875" style="2277" customWidth="1"/>
    <col min="12035" max="12035" width="5.09765625" style="2277" customWidth="1"/>
    <col min="12036" max="12041" width="5.69921875" style="2277" customWidth="1"/>
    <col min="12042" max="12047" width="5" style="2277" customWidth="1"/>
    <col min="12048" max="12049" width="5.69921875" style="2277" customWidth="1"/>
    <col min="12050" max="12050" width="6.59765625" style="2277" customWidth="1"/>
    <col min="12051" max="12051" width="5.59765625" style="2277" customWidth="1"/>
    <col min="12052" max="12052" width="0.19921875" style="2277" customWidth="1"/>
    <col min="12053" max="12287" width="9" style="2277"/>
    <col min="12288" max="12288" width="4" style="2277" customWidth="1"/>
    <col min="12289" max="12289" width="1.09765625" style="2277" customWidth="1"/>
    <col min="12290" max="12290" width="33.19921875" style="2277" customWidth="1"/>
    <col min="12291" max="12291" width="5.09765625" style="2277" customWidth="1"/>
    <col min="12292" max="12297" width="5.69921875" style="2277" customWidth="1"/>
    <col min="12298" max="12303" width="5" style="2277" customWidth="1"/>
    <col min="12304" max="12305" width="5.69921875" style="2277" customWidth="1"/>
    <col min="12306" max="12306" width="6.59765625" style="2277" customWidth="1"/>
    <col min="12307" max="12307" width="5.59765625" style="2277" customWidth="1"/>
    <col min="12308" max="12308" width="0.19921875" style="2277" customWidth="1"/>
    <col min="12309" max="12543" width="9" style="2277"/>
    <col min="12544" max="12544" width="4" style="2277" customWidth="1"/>
    <col min="12545" max="12545" width="1.09765625" style="2277" customWidth="1"/>
    <col min="12546" max="12546" width="33.19921875" style="2277" customWidth="1"/>
    <col min="12547" max="12547" width="5.09765625" style="2277" customWidth="1"/>
    <col min="12548" max="12553" width="5.69921875" style="2277" customWidth="1"/>
    <col min="12554" max="12559" width="5" style="2277" customWidth="1"/>
    <col min="12560" max="12561" width="5.69921875" style="2277" customWidth="1"/>
    <col min="12562" max="12562" width="6.59765625" style="2277" customWidth="1"/>
    <col min="12563" max="12563" width="5.59765625" style="2277" customWidth="1"/>
    <col min="12564" max="12564" width="0.19921875" style="2277" customWidth="1"/>
    <col min="12565" max="12799" width="9" style="2277"/>
    <col min="12800" max="12800" width="4" style="2277" customWidth="1"/>
    <col min="12801" max="12801" width="1.09765625" style="2277" customWidth="1"/>
    <col min="12802" max="12802" width="33.19921875" style="2277" customWidth="1"/>
    <col min="12803" max="12803" width="5.09765625" style="2277" customWidth="1"/>
    <col min="12804" max="12809" width="5.69921875" style="2277" customWidth="1"/>
    <col min="12810" max="12815" width="5" style="2277" customWidth="1"/>
    <col min="12816" max="12817" width="5.69921875" style="2277" customWidth="1"/>
    <col min="12818" max="12818" width="6.59765625" style="2277" customWidth="1"/>
    <col min="12819" max="12819" width="5.59765625" style="2277" customWidth="1"/>
    <col min="12820" max="12820" width="0.19921875" style="2277" customWidth="1"/>
    <col min="12821" max="13055" width="9" style="2277"/>
    <col min="13056" max="13056" width="4" style="2277" customWidth="1"/>
    <col min="13057" max="13057" width="1.09765625" style="2277" customWidth="1"/>
    <col min="13058" max="13058" width="33.19921875" style="2277" customWidth="1"/>
    <col min="13059" max="13059" width="5.09765625" style="2277" customWidth="1"/>
    <col min="13060" max="13065" width="5.69921875" style="2277" customWidth="1"/>
    <col min="13066" max="13071" width="5" style="2277" customWidth="1"/>
    <col min="13072" max="13073" width="5.69921875" style="2277" customWidth="1"/>
    <col min="13074" max="13074" width="6.59765625" style="2277" customWidth="1"/>
    <col min="13075" max="13075" width="5.59765625" style="2277" customWidth="1"/>
    <col min="13076" max="13076" width="0.19921875" style="2277" customWidth="1"/>
    <col min="13077" max="13311" width="9" style="2277"/>
    <col min="13312" max="13312" width="4" style="2277" customWidth="1"/>
    <col min="13313" max="13313" width="1.09765625" style="2277" customWidth="1"/>
    <col min="13314" max="13314" width="33.19921875" style="2277" customWidth="1"/>
    <col min="13315" max="13315" width="5.09765625" style="2277" customWidth="1"/>
    <col min="13316" max="13321" width="5.69921875" style="2277" customWidth="1"/>
    <col min="13322" max="13327" width="5" style="2277" customWidth="1"/>
    <col min="13328" max="13329" width="5.69921875" style="2277" customWidth="1"/>
    <col min="13330" max="13330" width="6.59765625" style="2277" customWidth="1"/>
    <col min="13331" max="13331" width="5.59765625" style="2277" customWidth="1"/>
    <col min="13332" max="13332" width="0.19921875" style="2277" customWidth="1"/>
    <col min="13333" max="13567" width="9" style="2277"/>
    <col min="13568" max="13568" width="4" style="2277" customWidth="1"/>
    <col min="13569" max="13569" width="1.09765625" style="2277" customWidth="1"/>
    <col min="13570" max="13570" width="33.19921875" style="2277" customWidth="1"/>
    <col min="13571" max="13571" width="5.09765625" style="2277" customWidth="1"/>
    <col min="13572" max="13577" width="5.69921875" style="2277" customWidth="1"/>
    <col min="13578" max="13583" width="5" style="2277" customWidth="1"/>
    <col min="13584" max="13585" width="5.69921875" style="2277" customWidth="1"/>
    <col min="13586" max="13586" width="6.59765625" style="2277" customWidth="1"/>
    <col min="13587" max="13587" width="5.59765625" style="2277" customWidth="1"/>
    <col min="13588" max="13588" width="0.19921875" style="2277" customWidth="1"/>
    <col min="13589" max="13823" width="9" style="2277"/>
    <col min="13824" max="13824" width="4" style="2277" customWidth="1"/>
    <col min="13825" max="13825" width="1.09765625" style="2277" customWidth="1"/>
    <col min="13826" max="13826" width="33.19921875" style="2277" customWidth="1"/>
    <col min="13827" max="13827" width="5.09765625" style="2277" customWidth="1"/>
    <col min="13828" max="13833" width="5.69921875" style="2277" customWidth="1"/>
    <col min="13834" max="13839" width="5" style="2277" customWidth="1"/>
    <col min="13840" max="13841" width="5.69921875" style="2277" customWidth="1"/>
    <col min="13842" max="13842" width="6.59765625" style="2277" customWidth="1"/>
    <col min="13843" max="13843" width="5.59765625" style="2277" customWidth="1"/>
    <col min="13844" max="13844" width="0.19921875" style="2277" customWidth="1"/>
    <col min="13845" max="14079" width="9" style="2277"/>
    <col min="14080" max="14080" width="4" style="2277" customWidth="1"/>
    <col min="14081" max="14081" width="1.09765625" style="2277" customWidth="1"/>
    <col min="14082" max="14082" width="33.19921875" style="2277" customWidth="1"/>
    <col min="14083" max="14083" width="5.09765625" style="2277" customWidth="1"/>
    <col min="14084" max="14089" width="5.69921875" style="2277" customWidth="1"/>
    <col min="14090" max="14095" width="5" style="2277" customWidth="1"/>
    <col min="14096" max="14097" width="5.69921875" style="2277" customWidth="1"/>
    <col min="14098" max="14098" width="6.59765625" style="2277" customWidth="1"/>
    <col min="14099" max="14099" width="5.59765625" style="2277" customWidth="1"/>
    <col min="14100" max="14100" width="0.19921875" style="2277" customWidth="1"/>
    <col min="14101" max="14335" width="9" style="2277"/>
    <col min="14336" max="14336" width="4" style="2277" customWidth="1"/>
    <col min="14337" max="14337" width="1.09765625" style="2277" customWidth="1"/>
    <col min="14338" max="14338" width="33.19921875" style="2277" customWidth="1"/>
    <col min="14339" max="14339" width="5.09765625" style="2277" customWidth="1"/>
    <col min="14340" max="14345" width="5.69921875" style="2277" customWidth="1"/>
    <col min="14346" max="14351" width="5" style="2277" customWidth="1"/>
    <col min="14352" max="14353" width="5.69921875" style="2277" customWidth="1"/>
    <col min="14354" max="14354" width="6.59765625" style="2277" customWidth="1"/>
    <col min="14355" max="14355" width="5.59765625" style="2277" customWidth="1"/>
    <col min="14356" max="14356" width="0.19921875" style="2277" customWidth="1"/>
    <col min="14357" max="14591" width="9" style="2277"/>
    <col min="14592" max="14592" width="4" style="2277" customWidth="1"/>
    <col min="14593" max="14593" width="1.09765625" style="2277" customWidth="1"/>
    <col min="14594" max="14594" width="33.19921875" style="2277" customWidth="1"/>
    <col min="14595" max="14595" width="5.09765625" style="2277" customWidth="1"/>
    <col min="14596" max="14601" width="5.69921875" style="2277" customWidth="1"/>
    <col min="14602" max="14607" width="5" style="2277" customWidth="1"/>
    <col min="14608" max="14609" width="5.69921875" style="2277" customWidth="1"/>
    <col min="14610" max="14610" width="6.59765625" style="2277" customWidth="1"/>
    <col min="14611" max="14611" width="5.59765625" style="2277" customWidth="1"/>
    <col min="14612" max="14612" width="0.19921875" style="2277" customWidth="1"/>
    <col min="14613" max="14847" width="9" style="2277"/>
    <col min="14848" max="14848" width="4" style="2277" customWidth="1"/>
    <col min="14849" max="14849" width="1.09765625" style="2277" customWidth="1"/>
    <col min="14850" max="14850" width="33.19921875" style="2277" customWidth="1"/>
    <col min="14851" max="14851" width="5.09765625" style="2277" customWidth="1"/>
    <col min="14852" max="14857" width="5.69921875" style="2277" customWidth="1"/>
    <col min="14858" max="14863" width="5" style="2277" customWidth="1"/>
    <col min="14864" max="14865" width="5.69921875" style="2277" customWidth="1"/>
    <col min="14866" max="14866" width="6.59765625" style="2277" customWidth="1"/>
    <col min="14867" max="14867" width="5.59765625" style="2277" customWidth="1"/>
    <col min="14868" max="14868" width="0.19921875" style="2277" customWidth="1"/>
    <col min="14869" max="15103" width="9" style="2277"/>
    <col min="15104" max="15104" width="4" style="2277" customWidth="1"/>
    <col min="15105" max="15105" width="1.09765625" style="2277" customWidth="1"/>
    <col min="15106" max="15106" width="33.19921875" style="2277" customWidth="1"/>
    <col min="15107" max="15107" width="5.09765625" style="2277" customWidth="1"/>
    <col min="15108" max="15113" width="5.69921875" style="2277" customWidth="1"/>
    <col min="15114" max="15119" width="5" style="2277" customWidth="1"/>
    <col min="15120" max="15121" width="5.69921875" style="2277" customWidth="1"/>
    <col min="15122" max="15122" width="6.59765625" style="2277" customWidth="1"/>
    <col min="15123" max="15123" width="5.59765625" style="2277" customWidth="1"/>
    <col min="15124" max="15124" width="0.19921875" style="2277" customWidth="1"/>
    <col min="15125" max="15359" width="9" style="2277"/>
    <col min="15360" max="15360" width="4" style="2277" customWidth="1"/>
    <col min="15361" max="15361" width="1.09765625" style="2277" customWidth="1"/>
    <col min="15362" max="15362" width="33.19921875" style="2277" customWidth="1"/>
    <col min="15363" max="15363" width="5.09765625" style="2277" customWidth="1"/>
    <col min="15364" max="15369" width="5.69921875" style="2277" customWidth="1"/>
    <col min="15370" max="15375" width="5" style="2277" customWidth="1"/>
    <col min="15376" max="15377" width="5.69921875" style="2277" customWidth="1"/>
    <col min="15378" max="15378" width="6.59765625" style="2277" customWidth="1"/>
    <col min="15379" max="15379" width="5.59765625" style="2277" customWidth="1"/>
    <col min="15380" max="15380" width="0.19921875" style="2277" customWidth="1"/>
    <col min="15381" max="15615" width="9" style="2277"/>
    <col min="15616" max="15616" width="4" style="2277" customWidth="1"/>
    <col min="15617" max="15617" width="1.09765625" style="2277" customWidth="1"/>
    <col min="15618" max="15618" width="33.19921875" style="2277" customWidth="1"/>
    <col min="15619" max="15619" width="5.09765625" style="2277" customWidth="1"/>
    <col min="15620" max="15625" width="5.69921875" style="2277" customWidth="1"/>
    <col min="15626" max="15631" width="5" style="2277" customWidth="1"/>
    <col min="15632" max="15633" width="5.69921875" style="2277" customWidth="1"/>
    <col min="15634" max="15634" width="6.59765625" style="2277" customWidth="1"/>
    <col min="15635" max="15635" width="5.59765625" style="2277" customWidth="1"/>
    <col min="15636" max="15636" width="0.19921875" style="2277" customWidth="1"/>
    <col min="15637" max="15871" width="9" style="2277"/>
    <col min="15872" max="15872" width="4" style="2277" customWidth="1"/>
    <col min="15873" max="15873" width="1.09765625" style="2277" customWidth="1"/>
    <col min="15874" max="15874" width="33.19921875" style="2277" customWidth="1"/>
    <col min="15875" max="15875" width="5.09765625" style="2277" customWidth="1"/>
    <col min="15876" max="15881" width="5.69921875" style="2277" customWidth="1"/>
    <col min="15882" max="15887" width="5" style="2277" customWidth="1"/>
    <col min="15888" max="15889" width="5.69921875" style="2277" customWidth="1"/>
    <col min="15890" max="15890" width="6.59765625" style="2277" customWidth="1"/>
    <col min="15891" max="15891" width="5.59765625" style="2277" customWidth="1"/>
    <col min="15892" max="15892" width="0.19921875" style="2277" customWidth="1"/>
    <col min="15893" max="16127" width="9" style="2277"/>
    <col min="16128" max="16128" width="4" style="2277" customWidth="1"/>
    <col min="16129" max="16129" width="1.09765625" style="2277" customWidth="1"/>
    <col min="16130" max="16130" width="33.19921875" style="2277" customWidth="1"/>
    <col min="16131" max="16131" width="5.09765625" style="2277" customWidth="1"/>
    <col min="16132" max="16137" width="5.69921875" style="2277" customWidth="1"/>
    <col min="16138" max="16143" width="5" style="2277" customWidth="1"/>
    <col min="16144" max="16145" width="5.69921875" style="2277" customWidth="1"/>
    <col min="16146" max="16146" width="6.59765625" style="2277" customWidth="1"/>
    <col min="16147" max="16147" width="5.59765625" style="2277" customWidth="1"/>
    <col min="16148" max="16148" width="0.19921875" style="2277" customWidth="1"/>
    <col min="16149" max="16384" width="9" style="2277"/>
  </cols>
  <sheetData>
    <row r="1" spans="1:23" s="1945" customFormat="1" ht="15.6" x14ac:dyDescent="0.3">
      <c r="A1" s="6383" t="s">
        <v>0</v>
      </c>
      <c r="B1" s="6383"/>
      <c r="C1" s="6383"/>
      <c r="D1" s="6383"/>
      <c r="E1" s="6383"/>
      <c r="F1" s="6383"/>
      <c r="G1" s="6383"/>
      <c r="H1" s="6383"/>
      <c r="I1" s="6383"/>
    </row>
    <row r="2" spans="1:23" s="5343" customFormat="1" ht="27.75" customHeight="1" x14ac:dyDescent="0.25">
      <c r="A2" s="5619"/>
      <c r="B2" s="5620" t="s">
        <v>4306</v>
      </c>
      <c r="C2" s="5621"/>
      <c r="D2" s="5622"/>
      <c r="E2" s="5622"/>
      <c r="F2" s="5622"/>
      <c r="G2" s="5622"/>
      <c r="H2" s="5622"/>
      <c r="I2" s="5622"/>
      <c r="J2" s="5622"/>
      <c r="K2" s="5622"/>
      <c r="L2" s="5622"/>
      <c r="M2" s="5622"/>
      <c r="N2" s="5622"/>
      <c r="O2" s="5622"/>
      <c r="P2" s="5622"/>
      <c r="Q2" s="5622"/>
      <c r="R2" s="5622"/>
    </row>
    <row r="3" spans="1:23" ht="14.25" customHeight="1" x14ac:dyDescent="0.25">
      <c r="A3" s="6494" t="s">
        <v>2896</v>
      </c>
      <c r="B3" s="6495"/>
      <c r="C3" s="6494" t="s">
        <v>2785</v>
      </c>
      <c r="D3" s="2272" t="s">
        <v>2786</v>
      </c>
      <c r="E3" s="2273"/>
      <c r="F3" s="2274"/>
      <c r="G3" s="2275"/>
      <c r="H3" s="2273"/>
      <c r="I3" s="2274"/>
      <c r="J3" s="2275"/>
      <c r="K3" s="2273"/>
      <c r="L3" s="2274"/>
      <c r="M3" s="2275"/>
      <c r="N3" s="2273"/>
      <c r="O3" s="2274"/>
      <c r="P3" s="2275"/>
      <c r="Q3" s="2273"/>
      <c r="R3" s="2276"/>
    </row>
    <row r="4" spans="1:23" ht="12" customHeight="1" x14ac:dyDescent="0.25">
      <c r="A4" s="6496"/>
      <c r="B4" s="6497"/>
      <c r="C4" s="6496"/>
      <c r="D4" s="2272" t="s">
        <v>2897</v>
      </c>
      <c r="E4" s="2273"/>
      <c r="F4" s="2278"/>
      <c r="G4" s="2272" t="s">
        <v>2898</v>
      </c>
      <c r="H4" s="2273"/>
      <c r="I4" s="2276"/>
      <c r="J4" s="2279" t="s">
        <v>2899</v>
      </c>
      <c r="K4" s="2273"/>
      <c r="L4" s="2276"/>
      <c r="M4" s="2275" t="s">
        <v>2900</v>
      </c>
      <c r="N4" s="2273"/>
      <c r="O4" s="2276"/>
      <c r="P4" s="2275" t="s">
        <v>6</v>
      </c>
      <c r="Q4" s="2273"/>
      <c r="R4" s="2276"/>
    </row>
    <row r="5" spans="1:23" ht="12" customHeight="1" x14ac:dyDescent="0.25">
      <c r="A5" s="6498"/>
      <c r="B5" s="6499"/>
      <c r="C5" s="6498"/>
      <c r="D5" s="2280" t="s">
        <v>2674</v>
      </c>
      <c r="E5" s="2281" t="s">
        <v>2675</v>
      </c>
      <c r="F5" s="2282" t="s">
        <v>2676</v>
      </c>
      <c r="G5" s="2280" t="s">
        <v>2674</v>
      </c>
      <c r="H5" s="2281" t="s">
        <v>2675</v>
      </c>
      <c r="I5" s="2283" t="s">
        <v>2676</v>
      </c>
      <c r="J5" s="2284" t="s">
        <v>2674</v>
      </c>
      <c r="K5" s="2281" t="s">
        <v>2675</v>
      </c>
      <c r="L5" s="2283" t="s">
        <v>2676</v>
      </c>
      <c r="M5" s="2281" t="s">
        <v>2674</v>
      </c>
      <c r="N5" s="2281" t="s">
        <v>2675</v>
      </c>
      <c r="O5" s="2283" t="s">
        <v>2676</v>
      </c>
      <c r="P5" s="2281" t="s">
        <v>2674</v>
      </c>
      <c r="Q5" s="2281" t="s">
        <v>2675</v>
      </c>
      <c r="R5" s="2283" t="s">
        <v>2676</v>
      </c>
    </row>
    <row r="6" spans="1:23" ht="18.75" customHeight="1" x14ac:dyDescent="0.3">
      <c r="A6" s="6500" t="s">
        <v>2684</v>
      </c>
      <c r="B6" s="6501"/>
      <c r="C6" s="2285"/>
      <c r="D6" s="2286">
        <v>0</v>
      </c>
      <c r="E6" s="2287">
        <v>0</v>
      </c>
      <c r="F6" s="2288">
        <v>0</v>
      </c>
      <c r="G6" s="2289">
        <v>1</v>
      </c>
      <c r="H6" s="2287">
        <v>0</v>
      </c>
      <c r="I6" s="2290">
        <v>1</v>
      </c>
      <c r="J6" s="2291">
        <v>2</v>
      </c>
      <c r="K6" s="2287">
        <v>0</v>
      </c>
      <c r="L6" s="2292">
        <v>2</v>
      </c>
      <c r="M6" s="2287">
        <v>0</v>
      </c>
      <c r="N6" s="2287">
        <v>0</v>
      </c>
      <c r="O6" s="2293">
        <v>0</v>
      </c>
      <c r="P6" s="2294">
        <v>3</v>
      </c>
      <c r="Q6" s="2287">
        <v>0</v>
      </c>
      <c r="R6" s="2295">
        <v>3</v>
      </c>
    </row>
    <row r="7" spans="1:23" s="2304" customFormat="1" ht="18.899999999999999" customHeight="1" x14ac:dyDescent="0.25">
      <c r="A7" s="2296"/>
      <c r="B7" s="2297" t="s">
        <v>2683</v>
      </c>
      <c r="C7" s="2298" t="s">
        <v>2798</v>
      </c>
      <c r="D7" s="2299">
        <v>0</v>
      </c>
      <c r="E7" s="2300">
        <v>0</v>
      </c>
      <c r="F7" s="2288">
        <v>0</v>
      </c>
      <c r="G7" s="2299">
        <v>0</v>
      </c>
      <c r="H7" s="2300">
        <v>0</v>
      </c>
      <c r="I7" s="2301">
        <v>0</v>
      </c>
      <c r="J7" s="2302">
        <v>0</v>
      </c>
      <c r="K7" s="2300">
        <v>0</v>
      </c>
      <c r="L7" s="2301">
        <v>0</v>
      </c>
      <c r="M7" s="2300">
        <v>0</v>
      </c>
      <c r="N7" s="2300">
        <v>0</v>
      </c>
      <c r="O7" s="2301">
        <v>0</v>
      </c>
      <c r="P7" s="2300">
        <v>0</v>
      </c>
      <c r="Q7" s="2300">
        <v>0</v>
      </c>
      <c r="R7" s="2301">
        <v>0</v>
      </c>
      <c r="S7" s="2303"/>
      <c r="U7" s="2303"/>
      <c r="V7" s="2303"/>
      <c r="W7" s="2303"/>
    </row>
    <row r="8" spans="1:23" s="2304" customFormat="1" ht="18.899999999999999" customHeight="1" x14ac:dyDescent="0.25">
      <c r="A8" s="2296"/>
      <c r="B8" s="2297" t="s">
        <v>2901</v>
      </c>
      <c r="C8" s="2298" t="s">
        <v>2798</v>
      </c>
      <c r="D8" s="2299">
        <v>0</v>
      </c>
      <c r="E8" s="2300">
        <v>0</v>
      </c>
      <c r="F8" s="2288">
        <v>0</v>
      </c>
      <c r="G8" s="2299">
        <v>1</v>
      </c>
      <c r="H8" s="2300">
        <v>0</v>
      </c>
      <c r="I8" s="2301">
        <v>1</v>
      </c>
      <c r="J8" s="2302">
        <v>1</v>
      </c>
      <c r="K8" s="2300">
        <v>0</v>
      </c>
      <c r="L8" s="2301">
        <v>1</v>
      </c>
      <c r="M8" s="2300">
        <v>0</v>
      </c>
      <c r="N8" s="2300">
        <v>0</v>
      </c>
      <c r="O8" s="2301">
        <v>0</v>
      </c>
      <c r="P8" s="2305">
        <v>2</v>
      </c>
      <c r="Q8" s="2300">
        <v>0</v>
      </c>
      <c r="R8" s="2306">
        <v>2</v>
      </c>
      <c r="S8" s="2303"/>
      <c r="U8" s="2303"/>
      <c r="V8" s="2303"/>
      <c r="W8" s="2303"/>
    </row>
    <row r="9" spans="1:23" s="2304" customFormat="1" ht="18.899999999999999" customHeight="1" x14ac:dyDescent="0.25">
      <c r="A9" s="2296"/>
      <c r="B9" s="2297" t="s">
        <v>2683</v>
      </c>
      <c r="C9" s="2298" t="s">
        <v>2793</v>
      </c>
      <c r="D9" s="2299">
        <v>0</v>
      </c>
      <c r="E9" s="2300">
        <v>0</v>
      </c>
      <c r="F9" s="2288">
        <v>0</v>
      </c>
      <c r="G9" s="2299">
        <v>0</v>
      </c>
      <c r="H9" s="2300">
        <v>0</v>
      </c>
      <c r="I9" s="2301">
        <v>0</v>
      </c>
      <c r="J9" s="2302">
        <v>0</v>
      </c>
      <c r="K9" s="2300">
        <v>0</v>
      </c>
      <c r="L9" s="2301">
        <v>0</v>
      </c>
      <c r="M9" s="2300">
        <v>0</v>
      </c>
      <c r="N9" s="2300">
        <v>0</v>
      </c>
      <c r="O9" s="2301">
        <v>0</v>
      </c>
      <c r="P9" s="2300">
        <v>0</v>
      </c>
      <c r="Q9" s="2300">
        <v>0</v>
      </c>
      <c r="R9" s="2301">
        <v>0</v>
      </c>
      <c r="S9" s="2303"/>
      <c r="U9" s="2303"/>
      <c r="V9" s="2303"/>
      <c r="W9" s="2303"/>
    </row>
    <row r="10" spans="1:23" s="2304" customFormat="1" ht="18.899999999999999" customHeight="1" x14ac:dyDescent="0.25">
      <c r="A10" s="2296"/>
      <c r="B10" s="2297" t="s">
        <v>2902</v>
      </c>
      <c r="C10" s="2298" t="s">
        <v>2793</v>
      </c>
      <c r="D10" s="2299">
        <v>0</v>
      </c>
      <c r="E10" s="2300">
        <v>0</v>
      </c>
      <c r="F10" s="2288">
        <v>0</v>
      </c>
      <c r="G10" s="2299">
        <v>0</v>
      </c>
      <c r="H10" s="2300">
        <v>0</v>
      </c>
      <c r="I10" s="2301">
        <v>0</v>
      </c>
      <c r="J10" s="2302">
        <v>0</v>
      </c>
      <c r="K10" s="2300">
        <v>0</v>
      </c>
      <c r="L10" s="2301">
        <v>0</v>
      </c>
      <c r="M10" s="2300">
        <v>0</v>
      </c>
      <c r="N10" s="2300">
        <v>0</v>
      </c>
      <c r="O10" s="2301">
        <v>0</v>
      </c>
      <c r="P10" s="2300">
        <v>0</v>
      </c>
      <c r="Q10" s="2300">
        <v>0</v>
      </c>
      <c r="R10" s="2301">
        <v>0</v>
      </c>
      <c r="S10" s="2303"/>
      <c r="U10" s="2303"/>
      <c r="V10" s="2303"/>
      <c r="W10" s="2303"/>
    </row>
    <row r="11" spans="1:23" s="2304" customFormat="1" ht="18.899999999999999" customHeight="1" x14ac:dyDescent="0.25">
      <c r="A11" s="2296"/>
      <c r="B11" s="2297" t="s">
        <v>2901</v>
      </c>
      <c r="C11" s="2298" t="s">
        <v>2793</v>
      </c>
      <c r="D11" s="2299">
        <v>0</v>
      </c>
      <c r="E11" s="2300">
        <v>0</v>
      </c>
      <c r="F11" s="2288">
        <v>0</v>
      </c>
      <c r="G11" s="2299">
        <v>0</v>
      </c>
      <c r="H11" s="2300">
        <v>0</v>
      </c>
      <c r="I11" s="2301">
        <v>0</v>
      </c>
      <c r="J11" s="2302">
        <v>1</v>
      </c>
      <c r="K11" s="2300">
        <v>0</v>
      </c>
      <c r="L11" s="2301">
        <v>1</v>
      </c>
      <c r="M11" s="2300">
        <v>0</v>
      </c>
      <c r="N11" s="2300">
        <v>0</v>
      </c>
      <c r="O11" s="2301">
        <v>0</v>
      </c>
      <c r="P11" s="2305">
        <v>1</v>
      </c>
      <c r="Q11" s="2305">
        <v>0</v>
      </c>
      <c r="R11" s="2306">
        <v>1</v>
      </c>
      <c r="S11" s="2303"/>
      <c r="U11" s="2303"/>
      <c r="V11" s="2303"/>
      <c r="W11" s="2303"/>
    </row>
    <row r="12" spans="1:23" s="2314" customFormat="1" ht="18.899999999999999" customHeight="1" x14ac:dyDescent="0.3">
      <c r="A12" s="6500" t="s">
        <v>2903</v>
      </c>
      <c r="B12" s="6501"/>
      <c r="C12" s="2296"/>
      <c r="D12" s="2307">
        <v>19</v>
      </c>
      <c r="E12" s="2308">
        <v>9</v>
      </c>
      <c r="F12" s="2308">
        <v>28</v>
      </c>
      <c r="G12" s="2309">
        <v>22</v>
      </c>
      <c r="H12" s="2310">
        <v>8</v>
      </c>
      <c r="I12" s="2290">
        <v>30</v>
      </c>
      <c r="J12" s="2311">
        <v>16</v>
      </c>
      <c r="K12" s="2308">
        <v>0</v>
      </c>
      <c r="L12" s="2312">
        <v>16</v>
      </c>
      <c r="M12" s="2287">
        <v>0</v>
      </c>
      <c r="N12" s="2287">
        <v>0</v>
      </c>
      <c r="O12" s="2293">
        <v>0</v>
      </c>
      <c r="P12" s="2313">
        <v>57</v>
      </c>
      <c r="Q12" s="2313">
        <v>17</v>
      </c>
      <c r="R12" s="2292">
        <v>74</v>
      </c>
    </row>
    <row r="13" spans="1:23" s="2318" customFormat="1" ht="18.899999999999999" customHeight="1" x14ac:dyDescent="0.3">
      <c r="A13" s="2315"/>
      <c r="B13" s="2297" t="s">
        <v>2904</v>
      </c>
      <c r="C13" s="2298" t="s">
        <v>2793</v>
      </c>
      <c r="D13" s="2299">
        <v>14</v>
      </c>
      <c r="E13" s="2300">
        <v>4</v>
      </c>
      <c r="F13" s="2300">
        <v>18</v>
      </c>
      <c r="G13" s="2316">
        <v>16</v>
      </c>
      <c r="H13" s="2300">
        <v>0</v>
      </c>
      <c r="I13" s="2317">
        <v>16</v>
      </c>
      <c r="J13" s="2302">
        <v>0</v>
      </c>
      <c r="K13" s="2300">
        <v>0</v>
      </c>
      <c r="L13" s="2301">
        <v>0</v>
      </c>
      <c r="M13" s="2300">
        <v>0</v>
      </c>
      <c r="N13" s="2300">
        <v>0</v>
      </c>
      <c r="O13" s="2301">
        <v>0</v>
      </c>
      <c r="P13" s="2305">
        <v>30</v>
      </c>
      <c r="Q13" s="2300">
        <v>4</v>
      </c>
      <c r="R13" s="2306">
        <v>34</v>
      </c>
      <c r="U13" s="2319"/>
      <c r="V13" s="2319"/>
      <c r="W13" s="2319"/>
    </row>
    <row r="14" spans="1:23" s="2318" customFormat="1" ht="18.899999999999999" customHeight="1" x14ac:dyDescent="0.3">
      <c r="A14" s="2315"/>
      <c r="B14" s="2297" t="s">
        <v>2905</v>
      </c>
      <c r="C14" s="2298" t="s">
        <v>2793</v>
      </c>
      <c r="D14" s="2299">
        <v>5</v>
      </c>
      <c r="E14" s="2300">
        <v>5</v>
      </c>
      <c r="F14" s="2300">
        <v>10</v>
      </c>
      <c r="G14" s="2316">
        <v>6</v>
      </c>
      <c r="H14" s="2320">
        <v>8</v>
      </c>
      <c r="I14" s="2317">
        <v>14</v>
      </c>
      <c r="J14" s="2302">
        <v>0</v>
      </c>
      <c r="K14" s="2300">
        <v>0</v>
      </c>
      <c r="L14" s="2301">
        <v>0</v>
      </c>
      <c r="M14" s="2300">
        <v>0</v>
      </c>
      <c r="N14" s="2300">
        <v>0</v>
      </c>
      <c r="O14" s="2301">
        <v>0</v>
      </c>
      <c r="P14" s="2305">
        <v>11</v>
      </c>
      <c r="Q14" s="2305">
        <v>13</v>
      </c>
      <c r="R14" s="2306">
        <v>24</v>
      </c>
      <c r="U14" s="2319"/>
      <c r="V14" s="2319"/>
      <c r="W14" s="2319"/>
    </row>
    <row r="15" spans="1:23" s="2318" customFormat="1" ht="18.899999999999999" customHeight="1" x14ac:dyDescent="0.3">
      <c r="A15" s="2315"/>
      <c r="B15" s="2297" t="s">
        <v>2906</v>
      </c>
      <c r="C15" s="2298" t="s">
        <v>2793</v>
      </c>
      <c r="D15" s="2299">
        <v>0</v>
      </c>
      <c r="E15" s="2300">
        <v>0</v>
      </c>
      <c r="F15" s="2300">
        <v>0</v>
      </c>
      <c r="G15" s="2299">
        <v>0</v>
      </c>
      <c r="H15" s="2300">
        <v>0</v>
      </c>
      <c r="I15" s="2301">
        <v>0</v>
      </c>
      <c r="J15" s="2302">
        <v>16</v>
      </c>
      <c r="K15" s="2300">
        <v>0</v>
      </c>
      <c r="L15" s="2301">
        <v>16</v>
      </c>
      <c r="M15" s="2300">
        <v>0</v>
      </c>
      <c r="N15" s="2300">
        <v>0</v>
      </c>
      <c r="O15" s="2301">
        <v>0</v>
      </c>
      <c r="P15" s="2305">
        <v>16</v>
      </c>
      <c r="Q15" s="2305">
        <v>0</v>
      </c>
      <c r="R15" s="2306">
        <v>16</v>
      </c>
      <c r="U15" s="2319"/>
      <c r="V15" s="2319"/>
      <c r="W15" s="2319"/>
    </row>
    <row r="16" spans="1:23" s="2318" customFormat="1" ht="18.899999999999999" customHeight="1" x14ac:dyDescent="0.3">
      <c r="A16" s="6500" t="s">
        <v>2681</v>
      </c>
      <c r="B16" s="6501"/>
      <c r="C16" s="2321"/>
      <c r="D16" s="2309">
        <v>113</v>
      </c>
      <c r="E16" s="2310">
        <v>62</v>
      </c>
      <c r="F16" s="2322">
        <v>175</v>
      </c>
      <c r="G16" s="2323">
        <v>84</v>
      </c>
      <c r="H16" s="2324">
        <v>62</v>
      </c>
      <c r="I16" s="2325">
        <v>146</v>
      </c>
      <c r="J16" s="2326">
        <v>46</v>
      </c>
      <c r="K16" s="2327">
        <v>11</v>
      </c>
      <c r="L16" s="2328">
        <v>57</v>
      </c>
      <c r="M16" s="2287">
        <v>0</v>
      </c>
      <c r="N16" s="2287">
        <v>0</v>
      </c>
      <c r="O16" s="2293">
        <v>0</v>
      </c>
      <c r="P16" s="2327">
        <v>243</v>
      </c>
      <c r="Q16" s="2327">
        <v>135</v>
      </c>
      <c r="R16" s="2328">
        <v>378</v>
      </c>
    </row>
    <row r="17" spans="1:23" s="2304" customFormat="1" ht="18.899999999999999" customHeight="1" x14ac:dyDescent="0.25">
      <c r="A17" s="2296"/>
      <c r="B17" s="2297" t="s">
        <v>2907</v>
      </c>
      <c r="C17" s="2298" t="s">
        <v>2798</v>
      </c>
      <c r="D17" s="2316">
        <v>6</v>
      </c>
      <c r="E17" s="2320">
        <v>17</v>
      </c>
      <c r="F17" s="2329">
        <v>23</v>
      </c>
      <c r="G17" s="2299">
        <v>8</v>
      </c>
      <c r="H17" s="2300">
        <v>9</v>
      </c>
      <c r="I17" s="2301">
        <v>17</v>
      </c>
      <c r="J17" s="2302">
        <v>10</v>
      </c>
      <c r="K17" s="2300">
        <v>7</v>
      </c>
      <c r="L17" s="2301">
        <v>17</v>
      </c>
      <c r="M17" s="2300">
        <v>0</v>
      </c>
      <c r="N17" s="2300">
        <v>0</v>
      </c>
      <c r="O17" s="2301">
        <v>0</v>
      </c>
      <c r="P17" s="2305">
        <v>24</v>
      </c>
      <c r="Q17" s="2305">
        <v>33</v>
      </c>
      <c r="R17" s="2306">
        <v>57</v>
      </c>
      <c r="S17" s="2303"/>
      <c r="U17" s="2303"/>
      <c r="V17" s="2303"/>
      <c r="W17" s="2303"/>
    </row>
    <row r="18" spans="1:23" s="2304" customFormat="1" ht="18.899999999999999" customHeight="1" x14ac:dyDescent="0.25">
      <c r="A18" s="2296"/>
      <c r="B18" s="2330" t="s">
        <v>2908</v>
      </c>
      <c r="C18" s="2298" t="s">
        <v>2798</v>
      </c>
      <c r="D18" s="2299">
        <v>0</v>
      </c>
      <c r="E18" s="2300">
        <v>0</v>
      </c>
      <c r="F18" s="2300">
        <v>0</v>
      </c>
      <c r="G18" s="2299">
        <v>0</v>
      </c>
      <c r="H18" s="2300">
        <v>0</v>
      </c>
      <c r="I18" s="2301">
        <v>0</v>
      </c>
      <c r="J18" s="2302">
        <v>0</v>
      </c>
      <c r="K18" s="2300">
        <v>0</v>
      </c>
      <c r="L18" s="2301">
        <v>0</v>
      </c>
      <c r="M18" s="2300">
        <v>0</v>
      </c>
      <c r="N18" s="2300">
        <v>0</v>
      </c>
      <c r="O18" s="2301">
        <v>0</v>
      </c>
      <c r="P18" s="2300">
        <v>0</v>
      </c>
      <c r="Q18" s="2300">
        <v>0</v>
      </c>
      <c r="R18" s="2301">
        <v>0</v>
      </c>
    </row>
    <row r="19" spans="1:23" s="2304" customFormat="1" ht="18.899999999999999" customHeight="1" x14ac:dyDescent="0.25">
      <c r="A19" s="2296"/>
      <c r="B19" s="2297" t="s">
        <v>2909</v>
      </c>
      <c r="C19" s="2298" t="s">
        <v>2798</v>
      </c>
      <c r="D19" s="2299">
        <v>9</v>
      </c>
      <c r="E19" s="2300">
        <v>13</v>
      </c>
      <c r="F19" s="2300">
        <v>22</v>
      </c>
      <c r="G19" s="2299">
        <v>5</v>
      </c>
      <c r="H19" s="2300">
        <v>4</v>
      </c>
      <c r="I19" s="2301">
        <v>9</v>
      </c>
      <c r="J19" s="2302">
        <v>0</v>
      </c>
      <c r="K19" s="2300">
        <v>0</v>
      </c>
      <c r="L19" s="2301">
        <v>0</v>
      </c>
      <c r="M19" s="2300">
        <v>0</v>
      </c>
      <c r="N19" s="2300">
        <v>0</v>
      </c>
      <c r="O19" s="2301">
        <v>0</v>
      </c>
      <c r="P19" s="2305">
        <v>14</v>
      </c>
      <c r="Q19" s="2305">
        <v>17</v>
      </c>
      <c r="R19" s="2306">
        <v>31</v>
      </c>
    </row>
    <row r="20" spans="1:23" s="2304" customFormat="1" ht="18.899999999999999" customHeight="1" x14ac:dyDescent="0.25">
      <c r="A20" s="2296"/>
      <c r="B20" s="2297" t="s">
        <v>2910</v>
      </c>
      <c r="C20" s="2298" t="s">
        <v>2798</v>
      </c>
      <c r="D20" s="2331">
        <v>22</v>
      </c>
      <c r="E20" s="2332">
        <v>9</v>
      </c>
      <c r="F20" s="2329">
        <v>31</v>
      </c>
      <c r="G20" s="2299">
        <v>20</v>
      </c>
      <c r="H20" s="2300">
        <v>7</v>
      </c>
      <c r="I20" s="2301">
        <v>27</v>
      </c>
      <c r="J20" s="2302">
        <v>0</v>
      </c>
      <c r="K20" s="2300">
        <v>0</v>
      </c>
      <c r="L20" s="2301">
        <v>0</v>
      </c>
      <c r="M20" s="2300">
        <v>0</v>
      </c>
      <c r="N20" s="2300">
        <v>0</v>
      </c>
      <c r="O20" s="2301">
        <v>0</v>
      </c>
      <c r="P20" s="2305">
        <v>42</v>
      </c>
      <c r="Q20" s="2305">
        <v>16</v>
      </c>
      <c r="R20" s="2306">
        <v>58</v>
      </c>
    </row>
    <row r="21" spans="1:23" s="2304" customFormat="1" ht="18.899999999999999" customHeight="1" x14ac:dyDescent="0.25">
      <c r="A21" s="2296"/>
      <c r="B21" s="2297" t="s">
        <v>2911</v>
      </c>
      <c r="C21" s="2298" t="s">
        <v>2798</v>
      </c>
      <c r="D21" s="2299">
        <v>4</v>
      </c>
      <c r="E21" s="2300">
        <v>10</v>
      </c>
      <c r="F21" s="2300">
        <v>14</v>
      </c>
      <c r="G21" s="2299">
        <v>7</v>
      </c>
      <c r="H21" s="2300">
        <v>5</v>
      </c>
      <c r="I21" s="2301">
        <v>12</v>
      </c>
      <c r="J21" s="2333">
        <v>2</v>
      </c>
      <c r="K21" s="2334">
        <v>4</v>
      </c>
      <c r="L21" s="2335">
        <v>6</v>
      </c>
      <c r="M21" s="2300">
        <v>0</v>
      </c>
      <c r="N21" s="2300">
        <v>0</v>
      </c>
      <c r="O21" s="2301">
        <v>0</v>
      </c>
      <c r="P21" s="2305">
        <v>13</v>
      </c>
      <c r="Q21" s="2305">
        <v>19</v>
      </c>
      <c r="R21" s="2306">
        <v>32</v>
      </c>
    </row>
    <row r="22" spans="1:23" s="2304" customFormat="1" ht="18.899999999999999" customHeight="1" x14ac:dyDescent="0.25">
      <c r="A22" s="2296"/>
      <c r="B22" s="2297" t="s">
        <v>2912</v>
      </c>
      <c r="C22" s="2298" t="s">
        <v>2798</v>
      </c>
      <c r="D22" s="2299">
        <v>0</v>
      </c>
      <c r="E22" s="2300">
        <v>0</v>
      </c>
      <c r="F22" s="2300">
        <v>0</v>
      </c>
      <c r="G22" s="2299">
        <v>3</v>
      </c>
      <c r="H22" s="2300">
        <v>14</v>
      </c>
      <c r="I22" s="2301">
        <v>17</v>
      </c>
      <c r="J22" s="2302">
        <v>0</v>
      </c>
      <c r="K22" s="2300">
        <v>0</v>
      </c>
      <c r="L22" s="2301">
        <v>0</v>
      </c>
      <c r="M22" s="2300">
        <v>0</v>
      </c>
      <c r="N22" s="2300">
        <v>0</v>
      </c>
      <c r="O22" s="2301">
        <v>0</v>
      </c>
      <c r="P22" s="2305">
        <v>3</v>
      </c>
      <c r="Q22" s="2305">
        <v>14</v>
      </c>
      <c r="R22" s="2306">
        <v>17</v>
      </c>
    </row>
    <row r="23" spans="1:23" s="2304" customFormat="1" ht="18.899999999999999" customHeight="1" x14ac:dyDescent="0.25">
      <c r="A23" s="2296"/>
      <c r="B23" s="2297" t="s">
        <v>2913</v>
      </c>
      <c r="C23" s="2298" t="s">
        <v>2798</v>
      </c>
      <c r="D23" s="2299">
        <v>0</v>
      </c>
      <c r="E23" s="2300">
        <v>0</v>
      </c>
      <c r="F23" s="2300">
        <v>0</v>
      </c>
      <c r="G23" s="2299">
        <v>4</v>
      </c>
      <c r="H23" s="2300">
        <v>7</v>
      </c>
      <c r="I23" s="2301">
        <v>11</v>
      </c>
      <c r="J23" s="2302">
        <v>0</v>
      </c>
      <c r="K23" s="2300">
        <v>0</v>
      </c>
      <c r="L23" s="2301">
        <v>0</v>
      </c>
      <c r="M23" s="2300">
        <v>0</v>
      </c>
      <c r="N23" s="2300">
        <v>0</v>
      </c>
      <c r="O23" s="2301">
        <v>0</v>
      </c>
      <c r="P23" s="2305">
        <v>4</v>
      </c>
      <c r="Q23" s="2305">
        <v>7</v>
      </c>
      <c r="R23" s="2306">
        <v>11</v>
      </c>
    </row>
    <row r="24" spans="1:23" s="2304" customFormat="1" ht="18.899999999999999" customHeight="1" x14ac:dyDescent="0.25">
      <c r="A24" s="2296"/>
      <c r="B24" s="2297" t="s">
        <v>2914</v>
      </c>
      <c r="C24" s="2298" t="s">
        <v>2798</v>
      </c>
      <c r="D24" s="2331">
        <v>14</v>
      </c>
      <c r="E24" s="2332">
        <v>7</v>
      </c>
      <c r="F24" s="2329">
        <v>21</v>
      </c>
      <c r="G24" s="2299">
        <v>17</v>
      </c>
      <c r="H24" s="2300">
        <v>11</v>
      </c>
      <c r="I24" s="2301">
        <v>28</v>
      </c>
      <c r="J24" s="2302">
        <v>0</v>
      </c>
      <c r="K24" s="2300">
        <v>0</v>
      </c>
      <c r="L24" s="2301">
        <v>0</v>
      </c>
      <c r="M24" s="2300">
        <v>0</v>
      </c>
      <c r="N24" s="2300">
        <v>0</v>
      </c>
      <c r="O24" s="2301">
        <v>0</v>
      </c>
      <c r="P24" s="2305">
        <v>31</v>
      </c>
      <c r="Q24" s="2305">
        <v>18</v>
      </c>
      <c r="R24" s="2306">
        <v>49</v>
      </c>
    </row>
    <row r="25" spans="1:23" s="2304" customFormat="1" ht="18.899999999999999" customHeight="1" x14ac:dyDescent="0.25">
      <c r="A25" s="2296"/>
      <c r="B25" s="2297" t="s">
        <v>2915</v>
      </c>
      <c r="C25" s="2298" t="s">
        <v>2798</v>
      </c>
      <c r="D25" s="2331">
        <v>32</v>
      </c>
      <c r="E25" s="2332">
        <v>4</v>
      </c>
      <c r="F25" s="2329">
        <v>36</v>
      </c>
      <c r="G25" s="2299">
        <v>0</v>
      </c>
      <c r="H25" s="2300">
        <v>0</v>
      </c>
      <c r="I25" s="2301">
        <v>0</v>
      </c>
      <c r="J25" s="2302">
        <v>0</v>
      </c>
      <c r="K25" s="2300">
        <v>0</v>
      </c>
      <c r="L25" s="2301">
        <v>0</v>
      </c>
      <c r="M25" s="2300">
        <v>0</v>
      </c>
      <c r="N25" s="2300">
        <v>0</v>
      </c>
      <c r="O25" s="2301">
        <v>0</v>
      </c>
      <c r="P25" s="2305">
        <v>32</v>
      </c>
      <c r="Q25" s="2305">
        <v>4</v>
      </c>
      <c r="R25" s="2306">
        <v>36</v>
      </c>
    </row>
    <row r="26" spans="1:23" s="2304" customFormat="1" ht="18.899999999999999" customHeight="1" x14ac:dyDescent="0.25">
      <c r="A26" s="2296"/>
      <c r="B26" s="2336" t="s">
        <v>2916</v>
      </c>
      <c r="C26" s="2298" t="s">
        <v>2798</v>
      </c>
      <c r="D26" s="2299">
        <v>0</v>
      </c>
      <c r="E26" s="2300">
        <v>0</v>
      </c>
      <c r="F26" s="2300">
        <v>0</v>
      </c>
      <c r="G26" s="2299">
        <v>0</v>
      </c>
      <c r="H26" s="2300">
        <v>0</v>
      </c>
      <c r="I26" s="2301">
        <v>0</v>
      </c>
      <c r="J26" s="2302">
        <v>0</v>
      </c>
      <c r="K26" s="2300">
        <v>0</v>
      </c>
      <c r="L26" s="2301">
        <v>0</v>
      </c>
      <c r="M26" s="2300">
        <v>0</v>
      </c>
      <c r="N26" s="2300">
        <v>0</v>
      </c>
      <c r="O26" s="2301">
        <v>0</v>
      </c>
      <c r="P26" s="2300">
        <v>0</v>
      </c>
      <c r="Q26" s="2300">
        <v>0</v>
      </c>
      <c r="R26" s="2301">
        <v>0</v>
      </c>
    </row>
    <row r="27" spans="1:23" s="2304" customFormat="1" ht="18.899999999999999" customHeight="1" x14ac:dyDescent="0.25">
      <c r="A27" s="2296"/>
      <c r="B27" s="2336" t="s">
        <v>2917</v>
      </c>
      <c r="C27" s="2298" t="s">
        <v>2798</v>
      </c>
      <c r="D27" s="2299">
        <v>26</v>
      </c>
      <c r="E27" s="2300">
        <v>2</v>
      </c>
      <c r="F27" s="2300">
        <v>28</v>
      </c>
      <c r="G27" s="2299">
        <v>20</v>
      </c>
      <c r="H27" s="2300">
        <v>5</v>
      </c>
      <c r="I27" s="2301">
        <v>25</v>
      </c>
      <c r="J27" s="2302">
        <v>34</v>
      </c>
      <c r="K27" s="2300">
        <v>0</v>
      </c>
      <c r="L27" s="2301">
        <v>34</v>
      </c>
      <c r="M27" s="2300">
        <v>0</v>
      </c>
      <c r="N27" s="2300">
        <v>0</v>
      </c>
      <c r="O27" s="2301">
        <v>0</v>
      </c>
      <c r="P27" s="2305">
        <v>80</v>
      </c>
      <c r="Q27" s="2305">
        <v>7</v>
      </c>
      <c r="R27" s="2306">
        <v>87</v>
      </c>
    </row>
    <row r="28" spans="1:23" s="2304" customFormat="1" ht="18.899999999999999" customHeight="1" x14ac:dyDescent="0.25">
      <c r="A28" s="2296"/>
      <c r="B28" s="2336" t="s">
        <v>2918</v>
      </c>
      <c r="C28" s="2298" t="s">
        <v>2793</v>
      </c>
      <c r="D28" s="2299">
        <v>0</v>
      </c>
      <c r="E28" s="2300">
        <v>0</v>
      </c>
      <c r="F28" s="2300">
        <v>0</v>
      </c>
      <c r="G28" s="2299">
        <v>0</v>
      </c>
      <c r="H28" s="2300">
        <v>0</v>
      </c>
      <c r="I28" s="2301">
        <v>0</v>
      </c>
      <c r="J28" s="2302">
        <v>0</v>
      </c>
      <c r="K28" s="2300">
        <v>0</v>
      </c>
      <c r="L28" s="2301">
        <v>0</v>
      </c>
      <c r="M28" s="2300">
        <v>0</v>
      </c>
      <c r="N28" s="2300">
        <v>0</v>
      </c>
      <c r="O28" s="2301">
        <v>0</v>
      </c>
      <c r="P28" s="2300">
        <v>0</v>
      </c>
      <c r="Q28" s="2300">
        <v>0</v>
      </c>
      <c r="R28" s="2301">
        <v>0</v>
      </c>
    </row>
    <row r="29" spans="1:23" s="2304" customFormat="1" ht="18.899999999999999" customHeight="1" x14ac:dyDescent="0.25">
      <c r="A29" s="2296"/>
      <c r="B29" s="2336" t="s">
        <v>2911</v>
      </c>
      <c r="C29" s="2298" t="s">
        <v>2793</v>
      </c>
      <c r="D29" s="2299">
        <v>0</v>
      </c>
      <c r="E29" s="2300">
        <v>0</v>
      </c>
      <c r="F29" s="2300">
        <v>0</v>
      </c>
      <c r="G29" s="2299">
        <v>0</v>
      </c>
      <c r="H29" s="2300">
        <v>0</v>
      </c>
      <c r="I29" s="2301">
        <v>0</v>
      </c>
      <c r="J29" s="2302">
        <v>0</v>
      </c>
      <c r="K29" s="2300">
        <v>0</v>
      </c>
      <c r="L29" s="2301">
        <v>0</v>
      </c>
      <c r="M29" s="2300">
        <v>0</v>
      </c>
      <c r="N29" s="2300">
        <v>0</v>
      </c>
      <c r="O29" s="2301">
        <v>0</v>
      </c>
      <c r="P29" s="2300">
        <v>0</v>
      </c>
      <c r="Q29" s="2300">
        <v>0</v>
      </c>
      <c r="R29" s="2301">
        <v>0</v>
      </c>
    </row>
    <row r="30" spans="1:23" s="2304" customFormat="1" ht="18.899999999999999" customHeight="1" x14ac:dyDescent="0.25">
      <c r="A30" s="2296"/>
      <c r="B30" s="2297" t="s">
        <v>2909</v>
      </c>
      <c r="C30" s="2298" t="s">
        <v>2793</v>
      </c>
      <c r="D30" s="2299">
        <v>0</v>
      </c>
      <c r="E30" s="2300">
        <v>0</v>
      </c>
      <c r="F30" s="2300">
        <v>0</v>
      </c>
      <c r="G30" s="2299">
        <v>0</v>
      </c>
      <c r="H30" s="2300">
        <v>0</v>
      </c>
      <c r="I30" s="2301">
        <v>0</v>
      </c>
      <c r="J30" s="2302">
        <v>0</v>
      </c>
      <c r="K30" s="2300">
        <v>0</v>
      </c>
      <c r="L30" s="2301">
        <v>0</v>
      </c>
      <c r="M30" s="2300">
        <v>0</v>
      </c>
      <c r="N30" s="2300">
        <v>0</v>
      </c>
      <c r="O30" s="2301">
        <v>0</v>
      </c>
      <c r="P30" s="2300">
        <v>0</v>
      </c>
      <c r="Q30" s="2300">
        <v>0</v>
      </c>
      <c r="R30" s="2301">
        <v>0</v>
      </c>
    </row>
    <row r="31" spans="1:23" s="2337" customFormat="1" ht="18.899999999999999" customHeight="1" x14ac:dyDescent="0.3">
      <c r="A31" s="2315"/>
      <c r="B31" s="2336" t="s">
        <v>2919</v>
      </c>
      <c r="C31" s="2298" t="s">
        <v>2793</v>
      </c>
      <c r="D31" s="2299">
        <v>0</v>
      </c>
      <c r="E31" s="2300">
        <v>0</v>
      </c>
      <c r="F31" s="2300">
        <v>0</v>
      </c>
      <c r="G31" s="2299">
        <v>0</v>
      </c>
      <c r="H31" s="2300">
        <v>0</v>
      </c>
      <c r="I31" s="2301">
        <v>0</v>
      </c>
      <c r="J31" s="2302">
        <v>0</v>
      </c>
      <c r="K31" s="2300">
        <v>0</v>
      </c>
      <c r="L31" s="2301">
        <v>0</v>
      </c>
      <c r="M31" s="2300">
        <v>0</v>
      </c>
      <c r="N31" s="2300">
        <v>0</v>
      </c>
      <c r="O31" s="2301">
        <v>0</v>
      </c>
      <c r="P31" s="2300">
        <v>0</v>
      </c>
      <c r="Q31" s="2300">
        <v>0</v>
      </c>
      <c r="R31" s="2301">
        <v>0</v>
      </c>
    </row>
    <row r="32" spans="1:23" s="2337" customFormat="1" ht="18.899999999999999" customHeight="1" x14ac:dyDescent="0.3">
      <c r="A32" s="2315"/>
      <c r="B32" s="2336" t="s">
        <v>2920</v>
      </c>
      <c r="C32" s="2298" t="s">
        <v>2793</v>
      </c>
      <c r="D32" s="2299">
        <v>0</v>
      </c>
      <c r="E32" s="2300">
        <v>0</v>
      </c>
      <c r="F32" s="2300">
        <v>0</v>
      </c>
      <c r="G32" s="2299">
        <v>0</v>
      </c>
      <c r="H32" s="2300">
        <v>0</v>
      </c>
      <c r="I32" s="2301">
        <v>0</v>
      </c>
      <c r="J32" s="2302">
        <v>0</v>
      </c>
      <c r="K32" s="2300">
        <v>0</v>
      </c>
      <c r="L32" s="2301">
        <v>0</v>
      </c>
      <c r="M32" s="2300">
        <v>0</v>
      </c>
      <c r="N32" s="2300">
        <v>0</v>
      </c>
      <c r="O32" s="2301">
        <v>0</v>
      </c>
      <c r="P32" s="2300">
        <v>0</v>
      </c>
      <c r="Q32" s="2300">
        <v>0</v>
      </c>
      <c r="R32" s="2301">
        <v>0</v>
      </c>
    </row>
    <row r="33" spans="1:18" s="2318" customFormat="1" ht="18.899999999999999" customHeight="1" x14ac:dyDescent="0.3">
      <c r="A33" s="2296" t="s">
        <v>2682</v>
      </c>
      <c r="B33" s="2338"/>
      <c r="C33" s="2315"/>
      <c r="D33" s="2286">
        <v>0</v>
      </c>
      <c r="E33" s="2287">
        <v>0</v>
      </c>
      <c r="F33" s="2287">
        <v>0</v>
      </c>
      <c r="G33" s="2339">
        <v>92</v>
      </c>
      <c r="H33" s="2327">
        <v>2</v>
      </c>
      <c r="I33" s="2328">
        <v>94</v>
      </c>
      <c r="J33" s="2340">
        <v>0</v>
      </c>
      <c r="K33" s="2287">
        <v>0</v>
      </c>
      <c r="L33" s="2293">
        <v>0</v>
      </c>
      <c r="M33" s="2287">
        <v>0</v>
      </c>
      <c r="N33" s="2287">
        <v>0</v>
      </c>
      <c r="O33" s="2293">
        <v>0</v>
      </c>
      <c r="P33" s="2327">
        <v>92</v>
      </c>
      <c r="Q33" s="2327">
        <v>2</v>
      </c>
      <c r="R33" s="2292">
        <v>94</v>
      </c>
    </row>
    <row r="34" spans="1:18" s="2318" customFormat="1" ht="18.899999999999999" customHeight="1" x14ac:dyDescent="0.3">
      <c r="A34" s="2315"/>
      <c r="B34" s="2297" t="s">
        <v>2921</v>
      </c>
      <c r="C34" s="2298" t="s">
        <v>2798</v>
      </c>
      <c r="D34" s="2299">
        <v>0</v>
      </c>
      <c r="E34" s="2300">
        <v>0</v>
      </c>
      <c r="F34" s="2300">
        <v>0</v>
      </c>
      <c r="G34" s="2299">
        <v>0</v>
      </c>
      <c r="H34" s="2300">
        <v>0</v>
      </c>
      <c r="I34" s="2301">
        <v>0</v>
      </c>
      <c r="J34" s="2302">
        <v>0</v>
      </c>
      <c r="K34" s="2300">
        <v>0</v>
      </c>
      <c r="L34" s="2301">
        <v>0</v>
      </c>
      <c r="M34" s="2300">
        <v>0</v>
      </c>
      <c r="N34" s="2300">
        <v>0</v>
      </c>
      <c r="O34" s="2301">
        <v>0</v>
      </c>
      <c r="P34" s="2300">
        <v>0</v>
      </c>
      <c r="Q34" s="2300">
        <v>0</v>
      </c>
      <c r="R34" s="2301">
        <v>0</v>
      </c>
    </row>
    <row r="35" spans="1:18" s="2318" customFormat="1" ht="18.899999999999999" customHeight="1" x14ac:dyDescent="0.3">
      <c r="A35" s="2315"/>
      <c r="B35" s="2341" t="s">
        <v>2922</v>
      </c>
      <c r="C35" s="2298" t="s">
        <v>2798</v>
      </c>
      <c r="D35" s="2299">
        <v>0</v>
      </c>
      <c r="E35" s="2300">
        <v>0</v>
      </c>
      <c r="F35" s="2300">
        <v>0</v>
      </c>
      <c r="G35" s="2299">
        <v>0</v>
      </c>
      <c r="H35" s="2300">
        <v>0</v>
      </c>
      <c r="I35" s="2301">
        <v>0</v>
      </c>
      <c r="J35" s="2302">
        <v>0</v>
      </c>
      <c r="K35" s="2300">
        <v>0</v>
      </c>
      <c r="L35" s="2301">
        <v>0</v>
      </c>
      <c r="M35" s="2300">
        <v>0</v>
      </c>
      <c r="N35" s="2300">
        <v>0</v>
      </c>
      <c r="O35" s="2301">
        <v>0</v>
      </c>
      <c r="P35" s="2300">
        <v>0</v>
      </c>
      <c r="Q35" s="2300">
        <v>0</v>
      </c>
      <c r="R35" s="2301">
        <v>0</v>
      </c>
    </row>
    <row r="36" spans="1:18" s="2318" customFormat="1" ht="18.899999999999999" customHeight="1" x14ac:dyDescent="0.3">
      <c r="A36" s="2315"/>
      <c r="B36" s="2336" t="s">
        <v>2923</v>
      </c>
      <c r="C36" s="2298" t="s">
        <v>2798</v>
      </c>
      <c r="D36" s="2299">
        <v>0</v>
      </c>
      <c r="E36" s="2300">
        <v>0</v>
      </c>
      <c r="F36" s="2300">
        <v>0</v>
      </c>
      <c r="G36" s="2299">
        <v>0</v>
      </c>
      <c r="H36" s="2300">
        <v>0</v>
      </c>
      <c r="I36" s="2301">
        <v>0</v>
      </c>
      <c r="J36" s="2302">
        <v>0</v>
      </c>
      <c r="K36" s="2300">
        <v>0</v>
      </c>
      <c r="L36" s="2301">
        <v>0</v>
      </c>
      <c r="M36" s="2300">
        <v>0</v>
      </c>
      <c r="N36" s="2300">
        <v>0</v>
      </c>
      <c r="O36" s="2301">
        <v>0</v>
      </c>
      <c r="P36" s="2300">
        <v>0</v>
      </c>
      <c r="Q36" s="2300">
        <v>0</v>
      </c>
      <c r="R36" s="2301">
        <v>0</v>
      </c>
    </row>
    <row r="37" spans="1:18" s="2318" customFormat="1" ht="18.899999999999999" customHeight="1" x14ac:dyDescent="0.3">
      <c r="A37" s="2315"/>
      <c r="B37" s="2336" t="s">
        <v>2923</v>
      </c>
      <c r="C37" s="2298" t="s">
        <v>2793</v>
      </c>
      <c r="D37" s="2299">
        <v>0</v>
      </c>
      <c r="E37" s="2300">
        <v>0</v>
      </c>
      <c r="F37" s="2300">
        <v>0</v>
      </c>
      <c r="G37" s="2342">
        <v>27</v>
      </c>
      <c r="H37" s="2300">
        <v>0</v>
      </c>
      <c r="I37" s="2293">
        <v>27</v>
      </c>
      <c r="J37" s="2302">
        <v>0</v>
      </c>
      <c r="K37" s="2300">
        <v>0</v>
      </c>
      <c r="L37" s="2301">
        <v>0</v>
      </c>
      <c r="M37" s="2300">
        <v>0</v>
      </c>
      <c r="N37" s="2300">
        <v>0</v>
      </c>
      <c r="O37" s="2301">
        <v>0</v>
      </c>
      <c r="P37" s="2305">
        <v>27</v>
      </c>
      <c r="Q37" s="2305">
        <v>0</v>
      </c>
      <c r="R37" s="2306">
        <v>27</v>
      </c>
    </row>
    <row r="38" spans="1:18" s="2318" customFormat="1" ht="18.899999999999999" customHeight="1" x14ac:dyDescent="0.3">
      <c r="A38" s="2315"/>
      <c r="B38" s="2341" t="s">
        <v>2924</v>
      </c>
      <c r="C38" s="2298" t="s">
        <v>2793</v>
      </c>
      <c r="D38" s="2299">
        <v>0</v>
      </c>
      <c r="E38" s="2300">
        <v>0</v>
      </c>
      <c r="F38" s="2300">
        <v>0</v>
      </c>
      <c r="G38" s="2299">
        <v>0</v>
      </c>
      <c r="H38" s="2300">
        <v>0</v>
      </c>
      <c r="I38" s="2301">
        <v>0</v>
      </c>
      <c r="J38" s="2302">
        <v>0</v>
      </c>
      <c r="K38" s="2300">
        <v>0</v>
      </c>
      <c r="L38" s="2301">
        <v>0</v>
      </c>
      <c r="M38" s="2300">
        <v>0</v>
      </c>
      <c r="N38" s="2300">
        <v>0</v>
      </c>
      <c r="O38" s="2301">
        <v>0</v>
      </c>
      <c r="P38" s="2300">
        <v>0</v>
      </c>
      <c r="Q38" s="2300">
        <v>0</v>
      </c>
      <c r="R38" s="2301">
        <v>0</v>
      </c>
    </row>
    <row r="39" spans="1:18" s="2318" customFormat="1" ht="18.899999999999999" customHeight="1" x14ac:dyDescent="0.3">
      <c r="A39" s="2315"/>
      <c r="B39" s="2341" t="s">
        <v>2925</v>
      </c>
      <c r="C39" s="2298" t="s">
        <v>2793</v>
      </c>
      <c r="D39" s="2299">
        <v>0</v>
      </c>
      <c r="E39" s="2300">
        <v>0</v>
      </c>
      <c r="F39" s="2300">
        <v>0</v>
      </c>
      <c r="G39" s="2299">
        <v>0</v>
      </c>
      <c r="H39" s="2300">
        <v>0</v>
      </c>
      <c r="I39" s="2301">
        <v>0</v>
      </c>
      <c r="J39" s="2302">
        <v>0</v>
      </c>
      <c r="K39" s="2300">
        <v>0</v>
      </c>
      <c r="L39" s="2301">
        <v>0</v>
      </c>
      <c r="M39" s="2300">
        <v>0</v>
      </c>
      <c r="N39" s="2300">
        <v>0</v>
      </c>
      <c r="O39" s="2301">
        <v>0</v>
      </c>
      <c r="P39" s="2300">
        <v>0</v>
      </c>
      <c r="Q39" s="2300">
        <v>0</v>
      </c>
      <c r="R39" s="2301">
        <v>0</v>
      </c>
    </row>
    <row r="40" spans="1:18" s="2318" customFormat="1" ht="18.899999999999999" customHeight="1" x14ac:dyDescent="0.3">
      <c r="A40" s="2315"/>
      <c r="B40" s="2341" t="s">
        <v>2926</v>
      </c>
      <c r="C40" s="2298" t="s">
        <v>2793</v>
      </c>
      <c r="D40" s="2299">
        <v>0</v>
      </c>
      <c r="E40" s="2300">
        <v>0</v>
      </c>
      <c r="F40" s="2300">
        <v>0</v>
      </c>
      <c r="G40" s="2286">
        <v>31</v>
      </c>
      <c r="H40" s="2287">
        <v>1</v>
      </c>
      <c r="I40" s="2293">
        <v>32</v>
      </c>
      <c r="J40" s="2302">
        <v>0</v>
      </c>
      <c r="K40" s="2300">
        <v>0</v>
      </c>
      <c r="L40" s="2301">
        <v>0</v>
      </c>
      <c r="M40" s="2300">
        <v>0</v>
      </c>
      <c r="N40" s="2300">
        <v>0</v>
      </c>
      <c r="O40" s="2301">
        <v>0</v>
      </c>
      <c r="P40" s="2305">
        <v>31</v>
      </c>
      <c r="Q40" s="2305">
        <v>1</v>
      </c>
      <c r="R40" s="2306">
        <v>32</v>
      </c>
    </row>
    <row r="41" spans="1:18" s="2318" customFormat="1" ht="18.899999999999999" customHeight="1" x14ac:dyDescent="0.3">
      <c r="A41" s="2315"/>
      <c r="B41" s="2341" t="s">
        <v>2927</v>
      </c>
      <c r="C41" s="2298" t="s">
        <v>2793</v>
      </c>
      <c r="D41" s="2299">
        <v>0</v>
      </c>
      <c r="E41" s="2300">
        <v>0</v>
      </c>
      <c r="F41" s="2300">
        <v>0</v>
      </c>
      <c r="G41" s="2299">
        <v>0</v>
      </c>
      <c r="H41" s="2300">
        <v>0</v>
      </c>
      <c r="I41" s="2301">
        <v>0</v>
      </c>
      <c r="J41" s="2302">
        <v>0</v>
      </c>
      <c r="K41" s="2300">
        <v>0</v>
      </c>
      <c r="L41" s="2301">
        <v>0</v>
      </c>
      <c r="M41" s="2300">
        <v>0</v>
      </c>
      <c r="N41" s="2300">
        <v>0</v>
      </c>
      <c r="O41" s="2301">
        <v>0</v>
      </c>
      <c r="P41" s="2300">
        <v>0</v>
      </c>
      <c r="Q41" s="2300">
        <v>0</v>
      </c>
      <c r="R41" s="2301">
        <v>0</v>
      </c>
    </row>
    <row r="42" spans="1:18" s="2318" customFormat="1" ht="18.899999999999999" customHeight="1" x14ac:dyDescent="0.3">
      <c r="A42" s="2315"/>
      <c r="B42" s="2341" t="s">
        <v>2928</v>
      </c>
      <c r="C42" s="2298" t="s">
        <v>2793</v>
      </c>
      <c r="D42" s="2299">
        <v>0</v>
      </c>
      <c r="E42" s="2300">
        <v>0</v>
      </c>
      <c r="F42" s="2300">
        <v>0</v>
      </c>
      <c r="G42" s="2286">
        <v>34</v>
      </c>
      <c r="H42" s="2287">
        <v>1</v>
      </c>
      <c r="I42" s="2293">
        <v>35</v>
      </c>
      <c r="J42" s="2302">
        <v>0</v>
      </c>
      <c r="K42" s="2300">
        <v>0</v>
      </c>
      <c r="L42" s="2301">
        <v>0</v>
      </c>
      <c r="M42" s="2300">
        <v>0</v>
      </c>
      <c r="N42" s="2300">
        <v>0</v>
      </c>
      <c r="O42" s="2301">
        <v>0</v>
      </c>
      <c r="P42" s="2305">
        <v>34</v>
      </c>
      <c r="Q42" s="2305">
        <v>1</v>
      </c>
      <c r="R42" s="2306">
        <v>35</v>
      </c>
    </row>
    <row r="43" spans="1:18" s="2318" customFormat="1" ht="18.899999999999999" customHeight="1" x14ac:dyDescent="0.3">
      <c r="A43" s="2315"/>
      <c r="B43" s="2341" t="s">
        <v>2929</v>
      </c>
      <c r="C43" s="2298" t="s">
        <v>2793</v>
      </c>
      <c r="D43" s="2299">
        <v>0</v>
      </c>
      <c r="E43" s="2300">
        <v>0</v>
      </c>
      <c r="F43" s="2300">
        <v>0</v>
      </c>
      <c r="G43" s="2343">
        <v>0</v>
      </c>
      <c r="H43" s="2344">
        <v>0</v>
      </c>
      <c r="I43" s="2345">
        <v>0</v>
      </c>
      <c r="J43" s="2346">
        <v>0</v>
      </c>
      <c r="K43" s="2347">
        <v>0</v>
      </c>
      <c r="L43" s="2348">
        <v>0</v>
      </c>
      <c r="M43" s="2347">
        <v>0</v>
      </c>
      <c r="N43" s="2347">
        <v>0</v>
      </c>
      <c r="O43" s="2348">
        <v>0</v>
      </c>
      <c r="P43" s="2300">
        <v>0</v>
      </c>
      <c r="Q43" s="2300">
        <v>0</v>
      </c>
      <c r="R43" s="2301">
        <v>0</v>
      </c>
    </row>
    <row r="44" spans="1:18" ht="24" customHeight="1" x14ac:dyDescent="0.25">
      <c r="A44" s="6492" t="s">
        <v>2930</v>
      </c>
      <c r="B44" s="6493"/>
      <c r="C44" s="6493"/>
      <c r="D44" s="2349">
        <v>132</v>
      </c>
      <c r="E44" s="2350">
        <v>71</v>
      </c>
      <c r="F44" s="2351">
        <v>203</v>
      </c>
      <c r="G44" s="2352">
        <v>199</v>
      </c>
      <c r="H44" s="2353">
        <v>72</v>
      </c>
      <c r="I44" s="2354">
        <v>271</v>
      </c>
      <c r="J44" s="2355">
        <v>64</v>
      </c>
      <c r="K44" s="2353">
        <v>11</v>
      </c>
      <c r="L44" s="2354">
        <v>75</v>
      </c>
      <c r="M44" s="2356">
        <v>0</v>
      </c>
      <c r="N44" s="2357">
        <v>0</v>
      </c>
      <c r="O44" s="2358">
        <v>0</v>
      </c>
      <c r="P44" s="2352">
        <v>395</v>
      </c>
      <c r="Q44" s="2353">
        <v>154</v>
      </c>
      <c r="R44" s="2354">
        <v>549</v>
      </c>
    </row>
    <row r="45" spans="1:18" s="2359" customFormat="1" ht="20.25" customHeight="1" x14ac:dyDescent="0.25">
      <c r="B45" s="2360" t="s">
        <v>2931</v>
      </c>
      <c r="C45" s="2361"/>
      <c r="D45" s="2362"/>
      <c r="E45" s="2362"/>
      <c r="F45" s="2362"/>
      <c r="G45" s="2362"/>
      <c r="H45" s="2362"/>
      <c r="I45" s="2362"/>
      <c r="J45" s="2362"/>
      <c r="K45" s="2362"/>
      <c r="L45" s="2362"/>
      <c r="M45" s="2362"/>
      <c r="N45" s="2362" t="s">
        <v>2932</v>
      </c>
      <c r="O45" s="2362"/>
      <c r="P45" s="2362"/>
      <c r="Q45" s="2362"/>
      <c r="R45" s="2362"/>
    </row>
    <row r="46" spans="1:18" s="2359" customFormat="1" ht="12.75" customHeight="1" x14ac:dyDescent="0.25">
      <c r="B46" s="2363" t="s">
        <v>2933</v>
      </c>
      <c r="C46" s="2364"/>
      <c r="D46" s="2362"/>
      <c r="E46" s="2362"/>
      <c r="F46" s="2362"/>
      <c r="G46" s="2362"/>
      <c r="H46" s="2362"/>
      <c r="I46" s="2362"/>
      <c r="J46" s="2362"/>
      <c r="K46" s="2362"/>
      <c r="L46" s="2362"/>
      <c r="M46" s="2362"/>
      <c r="N46" s="2362"/>
      <c r="O46" s="2362"/>
      <c r="P46" s="2362"/>
      <c r="Q46" s="2362"/>
      <c r="R46" s="2362"/>
    </row>
    <row r="47" spans="1:18" s="2359" customFormat="1" ht="12.75" customHeight="1" x14ac:dyDescent="0.25">
      <c r="B47" s="2363" t="s">
        <v>2934</v>
      </c>
      <c r="C47" s="2364"/>
      <c r="D47" s="2362"/>
      <c r="E47" s="2362"/>
      <c r="F47" s="2362"/>
      <c r="G47" s="2362"/>
      <c r="H47" s="2362"/>
      <c r="I47" s="2362"/>
      <c r="J47" s="2362"/>
      <c r="K47" s="2362"/>
      <c r="L47" s="2362"/>
      <c r="M47" s="2362"/>
      <c r="N47" s="2362"/>
      <c r="O47" s="2362"/>
      <c r="P47" s="2362"/>
      <c r="Q47" s="2362"/>
      <c r="R47" s="2362"/>
    </row>
    <row r="48" spans="1:18" s="2359" customFormat="1" ht="12.75" customHeight="1" x14ac:dyDescent="0.25">
      <c r="B48" s="2363" t="s">
        <v>2935</v>
      </c>
      <c r="C48" s="2364"/>
      <c r="D48" s="2362"/>
      <c r="E48" s="2362"/>
      <c r="F48" s="2362"/>
      <c r="G48" s="2362"/>
      <c r="H48" s="2362"/>
      <c r="I48" s="2362"/>
      <c r="J48" s="2362"/>
      <c r="K48" s="2362"/>
      <c r="L48" s="2362"/>
      <c r="M48" s="2362"/>
      <c r="N48" s="2362"/>
      <c r="O48" s="2362"/>
      <c r="P48" s="2362"/>
      <c r="Q48" s="2362"/>
      <c r="R48" s="2362"/>
    </row>
    <row r="49" spans="2:19" s="2359" customFormat="1" ht="12.75" customHeight="1" x14ac:dyDescent="0.25">
      <c r="B49" s="2363" t="s">
        <v>2936</v>
      </c>
      <c r="C49" s="2364"/>
      <c r="D49" s="2362"/>
      <c r="E49" s="2362"/>
      <c r="F49" s="2362"/>
      <c r="G49" s="2362"/>
      <c r="H49" s="2362"/>
      <c r="I49" s="2362"/>
      <c r="J49" s="2362"/>
      <c r="K49" s="2362"/>
      <c r="L49" s="2362"/>
      <c r="M49" s="2362"/>
      <c r="N49" s="2362"/>
      <c r="O49" s="2362"/>
      <c r="P49" s="2362"/>
      <c r="Q49" s="2362"/>
      <c r="R49" s="2362"/>
    </row>
    <row r="50" spans="2:19" ht="20.100000000000001" customHeight="1" x14ac:dyDescent="0.25">
      <c r="B50" s="2365" t="s">
        <v>2937</v>
      </c>
    </row>
    <row r="52" spans="2:19" ht="20.100000000000001" customHeight="1" x14ac:dyDescent="0.25">
      <c r="D52" s="2367"/>
      <c r="E52" s="2367"/>
      <c r="F52" s="2367"/>
      <c r="G52" s="2367"/>
      <c r="H52" s="2367"/>
      <c r="I52" s="2367"/>
      <c r="J52" s="2367"/>
      <c r="K52" s="2367"/>
      <c r="L52" s="2367"/>
      <c r="M52" s="2367"/>
      <c r="N52" s="2367"/>
      <c r="O52" s="2367"/>
      <c r="P52" s="2367"/>
      <c r="Q52" s="2367"/>
      <c r="R52" s="2367"/>
      <c r="S52" s="2367"/>
    </row>
    <row r="53" spans="2:19" ht="20.100000000000001" customHeight="1" x14ac:dyDescent="0.25">
      <c r="D53" s="2367"/>
      <c r="E53" s="2367"/>
      <c r="F53" s="2367"/>
      <c r="G53" s="2367"/>
      <c r="H53" s="2367"/>
      <c r="I53" s="2367"/>
      <c r="J53" s="2367"/>
      <c r="K53" s="2367"/>
      <c r="L53" s="2367"/>
      <c r="M53" s="2367"/>
      <c r="N53" s="2367"/>
      <c r="O53" s="2367"/>
      <c r="P53" s="2367"/>
      <c r="Q53" s="2367"/>
      <c r="R53" s="2367"/>
      <c r="S53" s="2367"/>
    </row>
  </sheetData>
  <mergeCells count="7">
    <mergeCell ref="A1:I1"/>
    <mergeCell ref="A44:C44"/>
    <mergeCell ref="A3:B5"/>
    <mergeCell ref="C3:C5"/>
    <mergeCell ref="A6:B6"/>
    <mergeCell ref="A12:B12"/>
    <mergeCell ref="A16:B16"/>
  </mergeCells>
  <hyperlinks>
    <hyperlink ref="A1" location="CONTENT!A1" display="Back to table of contents" xr:uid="{0886C899-32CF-4899-B9BE-390A3427E53E}"/>
    <hyperlink ref="A1:I1" location="CONTENT!B157" display="Back to table of contents" xr:uid="{487D5D1D-3F97-4568-A7B8-E04A7D886C2E}"/>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FB4F4-6C4A-4E70-B41B-089AC11B5663}">
  <dimension ref="A1:AK65"/>
  <sheetViews>
    <sheetView workbookViewId="0">
      <selection sqref="A1:XFD1"/>
    </sheetView>
  </sheetViews>
  <sheetFormatPr defaultRowHeight="15.6" x14ac:dyDescent="0.25"/>
  <cols>
    <col min="1" max="1" width="14" style="2369" customWidth="1"/>
    <col min="2" max="4" width="4.8984375" style="2369" customWidth="1"/>
    <col min="5" max="34" width="5.69921875" style="2369" customWidth="1"/>
    <col min="35" max="35" width="5.69921875" style="2398" customWidth="1"/>
    <col min="36" max="37" width="5.69921875" style="2369" customWidth="1"/>
    <col min="38" max="16384" width="8.796875" style="2369"/>
  </cols>
  <sheetData>
    <row r="1" spans="1:37" s="1945" customFormat="1" x14ac:dyDescent="0.3">
      <c r="A1" s="6383" t="s">
        <v>0</v>
      </c>
      <c r="B1" s="6383"/>
      <c r="C1" s="6383"/>
      <c r="D1" s="6383"/>
      <c r="E1" s="6383"/>
      <c r="F1" s="6383"/>
      <c r="G1" s="6383"/>
      <c r="H1" s="6383"/>
      <c r="I1" s="6383"/>
    </row>
    <row r="2" spans="1:37" s="5625" customFormat="1" ht="21" customHeight="1" x14ac:dyDescent="0.3">
      <c r="A2" s="5623" t="s">
        <v>4307</v>
      </c>
      <c r="B2" s="5624"/>
      <c r="C2" s="5624"/>
      <c r="D2" s="5624"/>
      <c r="E2" s="5624"/>
      <c r="F2" s="5624"/>
      <c r="G2" s="5624"/>
      <c r="H2" s="5624"/>
      <c r="I2" s="5624"/>
      <c r="L2" s="5626"/>
      <c r="AI2" s="5627"/>
    </row>
    <row r="3" spans="1:37" ht="6.75" customHeight="1" x14ac:dyDescent="0.25">
      <c r="A3" s="2371"/>
      <c r="AF3" s="2372"/>
      <c r="AI3" s="2368"/>
    </row>
    <row r="4" spans="1:37" ht="69.900000000000006" customHeight="1" x14ac:dyDescent="0.25">
      <c r="A4" s="6510" t="s">
        <v>2938</v>
      </c>
      <c r="B4" s="6510"/>
      <c r="C4" s="6510"/>
      <c r="D4" s="6510"/>
      <c r="E4" s="6502" t="s">
        <v>2939</v>
      </c>
      <c r="F4" s="6502"/>
      <c r="G4" s="6503"/>
      <c r="H4" s="6502" t="s">
        <v>2940</v>
      </c>
      <c r="I4" s="6502"/>
      <c r="J4" s="6503"/>
      <c r="K4" s="6502" t="s">
        <v>2941</v>
      </c>
      <c r="L4" s="6502"/>
      <c r="M4" s="6503"/>
      <c r="N4" s="6502" t="s">
        <v>2942</v>
      </c>
      <c r="O4" s="6502"/>
      <c r="P4" s="6503"/>
      <c r="Q4" s="6502" t="s">
        <v>2943</v>
      </c>
      <c r="R4" s="6502"/>
      <c r="S4" s="6503"/>
      <c r="T4" s="6502" t="s">
        <v>2944</v>
      </c>
      <c r="U4" s="6502"/>
      <c r="V4" s="6503"/>
      <c r="W4" s="6502" t="s">
        <v>2945</v>
      </c>
      <c r="X4" s="6502"/>
      <c r="Y4" s="6503"/>
      <c r="Z4" s="6502" t="s">
        <v>2946</v>
      </c>
      <c r="AA4" s="6502"/>
      <c r="AB4" s="6503"/>
      <c r="AC4" s="6502" t="s">
        <v>2947</v>
      </c>
      <c r="AD4" s="6502"/>
      <c r="AE4" s="6503"/>
      <c r="AF4" s="6502" t="s">
        <v>2948</v>
      </c>
      <c r="AG4" s="6502"/>
      <c r="AH4" s="6503"/>
      <c r="AI4" s="6502" t="s">
        <v>6</v>
      </c>
      <c r="AJ4" s="6502"/>
      <c r="AK4" s="6503"/>
    </row>
    <row r="5" spans="1:37" ht="69.900000000000006" customHeight="1" x14ac:dyDescent="0.25">
      <c r="A5" s="6510"/>
      <c r="B5" s="6510"/>
      <c r="C5" s="6510"/>
      <c r="D5" s="6510"/>
      <c r="E5" s="2374" t="s">
        <v>2674</v>
      </c>
      <c r="F5" s="2375" t="s">
        <v>2675</v>
      </c>
      <c r="G5" s="2376" t="s">
        <v>2676</v>
      </c>
      <c r="H5" s="2374" t="s">
        <v>2674</v>
      </c>
      <c r="I5" s="2375" t="s">
        <v>2675</v>
      </c>
      <c r="J5" s="2376" t="s">
        <v>2676</v>
      </c>
      <c r="K5" s="2374" t="s">
        <v>2674</v>
      </c>
      <c r="L5" s="2375" t="s">
        <v>2675</v>
      </c>
      <c r="M5" s="2376" t="s">
        <v>2676</v>
      </c>
      <c r="N5" s="2374" t="s">
        <v>2674</v>
      </c>
      <c r="O5" s="2375" t="s">
        <v>2675</v>
      </c>
      <c r="P5" s="2376" t="s">
        <v>2676</v>
      </c>
      <c r="Q5" s="2374" t="s">
        <v>2674</v>
      </c>
      <c r="R5" s="2375" t="s">
        <v>2675</v>
      </c>
      <c r="S5" s="2376" t="s">
        <v>2676</v>
      </c>
      <c r="T5" s="2374" t="s">
        <v>2674</v>
      </c>
      <c r="U5" s="2375" t="s">
        <v>2675</v>
      </c>
      <c r="V5" s="2376" t="s">
        <v>2676</v>
      </c>
      <c r="W5" s="2374" t="s">
        <v>2674</v>
      </c>
      <c r="X5" s="2375" t="s">
        <v>2675</v>
      </c>
      <c r="Y5" s="2376" t="s">
        <v>2676</v>
      </c>
      <c r="Z5" s="2374" t="s">
        <v>2674</v>
      </c>
      <c r="AA5" s="2375" t="s">
        <v>2675</v>
      </c>
      <c r="AB5" s="2376" t="s">
        <v>2676</v>
      </c>
      <c r="AC5" s="2374" t="s">
        <v>2674</v>
      </c>
      <c r="AD5" s="2375" t="s">
        <v>2675</v>
      </c>
      <c r="AE5" s="2376" t="s">
        <v>2676</v>
      </c>
      <c r="AF5" s="2374" t="s">
        <v>2674</v>
      </c>
      <c r="AG5" s="2375" t="s">
        <v>2675</v>
      </c>
      <c r="AH5" s="2376" t="s">
        <v>2676</v>
      </c>
      <c r="AI5" s="2374" t="s">
        <v>2674</v>
      </c>
      <c r="AJ5" s="2375" t="s">
        <v>2675</v>
      </c>
      <c r="AK5" s="2376" t="s">
        <v>2676</v>
      </c>
    </row>
    <row r="6" spans="1:37" s="2380" customFormat="1" ht="52.5" customHeight="1" x14ac:dyDescent="0.25">
      <c r="A6" s="6507" t="s">
        <v>2949</v>
      </c>
      <c r="B6" s="6508"/>
      <c r="C6" s="6508"/>
      <c r="D6" s="6509"/>
      <c r="E6" s="2377">
        <v>6</v>
      </c>
      <c r="F6" s="2378">
        <v>19</v>
      </c>
      <c r="G6" s="2379">
        <v>25</v>
      </c>
      <c r="H6" s="2377">
        <v>0</v>
      </c>
      <c r="I6" s="2378">
        <v>5</v>
      </c>
      <c r="J6" s="2379">
        <v>5</v>
      </c>
      <c r="K6" s="2377">
        <v>9</v>
      </c>
      <c r="L6" s="2378">
        <v>6</v>
      </c>
      <c r="M6" s="2379">
        <v>15</v>
      </c>
      <c r="N6" s="2377">
        <v>2</v>
      </c>
      <c r="O6" s="2378">
        <v>2</v>
      </c>
      <c r="P6" s="2379">
        <v>4</v>
      </c>
      <c r="Q6" s="2377">
        <v>0</v>
      </c>
      <c r="R6" s="2378">
        <v>27</v>
      </c>
      <c r="S6" s="2379">
        <v>27</v>
      </c>
      <c r="T6" s="2377">
        <v>0</v>
      </c>
      <c r="U6" s="2378">
        <v>0</v>
      </c>
      <c r="V6" s="2379">
        <v>0</v>
      </c>
      <c r="W6" s="2377">
        <v>14</v>
      </c>
      <c r="X6" s="2378">
        <v>22</v>
      </c>
      <c r="Y6" s="2379">
        <v>36</v>
      </c>
      <c r="Z6" s="2377">
        <v>0</v>
      </c>
      <c r="AA6" s="2378">
        <v>0</v>
      </c>
      <c r="AB6" s="2379">
        <v>0</v>
      </c>
      <c r="AC6" s="2377">
        <v>26</v>
      </c>
      <c r="AD6" s="2378">
        <v>23</v>
      </c>
      <c r="AE6" s="2379">
        <v>49</v>
      </c>
      <c r="AF6" s="2377">
        <v>12</v>
      </c>
      <c r="AG6" s="2378">
        <v>1</v>
      </c>
      <c r="AH6" s="2379">
        <v>13</v>
      </c>
      <c r="AI6" s="2377">
        <v>69</v>
      </c>
      <c r="AJ6" s="2378">
        <v>105</v>
      </c>
      <c r="AK6" s="2379">
        <v>174</v>
      </c>
    </row>
    <row r="7" spans="1:37" ht="36.75" customHeight="1" x14ac:dyDescent="0.25">
      <c r="A7" s="6504" t="s">
        <v>2950</v>
      </c>
      <c r="B7" s="6504"/>
      <c r="C7" s="6504"/>
      <c r="D7" s="6504"/>
      <c r="E7" s="2381">
        <v>0</v>
      </c>
      <c r="F7" s="2382">
        <v>0</v>
      </c>
      <c r="G7" s="2383">
        <v>0</v>
      </c>
      <c r="H7" s="2381">
        <v>0</v>
      </c>
      <c r="I7" s="2382">
        <v>5</v>
      </c>
      <c r="J7" s="2383">
        <v>5</v>
      </c>
      <c r="K7" s="2381">
        <v>0</v>
      </c>
      <c r="L7" s="2382">
        <v>0</v>
      </c>
      <c r="M7" s="2383">
        <v>0</v>
      </c>
      <c r="N7" s="2381">
        <v>0</v>
      </c>
      <c r="O7" s="2382">
        <v>0</v>
      </c>
      <c r="P7" s="2383">
        <v>0</v>
      </c>
      <c r="Q7" s="2381">
        <v>0</v>
      </c>
      <c r="R7" s="2382">
        <v>0</v>
      </c>
      <c r="S7" s="2383">
        <v>0</v>
      </c>
      <c r="T7" s="2381">
        <v>0</v>
      </c>
      <c r="U7" s="2382">
        <v>0</v>
      </c>
      <c r="V7" s="2383">
        <v>0</v>
      </c>
      <c r="W7" s="2381">
        <v>0</v>
      </c>
      <c r="X7" s="2382">
        <v>0</v>
      </c>
      <c r="Y7" s="2383">
        <v>0</v>
      </c>
      <c r="Z7" s="2381">
        <v>0</v>
      </c>
      <c r="AA7" s="2382">
        <v>0</v>
      </c>
      <c r="AB7" s="2383">
        <v>0</v>
      </c>
      <c r="AC7" s="2381">
        <v>26</v>
      </c>
      <c r="AD7" s="2382">
        <v>23</v>
      </c>
      <c r="AE7" s="2383">
        <v>49</v>
      </c>
      <c r="AF7" s="2381">
        <v>0</v>
      </c>
      <c r="AG7" s="2382">
        <v>0</v>
      </c>
      <c r="AH7" s="2383">
        <v>0</v>
      </c>
      <c r="AI7" s="2381">
        <v>26</v>
      </c>
      <c r="AJ7" s="2382">
        <v>28</v>
      </c>
      <c r="AK7" s="2383">
        <v>54</v>
      </c>
    </row>
    <row r="8" spans="1:37" ht="36.75" customHeight="1" x14ac:dyDescent="0.25">
      <c r="A8" s="6504" t="s">
        <v>2951</v>
      </c>
      <c r="B8" s="6504"/>
      <c r="C8" s="6504"/>
      <c r="D8" s="6504"/>
      <c r="E8" s="2384">
        <v>0</v>
      </c>
      <c r="F8" s="2385">
        <v>0</v>
      </c>
      <c r="G8" s="2386">
        <v>0</v>
      </c>
      <c r="H8" s="2384">
        <v>0</v>
      </c>
      <c r="I8" s="2385">
        <v>0</v>
      </c>
      <c r="J8" s="2386">
        <v>0</v>
      </c>
      <c r="K8" s="2384">
        <v>0</v>
      </c>
      <c r="L8" s="2385">
        <v>0</v>
      </c>
      <c r="M8" s="2386">
        <v>0</v>
      </c>
      <c r="N8" s="2384">
        <v>2</v>
      </c>
      <c r="O8" s="2385">
        <v>2</v>
      </c>
      <c r="P8" s="2386">
        <v>4</v>
      </c>
      <c r="Q8" s="2384">
        <v>0</v>
      </c>
      <c r="R8" s="2385">
        <v>27</v>
      </c>
      <c r="S8" s="2386">
        <v>27</v>
      </c>
      <c r="T8" s="2384">
        <v>0</v>
      </c>
      <c r="U8" s="2385">
        <v>0</v>
      </c>
      <c r="V8" s="2386">
        <v>0</v>
      </c>
      <c r="W8" s="2384">
        <v>14</v>
      </c>
      <c r="X8" s="2385">
        <v>22</v>
      </c>
      <c r="Y8" s="2386">
        <v>36</v>
      </c>
      <c r="Z8" s="2384">
        <v>0</v>
      </c>
      <c r="AA8" s="2385">
        <v>0</v>
      </c>
      <c r="AB8" s="2386">
        <v>0</v>
      </c>
      <c r="AC8" s="2384">
        <v>0</v>
      </c>
      <c r="AD8" s="2385">
        <v>0</v>
      </c>
      <c r="AE8" s="2386">
        <v>0</v>
      </c>
      <c r="AF8" s="2384">
        <v>0</v>
      </c>
      <c r="AG8" s="2385">
        <v>0</v>
      </c>
      <c r="AH8" s="2386">
        <v>0</v>
      </c>
      <c r="AI8" s="2384">
        <v>16</v>
      </c>
      <c r="AJ8" s="2385">
        <v>51</v>
      </c>
      <c r="AK8" s="2386">
        <v>67</v>
      </c>
    </row>
    <row r="9" spans="1:37" ht="36.75" customHeight="1" x14ac:dyDescent="0.25">
      <c r="A9" s="6504" t="s">
        <v>2952</v>
      </c>
      <c r="B9" s="6504"/>
      <c r="C9" s="6504"/>
      <c r="D9" s="6504"/>
      <c r="E9" s="2384">
        <v>2</v>
      </c>
      <c r="F9" s="2385">
        <v>9</v>
      </c>
      <c r="G9" s="2388">
        <v>11</v>
      </c>
      <c r="H9" s="2384">
        <v>0</v>
      </c>
      <c r="I9" s="2385">
        <v>0</v>
      </c>
      <c r="J9" s="2388">
        <v>0</v>
      </c>
      <c r="K9" s="2384">
        <v>0</v>
      </c>
      <c r="L9" s="2385">
        <v>0</v>
      </c>
      <c r="M9" s="2388">
        <v>0</v>
      </c>
      <c r="N9" s="2384">
        <v>0</v>
      </c>
      <c r="O9" s="2385">
        <v>0</v>
      </c>
      <c r="P9" s="2388">
        <v>0</v>
      </c>
      <c r="Q9" s="2384">
        <v>0</v>
      </c>
      <c r="R9" s="2385">
        <v>0</v>
      </c>
      <c r="S9" s="2388">
        <v>0</v>
      </c>
      <c r="T9" s="2384">
        <v>0</v>
      </c>
      <c r="U9" s="2385">
        <v>0</v>
      </c>
      <c r="V9" s="2388">
        <v>0</v>
      </c>
      <c r="W9" s="2384">
        <v>0</v>
      </c>
      <c r="X9" s="2385">
        <v>0</v>
      </c>
      <c r="Y9" s="2388">
        <v>0</v>
      </c>
      <c r="Z9" s="2384">
        <v>0</v>
      </c>
      <c r="AA9" s="2385">
        <v>0</v>
      </c>
      <c r="AB9" s="2388">
        <v>0</v>
      </c>
      <c r="AC9" s="2384">
        <v>0</v>
      </c>
      <c r="AD9" s="2385">
        <v>0</v>
      </c>
      <c r="AE9" s="2388">
        <v>0</v>
      </c>
      <c r="AF9" s="2384">
        <v>0</v>
      </c>
      <c r="AG9" s="2385">
        <v>0</v>
      </c>
      <c r="AH9" s="2388">
        <v>0</v>
      </c>
      <c r="AI9" s="2384">
        <v>2</v>
      </c>
      <c r="AJ9" s="2385">
        <v>9</v>
      </c>
      <c r="AK9" s="2388">
        <v>11</v>
      </c>
    </row>
    <row r="10" spans="1:37" ht="36.75" customHeight="1" x14ac:dyDescent="0.25">
      <c r="A10" s="6504" t="s">
        <v>2953</v>
      </c>
      <c r="B10" s="6504"/>
      <c r="C10" s="6504"/>
      <c r="D10" s="6504"/>
      <c r="E10" s="2389">
        <v>4</v>
      </c>
      <c r="F10" s="2389">
        <v>10</v>
      </c>
      <c r="G10" s="2388">
        <v>14</v>
      </c>
      <c r="H10" s="2389">
        <v>0</v>
      </c>
      <c r="I10" s="2389">
        <v>0</v>
      </c>
      <c r="J10" s="2388">
        <v>0</v>
      </c>
      <c r="K10" s="2389">
        <v>0</v>
      </c>
      <c r="L10" s="2389">
        <v>0</v>
      </c>
      <c r="M10" s="2388">
        <v>0</v>
      </c>
      <c r="N10" s="2389">
        <v>0</v>
      </c>
      <c r="O10" s="2389">
        <v>0</v>
      </c>
      <c r="P10" s="2388">
        <v>0</v>
      </c>
      <c r="Q10" s="2389">
        <v>0</v>
      </c>
      <c r="R10" s="2389">
        <v>0</v>
      </c>
      <c r="S10" s="2388">
        <v>0</v>
      </c>
      <c r="T10" s="2389">
        <v>0</v>
      </c>
      <c r="U10" s="2389">
        <v>0</v>
      </c>
      <c r="V10" s="2388">
        <v>0</v>
      </c>
      <c r="W10" s="2389">
        <v>0</v>
      </c>
      <c r="X10" s="2389">
        <v>0</v>
      </c>
      <c r="Y10" s="2388">
        <v>0</v>
      </c>
      <c r="Z10" s="2389">
        <v>0</v>
      </c>
      <c r="AA10" s="2389">
        <v>0</v>
      </c>
      <c r="AB10" s="2388">
        <v>0</v>
      </c>
      <c r="AC10" s="2389">
        <v>0</v>
      </c>
      <c r="AD10" s="2389">
        <v>0</v>
      </c>
      <c r="AE10" s="2388">
        <v>0</v>
      </c>
      <c r="AF10" s="2389">
        <v>0</v>
      </c>
      <c r="AG10" s="2389">
        <v>0</v>
      </c>
      <c r="AH10" s="2388">
        <v>0</v>
      </c>
      <c r="AI10" s="2389">
        <v>4</v>
      </c>
      <c r="AJ10" s="2389">
        <v>10</v>
      </c>
      <c r="AK10" s="2388">
        <v>14</v>
      </c>
    </row>
    <row r="11" spans="1:37" ht="36.75" customHeight="1" x14ac:dyDescent="0.25">
      <c r="A11" s="6506" t="s">
        <v>2954</v>
      </c>
      <c r="B11" s="6506"/>
      <c r="C11" s="6506"/>
      <c r="D11" s="6506"/>
      <c r="E11" s="2389">
        <v>0</v>
      </c>
      <c r="F11" s="2389">
        <v>0</v>
      </c>
      <c r="G11" s="2386">
        <v>0</v>
      </c>
      <c r="H11" s="2389">
        <v>0</v>
      </c>
      <c r="I11" s="2389">
        <v>0</v>
      </c>
      <c r="J11" s="2386">
        <v>0</v>
      </c>
      <c r="K11" s="2389">
        <v>9</v>
      </c>
      <c r="L11" s="2389">
        <v>6</v>
      </c>
      <c r="M11" s="2386">
        <v>15</v>
      </c>
      <c r="N11" s="2389">
        <v>0</v>
      </c>
      <c r="O11" s="2389">
        <v>0</v>
      </c>
      <c r="P11" s="2386">
        <v>0</v>
      </c>
      <c r="Q11" s="2389">
        <v>0</v>
      </c>
      <c r="R11" s="2389">
        <v>0</v>
      </c>
      <c r="S11" s="2386">
        <v>0</v>
      </c>
      <c r="T11" s="2389">
        <v>0</v>
      </c>
      <c r="U11" s="2389">
        <v>0</v>
      </c>
      <c r="V11" s="2386">
        <v>0</v>
      </c>
      <c r="W11" s="2389">
        <v>0</v>
      </c>
      <c r="X11" s="2389">
        <v>0</v>
      </c>
      <c r="Y11" s="2386">
        <v>0</v>
      </c>
      <c r="Z11" s="2389">
        <v>0</v>
      </c>
      <c r="AA11" s="2389">
        <v>0</v>
      </c>
      <c r="AB11" s="2386">
        <v>0</v>
      </c>
      <c r="AC11" s="2389">
        <v>0</v>
      </c>
      <c r="AD11" s="2389">
        <v>0</v>
      </c>
      <c r="AE11" s="2386">
        <v>0</v>
      </c>
      <c r="AF11" s="2389">
        <v>12</v>
      </c>
      <c r="AG11" s="2389">
        <v>1</v>
      </c>
      <c r="AH11" s="2386">
        <v>13</v>
      </c>
      <c r="AI11" s="2389">
        <v>21</v>
      </c>
      <c r="AJ11" s="2389">
        <v>7</v>
      </c>
      <c r="AK11" s="2386">
        <v>28</v>
      </c>
    </row>
    <row r="12" spans="1:37" ht="52.5" customHeight="1" x14ac:dyDescent="0.25">
      <c r="A12" s="6507" t="s">
        <v>2955</v>
      </c>
      <c r="B12" s="6508"/>
      <c r="C12" s="6508"/>
      <c r="D12" s="6509"/>
      <c r="E12" s="2377">
        <v>0</v>
      </c>
      <c r="F12" s="2390">
        <v>0</v>
      </c>
      <c r="G12" s="2379">
        <v>0</v>
      </c>
      <c r="H12" s="2377">
        <v>0</v>
      </c>
      <c r="I12" s="2390">
        <v>0</v>
      </c>
      <c r="J12" s="2379">
        <v>0</v>
      </c>
      <c r="K12" s="2377">
        <v>0</v>
      </c>
      <c r="L12" s="2391">
        <v>0</v>
      </c>
      <c r="M12" s="2379">
        <v>0</v>
      </c>
      <c r="N12" s="2377">
        <v>0</v>
      </c>
      <c r="O12" s="2390">
        <v>0</v>
      </c>
      <c r="P12" s="2379">
        <v>0</v>
      </c>
      <c r="Q12" s="2377">
        <v>0</v>
      </c>
      <c r="R12" s="2391">
        <v>0</v>
      </c>
      <c r="S12" s="2379">
        <v>0</v>
      </c>
      <c r="T12" s="2377">
        <v>0</v>
      </c>
      <c r="U12" s="2391">
        <v>12</v>
      </c>
      <c r="V12" s="2379">
        <v>12</v>
      </c>
      <c r="W12" s="2377">
        <v>0</v>
      </c>
      <c r="X12" s="2391">
        <v>0</v>
      </c>
      <c r="Y12" s="2379">
        <v>0</v>
      </c>
      <c r="Z12" s="2377">
        <v>3</v>
      </c>
      <c r="AA12" s="2391">
        <v>2</v>
      </c>
      <c r="AB12" s="2379">
        <v>5</v>
      </c>
      <c r="AC12" s="2377">
        <v>0</v>
      </c>
      <c r="AD12" s="2391">
        <v>0</v>
      </c>
      <c r="AE12" s="2379">
        <v>0</v>
      </c>
      <c r="AF12" s="2377">
        <v>0</v>
      </c>
      <c r="AG12" s="2391">
        <v>0</v>
      </c>
      <c r="AH12" s="2379">
        <v>0</v>
      </c>
      <c r="AI12" s="2377">
        <v>3</v>
      </c>
      <c r="AJ12" s="2391">
        <v>14</v>
      </c>
      <c r="AK12" s="2379">
        <v>17</v>
      </c>
    </row>
    <row r="13" spans="1:37" ht="36.75" customHeight="1" x14ac:dyDescent="0.25">
      <c r="A13" s="6504" t="s">
        <v>2950</v>
      </c>
      <c r="B13" s="6504"/>
      <c r="C13" s="6504"/>
      <c r="D13" s="6504"/>
      <c r="E13" s="2389">
        <v>0</v>
      </c>
      <c r="F13" s="2389">
        <v>0</v>
      </c>
      <c r="G13" s="2386">
        <v>0</v>
      </c>
      <c r="H13" s="2389">
        <v>0</v>
      </c>
      <c r="I13" s="2389">
        <v>0</v>
      </c>
      <c r="J13" s="2386">
        <v>0</v>
      </c>
      <c r="K13" s="2389">
        <v>0</v>
      </c>
      <c r="L13" s="2389">
        <v>0</v>
      </c>
      <c r="M13" s="2386">
        <v>0</v>
      </c>
      <c r="N13" s="2389">
        <v>0</v>
      </c>
      <c r="O13" s="2389">
        <v>0</v>
      </c>
      <c r="P13" s="2386">
        <v>0</v>
      </c>
      <c r="Q13" s="2389">
        <v>0</v>
      </c>
      <c r="R13" s="2389">
        <v>0</v>
      </c>
      <c r="S13" s="2386">
        <v>0</v>
      </c>
      <c r="T13" s="2389">
        <v>0</v>
      </c>
      <c r="U13" s="2389">
        <v>12</v>
      </c>
      <c r="V13" s="2386">
        <v>12</v>
      </c>
      <c r="W13" s="2389">
        <v>0</v>
      </c>
      <c r="X13" s="2389">
        <v>0</v>
      </c>
      <c r="Y13" s="2386">
        <v>0</v>
      </c>
      <c r="Z13" s="2389">
        <v>3</v>
      </c>
      <c r="AA13" s="2389">
        <v>2</v>
      </c>
      <c r="AB13" s="2386">
        <v>5</v>
      </c>
      <c r="AC13" s="2389">
        <v>0</v>
      </c>
      <c r="AD13" s="2389">
        <v>0</v>
      </c>
      <c r="AE13" s="2386">
        <v>0</v>
      </c>
      <c r="AF13" s="2389">
        <v>0</v>
      </c>
      <c r="AG13" s="2389">
        <v>0</v>
      </c>
      <c r="AH13" s="2386">
        <v>0</v>
      </c>
      <c r="AI13" s="2389">
        <v>3</v>
      </c>
      <c r="AJ13" s="2389">
        <v>14</v>
      </c>
      <c r="AK13" s="2386">
        <v>17</v>
      </c>
    </row>
    <row r="14" spans="1:37" s="2380" customFormat="1" ht="52.5" customHeight="1" x14ac:dyDescent="0.25">
      <c r="A14" s="6505" t="s">
        <v>2930</v>
      </c>
      <c r="B14" s="6505"/>
      <c r="C14" s="6505"/>
      <c r="D14" s="6505"/>
      <c r="E14" s="2392">
        <v>6</v>
      </c>
      <c r="F14" s="2393">
        <v>19</v>
      </c>
      <c r="G14" s="2394">
        <v>25</v>
      </c>
      <c r="H14" s="2392">
        <v>0</v>
      </c>
      <c r="I14" s="2393">
        <v>5</v>
      </c>
      <c r="J14" s="2394">
        <v>5</v>
      </c>
      <c r="K14" s="2392">
        <v>9</v>
      </c>
      <c r="L14" s="2393">
        <v>6</v>
      </c>
      <c r="M14" s="2394">
        <v>15</v>
      </c>
      <c r="N14" s="2392">
        <v>2</v>
      </c>
      <c r="O14" s="2393">
        <v>2</v>
      </c>
      <c r="P14" s="2394">
        <v>4</v>
      </c>
      <c r="Q14" s="2392">
        <v>0</v>
      </c>
      <c r="R14" s="2393">
        <v>27</v>
      </c>
      <c r="S14" s="2394">
        <v>27</v>
      </c>
      <c r="T14" s="2392">
        <v>0</v>
      </c>
      <c r="U14" s="2393">
        <v>12</v>
      </c>
      <c r="V14" s="2394">
        <v>12</v>
      </c>
      <c r="W14" s="2392">
        <v>14</v>
      </c>
      <c r="X14" s="2393">
        <v>22</v>
      </c>
      <c r="Y14" s="2394">
        <v>36</v>
      </c>
      <c r="Z14" s="2395">
        <v>3</v>
      </c>
      <c r="AA14" s="2396">
        <v>2</v>
      </c>
      <c r="AB14" s="2394">
        <v>5</v>
      </c>
      <c r="AC14" s="2392">
        <v>26</v>
      </c>
      <c r="AD14" s="2393">
        <v>23</v>
      </c>
      <c r="AE14" s="2394">
        <v>49</v>
      </c>
      <c r="AF14" s="2392">
        <v>12</v>
      </c>
      <c r="AG14" s="2393">
        <v>1</v>
      </c>
      <c r="AH14" s="2394">
        <v>13</v>
      </c>
      <c r="AI14" s="2392">
        <v>72</v>
      </c>
      <c r="AJ14" s="2392">
        <v>119</v>
      </c>
      <c r="AK14" s="2392">
        <v>191</v>
      </c>
    </row>
    <row r="15" spans="1:37" ht="14.25" customHeight="1" x14ac:dyDescent="0.25">
      <c r="H15" s="2387"/>
      <c r="I15" s="2387"/>
      <c r="J15" s="2387"/>
      <c r="K15" s="2387"/>
      <c r="L15" s="2387"/>
      <c r="M15" s="2387"/>
      <c r="N15" s="2387"/>
      <c r="O15" s="2387"/>
      <c r="P15" s="2387"/>
      <c r="Q15" s="2387"/>
      <c r="R15" s="2387"/>
      <c r="S15" s="2387"/>
      <c r="T15" s="2387"/>
      <c r="U15" s="2387"/>
      <c r="V15" s="2387"/>
      <c r="W15" s="2387"/>
      <c r="X15" s="2387"/>
      <c r="Y15" s="2387"/>
      <c r="Z15" s="2387"/>
      <c r="AA15" s="2387"/>
      <c r="AB15" s="2387"/>
      <c r="AC15" s="2387"/>
      <c r="AD15" s="2387"/>
      <c r="AE15" s="2387"/>
      <c r="AF15" s="2372"/>
      <c r="AI15" s="2368"/>
    </row>
    <row r="16" spans="1:37" ht="14.25" customHeight="1" x14ac:dyDescent="0.25">
      <c r="A16" s="2369" t="s">
        <v>2956</v>
      </c>
      <c r="B16" s="2369" t="s">
        <v>2957</v>
      </c>
      <c r="D16" s="2369" t="s">
        <v>2958</v>
      </c>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72"/>
      <c r="AI16" s="2368"/>
    </row>
    <row r="17" spans="9:35" ht="12.75" customHeight="1" x14ac:dyDescent="0.25">
      <c r="I17" s="2370"/>
      <c r="L17" s="2370"/>
      <c r="AF17" s="2373"/>
      <c r="AI17" s="2368"/>
    </row>
    <row r="18" spans="9:35" ht="13.8" x14ac:dyDescent="0.25">
      <c r="AI18" s="2368"/>
    </row>
    <row r="19" spans="9:35" ht="13.8" x14ac:dyDescent="0.25">
      <c r="AI19" s="2368"/>
    </row>
    <row r="20" spans="9:35" ht="13.8" x14ac:dyDescent="0.25">
      <c r="AI20" s="2368"/>
    </row>
    <row r="21" spans="9:35" ht="13.8" x14ac:dyDescent="0.25">
      <c r="AI21" s="2368"/>
    </row>
    <row r="22" spans="9:35" ht="13.8" x14ac:dyDescent="0.25">
      <c r="J22" s="2397"/>
      <c r="AI22" s="2368"/>
    </row>
    <row r="23" spans="9:35" ht="13.8" x14ac:dyDescent="0.25">
      <c r="AI23" s="2368"/>
    </row>
    <row r="24" spans="9:35" ht="13.8" x14ac:dyDescent="0.25">
      <c r="AI24" s="2368"/>
    </row>
    <row r="25" spans="9:35" ht="13.8" x14ac:dyDescent="0.25">
      <c r="AI25" s="2368"/>
    </row>
    <row r="26" spans="9:35" ht="13.8" x14ac:dyDescent="0.25">
      <c r="AI26" s="2368"/>
    </row>
    <row r="27" spans="9:35" ht="13.8" x14ac:dyDescent="0.25">
      <c r="AI27" s="2368"/>
    </row>
    <row r="28" spans="9:35" ht="13.8" x14ac:dyDescent="0.25">
      <c r="AI28" s="2368"/>
    </row>
    <row r="29" spans="9:35" ht="13.8" x14ac:dyDescent="0.25">
      <c r="AI29" s="2368"/>
    </row>
    <row r="30" spans="9:35" ht="13.8" x14ac:dyDescent="0.25">
      <c r="AI30" s="2368"/>
    </row>
    <row r="31" spans="9:35" ht="13.8" x14ac:dyDescent="0.25">
      <c r="AI31" s="2368"/>
    </row>
    <row r="32" spans="9:35" ht="13.8" x14ac:dyDescent="0.25">
      <c r="AI32" s="2368"/>
    </row>
    <row r="33" spans="35:35" ht="13.8" x14ac:dyDescent="0.25">
      <c r="AI33" s="2368"/>
    </row>
    <row r="34" spans="35:35" ht="13.8" x14ac:dyDescent="0.25">
      <c r="AI34" s="2368"/>
    </row>
    <row r="35" spans="35:35" ht="13.8" x14ac:dyDescent="0.25">
      <c r="AI35" s="2368"/>
    </row>
    <row r="36" spans="35:35" ht="13.8" x14ac:dyDescent="0.25">
      <c r="AI36" s="2368"/>
    </row>
    <row r="37" spans="35:35" ht="13.8" x14ac:dyDescent="0.25">
      <c r="AI37" s="2368"/>
    </row>
    <row r="38" spans="35:35" ht="13.8" x14ac:dyDescent="0.25">
      <c r="AI38" s="2368"/>
    </row>
    <row r="39" spans="35:35" ht="13.8" x14ac:dyDescent="0.25">
      <c r="AI39" s="2368"/>
    </row>
    <row r="40" spans="35:35" ht="13.8" x14ac:dyDescent="0.25">
      <c r="AI40" s="2368"/>
    </row>
    <row r="41" spans="35:35" ht="13.8" x14ac:dyDescent="0.25">
      <c r="AI41" s="2368"/>
    </row>
    <row r="42" spans="35:35" ht="13.8" x14ac:dyDescent="0.25">
      <c r="AI42" s="2368"/>
    </row>
    <row r="43" spans="35:35" ht="13.8" x14ac:dyDescent="0.25">
      <c r="AI43" s="2368"/>
    </row>
    <row r="44" spans="35:35" ht="13.8" x14ac:dyDescent="0.25">
      <c r="AI44" s="2368"/>
    </row>
    <row r="45" spans="35:35" ht="13.8" x14ac:dyDescent="0.25">
      <c r="AI45" s="2368"/>
    </row>
    <row r="46" spans="35:35" ht="13.8" x14ac:dyDescent="0.25">
      <c r="AI46" s="2368"/>
    </row>
    <row r="47" spans="35:35" ht="13.8" x14ac:dyDescent="0.25">
      <c r="AI47" s="2368"/>
    </row>
    <row r="48" spans="35:35" ht="13.8" x14ac:dyDescent="0.25">
      <c r="AI48" s="2368"/>
    </row>
    <row r="49" spans="35:35" ht="13.8" x14ac:dyDescent="0.25">
      <c r="AI49" s="2368"/>
    </row>
    <row r="50" spans="35:35" ht="13.8" x14ac:dyDescent="0.25">
      <c r="AI50" s="2368"/>
    </row>
    <row r="51" spans="35:35" ht="13.8" x14ac:dyDescent="0.25">
      <c r="AI51" s="2368"/>
    </row>
    <row r="52" spans="35:35" ht="13.8" x14ac:dyDescent="0.25">
      <c r="AI52" s="2368"/>
    </row>
    <row r="53" spans="35:35" ht="13.8" x14ac:dyDescent="0.25">
      <c r="AI53" s="2368"/>
    </row>
    <row r="54" spans="35:35" ht="13.8" x14ac:dyDescent="0.25">
      <c r="AI54" s="2368"/>
    </row>
    <row r="55" spans="35:35" ht="13.8" x14ac:dyDescent="0.25">
      <c r="AI55" s="2368"/>
    </row>
    <row r="56" spans="35:35" ht="13.8" x14ac:dyDescent="0.25">
      <c r="AI56" s="2368"/>
    </row>
    <row r="57" spans="35:35" ht="13.8" x14ac:dyDescent="0.25">
      <c r="AI57" s="2368"/>
    </row>
    <row r="58" spans="35:35" ht="13.8" x14ac:dyDescent="0.25">
      <c r="AI58" s="2368"/>
    </row>
    <row r="59" spans="35:35" ht="13.8" x14ac:dyDescent="0.25">
      <c r="AI59" s="2368"/>
    </row>
    <row r="60" spans="35:35" ht="13.8" x14ac:dyDescent="0.25">
      <c r="AI60" s="2368"/>
    </row>
    <row r="61" spans="35:35" ht="13.8" x14ac:dyDescent="0.25">
      <c r="AI61" s="2368"/>
    </row>
    <row r="62" spans="35:35" ht="13.8" x14ac:dyDescent="0.25">
      <c r="AI62" s="2368"/>
    </row>
    <row r="63" spans="35:35" ht="13.8" x14ac:dyDescent="0.25">
      <c r="AI63" s="2368"/>
    </row>
    <row r="64" spans="35:35" ht="13.8" x14ac:dyDescent="0.25">
      <c r="AI64" s="2368"/>
    </row>
    <row r="65" spans="35:35" ht="13.8" x14ac:dyDescent="0.25">
      <c r="AI65" s="2368"/>
    </row>
  </sheetData>
  <mergeCells count="22">
    <mergeCell ref="N4:P4"/>
    <mergeCell ref="A1:I1"/>
    <mergeCell ref="A4:D5"/>
    <mergeCell ref="E4:G4"/>
    <mergeCell ref="H4:J4"/>
    <mergeCell ref="K4:M4"/>
    <mergeCell ref="AI4:AK4"/>
    <mergeCell ref="A13:D13"/>
    <mergeCell ref="A14:D14"/>
    <mergeCell ref="A7:D7"/>
    <mergeCell ref="A8:D8"/>
    <mergeCell ref="A9:D9"/>
    <mergeCell ref="A10:D10"/>
    <mergeCell ref="A11:D11"/>
    <mergeCell ref="A12:D12"/>
    <mergeCell ref="A6:D6"/>
    <mergeCell ref="Q4:S4"/>
    <mergeCell ref="T4:V4"/>
    <mergeCell ref="W4:Y4"/>
    <mergeCell ref="Z4:AB4"/>
    <mergeCell ref="AC4:AE4"/>
    <mergeCell ref="AF4:AH4"/>
  </mergeCells>
  <hyperlinks>
    <hyperlink ref="A1" location="CONTENT!A1" display="Back to table of contents" xr:uid="{63200274-6E54-4955-B232-7B6EF0DFBA0B}"/>
    <hyperlink ref="A1:I1" location="CONTENT!B157" display="Back to table of contents" xr:uid="{6607310F-8143-475B-BE3C-A258444E531F}"/>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9FFB3-0774-4C59-B36F-86AAB09CBA6C}">
  <dimension ref="A1:W33"/>
  <sheetViews>
    <sheetView workbookViewId="0">
      <selection sqref="A1:XFD1"/>
    </sheetView>
  </sheetViews>
  <sheetFormatPr defaultRowHeight="13.2" x14ac:dyDescent="0.25"/>
  <cols>
    <col min="1" max="1" width="8.09765625" style="2456" customWidth="1"/>
    <col min="2" max="2" width="23.69921875" style="2456" customWidth="1"/>
    <col min="3" max="3" width="7.19921875" style="2456" customWidth="1"/>
    <col min="4" max="4" width="7.5" style="2456" customWidth="1"/>
    <col min="5" max="5" width="8.3984375" style="2456" customWidth="1"/>
    <col min="6" max="6" width="8.59765625" style="2456" customWidth="1"/>
    <col min="7" max="7" width="7.59765625" style="2456" customWidth="1"/>
    <col min="8" max="8" width="8.09765625" style="2456" customWidth="1"/>
    <col min="9" max="9" width="8.19921875" style="2456" customWidth="1"/>
    <col min="10" max="10" width="7.59765625" style="2456" customWidth="1"/>
    <col min="11" max="11" width="7.09765625" style="2456" customWidth="1"/>
    <col min="12" max="12" width="1.8984375" style="423" customWidth="1"/>
    <col min="13" max="246" width="9" style="423"/>
    <col min="247" max="247" width="8.09765625" style="423" customWidth="1"/>
    <col min="248" max="248" width="22" style="423" customWidth="1"/>
    <col min="249" max="257" width="6.09765625" style="423" customWidth="1"/>
    <col min="258" max="502" width="9" style="423"/>
    <col min="503" max="503" width="8.09765625" style="423" customWidth="1"/>
    <col min="504" max="504" width="22" style="423" customWidth="1"/>
    <col min="505" max="513" width="6.09765625" style="423" customWidth="1"/>
    <col min="514" max="758" width="9" style="423"/>
    <col min="759" max="759" width="8.09765625" style="423" customWidth="1"/>
    <col min="760" max="760" width="22" style="423" customWidth="1"/>
    <col min="761" max="769" width="6.09765625" style="423" customWidth="1"/>
    <col min="770" max="1014" width="9" style="423"/>
    <col min="1015" max="1015" width="8.09765625" style="423" customWidth="1"/>
    <col min="1016" max="1016" width="22" style="423" customWidth="1"/>
    <col min="1017" max="1025" width="6.09765625" style="423" customWidth="1"/>
    <col min="1026" max="1270" width="9" style="423"/>
    <col min="1271" max="1271" width="8.09765625" style="423" customWidth="1"/>
    <col min="1272" max="1272" width="22" style="423" customWidth="1"/>
    <col min="1273" max="1281" width="6.09765625" style="423" customWidth="1"/>
    <col min="1282" max="1526" width="9" style="423"/>
    <col min="1527" max="1527" width="8.09765625" style="423" customWidth="1"/>
    <col min="1528" max="1528" width="22" style="423" customWidth="1"/>
    <col min="1529" max="1537" width="6.09765625" style="423" customWidth="1"/>
    <col min="1538" max="1782" width="9" style="423"/>
    <col min="1783" max="1783" width="8.09765625" style="423" customWidth="1"/>
    <col min="1784" max="1784" width="22" style="423" customWidth="1"/>
    <col min="1785" max="1793" width="6.09765625" style="423" customWidth="1"/>
    <col min="1794" max="2038" width="9" style="423"/>
    <col min="2039" max="2039" width="8.09765625" style="423" customWidth="1"/>
    <col min="2040" max="2040" width="22" style="423" customWidth="1"/>
    <col min="2041" max="2049" width="6.09765625" style="423" customWidth="1"/>
    <col min="2050" max="2294" width="9" style="423"/>
    <col min="2295" max="2295" width="8.09765625" style="423" customWidth="1"/>
    <col min="2296" max="2296" width="22" style="423" customWidth="1"/>
    <col min="2297" max="2305" width="6.09765625" style="423" customWidth="1"/>
    <col min="2306" max="2550" width="9" style="423"/>
    <col min="2551" max="2551" width="8.09765625" style="423" customWidth="1"/>
    <col min="2552" max="2552" width="22" style="423" customWidth="1"/>
    <col min="2553" max="2561" width="6.09765625" style="423" customWidth="1"/>
    <col min="2562" max="2806" width="9" style="423"/>
    <col min="2807" max="2807" width="8.09765625" style="423" customWidth="1"/>
    <col min="2808" max="2808" width="22" style="423" customWidth="1"/>
    <col min="2809" max="2817" width="6.09765625" style="423" customWidth="1"/>
    <col min="2818" max="3062" width="9" style="423"/>
    <col min="3063" max="3063" width="8.09765625" style="423" customWidth="1"/>
    <col min="3064" max="3064" width="22" style="423" customWidth="1"/>
    <col min="3065" max="3073" width="6.09765625" style="423" customWidth="1"/>
    <col min="3074" max="3318" width="9" style="423"/>
    <col min="3319" max="3319" width="8.09765625" style="423" customWidth="1"/>
    <col min="3320" max="3320" width="22" style="423" customWidth="1"/>
    <col min="3321" max="3329" width="6.09765625" style="423" customWidth="1"/>
    <col min="3330" max="3574" width="9" style="423"/>
    <col min="3575" max="3575" width="8.09765625" style="423" customWidth="1"/>
    <col min="3576" max="3576" width="22" style="423" customWidth="1"/>
    <col min="3577" max="3585" width="6.09765625" style="423" customWidth="1"/>
    <col min="3586" max="3830" width="9" style="423"/>
    <col min="3831" max="3831" width="8.09765625" style="423" customWidth="1"/>
    <col min="3832" max="3832" width="22" style="423" customWidth="1"/>
    <col min="3833" max="3841" width="6.09765625" style="423" customWidth="1"/>
    <col min="3842" max="4086" width="9" style="423"/>
    <col min="4087" max="4087" width="8.09765625" style="423" customWidth="1"/>
    <col min="4088" max="4088" width="22" style="423" customWidth="1"/>
    <col min="4089" max="4097" width="6.09765625" style="423" customWidth="1"/>
    <col min="4098" max="4342" width="9" style="423"/>
    <col min="4343" max="4343" width="8.09765625" style="423" customWidth="1"/>
    <col min="4344" max="4344" width="22" style="423" customWidth="1"/>
    <col min="4345" max="4353" width="6.09765625" style="423" customWidth="1"/>
    <col min="4354" max="4598" width="9" style="423"/>
    <col min="4599" max="4599" width="8.09765625" style="423" customWidth="1"/>
    <col min="4600" max="4600" width="22" style="423" customWidth="1"/>
    <col min="4601" max="4609" width="6.09765625" style="423" customWidth="1"/>
    <col min="4610" max="4854" width="9" style="423"/>
    <col min="4855" max="4855" width="8.09765625" style="423" customWidth="1"/>
    <col min="4856" max="4856" width="22" style="423" customWidth="1"/>
    <col min="4857" max="4865" width="6.09765625" style="423" customWidth="1"/>
    <col min="4866" max="5110" width="9" style="423"/>
    <col min="5111" max="5111" width="8.09765625" style="423" customWidth="1"/>
    <col min="5112" max="5112" width="22" style="423" customWidth="1"/>
    <col min="5113" max="5121" width="6.09765625" style="423" customWidth="1"/>
    <col min="5122" max="5366" width="9" style="423"/>
    <col min="5367" max="5367" width="8.09765625" style="423" customWidth="1"/>
    <col min="5368" max="5368" width="22" style="423" customWidth="1"/>
    <col min="5369" max="5377" width="6.09765625" style="423" customWidth="1"/>
    <col min="5378" max="5622" width="9" style="423"/>
    <col min="5623" max="5623" width="8.09765625" style="423" customWidth="1"/>
    <col min="5624" max="5624" width="22" style="423" customWidth="1"/>
    <col min="5625" max="5633" width="6.09765625" style="423" customWidth="1"/>
    <col min="5634" max="5878" width="9" style="423"/>
    <col min="5879" max="5879" width="8.09765625" style="423" customWidth="1"/>
    <col min="5880" max="5880" width="22" style="423" customWidth="1"/>
    <col min="5881" max="5889" width="6.09765625" style="423" customWidth="1"/>
    <col min="5890" max="6134" width="9" style="423"/>
    <col min="6135" max="6135" width="8.09765625" style="423" customWidth="1"/>
    <col min="6136" max="6136" width="22" style="423" customWidth="1"/>
    <col min="6137" max="6145" width="6.09765625" style="423" customWidth="1"/>
    <col min="6146" max="6390" width="9" style="423"/>
    <col min="6391" max="6391" width="8.09765625" style="423" customWidth="1"/>
    <col min="6392" max="6392" width="22" style="423" customWidth="1"/>
    <col min="6393" max="6401" width="6.09765625" style="423" customWidth="1"/>
    <col min="6402" max="6646" width="9" style="423"/>
    <col min="6647" max="6647" width="8.09765625" style="423" customWidth="1"/>
    <col min="6648" max="6648" width="22" style="423" customWidth="1"/>
    <col min="6649" max="6657" width="6.09765625" style="423" customWidth="1"/>
    <col min="6658" max="6902" width="9" style="423"/>
    <col min="6903" max="6903" width="8.09765625" style="423" customWidth="1"/>
    <col min="6904" max="6904" width="22" style="423" customWidth="1"/>
    <col min="6905" max="6913" width="6.09765625" style="423" customWidth="1"/>
    <col min="6914" max="7158" width="9" style="423"/>
    <col min="7159" max="7159" width="8.09765625" style="423" customWidth="1"/>
    <col min="7160" max="7160" width="22" style="423" customWidth="1"/>
    <col min="7161" max="7169" width="6.09765625" style="423" customWidth="1"/>
    <col min="7170" max="7414" width="9" style="423"/>
    <col min="7415" max="7415" width="8.09765625" style="423" customWidth="1"/>
    <col min="7416" max="7416" width="22" style="423" customWidth="1"/>
    <col min="7417" max="7425" width="6.09765625" style="423" customWidth="1"/>
    <col min="7426" max="7670" width="9" style="423"/>
    <col min="7671" max="7671" width="8.09765625" style="423" customWidth="1"/>
    <col min="7672" max="7672" width="22" style="423" customWidth="1"/>
    <col min="7673" max="7681" width="6.09765625" style="423" customWidth="1"/>
    <col min="7682" max="7926" width="9" style="423"/>
    <col min="7927" max="7927" width="8.09765625" style="423" customWidth="1"/>
    <col min="7928" max="7928" width="22" style="423" customWidth="1"/>
    <col min="7929" max="7937" width="6.09765625" style="423" customWidth="1"/>
    <col min="7938" max="8182" width="9" style="423"/>
    <col min="8183" max="8183" width="8.09765625" style="423" customWidth="1"/>
    <col min="8184" max="8184" width="22" style="423" customWidth="1"/>
    <col min="8185" max="8193" width="6.09765625" style="423" customWidth="1"/>
    <col min="8194" max="8438" width="9" style="423"/>
    <col min="8439" max="8439" width="8.09765625" style="423" customWidth="1"/>
    <col min="8440" max="8440" width="22" style="423" customWidth="1"/>
    <col min="8441" max="8449" width="6.09765625" style="423" customWidth="1"/>
    <col min="8450" max="8694" width="9" style="423"/>
    <col min="8695" max="8695" width="8.09765625" style="423" customWidth="1"/>
    <col min="8696" max="8696" width="22" style="423" customWidth="1"/>
    <col min="8697" max="8705" width="6.09765625" style="423" customWidth="1"/>
    <col min="8706" max="8950" width="9" style="423"/>
    <col min="8951" max="8951" width="8.09765625" style="423" customWidth="1"/>
    <col min="8952" max="8952" width="22" style="423" customWidth="1"/>
    <col min="8953" max="8961" width="6.09765625" style="423" customWidth="1"/>
    <col min="8962" max="9206" width="9" style="423"/>
    <col min="9207" max="9207" width="8.09765625" style="423" customWidth="1"/>
    <col min="9208" max="9208" width="22" style="423" customWidth="1"/>
    <col min="9209" max="9217" width="6.09765625" style="423" customWidth="1"/>
    <col min="9218" max="9462" width="9" style="423"/>
    <col min="9463" max="9463" width="8.09765625" style="423" customWidth="1"/>
    <col min="9464" max="9464" width="22" style="423" customWidth="1"/>
    <col min="9465" max="9473" width="6.09765625" style="423" customWidth="1"/>
    <col min="9474" max="9718" width="9" style="423"/>
    <col min="9719" max="9719" width="8.09765625" style="423" customWidth="1"/>
    <col min="9720" max="9720" width="22" style="423" customWidth="1"/>
    <col min="9721" max="9729" width="6.09765625" style="423" customWidth="1"/>
    <col min="9730" max="9974" width="9" style="423"/>
    <col min="9975" max="9975" width="8.09765625" style="423" customWidth="1"/>
    <col min="9976" max="9976" width="22" style="423" customWidth="1"/>
    <col min="9977" max="9985" width="6.09765625" style="423" customWidth="1"/>
    <col min="9986" max="10230" width="9" style="423"/>
    <col min="10231" max="10231" width="8.09765625" style="423" customWidth="1"/>
    <col min="10232" max="10232" width="22" style="423" customWidth="1"/>
    <col min="10233" max="10241" width="6.09765625" style="423" customWidth="1"/>
    <col min="10242" max="10486" width="9" style="423"/>
    <col min="10487" max="10487" width="8.09765625" style="423" customWidth="1"/>
    <col min="10488" max="10488" width="22" style="423" customWidth="1"/>
    <col min="10489" max="10497" width="6.09765625" style="423" customWidth="1"/>
    <col min="10498" max="10742" width="9" style="423"/>
    <col min="10743" max="10743" width="8.09765625" style="423" customWidth="1"/>
    <col min="10744" max="10744" width="22" style="423" customWidth="1"/>
    <col min="10745" max="10753" width="6.09765625" style="423" customWidth="1"/>
    <col min="10754" max="10998" width="9" style="423"/>
    <col min="10999" max="10999" width="8.09765625" style="423" customWidth="1"/>
    <col min="11000" max="11000" width="22" style="423" customWidth="1"/>
    <col min="11001" max="11009" width="6.09765625" style="423" customWidth="1"/>
    <col min="11010" max="11254" width="9" style="423"/>
    <col min="11255" max="11255" width="8.09765625" style="423" customWidth="1"/>
    <col min="11256" max="11256" width="22" style="423" customWidth="1"/>
    <col min="11257" max="11265" width="6.09765625" style="423" customWidth="1"/>
    <col min="11266" max="11510" width="9" style="423"/>
    <col min="11511" max="11511" width="8.09765625" style="423" customWidth="1"/>
    <col min="11512" max="11512" width="22" style="423" customWidth="1"/>
    <col min="11513" max="11521" width="6.09765625" style="423" customWidth="1"/>
    <col min="11522" max="11766" width="9" style="423"/>
    <col min="11767" max="11767" width="8.09765625" style="423" customWidth="1"/>
    <col min="11768" max="11768" width="22" style="423" customWidth="1"/>
    <col min="11769" max="11777" width="6.09765625" style="423" customWidth="1"/>
    <col min="11778" max="12022" width="9" style="423"/>
    <col min="12023" max="12023" width="8.09765625" style="423" customWidth="1"/>
    <col min="12024" max="12024" width="22" style="423" customWidth="1"/>
    <col min="12025" max="12033" width="6.09765625" style="423" customWidth="1"/>
    <col min="12034" max="12278" width="9" style="423"/>
    <col min="12279" max="12279" width="8.09765625" style="423" customWidth="1"/>
    <col min="12280" max="12280" width="22" style="423" customWidth="1"/>
    <col min="12281" max="12289" width="6.09765625" style="423" customWidth="1"/>
    <col min="12290" max="12534" width="9" style="423"/>
    <col min="12535" max="12535" width="8.09765625" style="423" customWidth="1"/>
    <col min="12536" max="12536" width="22" style="423" customWidth="1"/>
    <col min="12537" max="12545" width="6.09765625" style="423" customWidth="1"/>
    <col min="12546" max="12790" width="9" style="423"/>
    <col min="12791" max="12791" width="8.09765625" style="423" customWidth="1"/>
    <col min="12792" max="12792" width="22" style="423" customWidth="1"/>
    <col min="12793" max="12801" width="6.09765625" style="423" customWidth="1"/>
    <col min="12802" max="13046" width="9" style="423"/>
    <col min="13047" max="13047" width="8.09765625" style="423" customWidth="1"/>
    <col min="13048" max="13048" width="22" style="423" customWidth="1"/>
    <col min="13049" max="13057" width="6.09765625" style="423" customWidth="1"/>
    <col min="13058" max="13302" width="9" style="423"/>
    <col min="13303" max="13303" width="8.09765625" style="423" customWidth="1"/>
    <col min="13304" max="13304" width="22" style="423" customWidth="1"/>
    <col min="13305" max="13313" width="6.09765625" style="423" customWidth="1"/>
    <col min="13314" max="13558" width="9" style="423"/>
    <col min="13559" max="13559" width="8.09765625" style="423" customWidth="1"/>
    <col min="13560" max="13560" width="22" style="423" customWidth="1"/>
    <col min="13561" max="13569" width="6.09765625" style="423" customWidth="1"/>
    <col min="13570" max="13814" width="9" style="423"/>
    <col min="13815" max="13815" width="8.09765625" style="423" customWidth="1"/>
    <col min="13816" max="13816" width="22" style="423" customWidth="1"/>
    <col min="13817" max="13825" width="6.09765625" style="423" customWidth="1"/>
    <col min="13826" max="14070" width="9" style="423"/>
    <col min="14071" max="14071" width="8.09765625" style="423" customWidth="1"/>
    <col min="14072" max="14072" width="22" style="423" customWidth="1"/>
    <col min="14073" max="14081" width="6.09765625" style="423" customWidth="1"/>
    <col min="14082" max="14326" width="9" style="423"/>
    <col min="14327" max="14327" width="8.09765625" style="423" customWidth="1"/>
    <col min="14328" max="14328" width="22" style="423" customWidth="1"/>
    <col min="14329" max="14337" width="6.09765625" style="423" customWidth="1"/>
    <col min="14338" max="14582" width="9" style="423"/>
    <col min="14583" max="14583" width="8.09765625" style="423" customWidth="1"/>
    <col min="14584" max="14584" width="22" style="423" customWidth="1"/>
    <col min="14585" max="14593" width="6.09765625" style="423" customWidth="1"/>
    <col min="14594" max="14838" width="9" style="423"/>
    <col min="14839" max="14839" width="8.09765625" style="423" customWidth="1"/>
    <col min="14840" max="14840" width="22" style="423" customWidth="1"/>
    <col min="14841" max="14849" width="6.09765625" style="423" customWidth="1"/>
    <col min="14850" max="15094" width="9" style="423"/>
    <col min="15095" max="15095" width="8.09765625" style="423" customWidth="1"/>
    <col min="15096" max="15096" width="22" style="423" customWidth="1"/>
    <col min="15097" max="15105" width="6.09765625" style="423" customWidth="1"/>
    <col min="15106" max="15350" width="9" style="423"/>
    <col min="15351" max="15351" width="8.09765625" style="423" customWidth="1"/>
    <col min="15352" max="15352" width="22" style="423" customWidth="1"/>
    <col min="15353" max="15361" width="6.09765625" style="423" customWidth="1"/>
    <col min="15362" max="15606" width="9" style="423"/>
    <col min="15607" max="15607" width="8.09765625" style="423" customWidth="1"/>
    <col min="15608" max="15608" width="22" style="423" customWidth="1"/>
    <col min="15609" max="15617" width="6.09765625" style="423" customWidth="1"/>
    <col min="15618" max="15862" width="9" style="423"/>
    <col min="15863" max="15863" width="8.09765625" style="423" customWidth="1"/>
    <col min="15864" max="15864" width="22" style="423" customWidth="1"/>
    <col min="15865" max="15873" width="6.09765625" style="423" customWidth="1"/>
    <col min="15874" max="16118" width="9" style="423"/>
    <col min="16119" max="16119" width="8.09765625" style="423" customWidth="1"/>
    <col min="16120" max="16120" width="22" style="423" customWidth="1"/>
    <col min="16121" max="16129" width="6.09765625" style="423" customWidth="1"/>
    <col min="16130" max="16384" width="9" style="423"/>
  </cols>
  <sheetData>
    <row r="1" spans="1:12" s="1945" customFormat="1" ht="15.6" x14ac:dyDescent="0.3">
      <c r="A1" s="6383" t="s">
        <v>0</v>
      </c>
      <c r="B1" s="6383"/>
      <c r="C1" s="6383"/>
      <c r="D1" s="6383"/>
      <c r="E1" s="6383"/>
      <c r="F1" s="6383"/>
      <c r="G1" s="6383"/>
      <c r="H1" s="6383"/>
      <c r="I1" s="6383"/>
    </row>
    <row r="2" spans="1:12" s="5628" customFormat="1" ht="15.6" x14ac:dyDescent="0.3">
      <c r="A2" s="5628" t="s">
        <v>4308</v>
      </c>
    </row>
    <row r="3" spans="1:12" s="1616" customFormat="1" ht="14.25" customHeight="1" x14ac:dyDescent="0.3">
      <c r="A3" s="2399"/>
      <c r="B3" s="2399"/>
      <c r="C3" s="2399"/>
      <c r="D3" s="2399"/>
      <c r="E3" s="2399"/>
      <c r="F3" s="2399"/>
      <c r="G3" s="2399"/>
      <c r="H3" s="2399"/>
      <c r="I3" s="2399"/>
      <c r="J3" s="2400"/>
      <c r="K3" s="2400"/>
      <c r="L3" s="2089"/>
    </row>
    <row r="4" spans="1:12" s="372" customFormat="1" ht="13.8" x14ac:dyDescent="0.25">
      <c r="A4" s="6521" t="s">
        <v>2959</v>
      </c>
      <c r="B4" s="6522"/>
      <c r="C4" s="6525" t="s">
        <v>2960</v>
      </c>
      <c r="D4" s="6526"/>
      <c r="E4" s="6527"/>
      <c r="F4" s="6525" t="s">
        <v>2961</v>
      </c>
      <c r="G4" s="6526"/>
      <c r="H4" s="6527"/>
      <c r="I4" s="6526" t="s">
        <v>6</v>
      </c>
      <c r="J4" s="6526"/>
      <c r="K4" s="6527"/>
    </row>
    <row r="5" spans="1:12" s="372" customFormat="1" ht="13.8" x14ac:dyDescent="0.25">
      <c r="A5" s="6523"/>
      <c r="B5" s="6524"/>
      <c r="C5" s="2401" t="s">
        <v>2674</v>
      </c>
      <c r="D5" s="2402" t="s">
        <v>2675</v>
      </c>
      <c r="E5" s="2403" t="s">
        <v>2676</v>
      </c>
      <c r="F5" s="2401" t="s">
        <v>2674</v>
      </c>
      <c r="G5" s="2402" t="s">
        <v>2675</v>
      </c>
      <c r="H5" s="2403" t="s">
        <v>2676</v>
      </c>
      <c r="I5" s="2404" t="s">
        <v>2674</v>
      </c>
      <c r="J5" s="2402" t="s">
        <v>2675</v>
      </c>
      <c r="K5" s="2403" t="s">
        <v>2676</v>
      </c>
    </row>
    <row r="6" spans="1:12" s="372" customFormat="1" ht="13.8" x14ac:dyDescent="0.25">
      <c r="A6" s="2405" t="s">
        <v>2962</v>
      </c>
      <c r="B6" s="2406"/>
      <c r="C6" s="2407">
        <v>3128</v>
      </c>
      <c r="D6" s="2408">
        <v>4317</v>
      </c>
      <c r="E6" s="2409">
        <v>7445</v>
      </c>
      <c r="F6" s="2407">
        <v>1256</v>
      </c>
      <c r="G6" s="2408">
        <v>1263</v>
      </c>
      <c r="H6" s="2409">
        <v>2519</v>
      </c>
      <c r="I6" s="2407">
        <v>4384</v>
      </c>
      <c r="J6" s="2408">
        <v>5580</v>
      </c>
      <c r="K6" s="2410">
        <v>9964</v>
      </c>
    </row>
    <row r="7" spans="1:12" s="372" customFormat="1" ht="13.8" x14ac:dyDescent="0.25">
      <c r="A7" s="6515" t="s">
        <v>2963</v>
      </c>
      <c r="B7" s="6516"/>
      <c r="C7" s="2411">
        <v>51</v>
      </c>
      <c r="D7" s="2412">
        <v>174</v>
      </c>
      <c r="E7" s="2413">
        <v>225</v>
      </c>
      <c r="F7" s="2414">
        <v>38</v>
      </c>
      <c r="G7" s="2412">
        <v>64</v>
      </c>
      <c r="H7" s="2413">
        <v>102</v>
      </c>
      <c r="I7" s="2415">
        <v>89</v>
      </c>
      <c r="J7" s="2412">
        <v>238</v>
      </c>
      <c r="K7" s="2413">
        <v>327</v>
      </c>
    </row>
    <row r="8" spans="1:12" s="372" customFormat="1" ht="13.8" x14ac:dyDescent="0.25">
      <c r="A8" s="2416" t="s">
        <v>2964</v>
      </c>
      <c r="B8" s="2417" t="s">
        <v>2683</v>
      </c>
      <c r="C8" s="2415">
        <v>559</v>
      </c>
      <c r="D8" s="2412">
        <v>243</v>
      </c>
      <c r="E8" s="2413">
        <v>802</v>
      </c>
      <c r="F8" s="2414">
        <v>261</v>
      </c>
      <c r="G8" s="2412">
        <v>109</v>
      </c>
      <c r="H8" s="2413">
        <v>370</v>
      </c>
      <c r="I8" s="2415">
        <v>820</v>
      </c>
      <c r="J8" s="2412">
        <v>352</v>
      </c>
      <c r="K8" s="2418">
        <v>1172</v>
      </c>
    </row>
    <row r="9" spans="1:12" s="372" customFormat="1" ht="13.8" x14ac:dyDescent="0.25">
      <c r="A9" s="2416"/>
      <c r="B9" s="2417" t="s">
        <v>2686</v>
      </c>
      <c r="C9" s="2415">
        <v>758</v>
      </c>
      <c r="D9" s="2412">
        <v>1663</v>
      </c>
      <c r="E9" s="2413">
        <v>2421</v>
      </c>
      <c r="F9" s="2414">
        <v>291</v>
      </c>
      <c r="G9" s="2412">
        <v>536</v>
      </c>
      <c r="H9" s="2413">
        <v>827</v>
      </c>
      <c r="I9" s="2415">
        <v>1049</v>
      </c>
      <c r="J9" s="2412">
        <v>2199</v>
      </c>
      <c r="K9" s="2413">
        <v>3248</v>
      </c>
    </row>
    <row r="10" spans="1:12" s="372" customFormat="1" ht="13.8" x14ac:dyDescent="0.25">
      <c r="A10" s="2416"/>
      <c r="B10" s="2417" t="s">
        <v>2687</v>
      </c>
      <c r="C10" s="2415">
        <v>262</v>
      </c>
      <c r="D10" s="2412">
        <v>365</v>
      </c>
      <c r="E10" s="2413">
        <v>627</v>
      </c>
      <c r="F10" s="2414">
        <v>26</v>
      </c>
      <c r="G10" s="2412">
        <v>36</v>
      </c>
      <c r="H10" s="2413">
        <v>62</v>
      </c>
      <c r="I10" s="2415">
        <v>288</v>
      </c>
      <c r="J10" s="2412">
        <v>401</v>
      </c>
      <c r="K10" s="2413">
        <v>689</v>
      </c>
    </row>
    <row r="11" spans="1:12" s="372" customFormat="1" ht="27.6" x14ac:dyDescent="0.25">
      <c r="A11" s="2416"/>
      <c r="B11" s="2419" t="s">
        <v>2688</v>
      </c>
      <c r="C11" s="2415">
        <v>274</v>
      </c>
      <c r="D11" s="2412">
        <v>873</v>
      </c>
      <c r="E11" s="2413">
        <v>1147</v>
      </c>
      <c r="F11" s="2414">
        <v>55</v>
      </c>
      <c r="G11" s="2412">
        <v>111</v>
      </c>
      <c r="H11" s="2413">
        <v>166</v>
      </c>
      <c r="I11" s="2415">
        <v>329</v>
      </c>
      <c r="J11" s="2412">
        <v>984</v>
      </c>
      <c r="K11" s="2413">
        <v>1313</v>
      </c>
    </row>
    <row r="12" spans="1:12" s="372" customFormat="1" ht="27.6" x14ac:dyDescent="0.25">
      <c r="A12" s="2416"/>
      <c r="B12" s="2419" t="s">
        <v>2690</v>
      </c>
      <c r="C12" s="2415">
        <v>926</v>
      </c>
      <c r="D12" s="2412">
        <v>535</v>
      </c>
      <c r="E12" s="2413">
        <v>1461</v>
      </c>
      <c r="F12" s="2414">
        <v>188</v>
      </c>
      <c r="G12" s="2412">
        <v>93</v>
      </c>
      <c r="H12" s="2413">
        <v>281</v>
      </c>
      <c r="I12" s="2415">
        <v>1114</v>
      </c>
      <c r="J12" s="2412">
        <v>628</v>
      </c>
      <c r="K12" s="2413">
        <v>1742</v>
      </c>
    </row>
    <row r="13" spans="1:12" s="372" customFormat="1" ht="13.8" x14ac:dyDescent="0.25">
      <c r="A13" s="2416"/>
      <c r="B13" s="2419" t="s">
        <v>2691</v>
      </c>
      <c r="C13" s="2420">
        <v>167</v>
      </c>
      <c r="D13" s="2421">
        <v>222</v>
      </c>
      <c r="E13" s="2418">
        <v>389</v>
      </c>
      <c r="F13" s="2422">
        <v>48</v>
      </c>
      <c r="G13" s="2421">
        <v>50</v>
      </c>
      <c r="H13" s="2418">
        <v>98</v>
      </c>
      <c r="I13" s="2420">
        <v>215</v>
      </c>
      <c r="J13" s="2421">
        <v>272</v>
      </c>
      <c r="K13" s="2418">
        <v>487</v>
      </c>
    </row>
    <row r="14" spans="1:12" s="372" customFormat="1" ht="13.8" x14ac:dyDescent="0.25">
      <c r="A14" s="6515" t="s">
        <v>2965</v>
      </c>
      <c r="B14" s="6516"/>
      <c r="C14" s="2420">
        <v>71</v>
      </c>
      <c r="D14" s="2421">
        <v>66</v>
      </c>
      <c r="E14" s="2418">
        <v>137</v>
      </c>
      <c r="F14" s="2422">
        <v>330</v>
      </c>
      <c r="G14" s="2421">
        <v>226</v>
      </c>
      <c r="H14" s="2418">
        <v>556</v>
      </c>
      <c r="I14" s="2420">
        <v>401</v>
      </c>
      <c r="J14" s="2421">
        <v>292</v>
      </c>
      <c r="K14" s="2418">
        <v>693</v>
      </c>
    </row>
    <row r="15" spans="1:12" s="372" customFormat="1" ht="13.8" x14ac:dyDescent="0.25">
      <c r="A15" s="6515" t="s">
        <v>2966</v>
      </c>
      <c r="B15" s="6516"/>
      <c r="C15" s="2415">
        <v>60</v>
      </c>
      <c r="D15" s="2412">
        <v>176</v>
      </c>
      <c r="E15" s="2413">
        <v>236</v>
      </c>
      <c r="F15" s="2414">
        <v>15</v>
      </c>
      <c r="G15" s="2412">
        <v>38</v>
      </c>
      <c r="H15" s="2413">
        <v>53</v>
      </c>
      <c r="I15" s="2415">
        <v>75</v>
      </c>
      <c r="J15" s="2412">
        <v>214</v>
      </c>
      <c r="K15" s="2413">
        <v>289</v>
      </c>
    </row>
    <row r="16" spans="1:12" s="372" customFormat="1" ht="13.8" x14ac:dyDescent="0.25">
      <c r="A16" s="6515" t="s">
        <v>2967</v>
      </c>
      <c r="B16" s="6516"/>
      <c r="C16" s="2423">
        <v>0</v>
      </c>
      <c r="D16" s="2424">
        <v>0</v>
      </c>
      <c r="E16" s="2425">
        <v>0</v>
      </c>
      <c r="F16" s="2426">
        <v>4</v>
      </c>
      <c r="G16" s="2424">
        <v>0</v>
      </c>
      <c r="H16" s="2418">
        <v>4</v>
      </c>
      <c r="I16" s="2420">
        <v>4</v>
      </c>
      <c r="J16" s="2424">
        <v>0</v>
      </c>
      <c r="K16" s="2418">
        <v>4</v>
      </c>
    </row>
    <row r="17" spans="1:23" s="372" customFormat="1" ht="13.8" x14ac:dyDescent="0.25">
      <c r="A17" s="6343" t="s">
        <v>2968</v>
      </c>
      <c r="B17" s="6344"/>
      <c r="C17" s="2427">
        <v>69</v>
      </c>
      <c r="D17" s="2428">
        <v>105</v>
      </c>
      <c r="E17" s="2429">
        <v>174</v>
      </c>
      <c r="F17" s="2430">
        <v>3</v>
      </c>
      <c r="G17" s="2431">
        <v>14</v>
      </c>
      <c r="H17" s="2432">
        <v>17</v>
      </c>
      <c r="I17" s="2427">
        <v>72</v>
      </c>
      <c r="J17" s="2428">
        <v>119</v>
      </c>
      <c r="K17" s="2433">
        <v>191</v>
      </c>
    </row>
    <row r="18" spans="1:23" s="372" customFormat="1" ht="13.8" x14ac:dyDescent="0.25">
      <c r="A18" s="6517" t="s">
        <v>2969</v>
      </c>
      <c r="B18" s="6518"/>
      <c r="C18" s="2427">
        <v>659</v>
      </c>
      <c r="D18" s="2428">
        <v>939</v>
      </c>
      <c r="E18" s="2429">
        <v>1598</v>
      </c>
      <c r="F18" s="2427">
        <v>392</v>
      </c>
      <c r="G18" s="2428">
        <v>530</v>
      </c>
      <c r="H18" s="2429">
        <v>922</v>
      </c>
      <c r="I18" s="2427">
        <v>1051</v>
      </c>
      <c r="J18" s="2428">
        <v>1469</v>
      </c>
      <c r="K18" s="2434">
        <v>2520</v>
      </c>
    </row>
    <row r="19" spans="1:23" s="372" customFormat="1" ht="27.6" x14ac:dyDescent="0.25">
      <c r="A19" s="2435" t="s">
        <v>2970</v>
      </c>
      <c r="B19" s="2436" t="s">
        <v>2971</v>
      </c>
      <c r="C19" s="2415">
        <v>233</v>
      </c>
      <c r="D19" s="2412">
        <v>419</v>
      </c>
      <c r="E19" s="2414">
        <v>652</v>
      </c>
      <c r="F19" s="2415">
        <v>217</v>
      </c>
      <c r="G19" s="2412">
        <v>383</v>
      </c>
      <c r="H19" s="2414">
        <v>600</v>
      </c>
      <c r="I19" s="2415">
        <v>450</v>
      </c>
      <c r="J19" s="2412">
        <v>802</v>
      </c>
      <c r="K19" s="2437">
        <v>1252</v>
      </c>
    </row>
    <row r="20" spans="1:23" s="372" customFormat="1" ht="27.6" x14ac:dyDescent="0.25">
      <c r="A20" s="2416"/>
      <c r="B20" s="2438" t="s">
        <v>2972</v>
      </c>
      <c r="C20" s="2415">
        <v>292</v>
      </c>
      <c r="D20" s="2412">
        <v>155</v>
      </c>
      <c r="E20" s="2414">
        <v>447</v>
      </c>
      <c r="F20" s="2415">
        <v>104</v>
      </c>
      <c r="G20" s="2412">
        <v>49</v>
      </c>
      <c r="H20" s="2414">
        <v>153</v>
      </c>
      <c r="I20" s="2415">
        <v>396</v>
      </c>
      <c r="J20" s="2412">
        <v>204</v>
      </c>
      <c r="K20" s="2437">
        <v>600</v>
      </c>
    </row>
    <row r="21" spans="1:23" s="372" customFormat="1" ht="27.6" x14ac:dyDescent="0.25">
      <c r="A21" s="2416"/>
      <c r="B21" s="2438" t="s">
        <v>2973</v>
      </c>
      <c r="C21" s="2415">
        <v>76</v>
      </c>
      <c r="D21" s="2412">
        <v>127</v>
      </c>
      <c r="E21" s="2414">
        <v>203</v>
      </c>
      <c r="F21" s="2415">
        <v>28</v>
      </c>
      <c r="G21" s="2412">
        <v>74</v>
      </c>
      <c r="H21" s="2414">
        <v>102</v>
      </c>
      <c r="I21" s="2415">
        <v>104</v>
      </c>
      <c r="J21" s="2412">
        <v>201</v>
      </c>
      <c r="K21" s="2437">
        <v>305</v>
      </c>
    </row>
    <row r="22" spans="1:23" s="372" customFormat="1" ht="13.8" x14ac:dyDescent="0.25">
      <c r="A22" s="2416"/>
      <c r="B22" s="2438" t="s">
        <v>2974</v>
      </c>
      <c r="C22" s="2415">
        <v>58</v>
      </c>
      <c r="D22" s="2412">
        <v>238</v>
      </c>
      <c r="E22" s="2414">
        <v>296</v>
      </c>
      <c r="F22" s="2415">
        <v>43</v>
      </c>
      <c r="G22" s="2412">
        <v>24</v>
      </c>
      <c r="H22" s="2414">
        <v>67</v>
      </c>
      <c r="I22" s="2415">
        <v>101</v>
      </c>
      <c r="J22" s="2412">
        <v>262</v>
      </c>
      <c r="K22" s="2437">
        <v>363</v>
      </c>
    </row>
    <row r="23" spans="1:23" s="381" customFormat="1" ht="13.8" x14ac:dyDescent="0.25">
      <c r="A23" s="2439" t="s">
        <v>2975</v>
      </c>
      <c r="B23" s="2440"/>
      <c r="C23" s="2427">
        <v>166</v>
      </c>
      <c r="D23" s="2428">
        <v>782</v>
      </c>
      <c r="E23" s="2429">
        <v>948</v>
      </c>
      <c r="F23" s="2427">
        <v>481</v>
      </c>
      <c r="G23" s="2428">
        <v>1869</v>
      </c>
      <c r="H23" s="2429">
        <v>2350</v>
      </c>
      <c r="I23" s="2427">
        <v>647</v>
      </c>
      <c r="J23" s="2428">
        <v>2651</v>
      </c>
      <c r="K23" s="2434">
        <v>3298</v>
      </c>
      <c r="N23" s="372"/>
      <c r="O23" s="372"/>
      <c r="P23" s="372"/>
      <c r="Q23" s="372"/>
      <c r="R23" s="372"/>
      <c r="S23" s="372"/>
      <c r="T23" s="372"/>
      <c r="U23" s="372"/>
      <c r="V23" s="372"/>
      <c r="W23" s="372"/>
    </row>
    <row r="24" spans="1:23" s="381" customFormat="1" ht="13.8" x14ac:dyDescent="0.25">
      <c r="A24" s="6519" t="s">
        <v>2976</v>
      </c>
      <c r="B24" s="6520"/>
      <c r="C24" s="2427">
        <v>52</v>
      </c>
      <c r="D24" s="2428">
        <v>171</v>
      </c>
      <c r="E24" s="2429">
        <v>223</v>
      </c>
      <c r="F24" s="2427">
        <v>67</v>
      </c>
      <c r="G24" s="2428">
        <v>160</v>
      </c>
      <c r="H24" s="2429">
        <v>227</v>
      </c>
      <c r="I24" s="2427">
        <v>119</v>
      </c>
      <c r="J24" s="2428">
        <v>331</v>
      </c>
      <c r="K24" s="2434">
        <v>450</v>
      </c>
    </row>
    <row r="25" spans="1:23" s="381" customFormat="1" ht="13.8" x14ac:dyDescent="0.25">
      <c r="A25" s="6511" t="s">
        <v>2977</v>
      </c>
      <c r="B25" s="6512"/>
      <c r="C25" s="2423">
        <v>0</v>
      </c>
      <c r="D25" s="2424">
        <v>0</v>
      </c>
      <c r="E25" s="2425">
        <v>0</v>
      </c>
      <c r="F25" s="2441">
        <v>5309</v>
      </c>
      <c r="G25" s="2442">
        <v>9177</v>
      </c>
      <c r="H25" s="2443">
        <v>14486</v>
      </c>
      <c r="I25" s="2441">
        <v>5309</v>
      </c>
      <c r="J25" s="2442">
        <v>9177</v>
      </c>
      <c r="K25" s="2444">
        <v>14486</v>
      </c>
    </row>
    <row r="26" spans="1:23" s="372" customFormat="1" ht="16.8" x14ac:dyDescent="0.25">
      <c r="A26" s="2439" t="s">
        <v>2978</v>
      </c>
      <c r="B26" s="2440"/>
      <c r="C26" s="2445">
        <v>245</v>
      </c>
      <c r="D26" s="2446">
        <v>135</v>
      </c>
      <c r="E26" s="2447">
        <v>380</v>
      </c>
      <c r="F26" s="2448">
        <v>150</v>
      </c>
      <c r="G26" s="2446">
        <v>19</v>
      </c>
      <c r="H26" s="2448">
        <v>169</v>
      </c>
      <c r="I26" s="2445">
        <v>395</v>
      </c>
      <c r="J26" s="2446">
        <v>154</v>
      </c>
      <c r="K26" s="2447">
        <v>549</v>
      </c>
    </row>
    <row r="27" spans="1:23" s="381" customFormat="1" ht="13.8" x14ac:dyDescent="0.25">
      <c r="A27" s="2439" t="s">
        <v>2979</v>
      </c>
      <c r="B27" s="2440"/>
      <c r="C27" s="2427">
        <v>120</v>
      </c>
      <c r="D27" s="2428">
        <v>149</v>
      </c>
      <c r="E27" s="2429">
        <v>269</v>
      </c>
      <c r="F27" s="2423">
        <v>0</v>
      </c>
      <c r="G27" s="2424">
        <v>0</v>
      </c>
      <c r="H27" s="2425">
        <v>0</v>
      </c>
      <c r="I27" s="2427">
        <v>120</v>
      </c>
      <c r="J27" s="2428">
        <v>149</v>
      </c>
      <c r="K27" s="2434">
        <v>269</v>
      </c>
    </row>
    <row r="28" spans="1:23" s="372" customFormat="1" ht="13.8" x14ac:dyDescent="0.25">
      <c r="A28" s="6513" t="s">
        <v>6</v>
      </c>
      <c r="B28" s="6514"/>
      <c r="C28" s="2449">
        <f>C6+C17+C18+C23+C24+C26+C27</f>
        <v>4439</v>
      </c>
      <c r="D28" s="2450">
        <f>D6+D17+D18+D23+D24+D26+D27</f>
        <v>6598</v>
      </c>
      <c r="E28" s="2451">
        <f>E6+E17+E18+E23+E24+E26+E27</f>
        <v>11037</v>
      </c>
      <c r="F28" s="2452">
        <f t="shared" ref="F28:K28" si="0">F6+F17+F18+F23+F24+F26+F27+F25</f>
        <v>7658</v>
      </c>
      <c r="G28" s="2453">
        <f t="shared" si="0"/>
        <v>13032</v>
      </c>
      <c r="H28" s="2454">
        <f t="shared" si="0"/>
        <v>20690</v>
      </c>
      <c r="I28" s="2449">
        <f t="shared" si="0"/>
        <v>12097</v>
      </c>
      <c r="J28" s="2450">
        <f t="shared" si="0"/>
        <v>19630</v>
      </c>
      <c r="K28" s="2455">
        <f t="shared" si="0"/>
        <v>31727</v>
      </c>
    </row>
    <row r="29" spans="1:23" s="372" customFormat="1" ht="16.8" x14ac:dyDescent="0.25">
      <c r="A29" s="1821" t="s">
        <v>2041</v>
      </c>
      <c r="B29" s="1821"/>
    </row>
    <row r="30" spans="1:23" x14ac:dyDescent="0.25">
      <c r="D30" s="2456" t="s">
        <v>2980</v>
      </c>
      <c r="E30" s="2457"/>
      <c r="F30" s="2456" t="s">
        <v>2981</v>
      </c>
      <c r="H30" s="2456" t="s">
        <v>2982</v>
      </c>
    </row>
    <row r="32" spans="1:23" x14ac:dyDescent="0.25">
      <c r="C32" s="2458"/>
      <c r="D32" s="2458"/>
      <c r="E32" s="2458"/>
      <c r="F32" s="2458"/>
      <c r="G32" s="2458"/>
      <c r="H32" s="2458"/>
      <c r="I32" s="2458"/>
      <c r="J32" s="2458"/>
      <c r="K32" s="2458"/>
      <c r="L32" s="2458">
        <v>0</v>
      </c>
    </row>
    <row r="33" spans="3:11" x14ac:dyDescent="0.25">
      <c r="C33" s="2458"/>
      <c r="D33" s="2458"/>
      <c r="E33" s="2458"/>
      <c r="F33" s="2458"/>
      <c r="G33" s="2458"/>
      <c r="H33" s="2458"/>
      <c r="I33" s="2458"/>
      <c r="J33" s="2458"/>
      <c r="K33" s="2458"/>
    </row>
  </sheetData>
  <mergeCells count="14">
    <mergeCell ref="A7:B7"/>
    <mergeCell ref="A1:I1"/>
    <mergeCell ref="A4:B5"/>
    <mergeCell ref="C4:E4"/>
    <mergeCell ref="F4:H4"/>
    <mergeCell ref="I4:K4"/>
    <mergeCell ref="A25:B25"/>
    <mergeCell ref="A28:B28"/>
    <mergeCell ref="A14:B14"/>
    <mergeCell ref="A15:B15"/>
    <mergeCell ref="A16:B16"/>
    <mergeCell ref="A17:B17"/>
    <mergeCell ref="A18:B18"/>
    <mergeCell ref="A24:B24"/>
  </mergeCells>
  <hyperlinks>
    <hyperlink ref="A1" location="CONTENT!A1" display="Back to table of contents" xr:uid="{77E3CBBE-46A6-4EF6-8C99-4A77DBE4789A}"/>
    <hyperlink ref="A1:I1" location="CONTENT!B157" display="Back to table of contents" xr:uid="{01463E4E-6EED-4010-A646-3375DCB17B4F}"/>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C9878-D79A-4C2F-8315-CFC4068CCE7D}">
  <dimension ref="A1:S46"/>
  <sheetViews>
    <sheetView workbookViewId="0">
      <selection sqref="A1:I1"/>
    </sheetView>
  </sheetViews>
  <sheetFormatPr defaultRowHeight="13.2" x14ac:dyDescent="0.25"/>
  <cols>
    <col min="1" max="1" width="34.296875" style="2457" customWidth="1"/>
    <col min="2" max="2" width="7.59765625" style="2456" bestFit="1" customWidth="1"/>
    <col min="3" max="3" width="6.296875" style="2456" customWidth="1"/>
    <col min="4" max="4" width="4.5" style="2456" customWidth="1"/>
    <col min="5" max="5" width="6" style="2456" customWidth="1"/>
    <col min="6" max="6" width="5.296875" style="2456" customWidth="1"/>
    <col min="7" max="7" width="5.8984375" style="2456" customWidth="1"/>
    <col min="8" max="8" width="6.8984375" style="2456" customWidth="1"/>
    <col min="9" max="11" width="5.796875" style="2456" customWidth="1"/>
    <col min="12" max="12" width="7.59765625" style="2456" customWidth="1"/>
    <col min="13" max="13" width="7.19921875" style="2456" customWidth="1"/>
    <col min="14" max="14" width="8.69921875" style="2456" customWidth="1"/>
    <col min="15" max="15" width="8.19921875" style="2456" customWidth="1"/>
    <col min="16" max="16" width="4.8984375" style="2456" customWidth="1"/>
    <col min="17" max="256" width="8.796875" style="2456"/>
    <col min="257" max="257" width="34.296875" style="2456" customWidth="1"/>
    <col min="258" max="258" width="7.59765625" style="2456" bestFit="1" customWidth="1"/>
    <col min="259" max="259" width="6.296875" style="2456" customWidth="1"/>
    <col min="260" max="260" width="4.5" style="2456" customWidth="1"/>
    <col min="261" max="261" width="6" style="2456" customWidth="1"/>
    <col min="262" max="262" width="5.296875" style="2456" customWidth="1"/>
    <col min="263" max="263" width="5.8984375" style="2456" customWidth="1"/>
    <col min="264" max="264" width="6.8984375" style="2456" customWidth="1"/>
    <col min="265" max="267" width="5.796875" style="2456" customWidth="1"/>
    <col min="268" max="268" width="7.59765625" style="2456" customWidth="1"/>
    <col min="269" max="269" width="7.19921875" style="2456" customWidth="1"/>
    <col min="270" max="270" width="8.69921875" style="2456" customWidth="1"/>
    <col min="271" max="271" width="8.796875" style="2456"/>
    <col min="272" max="272" width="4.8984375" style="2456" customWidth="1"/>
    <col min="273" max="512" width="8.796875" style="2456"/>
    <col min="513" max="513" width="34.296875" style="2456" customWidth="1"/>
    <col min="514" max="514" width="7.59765625" style="2456" bestFit="1" customWidth="1"/>
    <col min="515" max="515" width="6.296875" style="2456" customWidth="1"/>
    <col min="516" max="516" width="4.5" style="2456" customWidth="1"/>
    <col min="517" max="517" width="6" style="2456" customWidth="1"/>
    <col min="518" max="518" width="5.296875" style="2456" customWidth="1"/>
    <col min="519" max="519" width="5.8984375" style="2456" customWidth="1"/>
    <col min="520" max="520" width="6.8984375" style="2456" customWidth="1"/>
    <col min="521" max="523" width="5.796875" style="2456" customWidth="1"/>
    <col min="524" max="524" width="7.59765625" style="2456" customWidth="1"/>
    <col min="525" max="525" width="7.19921875" style="2456" customWidth="1"/>
    <col min="526" max="526" width="8.69921875" style="2456" customWidth="1"/>
    <col min="527" max="527" width="8.796875" style="2456"/>
    <col min="528" max="528" width="4.8984375" style="2456" customWidth="1"/>
    <col min="529" max="768" width="8.796875" style="2456"/>
    <col min="769" max="769" width="34.296875" style="2456" customWidth="1"/>
    <col min="770" max="770" width="7.59765625" style="2456" bestFit="1" customWidth="1"/>
    <col min="771" max="771" width="6.296875" style="2456" customWidth="1"/>
    <col min="772" max="772" width="4.5" style="2456" customWidth="1"/>
    <col min="773" max="773" width="6" style="2456" customWidth="1"/>
    <col min="774" max="774" width="5.296875" style="2456" customWidth="1"/>
    <col min="775" max="775" width="5.8984375" style="2456" customWidth="1"/>
    <col min="776" max="776" width="6.8984375" style="2456" customWidth="1"/>
    <col min="777" max="779" width="5.796875" style="2456" customWidth="1"/>
    <col min="780" max="780" width="7.59765625" style="2456" customWidth="1"/>
    <col min="781" max="781" width="7.19921875" style="2456" customWidth="1"/>
    <col min="782" max="782" width="8.69921875" style="2456" customWidth="1"/>
    <col min="783" max="783" width="8.796875" style="2456"/>
    <col min="784" max="784" width="4.8984375" style="2456" customWidth="1"/>
    <col min="785" max="1024" width="8.796875" style="2456"/>
    <col min="1025" max="1025" width="34.296875" style="2456" customWidth="1"/>
    <col min="1026" max="1026" width="7.59765625" style="2456" bestFit="1" customWidth="1"/>
    <col min="1027" max="1027" width="6.296875" style="2456" customWidth="1"/>
    <col min="1028" max="1028" width="4.5" style="2456" customWidth="1"/>
    <col min="1029" max="1029" width="6" style="2456" customWidth="1"/>
    <col min="1030" max="1030" width="5.296875" style="2456" customWidth="1"/>
    <col min="1031" max="1031" width="5.8984375" style="2456" customWidth="1"/>
    <col min="1032" max="1032" width="6.8984375" style="2456" customWidth="1"/>
    <col min="1033" max="1035" width="5.796875" style="2456" customWidth="1"/>
    <col min="1036" max="1036" width="7.59765625" style="2456" customWidth="1"/>
    <col min="1037" max="1037" width="7.19921875" style="2456" customWidth="1"/>
    <col min="1038" max="1038" width="8.69921875" style="2456" customWidth="1"/>
    <col min="1039" max="1039" width="8.796875" style="2456"/>
    <col min="1040" max="1040" width="4.8984375" style="2456" customWidth="1"/>
    <col min="1041" max="1280" width="8.796875" style="2456"/>
    <col min="1281" max="1281" width="34.296875" style="2456" customWidth="1"/>
    <col min="1282" max="1282" width="7.59765625" style="2456" bestFit="1" customWidth="1"/>
    <col min="1283" max="1283" width="6.296875" style="2456" customWidth="1"/>
    <col min="1284" max="1284" width="4.5" style="2456" customWidth="1"/>
    <col min="1285" max="1285" width="6" style="2456" customWidth="1"/>
    <col min="1286" max="1286" width="5.296875" style="2456" customWidth="1"/>
    <col min="1287" max="1287" width="5.8984375" style="2456" customWidth="1"/>
    <col min="1288" max="1288" width="6.8984375" style="2456" customWidth="1"/>
    <col min="1289" max="1291" width="5.796875" style="2456" customWidth="1"/>
    <col min="1292" max="1292" width="7.59765625" style="2456" customWidth="1"/>
    <col min="1293" max="1293" width="7.19921875" style="2456" customWidth="1"/>
    <col min="1294" max="1294" width="8.69921875" style="2456" customWidth="1"/>
    <col min="1295" max="1295" width="8.796875" style="2456"/>
    <col min="1296" max="1296" width="4.8984375" style="2456" customWidth="1"/>
    <col min="1297" max="1536" width="8.796875" style="2456"/>
    <col min="1537" max="1537" width="34.296875" style="2456" customWidth="1"/>
    <col min="1538" max="1538" width="7.59765625" style="2456" bestFit="1" customWidth="1"/>
    <col min="1539" max="1539" width="6.296875" style="2456" customWidth="1"/>
    <col min="1540" max="1540" width="4.5" style="2456" customWidth="1"/>
    <col min="1541" max="1541" width="6" style="2456" customWidth="1"/>
    <col min="1542" max="1542" width="5.296875" style="2456" customWidth="1"/>
    <col min="1543" max="1543" width="5.8984375" style="2456" customWidth="1"/>
    <col min="1544" max="1544" width="6.8984375" style="2456" customWidth="1"/>
    <col min="1545" max="1547" width="5.796875" style="2456" customWidth="1"/>
    <col min="1548" max="1548" width="7.59765625" style="2456" customWidth="1"/>
    <col min="1549" max="1549" width="7.19921875" style="2456" customWidth="1"/>
    <col min="1550" max="1550" width="8.69921875" style="2456" customWidth="1"/>
    <col min="1551" max="1551" width="8.796875" style="2456"/>
    <col min="1552" max="1552" width="4.8984375" style="2456" customWidth="1"/>
    <col min="1553" max="1792" width="8.796875" style="2456"/>
    <col min="1793" max="1793" width="34.296875" style="2456" customWidth="1"/>
    <col min="1794" max="1794" width="7.59765625" style="2456" bestFit="1" customWidth="1"/>
    <col min="1795" max="1795" width="6.296875" style="2456" customWidth="1"/>
    <col min="1796" max="1796" width="4.5" style="2456" customWidth="1"/>
    <col min="1797" max="1797" width="6" style="2456" customWidth="1"/>
    <col min="1798" max="1798" width="5.296875" style="2456" customWidth="1"/>
    <col min="1799" max="1799" width="5.8984375" style="2456" customWidth="1"/>
    <col min="1800" max="1800" width="6.8984375" style="2456" customWidth="1"/>
    <col min="1801" max="1803" width="5.796875" style="2456" customWidth="1"/>
    <col min="1804" max="1804" width="7.59765625" style="2456" customWidth="1"/>
    <col min="1805" max="1805" width="7.19921875" style="2456" customWidth="1"/>
    <col min="1806" max="1806" width="8.69921875" style="2456" customWidth="1"/>
    <col min="1807" max="1807" width="8.796875" style="2456"/>
    <col min="1808" max="1808" width="4.8984375" style="2456" customWidth="1"/>
    <col min="1809" max="2048" width="8.796875" style="2456"/>
    <col min="2049" max="2049" width="34.296875" style="2456" customWidth="1"/>
    <col min="2050" max="2050" width="7.59765625" style="2456" bestFit="1" customWidth="1"/>
    <col min="2051" max="2051" width="6.296875" style="2456" customWidth="1"/>
    <col min="2052" max="2052" width="4.5" style="2456" customWidth="1"/>
    <col min="2053" max="2053" width="6" style="2456" customWidth="1"/>
    <col min="2054" max="2054" width="5.296875" style="2456" customWidth="1"/>
    <col min="2055" max="2055" width="5.8984375" style="2456" customWidth="1"/>
    <col min="2056" max="2056" width="6.8984375" style="2456" customWidth="1"/>
    <col min="2057" max="2059" width="5.796875" style="2456" customWidth="1"/>
    <col min="2060" max="2060" width="7.59765625" style="2456" customWidth="1"/>
    <col min="2061" max="2061" width="7.19921875" style="2456" customWidth="1"/>
    <col min="2062" max="2062" width="8.69921875" style="2456" customWidth="1"/>
    <col min="2063" max="2063" width="8.796875" style="2456"/>
    <col min="2064" max="2064" width="4.8984375" style="2456" customWidth="1"/>
    <col min="2065" max="2304" width="8.796875" style="2456"/>
    <col min="2305" max="2305" width="34.296875" style="2456" customWidth="1"/>
    <col min="2306" max="2306" width="7.59765625" style="2456" bestFit="1" customWidth="1"/>
    <col min="2307" max="2307" width="6.296875" style="2456" customWidth="1"/>
    <col min="2308" max="2308" width="4.5" style="2456" customWidth="1"/>
    <col min="2309" max="2309" width="6" style="2456" customWidth="1"/>
    <col min="2310" max="2310" width="5.296875" style="2456" customWidth="1"/>
    <col min="2311" max="2311" width="5.8984375" style="2456" customWidth="1"/>
    <col min="2312" max="2312" width="6.8984375" style="2456" customWidth="1"/>
    <col min="2313" max="2315" width="5.796875" style="2456" customWidth="1"/>
    <col min="2316" max="2316" width="7.59765625" style="2456" customWidth="1"/>
    <col min="2317" max="2317" width="7.19921875" style="2456" customWidth="1"/>
    <col min="2318" max="2318" width="8.69921875" style="2456" customWidth="1"/>
    <col min="2319" max="2319" width="8.796875" style="2456"/>
    <col min="2320" max="2320" width="4.8984375" style="2456" customWidth="1"/>
    <col min="2321" max="2560" width="8.796875" style="2456"/>
    <col min="2561" max="2561" width="34.296875" style="2456" customWidth="1"/>
    <col min="2562" max="2562" width="7.59765625" style="2456" bestFit="1" customWidth="1"/>
    <col min="2563" max="2563" width="6.296875" style="2456" customWidth="1"/>
    <col min="2564" max="2564" width="4.5" style="2456" customWidth="1"/>
    <col min="2565" max="2565" width="6" style="2456" customWidth="1"/>
    <col min="2566" max="2566" width="5.296875" style="2456" customWidth="1"/>
    <col min="2567" max="2567" width="5.8984375" style="2456" customWidth="1"/>
    <col min="2568" max="2568" width="6.8984375" style="2456" customWidth="1"/>
    <col min="2569" max="2571" width="5.796875" style="2456" customWidth="1"/>
    <col min="2572" max="2572" width="7.59765625" style="2456" customWidth="1"/>
    <col min="2573" max="2573" width="7.19921875" style="2456" customWidth="1"/>
    <col min="2574" max="2574" width="8.69921875" style="2456" customWidth="1"/>
    <col min="2575" max="2575" width="8.796875" style="2456"/>
    <col min="2576" max="2576" width="4.8984375" style="2456" customWidth="1"/>
    <col min="2577" max="2816" width="8.796875" style="2456"/>
    <col min="2817" max="2817" width="34.296875" style="2456" customWidth="1"/>
    <col min="2818" max="2818" width="7.59765625" style="2456" bestFit="1" customWidth="1"/>
    <col min="2819" max="2819" width="6.296875" style="2456" customWidth="1"/>
    <col min="2820" max="2820" width="4.5" style="2456" customWidth="1"/>
    <col min="2821" max="2821" width="6" style="2456" customWidth="1"/>
    <col min="2822" max="2822" width="5.296875" style="2456" customWidth="1"/>
    <col min="2823" max="2823" width="5.8984375" style="2456" customWidth="1"/>
    <col min="2824" max="2824" width="6.8984375" style="2456" customWidth="1"/>
    <col min="2825" max="2827" width="5.796875" style="2456" customWidth="1"/>
    <col min="2828" max="2828" width="7.59765625" style="2456" customWidth="1"/>
    <col min="2829" max="2829" width="7.19921875" style="2456" customWidth="1"/>
    <col min="2830" max="2830" width="8.69921875" style="2456" customWidth="1"/>
    <col min="2831" max="2831" width="8.796875" style="2456"/>
    <col min="2832" max="2832" width="4.8984375" style="2456" customWidth="1"/>
    <col min="2833" max="3072" width="8.796875" style="2456"/>
    <col min="3073" max="3073" width="34.296875" style="2456" customWidth="1"/>
    <col min="3074" max="3074" width="7.59765625" style="2456" bestFit="1" customWidth="1"/>
    <col min="3075" max="3075" width="6.296875" style="2456" customWidth="1"/>
    <col min="3076" max="3076" width="4.5" style="2456" customWidth="1"/>
    <col min="3077" max="3077" width="6" style="2456" customWidth="1"/>
    <col min="3078" max="3078" width="5.296875" style="2456" customWidth="1"/>
    <col min="3079" max="3079" width="5.8984375" style="2456" customWidth="1"/>
    <col min="3080" max="3080" width="6.8984375" style="2456" customWidth="1"/>
    <col min="3081" max="3083" width="5.796875" style="2456" customWidth="1"/>
    <col min="3084" max="3084" width="7.59765625" style="2456" customWidth="1"/>
    <col min="3085" max="3085" width="7.19921875" style="2456" customWidth="1"/>
    <col min="3086" max="3086" width="8.69921875" style="2456" customWidth="1"/>
    <col min="3087" max="3087" width="8.796875" style="2456"/>
    <col min="3088" max="3088" width="4.8984375" style="2456" customWidth="1"/>
    <col min="3089" max="3328" width="8.796875" style="2456"/>
    <col min="3329" max="3329" width="34.296875" style="2456" customWidth="1"/>
    <col min="3330" max="3330" width="7.59765625" style="2456" bestFit="1" customWidth="1"/>
    <col min="3331" max="3331" width="6.296875" style="2456" customWidth="1"/>
    <col min="3332" max="3332" width="4.5" style="2456" customWidth="1"/>
    <col min="3333" max="3333" width="6" style="2456" customWidth="1"/>
    <col min="3334" max="3334" width="5.296875" style="2456" customWidth="1"/>
    <col min="3335" max="3335" width="5.8984375" style="2456" customWidth="1"/>
    <col min="3336" max="3336" width="6.8984375" style="2456" customWidth="1"/>
    <col min="3337" max="3339" width="5.796875" style="2456" customWidth="1"/>
    <col min="3340" max="3340" width="7.59765625" style="2456" customWidth="1"/>
    <col min="3341" max="3341" width="7.19921875" style="2456" customWidth="1"/>
    <col min="3342" max="3342" width="8.69921875" style="2456" customWidth="1"/>
    <col min="3343" max="3343" width="8.796875" style="2456"/>
    <col min="3344" max="3344" width="4.8984375" style="2456" customWidth="1"/>
    <col min="3345" max="3584" width="8.796875" style="2456"/>
    <col min="3585" max="3585" width="34.296875" style="2456" customWidth="1"/>
    <col min="3586" max="3586" width="7.59765625" style="2456" bestFit="1" customWidth="1"/>
    <col min="3587" max="3587" width="6.296875" style="2456" customWidth="1"/>
    <col min="3588" max="3588" width="4.5" style="2456" customWidth="1"/>
    <col min="3589" max="3589" width="6" style="2456" customWidth="1"/>
    <col min="3590" max="3590" width="5.296875" style="2456" customWidth="1"/>
    <col min="3591" max="3591" width="5.8984375" style="2456" customWidth="1"/>
    <col min="3592" max="3592" width="6.8984375" style="2456" customWidth="1"/>
    <col min="3593" max="3595" width="5.796875" style="2456" customWidth="1"/>
    <col min="3596" max="3596" width="7.59765625" style="2456" customWidth="1"/>
    <col min="3597" max="3597" width="7.19921875" style="2456" customWidth="1"/>
    <col min="3598" max="3598" width="8.69921875" style="2456" customWidth="1"/>
    <col min="3599" max="3599" width="8.796875" style="2456"/>
    <col min="3600" max="3600" width="4.8984375" style="2456" customWidth="1"/>
    <col min="3601" max="3840" width="8.796875" style="2456"/>
    <col min="3841" max="3841" width="34.296875" style="2456" customWidth="1"/>
    <col min="3842" max="3842" width="7.59765625" style="2456" bestFit="1" customWidth="1"/>
    <col min="3843" max="3843" width="6.296875" style="2456" customWidth="1"/>
    <col min="3844" max="3844" width="4.5" style="2456" customWidth="1"/>
    <col min="3845" max="3845" width="6" style="2456" customWidth="1"/>
    <col min="3846" max="3846" width="5.296875" style="2456" customWidth="1"/>
    <col min="3847" max="3847" width="5.8984375" style="2456" customWidth="1"/>
    <col min="3848" max="3848" width="6.8984375" style="2456" customWidth="1"/>
    <col min="3849" max="3851" width="5.796875" style="2456" customWidth="1"/>
    <col min="3852" max="3852" width="7.59765625" style="2456" customWidth="1"/>
    <col min="3853" max="3853" width="7.19921875" style="2456" customWidth="1"/>
    <col min="3854" max="3854" width="8.69921875" style="2456" customWidth="1"/>
    <col min="3855" max="3855" width="8.796875" style="2456"/>
    <col min="3856" max="3856" width="4.8984375" style="2456" customWidth="1"/>
    <col min="3857" max="4096" width="8.796875" style="2456"/>
    <col min="4097" max="4097" width="34.296875" style="2456" customWidth="1"/>
    <col min="4098" max="4098" width="7.59765625" style="2456" bestFit="1" customWidth="1"/>
    <col min="4099" max="4099" width="6.296875" style="2456" customWidth="1"/>
    <col min="4100" max="4100" width="4.5" style="2456" customWidth="1"/>
    <col min="4101" max="4101" width="6" style="2456" customWidth="1"/>
    <col min="4102" max="4102" width="5.296875" style="2456" customWidth="1"/>
    <col min="4103" max="4103" width="5.8984375" style="2456" customWidth="1"/>
    <col min="4104" max="4104" width="6.8984375" style="2456" customWidth="1"/>
    <col min="4105" max="4107" width="5.796875" style="2456" customWidth="1"/>
    <col min="4108" max="4108" width="7.59765625" style="2456" customWidth="1"/>
    <col min="4109" max="4109" width="7.19921875" style="2456" customWidth="1"/>
    <col min="4110" max="4110" width="8.69921875" style="2456" customWidth="1"/>
    <col min="4111" max="4111" width="8.796875" style="2456"/>
    <col min="4112" max="4112" width="4.8984375" style="2456" customWidth="1"/>
    <col min="4113" max="4352" width="8.796875" style="2456"/>
    <col min="4353" max="4353" width="34.296875" style="2456" customWidth="1"/>
    <col min="4354" max="4354" width="7.59765625" style="2456" bestFit="1" customWidth="1"/>
    <col min="4355" max="4355" width="6.296875" style="2456" customWidth="1"/>
    <col min="4356" max="4356" width="4.5" style="2456" customWidth="1"/>
    <col min="4357" max="4357" width="6" style="2456" customWidth="1"/>
    <col min="4358" max="4358" width="5.296875" style="2456" customWidth="1"/>
    <col min="4359" max="4359" width="5.8984375" style="2456" customWidth="1"/>
    <col min="4360" max="4360" width="6.8984375" style="2456" customWidth="1"/>
    <col min="4361" max="4363" width="5.796875" style="2456" customWidth="1"/>
    <col min="4364" max="4364" width="7.59765625" style="2456" customWidth="1"/>
    <col min="4365" max="4365" width="7.19921875" style="2456" customWidth="1"/>
    <col min="4366" max="4366" width="8.69921875" style="2456" customWidth="1"/>
    <col min="4367" max="4367" width="8.796875" style="2456"/>
    <col min="4368" max="4368" width="4.8984375" style="2456" customWidth="1"/>
    <col min="4369" max="4608" width="8.796875" style="2456"/>
    <col min="4609" max="4609" width="34.296875" style="2456" customWidth="1"/>
    <col min="4610" max="4610" width="7.59765625" style="2456" bestFit="1" customWidth="1"/>
    <col min="4611" max="4611" width="6.296875" style="2456" customWidth="1"/>
    <col min="4612" max="4612" width="4.5" style="2456" customWidth="1"/>
    <col min="4613" max="4613" width="6" style="2456" customWidth="1"/>
    <col min="4614" max="4614" width="5.296875" style="2456" customWidth="1"/>
    <col min="4615" max="4615" width="5.8984375" style="2456" customWidth="1"/>
    <col min="4616" max="4616" width="6.8984375" style="2456" customWidth="1"/>
    <col min="4617" max="4619" width="5.796875" style="2456" customWidth="1"/>
    <col min="4620" max="4620" width="7.59765625" style="2456" customWidth="1"/>
    <col min="4621" max="4621" width="7.19921875" style="2456" customWidth="1"/>
    <col min="4622" max="4622" width="8.69921875" style="2456" customWidth="1"/>
    <col min="4623" max="4623" width="8.796875" style="2456"/>
    <col min="4624" max="4624" width="4.8984375" style="2456" customWidth="1"/>
    <col min="4625" max="4864" width="8.796875" style="2456"/>
    <col min="4865" max="4865" width="34.296875" style="2456" customWidth="1"/>
    <col min="4866" max="4866" width="7.59765625" style="2456" bestFit="1" customWidth="1"/>
    <col min="4867" max="4867" width="6.296875" style="2456" customWidth="1"/>
    <col min="4868" max="4868" width="4.5" style="2456" customWidth="1"/>
    <col min="4869" max="4869" width="6" style="2456" customWidth="1"/>
    <col min="4870" max="4870" width="5.296875" style="2456" customWidth="1"/>
    <col min="4871" max="4871" width="5.8984375" style="2456" customWidth="1"/>
    <col min="4872" max="4872" width="6.8984375" style="2456" customWidth="1"/>
    <col min="4873" max="4875" width="5.796875" style="2456" customWidth="1"/>
    <col min="4876" max="4876" width="7.59765625" style="2456" customWidth="1"/>
    <col min="4877" max="4877" width="7.19921875" style="2456" customWidth="1"/>
    <col min="4878" max="4878" width="8.69921875" style="2456" customWidth="1"/>
    <col min="4879" max="4879" width="8.796875" style="2456"/>
    <col min="4880" max="4880" width="4.8984375" style="2456" customWidth="1"/>
    <col min="4881" max="5120" width="8.796875" style="2456"/>
    <col min="5121" max="5121" width="34.296875" style="2456" customWidth="1"/>
    <col min="5122" max="5122" width="7.59765625" style="2456" bestFit="1" customWidth="1"/>
    <col min="5123" max="5123" width="6.296875" style="2456" customWidth="1"/>
    <col min="5124" max="5124" width="4.5" style="2456" customWidth="1"/>
    <col min="5125" max="5125" width="6" style="2456" customWidth="1"/>
    <col min="5126" max="5126" width="5.296875" style="2456" customWidth="1"/>
    <col min="5127" max="5127" width="5.8984375" style="2456" customWidth="1"/>
    <col min="5128" max="5128" width="6.8984375" style="2456" customWidth="1"/>
    <col min="5129" max="5131" width="5.796875" style="2456" customWidth="1"/>
    <col min="5132" max="5132" width="7.59765625" style="2456" customWidth="1"/>
    <col min="5133" max="5133" width="7.19921875" style="2456" customWidth="1"/>
    <col min="5134" max="5134" width="8.69921875" style="2456" customWidth="1"/>
    <col min="5135" max="5135" width="8.796875" style="2456"/>
    <col min="5136" max="5136" width="4.8984375" style="2456" customWidth="1"/>
    <col min="5137" max="5376" width="8.796875" style="2456"/>
    <col min="5377" max="5377" width="34.296875" style="2456" customWidth="1"/>
    <col min="5378" max="5378" width="7.59765625" style="2456" bestFit="1" customWidth="1"/>
    <col min="5379" max="5379" width="6.296875" style="2456" customWidth="1"/>
    <col min="5380" max="5380" width="4.5" style="2456" customWidth="1"/>
    <col min="5381" max="5381" width="6" style="2456" customWidth="1"/>
    <col min="5382" max="5382" width="5.296875" style="2456" customWidth="1"/>
    <col min="5383" max="5383" width="5.8984375" style="2456" customWidth="1"/>
    <col min="5384" max="5384" width="6.8984375" style="2456" customWidth="1"/>
    <col min="5385" max="5387" width="5.796875" style="2456" customWidth="1"/>
    <col min="5388" max="5388" width="7.59765625" style="2456" customWidth="1"/>
    <col min="5389" max="5389" width="7.19921875" style="2456" customWidth="1"/>
    <col min="5390" max="5390" width="8.69921875" style="2456" customWidth="1"/>
    <col min="5391" max="5391" width="8.796875" style="2456"/>
    <col min="5392" max="5392" width="4.8984375" style="2456" customWidth="1"/>
    <col min="5393" max="5632" width="8.796875" style="2456"/>
    <col min="5633" max="5633" width="34.296875" style="2456" customWidth="1"/>
    <col min="5634" max="5634" width="7.59765625" style="2456" bestFit="1" customWidth="1"/>
    <col min="5635" max="5635" width="6.296875" style="2456" customWidth="1"/>
    <col min="5636" max="5636" width="4.5" style="2456" customWidth="1"/>
    <col min="5637" max="5637" width="6" style="2456" customWidth="1"/>
    <col min="5638" max="5638" width="5.296875" style="2456" customWidth="1"/>
    <col min="5639" max="5639" width="5.8984375" style="2456" customWidth="1"/>
    <col min="5640" max="5640" width="6.8984375" style="2456" customWidth="1"/>
    <col min="5641" max="5643" width="5.796875" style="2456" customWidth="1"/>
    <col min="5644" max="5644" width="7.59765625" style="2456" customWidth="1"/>
    <col min="5645" max="5645" width="7.19921875" style="2456" customWidth="1"/>
    <col min="5646" max="5646" width="8.69921875" style="2456" customWidth="1"/>
    <col min="5647" max="5647" width="8.796875" style="2456"/>
    <col min="5648" max="5648" width="4.8984375" style="2456" customWidth="1"/>
    <col min="5649" max="5888" width="8.796875" style="2456"/>
    <col min="5889" max="5889" width="34.296875" style="2456" customWidth="1"/>
    <col min="5890" max="5890" width="7.59765625" style="2456" bestFit="1" customWidth="1"/>
    <col min="5891" max="5891" width="6.296875" style="2456" customWidth="1"/>
    <col min="5892" max="5892" width="4.5" style="2456" customWidth="1"/>
    <col min="5893" max="5893" width="6" style="2456" customWidth="1"/>
    <col min="5894" max="5894" width="5.296875" style="2456" customWidth="1"/>
    <col min="5895" max="5895" width="5.8984375" style="2456" customWidth="1"/>
    <col min="5896" max="5896" width="6.8984375" style="2456" customWidth="1"/>
    <col min="5897" max="5899" width="5.796875" style="2456" customWidth="1"/>
    <col min="5900" max="5900" width="7.59765625" style="2456" customWidth="1"/>
    <col min="5901" max="5901" width="7.19921875" style="2456" customWidth="1"/>
    <col min="5902" max="5902" width="8.69921875" style="2456" customWidth="1"/>
    <col min="5903" max="5903" width="8.796875" style="2456"/>
    <col min="5904" max="5904" width="4.8984375" style="2456" customWidth="1"/>
    <col min="5905" max="6144" width="8.796875" style="2456"/>
    <col min="6145" max="6145" width="34.296875" style="2456" customWidth="1"/>
    <col min="6146" max="6146" width="7.59765625" style="2456" bestFit="1" customWidth="1"/>
    <col min="6147" max="6147" width="6.296875" style="2456" customWidth="1"/>
    <col min="6148" max="6148" width="4.5" style="2456" customWidth="1"/>
    <col min="6149" max="6149" width="6" style="2456" customWidth="1"/>
    <col min="6150" max="6150" width="5.296875" style="2456" customWidth="1"/>
    <col min="6151" max="6151" width="5.8984375" style="2456" customWidth="1"/>
    <col min="6152" max="6152" width="6.8984375" style="2456" customWidth="1"/>
    <col min="6153" max="6155" width="5.796875" style="2456" customWidth="1"/>
    <col min="6156" max="6156" width="7.59765625" style="2456" customWidth="1"/>
    <col min="6157" max="6157" width="7.19921875" style="2456" customWidth="1"/>
    <col min="6158" max="6158" width="8.69921875" style="2456" customWidth="1"/>
    <col min="6159" max="6159" width="8.796875" style="2456"/>
    <col min="6160" max="6160" width="4.8984375" style="2456" customWidth="1"/>
    <col min="6161" max="6400" width="8.796875" style="2456"/>
    <col min="6401" max="6401" width="34.296875" style="2456" customWidth="1"/>
    <col min="6402" max="6402" width="7.59765625" style="2456" bestFit="1" customWidth="1"/>
    <col min="6403" max="6403" width="6.296875" style="2456" customWidth="1"/>
    <col min="6404" max="6404" width="4.5" style="2456" customWidth="1"/>
    <col min="6405" max="6405" width="6" style="2456" customWidth="1"/>
    <col min="6406" max="6406" width="5.296875" style="2456" customWidth="1"/>
    <col min="6407" max="6407" width="5.8984375" style="2456" customWidth="1"/>
    <col min="6408" max="6408" width="6.8984375" style="2456" customWidth="1"/>
    <col min="6409" max="6411" width="5.796875" style="2456" customWidth="1"/>
    <col min="6412" max="6412" width="7.59765625" style="2456" customWidth="1"/>
    <col min="6413" max="6413" width="7.19921875" style="2456" customWidth="1"/>
    <col min="6414" max="6414" width="8.69921875" style="2456" customWidth="1"/>
    <col min="6415" max="6415" width="8.796875" style="2456"/>
    <col min="6416" max="6416" width="4.8984375" style="2456" customWidth="1"/>
    <col min="6417" max="6656" width="8.796875" style="2456"/>
    <col min="6657" max="6657" width="34.296875" style="2456" customWidth="1"/>
    <col min="6658" max="6658" width="7.59765625" style="2456" bestFit="1" customWidth="1"/>
    <col min="6659" max="6659" width="6.296875" style="2456" customWidth="1"/>
    <col min="6660" max="6660" width="4.5" style="2456" customWidth="1"/>
    <col min="6661" max="6661" width="6" style="2456" customWidth="1"/>
    <col min="6662" max="6662" width="5.296875" style="2456" customWidth="1"/>
    <col min="6663" max="6663" width="5.8984375" style="2456" customWidth="1"/>
    <col min="6664" max="6664" width="6.8984375" style="2456" customWidth="1"/>
    <col min="6665" max="6667" width="5.796875" style="2456" customWidth="1"/>
    <col min="6668" max="6668" width="7.59765625" style="2456" customWidth="1"/>
    <col min="6669" max="6669" width="7.19921875" style="2456" customWidth="1"/>
    <col min="6670" max="6670" width="8.69921875" style="2456" customWidth="1"/>
    <col min="6671" max="6671" width="8.796875" style="2456"/>
    <col min="6672" max="6672" width="4.8984375" style="2456" customWidth="1"/>
    <col min="6673" max="6912" width="8.796875" style="2456"/>
    <col min="6913" max="6913" width="34.296875" style="2456" customWidth="1"/>
    <col min="6914" max="6914" width="7.59765625" style="2456" bestFit="1" customWidth="1"/>
    <col min="6915" max="6915" width="6.296875" style="2456" customWidth="1"/>
    <col min="6916" max="6916" width="4.5" style="2456" customWidth="1"/>
    <col min="6917" max="6917" width="6" style="2456" customWidth="1"/>
    <col min="6918" max="6918" width="5.296875" style="2456" customWidth="1"/>
    <col min="6919" max="6919" width="5.8984375" style="2456" customWidth="1"/>
    <col min="6920" max="6920" width="6.8984375" style="2456" customWidth="1"/>
    <col min="6921" max="6923" width="5.796875" style="2456" customWidth="1"/>
    <col min="6924" max="6924" width="7.59765625" style="2456" customWidth="1"/>
    <col min="6925" max="6925" width="7.19921875" style="2456" customWidth="1"/>
    <col min="6926" max="6926" width="8.69921875" style="2456" customWidth="1"/>
    <col min="6927" max="6927" width="8.796875" style="2456"/>
    <col min="6928" max="6928" width="4.8984375" style="2456" customWidth="1"/>
    <col min="6929" max="7168" width="8.796875" style="2456"/>
    <col min="7169" max="7169" width="34.296875" style="2456" customWidth="1"/>
    <col min="7170" max="7170" width="7.59765625" style="2456" bestFit="1" customWidth="1"/>
    <col min="7171" max="7171" width="6.296875" style="2456" customWidth="1"/>
    <col min="7172" max="7172" width="4.5" style="2456" customWidth="1"/>
    <col min="7173" max="7173" width="6" style="2456" customWidth="1"/>
    <col min="7174" max="7174" width="5.296875" style="2456" customWidth="1"/>
    <col min="7175" max="7175" width="5.8984375" style="2456" customWidth="1"/>
    <col min="7176" max="7176" width="6.8984375" style="2456" customWidth="1"/>
    <col min="7177" max="7179" width="5.796875" style="2456" customWidth="1"/>
    <col min="7180" max="7180" width="7.59765625" style="2456" customWidth="1"/>
    <col min="7181" max="7181" width="7.19921875" style="2456" customWidth="1"/>
    <col min="7182" max="7182" width="8.69921875" style="2456" customWidth="1"/>
    <col min="7183" max="7183" width="8.796875" style="2456"/>
    <col min="7184" max="7184" width="4.8984375" style="2456" customWidth="1"/>
    <col min="7185" max="7424" width="8.796875" style="2456"/>
    <col min="7425" max="7425" width="34.296875" style="2456" customWidth="1"/>
    <col min="7426" max="7426" width="7.59765625" style="2456" bestFit="1" customWidth="1"/>
    <col min="7427" max="7427" width="6.296875" style="2456" customWidth="1"/>
    <col min="7428" max="7428" width="4.5" style="2456" customWidth="1"/>
    <col min="7429" max="7429" width="6" style="2456" customWidth="1"/>
    <col min="7430" max="7430" width="5.296875" style="2456" customWidth="1"/>
    <col min="7431" max="7431" width="5.8984375" style="2456" customWidth="1"/>
    <col min="7432" max="7432" width="6.8984375" style="2456" customWidth="1"/>
    <col min="7433" max="7435" width="5.796875" style="2456" customWidth="1"/>
    <col min="7436" max="7436" width="7.59765625" style="2456" customWidth="1"/>
    <col min="7437" max="7437" width="7.19921875" style="2456" customWidth="1"/>
    <col min="7438" max="7438" width="8.69921875" style="2456" customWidth="1"/>
    <col min="7439" max="7439" width="8.796875" style="2456"/>
    <col min="7440" max="7440" width="4.8984375" style="2456" customWidth="1"/>
    <col min="7441" max="7680" width="8.796875" style="2456"/>
    <col min="7681" max="7681" width="34.296875" style="2456" customWidth="1"/>
    <col min="7682" max="7682" width="7.59765625" style="2456" bestFit="1" customWidth="1"/>
    <col min="7683" max="7683" width="6.296875" style="2456" customWidth="1"/>
    <col min="7684" max="7684" width="4.5" style="2456" customWidth="1"/>
    <col min="7685" max="7685" width="6" style="2456" customWidth="1"/>
    <col min="7686" max="7686" width="5.296875" style="2456" customWidth="1"/>
    <col min="7687" max="7687" width="5.8984375" style="2456" customWidth="1"/>
    <col min="7688" max="7688" width="6.8984375" style="2456" customWidth="1"/>
    <col min="7689" max="7691" width="5.796875" style="2456" customWidth="1"/>
    <col min="7692" max="7692" width="7.59765625" style="2456" customWidth="1"/>
    <col min="7693" max="7693" width="7.19921875" style="2456" customWidth="1"/>
    <col min="7694" max="7694" width="8.69921875" style="2456" customWidth="1"/>
    <col min="7695" max="7695" width="8.796875" style="2456"/>
    <col min="7696" max="7696" width="4.8984375" style="2456" customWidth="1"/>
    <col min="7697" max="7936" width="8.796875" style="2456"/>
    <col min="7937" max="7937" width="34.296875" style="2456" customWidth="1"/>
    <col min="7938" max="7938" width="7.59765625" style="2456" bestFit="1" customWidth="1"/>
    <col min="7939" max="7939" width="6.296875" style="2456" customWidth="1"/>
    <col min="7940" max="7940" width="4.5" style="2456" customWidth="1"/>
    <col min="7941" max="7941" width="6" style="2456" customWidth="1"/>
    <col min="7942" max="7942" width="5.296875" style="2456" customWidth="1"/>
    <col min="7943" max="7943" width="5.8984375" style="2456" customWidth="1"/>
    <col min="7944" max="7944" width="6.8984375" style="2456" customWidth="1"/>
    <col min="7945" max="7947" width="5.796875" style="2456" customWidth="1"/>
    <col min="7948" max="7948" width="7.59765625" style="2456" customWidth="1"/>
    <col min="7949" max="7949" width="7.19921875" style="2456" customWidth="1"/>
    <col min="7950" max="7950" width="8.69921875" style="2456" customWidth="1"/>
    <col min="7951" max="7951" width="8.796875" style="2456"/>
    <col min="7952" max="7952" width="4.8984375" style="2456" customWidth="1"/>
    <col min="7953" max="8192" width="8.796875" style="2456"/>
    <col min="8193" max="8193" width="34.296875" style="2456" customWidth="1"/>
    <col min="8194" max="8194" width="7.59765625" style="2456" bestFit="1" customWidth="1"/>
    <col min="8195" max="8195" width="6.296875" style="2456" customWidth="1"/>
    <col min="8196" max="8196" width="4.5" style="2456" customWidth="1"/>
    <col min="8197" max="8197" width="6" style="2456" customWidth="1"/>
    <col min="8198" max="8198" width="5.296875" style="2456" customWidth="1"/>
    <col min="8199" max="8199" width="5.8984375" style="2456" customWidth="1"/>
    <col min="8200" max="8200" width="6.8984375" style="2456" customWidth="1"/>
    <col min="8201" max="8203" width="5.796875" style="2456" customWidth="1"/>
    <col min="8204" max="8204" width="7.59765625" style="2456" customWidth="1"/>
    <col min="8205" max="8205" width="7.19921875" style="2456" customWidth="1"/>
    <col min="8206" max="8206" width="8.69921875" style="2456" customWidth="1"/>
    <col min="8207" max="8207" width="8.796875" style="2456"/>
    <col min="8208" max="8208" width="4.8984375" style="2456" customWidth="1"/>
    <col min="8209" max="8448" width="8.796875" style="2456"/>
    <col min="8449" max="8449" width="34.296875" style="2456" customWidth="1"/>
    <col min="8450" max="8450" width="7.59765625" style="2456" bestFit="1" customWidth="1"/>
    <col min="8451" max="8451" width="6.296875" style="2456" customWidth="1"/>
    <col min="8452" max="8452" width="4.5" style="2456" customWidth="1"/>
    <col min="8453" max="8453" width="6" style="2456" customWidth="1"/>
    <col min="8454" max="8454" width="5.296875" style="2456" customWidth="1"/>
    <col min="8455" max="8455" width="5.8984375" style="2456" customWidth="1"/>
    <col min="8456" max="8456" width="6.8984375" style="2456" customWidth="1"/>
    <col min="8457" max="8459" width="5.796875" style="2456" customWidth="1"/>
    <col min="8460" max="8460" width="7.59765625" style="2456" customWidth="1"/>
    <col min="8461" max="8461" width="7.19921875" style="2456" customWidth="1"/>
    <col min="8462" max="8462" width="8.69921875" style="2456" customWidth="1"/>
    <col min="8463" max="8463" width="8.796875" style="2456"/>
    <col min="8464" max="8464" width="4.8984375" style="2456" customWidth="1"/>
    <col min="8465" max="8704" width="8.796875" style="2456"/>
    <col min="8705" max="8705" width="34.296875" style="2456" customWidth="1"/>
    <col min="8706" max="8706" width="7.59765625" style="2456" bestFit="1" customWidth="1"/>
    <col min="8707" max="8707" width="6.296875" style="2456" customWidth="1"/>
    <col min="8708" max="8708" width="4.5" style="2456" customWidth="1"/>
    <col min="8709" max="8709" width="6" style="2456" customWidth="1"/>
    <col min="8710" max="8710" width="5.296875" style="2456" customWidth="1"/>
    <col min="8711" max="8711" width="5.8984375" style="2456" customWidth="1"/>
    <col min="8712" max="8712" width="6.8984375" style="2456" customWidth="1"/>
    <col min="8713" max="8715" width="5.796875" style="2456" customWidth="1"/>
    <col min="8716" max="8716" width="7.59765625" style="2456" customWidth="1"/>
    <col min="8717" max="8717" width="7.19921875" style="2456" customWidth="1"/>
    <col min="8718" max="8718" width="8.69921875" style="2456" customWidth="1"/>
    <col min="8719" max="8719" width="8.796875" style="2456"/>
    <col min="8720" max="8720" width="4.8984375" style="2456" customWidth="1"/>
    <col min="8721" max="8960" width="8.796875" style="2456"/>
    <col min="8961" max="8961" width="34.296875" style="2456" customWidth="1"/>
    <col min="8962" max="8962" width="7.59765625" style="2456" bestFit="1" customWidth="1"/>
    <col min="8963" max="8963" width="6.296875" style="2456" customWidth="1"/>
    <col min="8964" max="8964" width="4.5" style="2456" customWidth="1"/>
    <col min="8965" max="8965" width="6" style="2456" customWidth="1"/>
    <col min="8966" max="8966" width="5.296875" style="2456" customWidth="1"/>
    <col min="8967" max="8967" width="5.8984375" style="2456" customWidth="1"/>
    <col min="8968" max="8968" width="6.8984375" style="2456" customWidth="1"/>
    <col min="8969" max="8971" width="5.796875" style="2456" customWidth="1"/>
    <col min="8972" max="8972" width="7.59765625" style="2456" customWidth="1"/>
    <col min="8973" max="8973" width="7.19921875" style="2456" customWidth="1"/>
    <col min="8974" max="8974" width="8.69921875" style="2456" customWidth="1"/>
    <col min="8975" max="8975" width="8.796875" style="2456"/>
    <col min="8976" max="8976" width="4.8984375" style="2456" customWidth="1"/>
    <col min="8977" max="9216" width="8.796875" style="2456"/>
    <col min="9217" max="9217" width="34.296875" style="2456" customWidth="1"/>
    <col min="9218" max="9218" width="7.59765625" style="2456" bestFit="1" customWidth="1"/>
    <col min="9219" max="9219" width="6.296875" style="2456" customWidth="1"/>
    <col min="9220" max="9220" width="4.5" style="2456" customWidth="1"/>
    <col min="9221" max="9221" width="6" style="2456" customWidth="1"/>
    <col min="9222" max="9222" width="5.296875" style="2456" customWidth="1"/>
    <col min="9223" max="9223" width="5.8984375" style="2456" customWidth="1"/>
    <col min="9224" max="9224" width="6.8984375" style="2456" customWidth="1"/>
    <col min="9225" max="9227" width="5.796875" style="2456" customWidth="1"/>
    <col min="9228" max="9228" width="7.59765625" style="2456" customWidth="1"/>
    <col min="9229" max="9229" width="7.19921875" style="2456" customWidth="1"/>
    <col min="9230" max="9230" width="8.69921875" style="2456" customWidth="1"/>
    <col min="9231" max="9231" width="8.796875" style="2456"/>
    <col min="9232" max="9232" width="4.8984375" style="2456" customWidth="1"/>
    <col min="9233" max="9472" width="8.796875" style="2456"/>
    <col min="9473" max="9473" width="34.296875" style="2456" customWidth="1"/>
    <col min="9474" max="9474" width="7.59765625" style="2456" bestFit="1" customWidth="1"/>
    <col min="9475" max="9475" width="6.296875" style="2456" customWidth="1"/>
    <col min="9476" max="9476" width="4.5" style="2456" customWidth="1"/>
    <col min="9477" max="9477" width="6" style="2456" customWidth="1"/>
    <col min="9478" max="9478" width="5.296875" style="2456" customWidth="1"/>
    <col min="9479" max="9479" width="5.8984375" style="2456" customWidth="1"/>
    <col min="9480" max="9480" width="6.8984375" style="2456" customWidth="1"/>
    <col min="9481" max="9483" width="5.796875" style="2456" customWidth="1"/>
    <col min="9484" max="9484" width="7.59765625" style="2456" customWidth="1"/>
    <col min="9485" max="9485" width="7.19921875" style="2456" customWidth="1"/>
    <col min="9486" max="9486" width="8.69921875" style="2456" customWidth="1"/>
    <col min="9487" max="9487" width="8.796875" style="2456"/>
    <col min="9488" max="9488" width="4.8984375" style="2456" customWidth="1"/>
    <col min="9489" max="9728" width="8.796875" style="2456"/>
    <col min="9729" max="9729" width="34.296875" style="2456" customWidth="1"/>
    <col min="9730" max="9730" width="7.59765625" style="2456" bestFit="1" customWidth="1"/>
    <col min="9731" max="9731" width="6.296875" style="2456" customWidth="1"/>
    <col min="9732" max="9732" width="4.5" style="2456" customWidth="1"/>
    <col min="9733" max="9733" width="6" style="2456" customWidth="1"/>
    <col min="9734" max="9734" width="5.296875" style="2456" customWidth="1"/>
    <col min="9735" max="9735" width="5.8984375" style="2456" customWidth="1"/>
    <col min="9736" max="9736" width="6.8984375" style="2456" customWidth="1"/>
    <col min="9737" max="9739" width="5.796875" style="2456" customWidth="1"/>
    <col min="9740" max="9740" width="7.59765625" style="2456" customWidth="1"/>
    <col min="9741" max="9741" width="7.19921875" style="2456" customWidth="1"/>
    <col min="9742" max="9742" width="8.69921875" style="2456" customWidth="1"/>
    <col min="9743" max="9743" width="8.796875" style="2456"/>
    <col min="9744" max="9744" width="4.8984375" style="2456" customWidth="1"/>
    <col min="9745" max="9984" width="8.796875" style="2456"/>
    <col min="9985" max="9985" width="34.296875" style="2456" customWidth="1"/>
    <col min="9986" max="9986" width="7.59765625" style="2456" bestFit="1" customWidth="1"/>
    <col min="9987" max="9987" width="6.296875" style="2456" customWidth="1"/>
    <col min="9988" max="9988" width="4.5" style="2456" customWidth="1"/>
    <col min="9989" max="9989" width="6" style="2456" customWidth="1"/>
    <col min="9990" max="9990" width="5.296875" style="2456" customWidth="1"/>
    <col min="9991" max="9991" width="5.8984375" style="2456" customWidth="1"/>
    <col min="9992" max="9992" width="6.8984375" style="2456" customWidth="1"/>
    <col min="9993" max="9995" width="5.796875" style="2456" customWidth="1"/>
    <col min="9996" max="9996" width="7.59765625" style="2456" customWidth="1"/>
    <col min="9997" max="9997" width="7.19921875" style="2456" customWidth="1"/>
    <col min="9998" max="9998" width="8.69921875" style="2456" customWidth="1"/>
    <col min="9999" max="9999" width="8.796875" style="2456"/>
    <col min="10000" max="10000" width="4.8984375" style="2456" customWidth="1"/>
    <col min="10001" max="10240" width="8.796875" style="2456"/>
    <col min="10241" max="10241" width="34.296875" style="2456" customWidth="1"/>
    <col min="10242" max="10242" width="7.59765625" style="2456" bestFit="1" customWidth="1"/>
    <col min="10243" max="10243" width="6.296875" style="2456" customWidth="1"/>
    <col min="10244" max="10244" width="4.5" style="2456" customWidth="1"/>
    <col min="10245" max="10245" width="6" style="2456" customWidth="1"/>
    <col min="10246" max="10246" width="5.296875" style="2456" customWidth="1"/>
    <col min="10247" max="10247" width="5.8984375" style="2456" customWidth="1"/>
    <col min="10248" max="10248" width="6.8984375" style="2456" customWidth="1"/>
    <col min="10249" max="10251" width="5.796875" style="2456" customWidth="1"/>
    <col min="10252" max="10252" width="7.59765625" style="2456" customWidth="1"/>
    <col min="10253" max="10253" width="7.19921875" style="2456" customWidth="1"/>
    <col min="10254" max="10254" width="8.69921875" style="2456" customWidth="1"/>
    <col min="10255" max="10255" width="8.796875" style="2456"/>
    <col min="10256" max="10256" width="4.8984375" style="2456" customWidth="1"/>
    <col min="10257" max="10496" width="8.796875" style="2456"/>
    <col min="10497" max="10497" width="34.296875" style="2456" customWidth="1"/>
    <col min="10498" max="10498" width="7.59765625" style="2456" bestFit="1" customWidth="1"/>
    <col min="10499" max="10499" width="6.296875" style="2456" customWidth="1"/>
    <col min="10500" max="10500" width="4.5" style="2456" customWidth="1"/>
    <col min="10501" max="10501" width="6" style="2456" customWidth="1"/>
    <col min="10502" max="10502" width="5.296875" style="2456" customWidth="1"/>
    <col min="10503" max="10503" width="5.8984375" style="2456" customWidth="1"/>
    <col min="10504" max="10504" width="6.8984375" style="2456" customWidth="1"/>
    <col min="10505" max="10507" width="5.796875" style="2456" customWidth="1"/>
    <col min="10508" max="10508" width="7.59765625" style="2456" customWidth="1"/>
    <col min="10509" max="10509" width="7.19921875" style="2456" customWidth="1"/>
    <col min="10510" max="10510" width="8.69921875" style="2456" customWidth="1"/>
    <col min="10511" max="10511" width="8.796875" style="2456"/>
    <col min="10512" max="10512" width="4.8984375" style="2456" customWidth="1"/>
    <col min="10513" max="10752" width="8.796875" style="2456"/>
    <col min="10753" max="10753" width="34.296875" style="2456" customWidth="1"/>
    <col min="10754" max="10754" width="7.59765625" style="2456" bestFit="1" customWidth="1"/>
    <col min="10755" max="10755" width="6.296875" style="2456" customWidth="1"/>
    <col min="10756" max="10756" width="4.5" style="2456" customWidth="1"/>
    <col min="10757" max="10757" width="6" style="2456" customWidth="1"/>
    <col min="10758" max="10758" width="5.296875" style="2456" customWidth="1"/>
    <col min="10759" max="10759" width="5.8984375" style="2456" customWidth="1"/>
    <col min="10760" max="10760" width="6.8984375" style="2456" customWidth="1"/>
    <col min="10761" max="10763" width="5.796875" style="2456" customWidth="1"/>
    <col min="10764" max="10764" width="7.59765625" style="2456" customWidth="1"/>
    <col min="10765" max="10765" width="7.19921875" style="2456" customWidth="1"/>
    <col min="10766" max="10766" width="8.69921875" style="2456" customWidth="1"/>
    <col min="10767" max="10767" width="8.796875" style="2456"/>
    <col min="10768" max="10768" width="4.8984375" style="2456" customWidth="1"/>
    <col min="10769" max="11008" width="8.796875" style="2456"/>
    <col min="11009" max="11009" width="34.296875" style="2456" customWidth="1"/>
    <col min="11010" max="11010" width="7.59765625" style="2456" bestFit="1" customWidth="1"/>
    <col min="11011" max="11011" width="6.296875" style="2456" customWidth="1"/>
    <col min="11012" max="11012" width="4.5" style="2456" customWidth="1"/>
    <col min="11013" max="11013" width="6" style="2456" customWidth="1"/>
    <col min="11014" max="11014" width="5.296875" style="2456" customWidth="1"/>
    <col min="11015" max="11015" width="5.8984375" style="2456" customWidth="1"/>
    <col min="11016" max="11016" width="6.8984375" style="2456" customWidth="1"/>
    <col min="11017" max="11019" width="5.796875" style="2456" customWidth="1"/>
    <col min="11020" max="11020" width="7.59765625" style="2456" customWidth="1"/>
    <col min="11021" max="11021" width="7.19921875" style="2456" customWidth="1"/>
    <col min="11022" max="11022" width="8.69921875" style="2456" customWidth="1"/>
    <col min="11023" max="11023" width="8.796875" style="2456"/>
    <col min="11024" max="11024" width="4.8984375" style="2456" customWidth="1"/>
    <col min="11025" max="11264" width="8.796875" style="2456"/>
    <col min="11265" max="11265" width="34.296875" style="2456" customWidth="1"/>
    <col min="11266" max="11266" width="7.59765625" style="2456" bestFit="1" customWidth="1"/>
    <col min="11267" max="11267" width="6.296875" style="2456" customWidth="1"/>
    <col min="11268" max="11268" width="4.5" style="2456" customWidth="1"/>
    <col min="11269" max="11269" width="6" style="2456" customWidth="1"/>
    <col min="11270" max="11270" width="5.296875" style="2456" customWidth="1"/>
    <col min="11271" max="11271" width="5.8984375" style="2456" customWidth="1"/>
    <col min="11272" max="11272" width="6.8984375" style="2456" customWidth="1"/>
    <col min="11273" max="11275" width="5.796875" style="2456" customWidth="1"/>
    <col min="11276" max="11276" width="7.59765625" style="2456" customWidth="1"/>
    <col min="11277" max="11277" width="7.19921875" style="2456" customWidth="1"/>
    <col min="11278" max="11278" width="8.69921875" style="2456" customWidth="1"/>
    <col min="11279" max="11279" width="8.796875" style="2456"/>
    <col min="11280" max="11280" width="4.8984375" style="2456" customWidth="1"/>
    <col min="11281" max="11520" width="8.796875" style="2456"/>
    <col min="11521" max="11521" width="34.296875" style="2456" customWidth="1"/>
    <col min="11522" max="11522" width="7.59765625" style="2456" bestFit="1" customWidth="1"/>
    <col min="11523" max="11523" width="6.296875" style="2456" customWidth="1"/>
    <col min="11524" max="11524" width="4.5" style="2456" customWidth="1"/>
    <col min="11525" max="11525" width="6" style="2456" customWidth="1"/>
    <col min="11526" max="11526" width="5.296875" style="2456" customWidth="1"/>
    <col min="11527" max="11527" width="5.8984375" style="2456" customWidth="1"/>
    <col min="11528" max="11528" width="6.8984375" style="2456" customWidth="1"/>
    <col min="11529" max="11531" width="5.796875" style="2456" customWidth="1"/>
    <col min="11532" max="11532" width="7.59765625" style="2456" customWidth="1"/>
    <col min="11533" max="11533" width="7.19921875" style="2456" customWidth="1"/>
    <col min="11534" max="11534" width="8.69921875" style="2456" customWidth="1"/>
    <col min="11535" max="11535" width="8.796875" style="2456"/>
    <col min="11536" max="11536" width="4.8984375" style="2456" customWidth="1"/>
    <col min="11537" max="11776" width="8.796875" style="2456"/>
    <col min="11777" max="11777" width="34.296875" style="2456" customWidth="1"/>
    <col min="11778" max="11778" width="7.59765625" style="2456" bestFit="1" customWidth="1"/>
    <col min="11779" max="11779" width="6.296875" style="2456" customWidth="1"/>
    <col min="11780" max="11780" width="4.5" style="2456" customWidth="1"/>
    <col min="11781" max="11781" width="6" style="2456" customWidth="1"/>
    <col min="11782" max="11782" width="5.296875" style="2456" customWidth="1"/>
    <col min="11783" max="11783" width="5.8984375" style="2456" customWidth="1"/>
    <col min="11784" max="11784" width="6.8984375" style="2456" customWidth="1"/>
    <col min="11785" max="11787" width="5.796875" style="2456" customWidth="1"/>
    <col min="11788" max="11788" width="7.59765625" style="2456" customWidth="1"/>
    <col min="11789" max="11789" width="7.19921875" style="2456" customWidth="1"/>
    <col min="11790" max="11790" width="8.69921875" style="2456" customWidth="1"/>
    <col min="11791" max="11791" width="8.796875" style="2456"/>
    <col min="11792" max="11792" width="4.8984375" style="2456" customWidth="1"/>
    <col min="11793" max="12032" width="8.796875" style="2456"/>
    <col min="12033" max="12033" width="34.296875" style="2456" customWidth="1"/>
    <col min="12034" max="12034" width="7.59765625" style="2456" bestFit="1" customWidth="1"/>
    <col min="12035" max="12035" width="6.296875" style="2456" customWidth="1"/>
    <col min="12036" max="12036" width="4.5" style="2456" customWidth="1"/>
    <col min="12037" max="12037" width="6" style="2456" customWidth="1"/>
    <col min="12038" max="12038" width="5.296875" style="2456" customWidth="1"/>
    <col min="12039" max="12039" width="5.8984375" style="2456" customWidth="1"/>
    <col min="12040" max="12040" width="6.8984375" style="2456" customWidth="1"/>
    <col min="12041" max="12043" width="5.796875" style="2456" customWidth="1"/>
    <col min="12044" max="12044" width="7.59765625" style="2456" customWidth="1"/>
    <col min="12045" max="12045" width="7.19921875" style="2456" customWidth="1"/>
    <col min="12046" max="12046" width="8.69921875" style="2456" customWidth="1"/>
    <col min="12047" max="12047" width="8.796875" style="2456"/>
    <col min="12048" max="12048" width="4.8984375" style="2456" customWidth="1"/>
    <col min="12049" max="12288" width="8.796875" style="2456"/>
    <col min="12289" max="12289" width="34.296875" style="2456" customWidth="1"/>
    <col min="12290" max="12290" width="7.59765625" style="2456" bestFit="1" customWidth="1"/>
    <col min="12291" max="12291" width="6.296875" style="2456" customWidth="1"/>
    <col min="12292" max="12292" width="4.5" style="2456" customWidth="1"/>
    <col min="12293" max="12293" width="6" style="2456" customWidth="1"/>
    <col min="12294" max="12294" width="5.296875" style="2456" customWidth="1"/>
    <col min="12295" max="12295" width="5.8984375" style="2456" customWidth="1"/>
    <col min="12296" max="12296" width="6.8984375" style="2456" customWidth="1"/>
    <col min="12297" max="12299" width="5.796875" style="2456" customWidth="1"/>
    <col min="12300" max="12300" width="7.59765625" style="2456" customWidth="1"/>
    <col min="12301" max="12301" width="7.19921875" style="2456" customWidth="1"/>
    <col min="12302" max="12302" width="8.69921875" style="2456" customWidth="1"/>
    <col min="12303" max="12303" width="8.796875" style="2456"/>
    <col min="12304" max="12304" width="4.8984375" style="2456" customWidth="1"/>
    <col min="12305" max="12544" width="8.796875" style="2456"/>
    <col min="12545" max="12545" width="34.296875" style="2456" customWidth="1"/>
    <col min="12546" max="12546" width="7.59765625" style="2456" bestFit="1" customWidth="1"/>
    <col min="12547" max="12547" width="6.296875" style="2456" customWidth="1"/>
    <col min="12548" max="12548" width="4.5" style="2456" customWidth="1"/>
    <col min="12549" max="12549" width="6" style="2456" customWidth="1"/>
    <col min="12550" max="12550" width="5.296875" style="2456" customWidth="1"/>
    <col min="12551" max="12551" width="5.8984375" style="2456" customWidth="1"/>
    <col min="12552" max="12552" width="6.8984375" style="2456" customWidth="1"/>
    <col min="12553" max="12555" width="5.796875" style="2456" customWidth="1"/>
    <col min="12556" max="12556" width="7.59765625" style="2456" customWidth="1"/>
    <col min="12557" max="12557" width="7.19921875" style="2456" customWidth="1"/>
    <col min="12558" max="12558" width="8.69921875" style="2456" customWidth="1"/>
    <col min="12559" max="12559" width="8.796875" style="2456"/>
    <col min="12560" max="12560" width="4.8984375" style="2456" customWidth="1"/>
    <col min="12561" max="12800" width="8.796875" style="2456"/>
    <col min="12801" max="12801" width="34.296875" style="2456" customWidth="1"/>
    <col min="12802" max="12802" width="7.59765625" style="2456" bestFit="1" customWidth="1"/>
    <col min="12803" max="12803" width="6.296875" style="2456" customWidth="1"/>
    <col min="12804" max="12804" width="4.5" style="2456" customWidth="1"/>
    <col min="12805" max="12805" width="6" style="2456" customWidth="1"/>
    <col min="12806" max="12806" width="5.296875" style="2456" customWidth="1"/>
    <col min="12807" max="12807" width="5.8984375" style="2456" customWidth="1"/>
    <col min="12808" max="12808" width="6.8984375" style="2456" customWidth="1"/>
    <col min="12809" max="12811" width="5.796875" style="2456" customWidth="1"/>
    <col min="12812" max="12812" width="7.59765625" style="2456" customWidth="1"/>
    <col min="12813" max="12813" width="7.19921875" style="2456" customWidth="1"/>
    <col min="12814" max="12814" width="8.69921875" style="2456" customWidth="1"/>
    <col min="12815" max="12815" width="8.796875" style="2456"/>
    <col min="12816" max="12816" width="4.8984375" style="2456" customWidth="1"/>
    <col min="12817" max="13056" width="8.796875" style="2456"/>
    <col min="13057" max="13057" width="34.296875" style="2456" customWidth="1"/>
    <col min="13058" max="13058" width="7.59765625" style="2456" bestFit="1" customWidth="1"/>
    <col min="13059" max="13059" width="6.296875" style="2456" customWidth="1"/>
    <col min="13060" max="13060" width="4.5" style="2456" customWidth="1"/>
    <col min="13061" max="13061" width="6" style="2456" customWidth="1"/>
    <col min="13062" max="13062" width="5.296875" style="2456" customWidth="1"/>
    <col min="13063" max="13063" width="5.8984375" style="2456" customWidth="1"/>
    <col min="13064" max="13064" width="6.8984375" style="2456" customWidth="1"/>
    <col min="13065" max="13067" width="5.796875" style="2456" customWidth="1"/>
    <col min="13068" max="13068" width="7.59765625" style="2456" customWidth="1"/>
    <col min="13069" max="13069" width="7.19921875" style="2456" customWidth="1"/>
    <col min="13070" max="13070" width="8.69921875" style="2456" customWidth="1"/>
    <col min="13071" max="13071" width="8.796875" style="2456"/>
    <col min="13072" max="13072" width="4.8984375" style="2456" customWidth="1"/>
    <col min="13073" max="13312" width="8.796875" style="2456"/>
    <col min="13313" max="13313" width="34.296875" style="2456" customWidth="1"/>
    <col min="13314" max="13314" width="7.59765625" style="2456" bestFit="1" customWidth="1"/>
    <col min="13315" max="13315" width="6.296875" style="2456" customWidth="1"/>
    <col min="13316" max="13316" width="4.5" style="2456" customWidth="1"/>
    <col min="13317" max="13317" width="6" style="2456" customWidth="1"/>
    <col min="13318" max="13318" width="5.296875" style="2456" customWidth="1"/>
    <col min="13319" max="13319" width="5.8984375" style="2456" customWidth="1"/>
    <col min="13320" max="13320" width="6.8984375" style="2456" customWidth="1"/>
    <col min="13321" max="13323" width="5.796875" style="2456" customWidth="1"/>
    <col min="13324" max="13324" width="7.59765625" style="2456" customWidth="1"/>
    <col min="13325" max="13325" width="7.19921875" style="2456" customWidth="1"/>
    <col min="13326" max="13326" width="8.69921875" style="2456" customWidth="1"/>
    <col min="13327" max="13327" width="8.796875" style="2456"/>
    <col min="13328" max="13328" width="4.8984375" style="2456" customWidth="1"/>
    <col min="13329" max="13568" width="8.796875" style="2456"/>
    <col min="13569" max="13569" width="34.296875" style="2456" customWidth="1"/>
    <col min="13570" max="13570" width="7.59765625" style="2456" bestFit="1" customWidth="1"/>
    <col min="13571" max="13571" width="6.296875" style="2456" customWidth="1"/>
    <col min="13572" max="13572" width="4.5" style="2456" customWidth="1"/>
    <col min="13573" max="13573" width="6" style="2456" customWidth="1"/>
    <col min="13574" max="13574" width="5.296875" style="2456" customWidth="1"/>
    <col min="13575" max="13575" width="5.8984375" style="2456" customWidth="1"/>
    <col min="13576" max="13576" width="6.8984375" style="2456" customWidth="1"/>
    <col min="13577" max="13579" width="5.796875" style="2456" customWidth="1"/>
    <col min="13580" max="13580" width="7.59765625" style="2456" customWidth="1"/>
    <col min="13581" max="13581" width="7.19921875" style="2456" customWidth="1"/>
    <col min="13582" max="13582" width="8.69921875" style="2456" customWidth="1"/>
    <col min="13583" max="13583" width="8.796875" style="2456"/>
    <col min="13584" max="13584" width="4.8984375" style="2456" customWidth="1"/>
    <col min="13585" max="13824" width="8.796875" style="2456"/>
    <col min="13825" max="13825" width="34.296875" style="2456" customWidth="1"/>
    <col min="13826" max="13826" width="7.59765625" style="2456" bestFit="1" customWidth="1"/>
    <col min="13827" max="13827" width="6.296875" style="2456" customWidth="1"/>
    <col min="13828" max="13828" width="4.5" style="2456" customWidth="1"/>
    <col min="13829" max="13829" width="6" style="2456" customWidth="1"/>
    <col min="13830" max="13830" width="5.296875" style="2456" customWidth="1"/>
    <col min="13831" max="13831" width="5.8984375" style="2456" customWidth="1"/>
    <col min="13832" max="13832" width="6.8984375" style="2456" customWidth="1"/>
    <col min="13833" max="13835" width="5.796875" style="2456" customWidth="1"/>
    <col min="13836" max="13836" width="7.59765625" style="2456" customWidth="1"/>
    <col min="13837" max="13837" width="7.19921875" style="2456" customWidth="1"/>
    <col min="13838" max="13838" width="8.69921875" style="2456" customWidth="1"/>
    <col min="13839" max="13839" width="8.796875" style="2456"/>
    <col min="13840" max="13840" width="4.8984375" style="2456" customWidth="1"/>
    <col min="13841" max="14080" width="8.796875" style="2456"/>
    <col min="14081" max="14081" width="34.296875" style="2456" customWidth="1"/>
    <col min="14082" max="14082" width="7.59765625" style="2456" bestFit="1" customWidth="1"/>
    <col min="14083" max="14083" width="6.296875" style="2456" customWidth="1"/>
    <col min="14084" max="14084" width="4.5" style="2456" customWidth="1"/>
    <col min="14085" max="14085" width="6" style="2456" customWidth="1"/>
    <col min="14086" max="14086" width="5.296875" style="2456" customWidth="1"/>
    <col min="14087" max="14087" width="5.8984375" style="2456" customWidth="1"/>
    <col min="14088" max="14088" width="6.8984375" style="2456" customWidth="1"/>
    <col min="14089" max="14091" width="5.796875" style="2456" customWidth="1"/>
    <col min="14092" max="14092" width="7.59765625" style="2456" customWidth="1"/>
    <col min="14093" max="14093" width="7.19921875" style="2456" customWidth="1"/>
    <col min="14094" max="14094" width="8.69921875" style="2456" customWidth="1"/>
    <col min="14095" max="14095" width="8.796875" style="2456"/>
    <col min="14096" max="14096" width="4.8984375" style="2456" customWidth="1"/>
    <col min="14097" max="14336" width="8.796875" style="2456"/>
    <col min="14337" max="14337" width="34.296875" style="2456" customWidth="1"/>
    <col min="14338" max="14338" width="7.59765625" style="2456" bestFit="1" customWidth="1"/>
    <col min="14339" max="14339" width="6.296875" style="2456" customWidth="1"/>
    <col min="14340" max="14340" width="4.5" style="2456" customWidth="1"/>
    <col min="14341" max="14341" width="6" style="2456" customWidth="1"/>
    <col min="14342" max="14342" width="5.296875" style="2456" customWidth="1"/>
    <col min="14343" max="14343" width="5.8984375" style="2456" customWidth="1"/>
    <col min="14344" max="14344" width="6.8984375" style="2456" customWidth="1"/>
    <col min="14345" max="14347" width="5.796875" style="2456" customWidth="1"/>
    <col min="14348" max="14348" width="7.59765625" style="2456" customWidth="1"/>
    <col min="14349" max="14349" width="7.19921875" style="2456" customWidth="1"/>
    <col min="14350" max="14350" width="8.69921875" style="2456" customWidth="1"/>
    <col min="14351" max="14351" width="8.796875" style="2456"/>
    <col min="14352" max="14352" width="4.8984375" style="2456" customWidth="1"/>
    <col min="14353" max="14592" width="8.796875" style="2456"/>
    <col min="14593" max="14593" width="34.296875" style="2456" customWidth="1"/>
    <col min="14594" max="14594" width="7.59765625" style="2456" bestFit="1" customWidth="1"/>
    <col min="14595" max="14595" width="6.296875" style="2456" customWidth="1"/>
    <col min="14596" max="14596" width="4.5" style="2456" customWidth="1"/>
    <col min="14597" max="14597" width="6" style="2456" customWidth="1"/>
    <col min="14598" max="14598" width="5.296875" style="2456" customWidth="1"/>
    <col min="14599" max="14599" width="5.8984375" style="2456" customWidth="1"/>
    <col min="14600" max="14600" width="6.8984375" style="2456" customWidth="1"/>
    <col min="14601" max="14603" width="5.796875" style="2456" customWidth="1"/>
    <col min="14604" max="14604" width="7.59765625" style="2456" customWidth="1"/>
    <col min="14605" max="14605" width="7.19921875" style="2456" customWidth="1"/>
    <col min="14606" max="14606" width="8.69921875" style="2456" customWidth="1"/>
    <col min="14607" max="14607" width="8.796875" style="2456"/>
    <col min="14608" max="14608" width="4.8984375" style="2456" customWidth="1"/>
    <col min="14609" max="14848" width="8.796875" style="2456"/>
    <col min="14849" max="14849" width="34.296875" style="2456" customWidth="1"/>
    <col min="14850" max="14850" width="7.59765625" style="2456" bestFit="1" customWidth="1"/>
    <col min="14851" max="14851" width="6.296875" style="2456" customWidth="1"/>
    <col min="14852" max="14852" width="4.5" style="2456" customWidth="1"/>
    <col min="14853" max="14853" width="6" style="2456" customWidth="1"/>
    <col min="14854" max="14854" width="5.296875" style="2456" customWidth="1"/>
    <col min="14855" max="14855" width="5.8984375" style="2456" customWidth="1"/>
    <col min="14856" max="14856" width="6.8984375" style="2456" customWidth="1"/>
    <col min="14857" max="14859" width="5.796875" style="2456" customWidth="1"/>
    <col min="14860" max="14860" width="7.59765625" style="2456" customWidth="1"/>
    <col min="14861" max="14861" width="7.19921875" style="2456" customWidth="1"/>
    <col min="14862" max="14862" width="8.69921875" style="2456" customWidth="1"/>
    <col min="14863" max="14863" width="8.796875" style="2456"/>
    <col min="14864" max="14864" width="4.8984375" style="2456" customWidth="1"/>
    <col min="14865" max="15104" width="8.796875" style="2456"/>
    <col min="15105" max="15105" width="34.296875" style="2456" customWidth="1"/>
    <col min="15106" max="15106" width="7.59765625" style="2456" bestFit="1" customWidth="1"/>
    <col min="15107" max="15107" width="6.296875" style="2456" customWidth="1"/>
    <col min="15108" max="15108" width="4.5" style="2456" customWidth="1"/>
    <col min="15109" max="15109" width="6" style="2456" customWidth="1"/>
    <col min="15110" max="15110" width="5.296875" style="2456" customWidth="1"/>
    <col min="15111" max="15111" width="5.8984375" style="2456" customWidth="1"/>
    <col min="15112" max="15112" width="6.8984375" style="2456" customWidth="1"/>
    <col min="15113" max="15115" width="5.796875" style="2456" customWidth="1"/>
    <col min="15116" max="15116" width="7.59765625" style="2456" customWidth="1"/>
    <col min="15117" max="15117" width="7.19921875" style="2456" customWidth="1"/>
    <col min="15118" max="15118" width="8.69921875" style="2456" customWidth="1"/>
    <col min="15119" max="15119" width="8.796875" style="2456"/>
    <col min="15120" max="15120" width="4.8984375" style="2456" customWidth="1"/>
    <col min="15121" max="15360" width="8.796875" style="2456"/>
    <col min="15361" max="15361" width="34.296875" style="2456" customWidth="1"/>
    <col min="15362" max="15362" width="7.59765625" style="2456" bestFit="1" customWidth="1"/>
    <col min="15363" max="15363" width="6.296875" style="2456" customWidth="1"/>
    <col min="15364" max="15364" width="4.5" style="2456" customWidth="1"/>
    <col min="15365" max="15365" width="6" style="2456" customWidth="1"/>
    <col min="15366" max="15366" width="5.296875" style="2456" customWidth="1"/>
    <col min="15367" max="15367" width="5.8984375" style="2456" customWidth="1"/>
    <col min="15368" max="15368" width="6.8984375" style="2456" customWidth="1"/>
    <col min="15369" max="15371" width="5.796875" style="2456" customWidth="1"/>
    <col min="15372" max="15372" width="7.59765625" style="2456" customWidth="1"/>
    <col min="15373" max="15373" width="7.19921875" style="2456" customWidth="1"/>
    <col min="15374" max="15374" width="8.69921875" style="2456" customWidth="1"/>
    <col min="15375" max="15375" width="8.796875" style="2456"/>
    <col min="15376" max="15376" width="4.8984375" style="2456" customWidth="1"/>
    <col min="15377" max="15616" width="8.796875" style="2456"/>
    <col min="15617" max="15617" width="34.296875" style="2456" customWidth="1"/>
    <col min="15618" max="15618" width="7.59765625" style="2456" bestFit="1" customWidth="1"/>
    <col min="15619" max="15619" width="6.296875" style="2456" customWidth="1"/>
    <col min="15620" max="15620" width="4.5" style="2456" customWidth="1"/>
    <col min="15621" max="15621" width="6" style="2456" customWidth="1"/>
    <col min="15622" max="15622" width="5.296875" style="2456" customWidth="1"/>
    <col min="15623" max="15623" width="5.8984375" style="2456" customWidth="1"/>
    <col min="15624" max="15624" width="6.8984375" style="2456" customWidth="1"/>
    <col min="15625" max="15627" width="5.796875" style="2456" customWidth="1"/>
    <col min="15628" max="15628" width="7.59765625" style="2456" customWidth="1"/>
    <col min="15629" max="15629" width="7.19921875" style="2456" customWidth="1"/>
    <col min="15630" max="15630" width="8.69921875" style="2456" customWidth="1"/>
    <col min="15631" max="15631" width="8.796875" style="2456"/>
    <col min="15632" max="15632" width="4.8984375" style="2456" customWidth="1"/>
    <col min="15633" max="15872" width="8.796875" style="2456"/>
    <col min="15873" max="15873" width="34.296875" style="2456" customWidth="1"/>
    <col min="15874" max="15874" width="7.59765625" style="2456" bestFit="1" customWidth="1"/>
    <col min="15875" max="15875" width="6.296875" style="2456" customWidth="1"/>
    <col min="15876" max="15876" width="4.5" style="2456" customWidth="1"/>
    <col min="15877" max="15877" width="6" style="2456" customWidth="1"/>
    <col min="15878" max="15878" width="5.296875" style="2456" customWidth="1"/>
    <col min="15879" max="15879" width="5.8984375" style="2456" customWidth="1"/>
    <col min="15880" max="15880" width="6.8984375" style="2456" customWidth="1"/>
    <col min="15881" max="15883" width="5.796875" style="2456" customWidth="1"/>
    <col min="15884" max="15884" width="7.59765625" style="2456" customWidth="1"/>
    <col min="15885" max="15885" width="7.19921875" style="2456" customWidth="1"/>
    <col min="15886" max="15886" width="8.69921875" style="2456" customWidth="1"/>
    <col min="15887" max="15887" width="8.796875" style="2456"/>
    <col min="15888" max="15888" width="4.8984375" style="2456" customWidth="1"/>
    <col min="15889" max="16128" width="8.796875" style="2456"/>
    <col min="16129" max="16129" width="34.296875" style="2456" customWidth="1"/>
    <col min="16130" max="16130" width="7.59765625" style="2456" bestFit="1" customWidth="1"/>
    <col min="16131" max="16131" width="6.296875" style="2456" customWidth="1"/>
    <col min="16132" max="16132" width="4.5" style="2456" customWidth="1"/>
    <col min="16133" max="16133" width="6" style="2456" customWidth="1"/>
    <col min="16134" max="16134" width="5.296875" style="2456" customWidth="1"/>
    <col min="16135" max="16135" width="5.8984375" style="2456" customWidth="1"/>
    <col min="16136" max="16136" width="6.8984375" style="2456" customWidth="1"/>
    <col min="16137" max="16139" width="5.796875" style="2456" customWidth="1"/>
    <col min="16140" max="16140" width="7.59765625" style="2456" customWidth="1"/>
    <col min="16141" max="16141" width="7.19921875" style="2456" customWidth="1"/>
    <col min="16142" max="16142" width="8.69921875" style="2456" customWidth="1"/>
    <col min="16143" max="16143" width="8.796875" style="2456"/>
    <col min="16144" max="16144" width="4.8984375" style="2456" customWidth="1"/>
    <col min="16145" max="16384" width="8.796875" style="2456"/>
  </cols>
  <sheetData>
    <row r="1" spans="1:19" s="1945" customFormat="1" ht="15.6" x14ac:dyDescent="0.3">
      <c r="A1" s="6383" t="s">
        <v>0</v>
      </c>
      <c r="B1" s="6383"/>
      <c r="C1" s="6383"/>
      <c r="D1" s="6383"/>
      <c r="E1" s="6383"/>
      <c r="F1" s="6383"/>
      <c r="G1" s="6383"/>
      <c r="H1" s="6383"/>
      <c r="I1" s="6383"/>
    </row>
    <row r="2" spans="1:19" s="1774" customFormat="1" ht="15.6" x14ac:dyDescent="0.3">
      <c r="A2" s="6533" t="s">
        <v>4333</v>
      </c>
      <c r="B2" s="6533"/>
      <c r="C2" s="6533"/>
      <c r="D2" s="6533"/>
      <c r="E2" s="6533"/>
      <c r="F2" s="6533"/>
      <c r="G2" s="6533"/>
      <c r="H2" s="6533"/>
      <c r="I2" s="6533"/>
      <c r="J2" s="6533"/>
      <c r="K2" s="6533"/>
      <c r="L2" s="6533"/>
      <c r="M2" s="6533"/>
      <c r="N2" s="6533"/>
      <c r="O2" s="6533"/>
    </row>
    <row r="3" spans="1:19" s="1616" customFormat="1" ht="14.25" customHeight="1" x14ac:dyDescent="0.3">
      <c r="A3" s="2399"/>
      <c r="B3" s="2399"/>
      <c r="C3" s="2399"/>
      <c r="D3" s="2399"/>
      <c r="E3" s="2399"/>
      <c r="F3" s="2399"/>
      <c r="G3" s="2399"/>
      <c r="H3" s="2399"/>
      <c r="I3" s="2399"/>
      <c r="J3" s="2400"/>
      <c r="K3" s="2400"/>
      <c r="L3" s="2089"/>
    </row>
    <row r="4" spans="1:19" s="5819" customFormat="1" ht="12.75" customHeight="1" x14ac:dyDescent="0.25">
      <c r="A4" s="6529" t="s">
        <v>2983</v>
      </c>
      <c r="B4" s="6530" t="s">
        <v>2984</v>
      </c>
      <c r="C4" s="6530"/>
      <c r="D4" s="6530"/>
      <c r="E4" s="6530"/>
      <c r="F4" s="6530"/>
      <c r="G4" s="6530"/>
      <c r="H4" s="6530"/>
      <c r="I4" s="6530"/>
      <c r="J4" s="6530"/>
      <c r="K4" s="6530"/>
      <c r="L4" s="6530"/>
      <c r="M4" s="6534" t="s">
        <v>4319</v>
      </c>
      <c r="N4" s="6534" t="s">
        <v>2985</v>
      </c>
      <c r="O4" s="6534" t="s">
        <v>6</v>
      </c>
    </row>
    <row r="5" spans="1:19" s="5819" customFormat="1" ht="9.75" customHeight="1" x14ac:dyDescent="0.25">
      <c r="A5" s="6529"/>
      <c r="B5" s="6320" t="s">
        <v>4320</v>
      </c>
      <c r="C5" s="6320" t="s">
        <v>2986</v>
      </c>
      <c r="D5" s="6320" t="s">
        <v>4321</v>
      </c>
      <c r="E5" s="6320" t="s">
        <v>2987</v>
      </c>
      <c r="F5" s="6320" t="s">
        <v>2988</v>
      </c>
      <c r="G5" s="6320" t="s">
        <v>2989</v>
      </c>
      <c r="H5" s="6320" t="s">
        <v>2990</v>
      </c>
      <c r="I5" s="6320" t="s">
        <v>2991</v>
      </c>
      <c r="J5" s="6320" t="s">
        <v>2992</v>
      </c>
      <c r="K5" s="6320" t="s">
        <v>2993</v>
      </c>
      <c r="L5" s="6528" t="s">
        <v>2994</v>
      </c>
      <c r="M5" s="6534"/>
      <c r="N5" s="6534"/>
      <c r="O5" s="6534"/>
    </row>
    <row r="6" spans="1:19" s="5819" customFormat="1" ht="4.5" customHeight="1" x14ac:dyDescent="0.25">
      <c r="A6" s="6529"/>
      <c r="B6" s="6320"/>
      <c r="C6" s="6320"/>
      <c r="D6" s="6320"/>
      <c r="E6" s="6320"/>
      <c r="F6" s="6320"/>
      <c r="G6" s="6320"/>
      <c r="H6" s="6320"/>
      <c r="I6" s="6320"/>
      <c r="J6" s="6320"/>
      <c r="K6" s="6320"/>
      <c r="L6" s="6528"/>
      <c r="M6" s="6534"/>
      <c r="N6" s="6534"/>
      <c r="O6" s="6534"/>
    </row>
    <row r="7" spans="1:19" s="5819" customFormat="1" ht="11.25" customHeight="1" x14ac:dyDescent="0.25">
      <c r="A7" s="5820" t="s">
        <v>2995</v>
      </c>
      <c r="B7" s="5821">
        <v>274</v>
      </c>
      <c r="C7" s="5821">
        <v>49</v>
      </c>
      <c r="D7" s="5821">
        <v>0</v>
      </c>
      <c r="E7" s="5821">
        <v>25</v>
      </c>
      <c r="F7" s="5821">
        <v>0</v>
      </c>
      <c r="G7" s="5821">
        <v>0</v>
      </c>
      <c r="H7" s="5821">
        <v>319</v>
      </c>
      <c r="I7" s="5821">
        <v>32</v>
      </c>
      <c r="J7" s="5821">
        <v>0</v>
      </c>
      <c r="K7" s="5821">
        <v>0</v>
      </c>
      <c r="L7" s="5821">
        <v>699</v>
      </c>
      <c r="M7" s="5821">
        <v>102</v>
      </c>
      <c r="N7" s="5821">
        <v>170</v>
      </c>
      <c r="O7" s="5821">
        <v>971</v>
      </c>
      <c r="P7" s="5822"/>
    </row>
    <row r="8" spans="1:19" s="5819" customFormat="1" ht="11.25" customHeight="1" x14ac:dyDescent="0.25">
      <c r="A8" s="5823" t="s">
        <v>2684</v>
      </c>
      <c r="B8" s="5824">
        <v>20</v>
      </c>
      <c r="C8" s="5824">
        <v>37</v>
      </c>
      <c r="D8" s="5825">
        <v>0</v>
      </c>
      <c r="E8" s="5825">
        <v>0</v>
      </c>
      <c r="F8" s="5825">
        <v>0</v>
      </c>
      <c r="G8" s="5825">
        <v>0</v>
      </c>
      <c r="H8" s="5824">
        <v>230</v>
      </c>
      <c r="I8" s="5824">
        <v>30</v>
      </c>
      <c r="J8" s="5825">
        <v>0</v>
      </c>
      <c r="K8" s="5825">
        <v>0</v>
      </c>
      <c r="L8" s="5826">
        <v>317</v>
      </c>
      <c r="M8" s="5827">
        <v>47</v>
      </c>
      <c r="N8" s="5824">
        <v>170</v>
      </c>
      <c r="O8" s="5826">
        <v>534</v>
      </c>
      <c r="P8" s="5822"/>
    </row>
    <row r="9" spans="1:19" s="5819" customFormat="1" ht="11.25" customHeight="1" x14ac:dyDescent="0.25">
      <c r="A9" s="5823" t="s">
        <v>4322</v>
      </c>
      <c r="B9" s="5825">
        <v>0</v>
      </c>
      <c r="C9" s="5825">
        <v>0</v>
      </c>
      <c r="D9" s="5825">
        <v>0</v>
      </c>
      <c r="E9" s="5825">
        <v>0</v>
      </c>
      <c r="F9" s="5825">
        <v>0</v>
      </c>
      <c r="G9" s="5825">
        <v>0</v>
      </c>
      <c r="H9" s="5828">
        <v>89</v>
      </c>
      <c r="I9" s="5825">
        <v>0</v>
      </c>
      <c r="J9" s="5825">
        <v>0</v>
      </c>
      <c r="K9" s="5825">
        <v>0</v>
      </c>
      <c r="L9" s="5826">
        <v>89</v>
      </c>
      <c r="M9" s="5829">
        <v>55</v>
      </c>
      <c r="N9" s="5828">
        <v>0</v>
      </c>
      <c r="O9" s="5828">
        <v>144</v>
      </c>
      <c r="P9" s="5830"/>
    </row>
    <row r="10" spans="1:19" s="5819" customFormat="1" ht="11.25" customHeight="1" x14ac:dyDescent="0.25">
      <c r="A10" s="5823" t="s">
        <v>4323</v>
      </c>
      <c r="B10" s="5825">
        <v>0</v>
      </c>
      <c r="C10" s="5828">
        <v>1</v>
      </c>
      <c r="D10" s="5825">
        <v>0</v>
      </c>
      <c r="E10" s="5828">
        <v>25</v>
      </c>
      <c r="F10" s="5825">
        <v>0</v>
      </c>
      <c r="G10" s="5825">
        <v>0</v>
      </c>
      <c r="H10" s="5825">
        <v>0</v>
      </c>
      <c r="I10" s="5828">
        <v>2</v>
      </c>
      <c r="J10" s="5825">
        <v>0</v>
      </c>
      <c r="K10" s="5825">
        <v>0</v>
      </c>
      <c r="L10" s="5826">
        <v>28</v>
      </c>
      <c r="M10" s="5829">
        <v>0</v>
      </c>
      <c r="N10" s="5828">
        <v>0</v>
      </c>
      <c r="O10" s="5828">
        <v>28</v>
      </c>
      <c r="P10" s="5822"/>
    </row>
    <row r="11" spans="1:19" s="5819" customFormat="1" ht="11.25" customHeight="1" x14ac:dyDescent="0.25">
      <c r="A11" s="5823" t="s">
        <v>4324</v>
      </c>
      <c r="B11" s="5828">
        <v>249</v>
      </c>
      <c r="C11" s="5828">
        <v>11</v>
      </c>
      <c r="D11" s="5825">
        <v>0</v>
      </c>
      <c r="E11" s="5825">
        <v>0</v>
      </c>
      <c r="F11" s="5825">
        <v>0</v>
      </c>
      <c r="G11" s="5825">
        <v>0</v>
      </c>
      <c r="H11" s="5825">
        <v>0</v>
      </c>
      <c r="I11" s="5825">
        <v>0</v>
      </c>
      <c r="J11" s="5825">
        <v>0</v>
      </c>
      <c r="K11" s="5825">
        <v>0</v>
      </c>
      <c r="L11" s="5826">
        <v>260</v>
      </c>
      <c r="M11" s="5829">
        <v>0</v>
      </c>
      <c r="N11" s="5828">
        <v>0</v>
      </c>
      <c r="O11" s="5828">
        <v>260</v>
      </c>
      <c r="P11" s="5822"/>
    </row>
    <row r="12" spans="1:19" s="5819" customFormat="1" ht="11.25" customHeight="1" x14ac:dyDescent="0.25">
      <c r="A12" s="5823" t="s">
        <v>4325</v>
      </c>
      <c r="B12" s="5828">
        <v>5</v>
      </c>
      <c r="C12" s="5825">
        <v>0</v>
      </c>
      <c r="D12" s="5825">
        <v>0</v>
      </c>
      <c r="E12" s="5825">
        <v>0</v>
      </c>
      <c r="F12" s="5825">
        <v>0</v>
      </c>
      <c r="G12" s="5825">
        <v>0</v>
      </c>
      <c r="H12" s="5825">
        <v>0</v>
      </c>
      <c r="I12" s="5825">
        <v>0</v>
      </c>
      <c r="J12" s="5825">
        <v>0</v>
      </c>
      <c r="K12" s="5825">
        <v>0</v>
      </c>
      <c r="L12" s="5826">
        <v>5</v>
      </c>
      <c r="M12" s="5829">
        <v>0</v>
      </c>
      <c r="N12" s="5828">
        <v>0</v>
      </c>
      <c r="O12" s="5828">
        <v>5</v>
      </c>
      <c r="P12" s="5822"/>
    </row>
    <row r="13" spans="1:19" ht="11.25" customHeight="1" x14ac:dyDescent="0.25">
      <c r="A13" s="5831" t="s">
        <v>4326</v>
      </c>
      <c r="B13" s="5825">
        <v>4518</v>
      </c>
      <c r="C13" s="5825">
        <v>786</v>
      </c>
      <c r="D13" s="5825">
        <v>0</v>
      </c>
      <c r="E13" s="5825">
        <v>0</v>
      </c>
      <c r="F13" s="5825">
        <v>22</v>
      </c>
      <c r="G13" s="5825">
        <v>0</v>
      </c>
      <c r="H13" s="5825">
        <v>843</v>
      </c>
      <c r="I13" s="5825">
        <v>532</v>
      </c>
      <c r="J13" s="5825">
        <v>204</v>
      </c>
      <c r="K13" s="5825">
        <v>49</v>
      </c>
      <c r="L13" s="5825">
        <v>6954</v>
      </c>
      <c r="M13" s="5825">
        <v>2915</v>
      </c>
      <c r="N13" s="5825">
        <v>3846</v>
      </c>
      <c r="O13" s="5825">
        <v>13715</v>
      </c>
    </row>
    <row r="14" spans="1:19" s="5819" customFormat="1" ht="11.25" customHeight="1" x14ac:dyDescent="0.25">
      <c r="A14" s="5823" t="s">
        <v>2677</v>
      </c>
      <c r="B14" s="5828">
        <v>296</v>
      </c>
      <c r="C14" s="5828">
        <v>13</v>
      </c>
      <c r="D14" s="5825">
        <v>0</v>
      </c>
      <c r="E14" s="5825">
        <v>0</v>
      </c>
      <c r="F14" s="5825">
        <v>0</v>
      </c>
      <c r="G14" s="5825">
        <v>0</v>
      </c>
      <c r="H14" s="5825">
        <v>0</v>
      </c>
      <c r="I14" s="5825">
        <v>0</v>
      </c>
      <c r="J14" s="5825">
        <v>0</v>
      </c>
      <c r="K14" s="5825">
        <v>0</v>
      </c>
      <c r="L14" s="5825">
        <v>309</v>
      </c>
      <c r="M14" s="5828">
        <v>6</v>
      </c>
      <c r="N14" s="5828">
        <v>31</v>
      </c>
      <c r="O14" s="5828">
        <v>346</v>
      </c>
      <c r="P14" s="2456"/>
    </row>
    <row r="15" spans="1:19" ht="11.25" customHeight="1" x14ac:dyDescent="0.25">
      <c r="A15" s="5823" t="s">
        <v>2996</v>
      </c>
      <c r="B15" s="5825">
        <v>0</v>
      </c>
      <c r="C15" s="5825">
        <v>0</v>
      </c>
      <c r="D15" s="5825">
        <v>0</v>
      </c>
      <c r="E15" s="5825">
        <v>0</v>
      </c>
      <c r="F15" s="5825">
        <v>0</v>
      </c>
      <c r="G15" s="5825">
        <v>0</v>
      </c>
      <c r="H15" s="5825">
        <v>0</v>
      </c>
      <c r="I15" s="5825">
        <v>0</v>
      </c>
      <c r="J15" s="5825">
        <v>0</v>
      </c>
      <c r="K15" s="5825">
        <v>0</v>
      </c>
      <c r="L15" s="5825">
        <v>0</v>
      </c>
      <c r="M15" s="5828">
        <v>111</v>
      </c>
      <c r="N15" s="5828">
        <v>286</v>
      </c>
      <c r="O15" s="5828">
        <v>397</v>
      </c>
    </row>
    <row r="16" spans="1:19" ht="11.25" customHeight="1" x14ac:dyDescent="0.25">
      <c r="A16" s="5823" t="s">
        <v>2997</v>
      </c>
      <c r="B16" s="5825">
        <v>0</v>
      </c>
      <c r="C16" s="5825">
        <v>0</v>
      </c>
      <c r="D16" s="5825">
        <v>0</v>
      </c>
      <c r="E16" s="5825">
        <v>0</v>
      </c>
      <c r="F16" s="5825">
        <v>0</v>
      </c>
      <c r="G16" s="5825">
        <v>0</v>
      </c>
      <c r="H16" s="5825">
        <v>0</v>
      </c>
      <c r="I16" s="5825">
        <v>0</v>
      </c>
      <c r="J16" s="5825">
        <v>0</v>
      </c>
      <c r="K16" s="5825">
        <v>0</v>
      </c>
      <c r="L16" s="5825">
        <v>0</v>
      </c>
      <c r="M16" s="5828">
        <v>0</v>
      </c>
      <c r="N16" s="5828">
        <v>46</v>
      </c>
      <c r="O16" s="5828">
        <v>46</v>
      </c>
      <c r="S16" s="5832"/>
    </row>
    <row r="17" spans="1:16" ht="11.25" customHeight="1" x14ac:dyDescent="0.25">
      <c r="A17" s="5833" t="s">
        <v>2683</v>
      </c>
      <c r="B17" s="5828">
        <v>1067</v>
      </c>
      <c r="C17" s="5828">
        <v>47</v>
      </c>
      <c r="D17" s="5825">
        <v>0</v>
      </c>
      <c r="E17" s="5825">
        <v>0</v>
      </c>
      <c r="F17" s="5825">
        <v>0</v>
      </c>
      <c r="G17" s="5825">
        <v>0</v>
      </c>
      <c r="H17" s="5825">
        <v>0</v>
      </c>
      <c r="I17" s="5828">
        <v>377</v>
      </c>
      <c r="J17" s="5828">
        <v>96</v>
      </c>
      <c r="K17" s="5825">
        <v>0</v>
      </c>
      <c r="L17" s="5825">
        <v>1587</v>
      </c>
      <c r="M17" s="5828">
        <v>31</v>
      </c>
      <c r="N17" s="5828">
        <v>1275</v>
      </c>
      <c r="O17" s="5828">
        <v>2893</v>
      </c>
    </row>
    <row r="18" spans="1:16" ht="11.25" customHeight="1" x14ac:dyDescent="0.25">
      <c r="A18" s="5833" t="s">
        <v>2974</v>
      </c>
      <c r="B18" s="5828">
        <v>315</v>
      </c>
      <c r="C18" s="5828">
        <v>184</v>
      </c>
      <c r="D18" s="5825">
        <v>0</v>
      </c>
      <c r="E18" s="5825">
        <v>0</v>
      </c>
      <c r="F18" s="5828">
        <v>22</v>
      </c>
      <c r="G18" s="5825">
        <v>0</v>
      </c>
      <c r="H18" s="5828">
        <v>8</v>
      </c>
      <c r="I18" s="5828">
        <v>20</v>
      </c>
      <c r="J18" s="5825">
        <v>0</v>
      </c>
      <c r="K18" s="5828">
        <v>17</v>
      </c>
      <c r="L18" s="5825">
        <v>566</v>
      </c>
      <c r="M18" s="5828">
        <v>474</v>
      </c>
      <c r="N18" s="5828">
        <v>383</v>
      </c>
      <c r="O18" s="5828">
        <v>1423</v>
      </c>
    </row>
    <row r="19" spans="1:16" ht="11.25" customHeight="1" x14ac:dyDescent="0.25">
      <c r="A19" s="5833" t="s">
        <v>2998</v>
      </c>
      <c r="B19" s="5828">
        <v>1836</v>
      </c>
      <c r="C19" s="5828">
        <v>490</v>
      </c>
      <c r="D19" s="5825">
        <v>0</v>
      </c>
      <c r="E19" s="5825">
        <v>0</v>
      </c>
      <c r="F19" s="5825">
        <v>0</v>
      </c>
      <c r="G19" s="5825">
        <v>0</v>
      </c>
      <c r="H19" s="5828">
        <v>719</v>
      </c>
      <c r="I19" s="5828">
        <v>135</v>
      </c>
      <c r="J19" s="5828">
        <v>108</v>
      </c>
      <c r="K19" s="5825">
        <v>0</v>
      </c>
      <c r="L19" s="5825">
        <v>3288</v>
      </c>
      <c r="M19" s="5828">
        <v>960</v>
      </c>
      <c r="N19" s="5828">
        <v>487</v>
      </c>
      <c r="O19" s="5828">
        <v>4735</v>
      </c>
    </row>
    <row r="20" spans="1:16" ht="11.25" customHeight="1" x14ac:dyDescent="0.25">
      <c r="A20" s="5833" t="s">
        <v>2999</v>
      </c>
      <c r="B20" s="5828">
        <v>478</v>
      </c>
      <c r="C20" s="5828">
        <v>38</v>
      </c>
      <c r="D20" s="5825">
        <v>0</v>
      </c>
      <c r="E20" s="5825">
        <v>0</v>
      </c>
      <c r="F20" s="5825">
        <v>0</v>
      </c>
      <c r="G20" s="5825">
        <v>0</v>
      </c>
      <c r="H20" s="5828">
        <v>116</v>
      </c>
      <c r="I20" s="5825">
        <v>0</v>
      </c>
      <c r="J20" s="5825">
        <v>0</v>
      </c>
      <c r="K20" s="5825">
        <v>0</v>
      </c>
      <c r="L20" s="5825">
        <v>632</v>
      </c>
      <c r="M20" s="5828">
        <v>2</v>
      </c>
      <c r="N20" s="5828">
        <v>216</v>
      </c>
      <c r="O20" s="5828">
        <v>850</v>
      </c>
    </row>
    <row r="21" spans="1:16" ht="11.25" customHeight="1" x14ac:dyDescent="0.25">
      <c r="A21" s="5823" t="s">
        <v>4327</v>
      </c>
      <c r="B21" s="5828">
        <v>168</v>
      </c>
      <c r="C21" s="5825">
        <v>0</v>
      </c>
      <c r="D21" s="5825">
        <v>0</v>
      </c>
      <c r="E21" s="5825">
        <v>0</v>
      </c>
      <c r="F21" s="5825">
        <v>0</v>
      </c>
      <c r="G21" s="5825">
        <v>0</v>
      </c>
      <c r="H21" s="5825">
        <v>0</v>
      </c>
      <c r="I21" s="5825">
        <v>0</v>
      </c>
      <c r="J21" s="5825">
        <v>0</v>
      </c>
      <c r="K21" s="5828">
        <v>32</v>
      </c>
      <c r="L21" s="5825">
        <v>200</v>
      </c>
      <c r="M21" s="5828">
        <v>1273</v>
      </c>
      <c r="N21" s="5828">
        <v>601</v>
      </c>
      <c r="O21" s="5828">
        <v>2074</v>
      </c>
    </row>
    <row r="22" spans="1:16" ht="11.25" customHeight="1" x14ac:dyDescent="0.25">
      <c r="A22" s="5823" t="s">
        <v>3000</v>
      </c>
      <c r="B22" s="5828">
        <v>81</v>
      </c>
      <c r="C22" s="5825">
        <v>0</v>
      </c>
      <c r="D22" s="5825">
        <v>0</v>
      </c>
      <c r="E22" s="5825">
        <v>0</v>
      </c>
      <c r="F22" s="5825">
        <v>0</v>
      </c>
      <c r="G22" s="5825">
        <v>0</v>
      </c>
      <c r="H22" s="5825">
        <v>0</v>
      </c>
      <c r="I22" s="5825">
        <v>0</v>
      </c>
      <c r="J22" s="5825">
        <v>0</v>
      </c>
      <c r="K22" s="5825">
        <v>0</v>
      </c>
      <c r="L22" s="5825">
        <v>81</v>
      </c>
      <c r="M22" s="5828">
        <v>0</v>
      </c>
      <c r="N22" s="5828">
        <v>0</v>
      </c>
      <c r="O22" s="5828">
        <v>81</v>
      </c>
    </row>
    <row r="23" spans="1:16" ht="11.25" customHeight="1" x14ac:dyDescent="0.25">
      <c r="A23" s="5823" t="s">
        <v>3001</v>
      </c>
      <c r="B23" s="5825">
        <v>0</v>
      </c>
      <c r="C23" s="5825">
        <v>0</v>
      </c>
      <c r="D23" s="5825">
        <v>0</v>
      </c>
      <c r="E23" s="5825">
        <v>0</v>
      </c>
      <c r="F23" s="5825">
        <v>0</v>
      </c>
      <c r="G23" s="5825">
        <v>0</v>
      </c>
      <c r="H23" s="5825">
        <v>0</v>
      </c>
      <c r="I23" s="5825">
        <v>0</v>
      </c>
      <c r="J23" s="5825">
        <v>0</v>
      </c>
      <c r="K23" s="5825">
        <v>0</v>
      </c>
      <c r="L23" s="5825">
        <v>0</v>
      </c>
      <c r="M23" s="5828">
        <v>58</v>
      </c>
      <c r="N23" s="5828">
        <v>51</v>
      </c>
      <c r="O23" s="5834">
        <v>109</v>
      </c>
    </row>
    <row r="24" spans="1:16" ht="11.25" customHeight="1" x14ac:dyDescent="0.25">
      <c r="A24" s="5823" t="s">
        <v>2687</v>
      </c>
      <c r="B24" s="5828">
        <v>263</v>
      </c>
      <c r="C24" s="5828">
        <v>14</v>
      </c>
      <c r="D24" s="5825">
        <v>0</v>
      </c>
      <c r="E24" s="5825">
        <v>0</v>
      </c>
      <c r="F24" s="5825">
        <v>0</v>
      </c>
      <c r="G24" s="5825">
        <v>0</v>
      </c>
      <c r="H24" s="5825">
        <v>0</v>
      </c>
      <c r="I24" s="5825">
        <v>0</v>
      </c>
      <c r="J24" s="5825">
        <v>0</v>
      </c>
      <c r="K24" s="5825">
        <v>0</v>
      </c>
      <c r="L24" s="5825">
        <v>277</v>
      </c>
      <c r="M24" s="5828">
        <v>0</v>
      </c>
      <c r="N24" s="5828">
        <v>470</v>
      </c>
      <c r="O24" s="5828">
        <v>747</v>
      </c>
    </row>
    <row r="25" spans="1:16" ht="11.25" customHeight="1" x14ac:dyDescent="0.25">
      <c r="A25" s="5823" t="s">
        <v>1666</v>
      </c>
      <c r="B25" s="5828">
        <v>14</v>
      </c>
      <c r="C25" s="5825">
        <v>0</v>
      </c>
      <c r="D25" s="5825">
        <v>0</v>
      </c>
      <c r="E25" s="5825">
        <v>0</v>
      </c>
      <c r="F25" s="5825">
        <v>0</v>
      </c>
      <c r="G25" s="5825">
        <v>0</v>
      </c>
      <c r="H25" s="5825">
        <v>0</v>
      </c>
      <c r="I25" s="5825">
        <v>0</v>
      </c>
      <c r="J25" s="5825">
        <v>0</v>
      </c>
      <c r="K25" s="5825">
        <v>0</v>
      </c>
      <c r="L25" s="5825">
        <v>14</v>
      </c>
      <c r="M25" s="5828">
        <v>0</v>
      </c>
      <c r="N25" s="5828">
        <v>0</v>
      </c>
      <c r="O25" s="5828">
        <v>14</v>
      </c>
    </row>
    <row r="26" spans="1:16" s="5819" customFormat="1" ht="12" customHeight="1" x14ac:dyDescent="0.25">
      <c r="A26" s="5835" t="s">
        <v>4328</v>
      </c>
      <c r="B26" s="5825">
        <v>4821</v>
      </c>
      <c r="C26" s="5825">
        <v>1635</v>
      </c>
      <c r="D26" s="5825">
        <v>72</v>
      </c>
      <c r="E26" s="5825">
        <v>2877</v>
      </c>
      <c r="F26" s="5825">
        <v>208</v>
      </c>
      <c r="G26" s="5825">
        <v>2</v>
      </c>
      <c r="H26" s="5825">
        <v>12238</v>
      </c>
      <c r="I26" s="5825">
        <v>304</v>
      </c>
      <c r="J26" s="5825">
        <v>79</v>
      </c>
      <c r="K26" s="5825">
        <v>0</v>
      </c>
      <c r="L26" s="5825">
        <v>22236</v>
      </c>
      <c r="M26" s="5825">
        <v>10754</v>
      </c>
      <c r="N26" s="5825">
        <v>3599</v>
      </c>
      <c r="O26" s="5825">
        <v>36589</v>
      </c>
    </row>
    <row r="27" spans="1:16" s="5819" customFormat="1" ht="12" customHeight="1" x14ac:dyDescent="0.25">
      <c r="A27" s="5823" t="s">
        <v>3002</v>
      </c>
      <c r="B27" s="5828">
        <v>582</v>
      </c>
      <c r="C27" s="5828">
        <v>236</v>
      </c>
      <c r="D27" s="5825">
        <v>0</v>
      </c>
      <c r="E27" s="5825">
        <v>0</v>
      </c>
      <c r="F27" s="5825">
        <v>0</v>
      </c>
      <c r="G27" s="5825">
        <v>0</v>
      </c>
      <c r="H27" s="5828">
        <v>1181</v>
      </c>
      <c r="I27" s="5828">
        <v>42</v>
      </c>
      <c r="J27" s="5825">
        <v>0</v>
      </c>
      <c r="K27" s="5825">
        <v>0</v>
      </c>
      <c r="L27" s="5825">
        <v>2041</v>
      </c>
      <c r="M27" s="5828">
        <v>6565</v>
      </c>
      <c r="N27" s="5828">
        <v>284</v>
      </c>
      <c r="O27" s="5828">
        <v>8890</v>
      </c>
      <c r="P27" s="2456"/>
    </row>
    <row r="28" spans="1:16" ht="12" customHeight="1" x14ac:dyDescent="0.25">
      <c r="A28" s="5823" t="s">
        <v>3003</v>
      </c>
      <c r="B28" s="5828">
        <v>715</v>
      </c>
      <c r="C28" s="5828">
        <v>910</v>
      </c>
      <c r="D28" s="5825">
        <v>0</v>
      </c>
      <c r="E28" s="5825">
        <v>0</v>
      </c>
      <c r="F28" s="5825">
        <v>0</v>
      </c>
      <c r="G28" s="5825">
        <v>0</v>
      </c>
      <c r="H28" s="5828">
        <v>2803</v>
      </c>
      <c r="I28" s="5828">
        <v>82</v>
      </c>
      <c r="J28" s="5825">
        <v>0</v>
      </c>
      <c r="K28" s="5825">
        <v>0</v>
      </c>
      <c r="L28" s="5825">
        <v>4510</v>
      </c>
      <c r="M28" s="5828">
        <v>1397</v>
      </c>
      <c r="N28" s="5828">
        <v>682</v>
      </c>
      <c r="O28" s="5828">
        <v>6589</v>
      </c>
    </row>
    <row r="29" spans="1:16" ht="12" customHeight="1" x14ac:dyDescent="0.25">
      <c r="A29" s="5823" t="s">
        <v>3004</v>
      </c>
      <c r="B29" s="5825">
        <v>0</v>
      </c>
      <c r="C29" s="5828">
        <v>51</v>
      </c>
      <c r="D29" s="5828">
        <v>72</v>
      </c>
      <c r="E29" s="5825">
        <v>0</v>
      </c>
      <c r="F29" s="5828">
        <v>116</v>
      </c>
      <c r="G29" s="5828">
        <v>2</v>
      </c>
      <c r="H29" s="5828">
        <v>295</v>
      </c>
      <c r="I29" s="5825">
        <v>0</v>
      </c>
      <c r="J29" s="5825">
        <v>0</v>
      </c>
      <c r="K29" s="5825">
        <v>0</v>
      </c>
      <c r="L29" s="5825">
        <v>536</v>
      </c>
      <c r="M29" s="5828">
        <v>84</v>
      </c>
      <c r="N29" s="5828">
        <v>218</v>
      </c>
      <c r="O29" s="5828">
        <v>838</v>
      </c>
    </row>
    <row r="30" spans="1:16" ht="12" customHeight="1" x14ac:dyDescent="0.25">
      <c r="A30" s="5823" t="s">
        <v>3005</v>
      </c>
      <c r="B30" s="5828">
        <v>919</v>
      </c>
      <c r="C30" s="5828">
        <v>150</v>
      </c>
      <c r="D30" s="5825">
        <v>0</v>
      </c>
      <c r="E30" s="5825">
        <v>0</v>
      </c>
      <c r="F30" s="5825">
        <v>0</v>
      </c>
      <c r="G30" s="5825">
        <v>0</v>
      </c>
      <c r="H30" s="5828">
        <v>691</v>
      </c>
      <c r="I30" s="5828">
        <v>32</v>
      </c>
      <c r="J30" s="5825">
        <v>0</v>
      </c>
      <c r="K30" s="5825">
        <v>0</v>
      </c>
      <c r="L30" s="5825">
        <v>1792</v>
      </c>
      <c r="M30" s="5828">
        <v>176</v>
      </c>
      <c r="N30" s="5828">
        <v>175</v>
      </c>
      <c r="O30" s="5828">
        <v>2143</v>
      </c>
    </row>
    <row r="31" spans="1:16" ht="12" customHeight="1" x14ac:dyDescent="0.25">
      <c r="A31" s="5823" t="s">
        <v>3006</v>
      </c>
      <c r="B31" s="5828">
        <v>347</v>
      </c>
      <c r="C31" s="5828">
        <v>12</v>
      </c>
      <c r="D31" s="5825">
        <v>0</v>
      </c>
      <c r="E31" s="5825">
        <v>0</v>
      </c>
      <c r="F31" s="5825">
        <v>0</v>
      </c>
      <c r="G31" s="5825">
        <v>0</v>
      </c>
      <c r="H31" s="5828">
        <v>3118</v>
      </c>
      <c r="I31" s="5828">
        <v>56</v>
      </c>
      <c r="J31" s="5825">
        <v>0</v>
      </c>
      <c r="K31" s="5825">
        <v>0</v>
      </c>
      <c r="L31" s="5825">
        <v>3533</v>
      </c>
      <c r="M31" s="5828">
        <v>663</v>
      </c>
      <c r="N31" s="5828">
        <v>623</v>
      </c>
      <c r="O31" s="5828">
        <v>4819</v>
      </c>
    </row>
    <row r="32" spans="1:16" ht="12" customHeight="1" x14ac:dyDescent="0.25">
      <c r="A32" s="5823" t="s">
        <v>3007</v>
      </c>
      <c r="B32" s="5828">
        <v>73</v>
      </c>
      <c r="C32" s="5828">
        <v>50</v>
      </c>
      <c r="D32" s="5825">
        <v>0</v>
      </c>
      <c r="E32" s="5825">
        <v>0</v>
      </c>
      <c r="F32" s="5825">
        <v>0</v>
      </c>
      <c r="G32" s="5825">
        <v>0</v>
      </c>
      <c r="H32" s="5828">
        <v>301</v>
      </c>
      <c r="I32" s="5825">
        <v>0</v>
      </c>
      <c r="J32" s="5825">
        <v>0</v>
      </c>
      <c r="K32" s="5825">
        <v>0</v>
      </c>
      <c r="L32" s="5825">
        <v>424</v>
      </c>
      <c r="M32" s="5828">
        <v>199</v>
      </c>
      <c r="N32" s="5828">
        <v>113</v>
      </c>
      <c r="O32" s="5828">
        <v>736</v>
      </c>
    </row>
    <row r="33" spans="1:16" ht="12" customHeight="1" x14ac:dyDescent="0.25">
      <c r="A33" s="5823" t="s">
        <v>3008</v>
      </c>
      <c r="B33" s="5825">
        <v>0</v>
      </c>
      <c r="C33" s="5828">
        <v>50</v>
      </c>
      <c r="D33" s="5825">
        <v>0</v>
      </c>
      <c r="E33" s="5825">
        <v>0</v>
      </c>
      <c r="F33" s="5825">
        <v>0</v>
      </c>
      <c r="G33" s="5825">
        <v>0</v>
      </c>
      <c r="H33" s="5825">
        <v>0</v>
      </c>
      <c r="I33" s="5825">
        <v>0</v>
      </c>
      <c r="J33" s="5825">
        <v>0</v>
      </c>
      <c r="K33" s="5825">
        <v>0</v>
      </c>
      <c r="L33" s="5825">
        <v>50</v>
      </c>
      <c r="M33" s="5828">
        <v>0</v>
      </c>
      <c r="N33" s="5828">
        <v>0</v>
      </c>
      <c r="O33" s="5828">
        <v>50</v>
      </c>
    </row>
    <row r="34" spans="1:16" ht="12" customHeight="1" x14ac:dyDescent="0.25">
      <c r="A34" s="5823" t="s">
        <v>3009</v>
      </c>
      <c r="B34" s="5828">
        <v>343</v>
      </c>
      <c r="C34" s="5825">
        <v>0</v>
      </c>
      <c r="D34" s="5825">
        <v>0</v>
      </c>
      <c r="E34" s="5825">
        <v>0</v>
      </c>
      <c r="F34" s="5825">
        <v>0</v>
      </c>
      <c r="G34" s="5825">
        <v>0</v>
      </c>
      <c r="H34" s="5828">
        <v>231</v>
      </c>
      <c r="I34" s="5825">
        <v>0</v>
      </c>
      <c r="J34" s="5825">
        <v>0</v>
      </c>
      <c r="K34" s="5825">
        <v>0</v>
      </c>
      <c r="L34" s="5825">
        <v>574</v>
      </c>
      <c r="M34" s="5828">
        <v>0</v>
      </c>
      <c r="N34" s="5828">
        <v>134</v>
      </c>
      <c r="O34" s="5828">
        <v>708</v>
      </c>
    </row>
    <row r="35" spans="1:16" ht="12" customHeight="1" x14ac:dyDescent="0.25">
      <c r="A35" s="5823" t="s">
        <v>1686</v>
      </c>
      <c r="B35" s="5828">
        <v>75</v>
      </c>
      <c r="C35" s="5828">
        <v>10</v>
      </c>
      <c r="D35" s="5825">
        <v>0</v>
      </c>
      <c r="E35" s="5828">
        <v>2877</v>
      </c>
      <c r="F35" s="5825">
        <v>0</v>
      </c>
      <c r="G35" s="5825">
        <v>0</v>
      </c>
      <c r="H35" s="5828">
        <v>1122</v>
      </c>
      <c r="I35" s="5825">
        <v>0</v>
      </c>
      <c r="J35" s="5825">
        <v>0</v>
      </c>
      <c r="K35" s="5825">
        <v>0</v>
      </c>
      <c r="L35" s="5825">
        <v>4084</v>
      </c>
      <c r="M35" s="5828">
        <v>16</v>
      </c>
      <c r="N35" s="5828">
        <v>203</v>
      </c>
      <c r="O35" s="5828">
        <v>4303</v>
      </c>
    </row>
    <row r="36" spans="1:16" ht="12" customHeight="1" x14ac:dyDescent="0.25">
      <c r="A36" s="5823" t="s">
        <v>3010</v>
      </c>
      <c r="B36" s="5828">
        <v>13</v>
      </c>
      <c r="C36" s="5825">
        <v>0</v>
      </c>
      <c r="D36" s="5825">
        <v>0</v>
      </c>
      <c r="E36" s="5825">
        <v>0</v>
      </c>
      <c r="F36" s="5828">
        <v>14</v>
      </c>
      <c r="G36" s="5825">
        <v>0</v>
      </c>
      <c r="H36" s="5825">
        <v>0</v>
      </c>
      <c r="I36" s="5828">
        <v>92</v>
      </c>
      <c r="J36" s="5825">
        <v>0</v>
      </c>
      <c r="K36" s="5825">
        <v>0</v>
      </c>
      <c r="L36" s="5825">
        <v>119</v>
      </c>
      <c r="M36" s="5828">
        <v>0</v>
      </c>
      <c r="N36" s="5828">
        <v>49</v>
      </c>
      <c r="O36" s="5828">
        <v>168</v>
      </c>
    </row>
    <row r="37" spans="1:16" ht="12" customHeight="1" x14ac:dyDescent="0.25">
      <c r="A37" s="5823" t="s">
        <v>3011</v>
      </c>
      <c r="B37" s="5828">
        <v>237</v>
      </c>
      <c r="C37" s="5825">
        <v>0</v>
      </c>
      <c r="D37" s="5825">
        <v>0</v>
      </c>
      <c r="E37" s="5825">
        <v>0</v>
      </c>
      <c r="F37" s="5828">
        <v>78</v>
      </c>
      <c r="G37" s="5825">
        <v>0</v>
      </c>
      <c r="H37" s="5828">
        <v>711</v>
      </c>
      <c r="I37" s="5825">
        <v>0</v>
      </c>
      <c r="J37" s="5825">
        <v>0</v>
      </c>
      <c r="K37" s="5825">
        <v>0</v>
      </c>
      <c r="L37" s="5825">
        <v>1026</v>
      </c>
      <c r="M37" s="5828">
        <v>0</v>
      </c>
      <c r="N37" s="5828">
        <v>256</v>
      </c>
      <c r="O37" s="5828">
        <v>1282</v>
      </c>
    </row>
    <row r="38" spans="1:16" ht="12" customHeight="1" x14ac:dyDescent="0.25">
      <c r="A38" s="5823" t="s">
        <v>3012</v>
      </c>
      <c r="B38" s="5828">
        <v>1015</v>
      </c>
      <c r="C38" s="5828">
        <v>51</v>
      </c>
      <c r="D38" s="5825">
        <v>0</v>
      </c>
      <c r="E38" s="5825">
        <v>0</v>
      </c>
      <c r="F38" s="5825">
        <v>0</v>
      </c>
      <c r="G38" s="5825">
        <v>0</v>
      </c>
      <c r="H38" s="5828">
        <v>1178</v>
      </c>
      <c r="I38" s="5825">
        <v>0</v>
      </c>
      <c r="J38" s="5825">
        <v>0</v>
      </c>
      <c r="K38" s="5825">
        <v>0</v>
      </c>
      <c r="L38" s="5825">
        <v>2244</v>
      </c>
      <c r="M38" s="5828">
        <v>640</v>
      </c>
      <c r="N38" s="5828">
        <v>312</v>
      </c>
      <c r="O38" s="5828">
        <v>3196</v>
      </c>
    </row>
    <row r="39" spans="1:16" ht="12" customHeight="1" x14ac:dyDescent="0.25">
      <c r="A39" s="5823" t="s">
        <v>3013</v>
      </c>
      <c r="B39" s="5828">
        <v>113</v>
      </c>
      <c r="C39" s="5825">
        <v>0</v>
      </c>
      <c r="D39" s="5825">
        <v>0</v>
      </c>
      <c r="E39" s="5825">
        <v>0</v>
      </c>
      <c r="F39" s="5825">
        <v>0</v>
      </c>
      <c r="G39" s="5825">
        <v>0</v>
      </c>
      <c r="H39" s="5825">
        <v>0</v>
      </c>
      <c r="I39" s="5825">
        <v>0</v>
      </c>
      <c r="J39" s="5825">
        <v>0</v>
      </c>
      <c r="K39" s="5825">
        <v>0</v>
      </c>
      <c r="L39" s="5825">
        <v>113</v>
      </c>
      <c r="M39" s="5828">
        <v>242</v>
      </c>
      <c r="N39" s="5828">
        <v>66</v>
      </c>
      <c r="O39" s="5834">
        <v>421</v>
      </c>
    </row>
    <row r="40" spans="1:16" ht="12" customHeight="1" x14ac:dyDescent="0.25">
      <c r="A40" s="5823" t="s">
        <v>3014</v>
      </c>
      <c r="B40" s="5828">
        <v>275</v>
      </c>
      <c r="C40" s="5828">
        <v>3</v>
      </c>
      <c r="D40" s="5825">
        <v>0</v>
      </c>
      <c r="E40" s="5825">
        <v>0</v>
      </c>
      <c r="F40" s="5825">
        <v>0</v>
      </c>
      <c r="G40" s="5825">
        <v>0</v>
      </c>
      <c r="H40" s="5828">
        <v>607</v>
      </c>
      <c r="I40" s="5825">
        <v>0</v>
      </c>
      <c r="J40" s="5825">
        <v>0</v>
      </c>
      <c r="K40" s="5825">
        <v>0</v>
      </c>
      <c r="L40" s="5825">
        <v>885</v>
      </c>
      <c r="M40" s="5828">
        <v>0</v>
      </c>
      <c r="N40" s="5828">
        <v>383</v>
      </c>
      <c r="O40" s="5828">
        <v>1268</v>
      </c>
    </row>
    <row r="41" spans="1:16" s="1765" customFormat="1" x14ac:dyDescent="0.25">
      <c r="A41" s="5823" t="s">
        <v>3015</v>
      </c>
      <c r="B41" s="5828">
        <v>114</v>
      </c>
      <c r="C41" s="5828">
        <v>112</v>
      </c>
      <c r="D41" s="5825">
        <v>0</v>
      </c>
      <c r="E41" s="5825">
        <v>0</v>
      </c>
      <c r="F41" s="5825">
        <v>0</v>
      </c>
      <c r="G41" s="5825">
        <v>0</v>
      </c>
      <c r="H41" s="5836" t="s">
        <v>911</v>
      </c>
      <c r="I41" s="5825">
        <v>0</v>
      </c>
      <c r="J41" s="5828">
        <v>79</v>
      </c>
      <c r="K41" s="5825">
        <v>0</v>
      </c>
      <c r="L41" s="5825">
        <v>305</v>
      </c>
      <c r="M41" s="5828">
        <v>772</v>
      </c>
      <c r="N41" s="5828">
        <v>101</v>
      </c>
      <c r="O41" s="5828">
        <v>1178</v>
      </c>
      <c r="P41" s="5837"/>
    </row>
    <row r="42" spans="1:16" s="1765" customFormat="1" x14ac:dyDescent="0.25">
      <c r="A42" s="5838" t="s">
        <v>4329</v>
      </c>
      <c r="B42" s="5825">
        <v>0</v>
      </c>
      <c r="C42" s="5825">
        <v>0</v>
      </c>
      <c r="D42" s="5825">
        <v>0</v>
      </c>
      <c r="E42" s="5825">
        <v>0</v>
      </c>
      <c r="F42" s="5825">
        <v>0</v>
      </c>
      <c r="G42" s="5825">
        <v>0</v>
      </c>
      <c r="H42" s="5825">
        <v>0</v>
      </c>
      <c r="I42" s="5825">
        <v>0</v>
      </c>
      <c r="J42" s="5825">
        <v>0</v>
      </c>
      <c r="K42" s="5825">
        <v>0</v>
      </c>
      <c r="L42" s="5825">
        <v>0</v>
      </c>
      <c r="M42" s="5825">
        <v>80</v>
      </c>
      <c r="N42" s="5825">
        <v>505</v>
      </c>
      <c r="O42" s="5839">
        <v>585</v>
      </c>
      <c r="P42" s="5837"/>
    </row>
    <row r="43" spans="1:16" s="1765" customFormat="1" x14ac:dyDescent="0.25">
      <c r="A43" s="5840" t="s">
        <v>6</v>
      </c>
      <c r="B43" s="5841">
        <v>9613</v>
      </c>
      <c r="C43" s="5841">
        <v>2470</v>
      </c>
      <c r="D43" s="5841">
        <v>72</v>
      </c>
      <c r="E43" s="5841">
        <v>2902</v>
      </c>
      <c r="F43" s="5841">
        <v>230</v>
      </c>
      <c r="G43" s="5841">
        <v>2</v>
      </c>
      <c r="H43" s="5841">
        <v>13400</v>
      </c>
      <c r="I43" s="5841">
        <v>868</v>
      </c>
      <c r="J43" s="5841">
        <v>283</v>
      </c>
      <c r="K43" s="5841">
        <v>49</v>
      </c>
      <c r="L43" s="5821">
        <v>29889</v>
      </c>
      <c r="M43" s="5841">
        <v>13851</v>
      </c>
      <c r="N43" s="5841">
        <v>8120</v>
      </c>
      <c r="O43" s="5841">
        <v>51860</v>
      </c>
    </row>
    <row r="44" spans="1:16" s="5843" customFormat="1" ht="12.75" customHeight="1" x14ac:dyDescent="0.25">
      <c r="A44" s="5842" t="s">
        <v>4330</v>
      </c>
      <c r="B44" s="6531" t="s">
        <v>4331</v>
      </c>
      <c r="C44" s="6531"/>
      <c r="D44" s="6531"/>
      <c r="E44" s="6531"/>
      <c r="F44" s="6531"/>
      <c r="G44" s="6531"/>
      <c r="H44" s="6531"/>
      <c r="I44" s="6531"/>
      <c r="J44" s="6531"/>
      <c r="K44" s="6531"/>
      <c r="L44" s="6531"/>
    </row>
    <row r="45" spans="1:16" s="5844" customFormat="1" x14ac:dyDescent="0.25">
      <c r="A45" s="6532" t="s">
        <v>4332</v>
      </c>
      <c r="B45" s="6532"/>
      <c r="C45" s="6532"/>
      <c r="D45" s="6532"/>
      <c r="E45" s="6532"/>
      <c r="F45" s="6532"/>
      <c r="G45" s="6532"/>
      <c r="H45" s="6532"/>
      <c r="I45" s="6532"/>
      <c r="J45" s="6532"/>
      <c r="K45" s="6532"/>
      <c r="L45" s="6532"/>
      <c r="M45" s="6532"/>
      <c r="N45" s="6532"/>
      <c r="O45" s="6532"/>
      <c r="P45" s="6532"/>
    </row>
    <row r="46" spans="1:16" x14ac:dyDescent="0.25">
      <c r="L46" s="5845" t="s">
        <v>3016</v>
      </c>
    </row>
  </sheetData>
  <mergeCells count="20">
    <mergeCell ref="A45:P45"/>
    <mergeCell ref="A1:I1"/>
    <mergeCell ref="A2:O2"/>
    <mergeCell ref="M4:M6"/>
    <mergeCell ref="N4:N6"/>
    <mergeCell ref="O4:O6"/>
    <mergeCell ref="B5:B6"/>
    <mergeCell ref="C5:C6"/>
    <mergeCell ref="D5:D6"/>
    <mergeCell ref="E5:E6"/>
    <mergeCell ref="F5:F6"/>
    <mergeCell ref="G5:G6"/>
    <mergeCell ref="H5:H6"/>
    <mergeCell ref="I5:I6"/>
    <mergeCell ref="J5:J6"/>
    <mergeCell ref="K5:K6"/>
    <mergeCell ref="L5:L6"/>
    <mergeCell ref="A4:A6"/>
    <mergeCell ref="B4:L4"/>
    <mergeCell ref="B44:L44"/>
  </mergeCells>
  <hyperlinks>
    <hyperlink ref="A1" location="CONTENT!A1" display="Back to table of contents" xr:uid="{CDC676DE-7448-44BC-A4E4-5C9C70D8A852}"/>
    <hyperlink ref="A1:I1" location="CONTENT!B157" display="Back to table of contents" xr:uid="{F22CC191-B0ED-4B43-B562-363C4A869C7F}"/>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91F96-F407-4141-9F6B-DEC0A464E624}">
  <dimension ref="A1:N41"/>
  <sheetViews>
    <sheetView workbookViewId="0">
      <selection sqref="A1:G1"/>
    </sheetView>
  </sheetViews>
  <sheetFormatPr defaultColWidth="8.3984375" defaultRowHeight="15.6" x14ac:dyDescent="0.3"/>
  <cols>
    <col min="1" max="1" width="13" style="273" customWidth="1"/>
    <col min="2" max="2" width="12.69921875" style="273" customWidth="1"/>
    <col min="3" max="3" width="11.69921875" style="273" customWidth="1"/>
    <col min="4" max="4" width="15.59765625" style="273" customWidth="1"/>
    <col min="5" max="5" width="12.69921875" style="273" customWidth="1"/>
    <col min="6" max="6" width="13.8984375" style="273" customWidth="1"/>
    <col min="7" max="7" width="15.3984375" style="273" customWidth="1"/>
    <col min="8" max="8" width="15.69921875" style="273" customWidth="1"/>
    <col min="9" max="9" width="14.69921875" style="273" customWidth="1"/>
    <col min="10" max="10" width="8.09765625" style="273" customWidth="1"/>
    <col min="11" max="11" width="19.19921875" style="273" customWidth="1"/>
    <col min="12" max="13" width="14.69921875" style="273" customWidth="1"/>
    <col min="14" max="14" width="11.19921875" style="273" customWidth="1"/>
    <col min="15" max="16384" width="8.3984375" style="273"/>
  </cols>
  <sheetData>
    <row r="1" spans="1:14" x14ac:dyDescent="0.3">
      <c r="A1" s="5863" t="s">
        <v>0</v>
      </c>
      <c r="B1" s="5863"/>
      <c r="C1" s="5863"/>
      <c r="D1" s="5863"/>
      <c r="E1" s="5863"/>
      <c r="F1" s="5863"/>
      <c r="G1" s="5863"/>
    </row>
    <row r="2" spans="1:14" ht="19.5" customHeight="1" x14ac:dyDescent="0.3">
      <c r="A2" s="270" t="s">
        <v>422</v>
      </c>
      <c r="B2" s="4085"/>
      <c r="C2" s="4085"/>
    </row>
    <row r="3" spans="1:14" ht="9.75" customHeight="1" thickBot="1" x14ac:dyDescent="0.35">
      <c r="A3" s="270"/>
      <c r="B3" s="4085"/>
      <c r="C3" s="4085"/>
    </row>
    <row r="4" spans="1:14" ht="17.25" customHeight="1" thickBot="1" x14ac:dyDescent="0.35">
      <c r="A4" s="4675" t="s">
        <v>396</v>
      </c>
      <c r="B4" s="4091">
        <v>2011</v>
      </c>
      <c r="C4" s="4239"/>
      <c r="D4" s="4154"/>
      <c r="E4" s="4155"/>
      <c r="F4" s="4091">
        <v>2022</v>
      </c>
      <c r="G4" s="4239"/>
      <c r="H4" s="4154"/>
      <c r="I4" s="4155"/>
    </row>
    <row r="5" spans="1:14" ht="24.75" customHeight="1" thickBot="1" x14ac:dyDescent="0.35">
      <c r="A5" s="4683" t="s">
        <v>397</v>
      </c>
      <c r="B5" s="282" t="s">
        <v>63</v>
      </c>
      <c r="C5" s="4242" t="s">
        <v>224</v>
      </c>
      <c r="D5" s="4243" t="s">
        <v>223</v>
      </c>
      <c r="E5" s="4244"/>
      <c r="F5" s="282" t="s">
        <v>63</v>
      </c>
      <c r="G5" s="4242" t="s">
        <v>224</v>
      </c>
      <c r="H5" s="4243" t="s">
        <v>223</v>
      </c>
      <c r="I5" s="4244"/>
    </row>
    <row r="6" spans="1:14" ht="15.75" customHeight="1" thickBot="1" x14ac:dyDescent="0.35">
      <c r="A6" s="4878"/>
      <c r="B6" s="4161"/>
      <c r="C6" s="4159"/>
      <c r="D6" s="4264" t="s">
        <v>316</v>
      </c>
      <c r="E6" s="4265" t="s">
        <v>398</v>
      </c>
      <c r="F6" s="4161"/>
      <c r="G6" s="4159"/>
      <c r="H6" s="4264" t="s">
        <v>316</v>
      </c>
      <c r="I6" s="4265" t="s">
        <v>398</v>
      </c>
    </row>
    <row r="7" spans="1:14" ht="15.9" customHeight="1" x14ac:dyDescent="0.3">
      <c r="A7" s="4684" t="s">
        <v>399</v>
      </c>
      <c r="B7" s="4266">
        <v>5827</v>
      </c>
      <c r="C7" s="284">
        <v>5853</v>
      </c>
      <c r="D7" s="4267">
        <v>11680</v>
      </c>
      <c r="E7" s="4268">
        <v>0.97627599188554159</v>
      </c>
      <c r="F7" s="4266">
        <v>4360</v>
      </c>
      <c r="G7" s="284">
        <v>4967</v>
      </c>
      <c r="H7" s="4267">
        <v>9327</v>
      </c>
      <c r="I7" s="4268">
        <v>0.78411558537965342</v>
      </c>
      <c r="K7" s="285"/>
      <c r="N7" s="4876"/>
    </row>
    <row r="8" spans="1:14" ht="15.9" customHeight="1" x14ac:dyDescent="0.3">
      <c r="A8" s="4684" t="s">
        <v>400</v>
      </c>
      <c r="B8" s="4266">
        <v>28973</v>
      </c>
      <c r="C8" s="284">
        <v>28647</v>
      </c>
      <c r="D8" s="4267">
        <v>57620</v>
      </c>
      <c r="E8" s="4268">
        <v>4.8161834462709683</v>
      </c>
      <c r="F8" s="4266">
        <v>21431</v>
      </c>
      <c r="G8" s="284">
        <v>22680</v>
      </c>
      <c r="H8" s="4267">
        <v>44111</v>
      </c>
      <c r="I8" s="4268">
        <v>3.7083866823932548</v>
      </c>
      <c r="K8" s="285"/>
      <c r="N8" s="4876"/>
    </row>
    <row r="9" spans="1:14" ht="15.9" customHeight="1" x14ac:dyDescent="0.3">
      <c r="A9" s="4684" t="s">
        <v>401</v>
      </c>
      <c r="B9" s="4266">
        <v>42832</v>
      </c>
      <c r="C9" s="284">
        <v>41996</v>
      </c>
      <c r="D9" s="4267">
        <v>84828</v>
      </c>
      <c r="E9" s="4268">
        <v>7.090371561615302</v>
      </c>
      <c r="F9" s="4266">
        <v>27815</v>
      </c>
      <c r="G9" s="284">
        <v>28591</v>
      </c>
      <c r="H9" s="4267">
        <v>56406</v>
      </c>
      <c r="I9" s="4268">
        <v>4.7420203397581995</v>
      </c>
      <c r="K9" s="285"/>
      <c r="N9" s="4876"/>
    </row>
    <row r="10" spans="1:14" ht="15.9" customHeight="1" x14ac:dyDescent="0.3">
      <c r="A10" s="4684" t="s">
        <v>402</v>
      </c>
      <c r="B10" s="4266">
        <v>45370</v>
      </c>
      <c r="C10" s="284">
        <v>44436</v>
      </c>
      <c r="D10" s="4267">
        <v>89806</v>
      </c>
      <c r="E10" s="4268">
        <v>7.5064590519925476</v>
      </c>
      <c r="F10" s="4266">
        <v>32829</v>
      </c>
      <c r="G10" s="284">
        <v>33777</v>
      </c>
      <c r="H10" s="4267">
        <v>66606</v>
      </c>
      <c r="I10" s="4268">
        <v>5.5995285386294835</v>
      </c>
      <c r="K10" s="285"/>
      <c r="N10" s="4876"/>
    </row>
    <row r="11" spans="1:14" ht="15.9" customHeight="1" x14ac:dyDescent="0.3">
      <c r="A11" s="4684" t="s">
        <v>403</v>
      </c>
      <c r="B11" s="4266">
        <v>48975</v>
      </c>
      <c r="C11" s="284">
        <v>48462</v>
      </c>
      <c r="D11" s="4267">
        <v>97437</v>
      </c>
      <c r="E11" s="4268">
        <v>8.1442982723759876</v>
      </c>
      <c r="F11" s="4266">
        <v>40269</v>
      </c>
      <c r="G11" s="284">
        <v>40694</v>
      </c>
      <c r="H11" s="4267">
        <v>80963</v>
      </c>
      <c r="I11" s="4268">
        <v>6.8065133632564461</v>
      </c>
      <c r="K11" s="285"/>
      <c r="N11" s="4876"/>
    </row>
    <row r="12" spans="1:14" ht="15.9" customHeight="1" x14ac:dyDescent="0.3">
      <c r="A12" s="4684" t="s">
        <v>404</v>
      </c>
      <c r="B12" s="4266">
        <v>45433</v>
      </c>
      <c r="C12" s="284">
        <v>44286</v>
      </c>
      <c r="D12" s="4267">
        <v>89719</v>
      </c>
      <c r="E12" s="4268">
        <v>7.6</v>
      </c>
      <c r="F12" s="4266">
        <v>43541</v>
      </c>
      <c r="G12" s="284">
        <v>42794</v>
      </c>
      <c r="H12" s="4267">
        <v>86335</v>
      </c>
      <c r="I12" s="4268">
        <v>7.2581343479953224</v>
      </c>
      <c r="K12" s="285"/>
      <c r="N12" s="4876"/>
    </row>
    <row r="13" spans="1:14" ht="15.9" customHeight="1" x14ac:dyDescent="0.3">
      <c r="A13" s="4684" t="s">
        <v>405</v>
      </c>
      <c r="B13" s="4266">
        <v>44037</v>
      </c>
      <c r="C13" s="284">
        <v>43709</v>
      </c>
      <c r="D13" s="4267">
        <v>87746</v>
      </c>
      <c r="E13" s="4268">
        <v>7.3342733890401313</v>
      </c>
      <c r="F13" s="4266">
        <v>49048</v>
      </c>
      <c r="G13" s="284">
        <v>45431</v>
      </c>
      <c r="H13" s="4267">
        <v>94479</v>
      </c>
      <c r="I13" s="4268">
        <v>7.9427957961921596</v>
      </c>
      <c r="K13" s="285"/>
      <c r="N13" s="4876"/>
    </row>
    <row r="14" spans="1:14" ht="15.9" customHeight="1" x14ac:dyDescent="0.3">
      <c r="A14" s="4684" t="s">
        <v>406</v>
      </c>
      <c r="B14" s="4266">
        <v>50524</v>
      </c>
      <c r="C14" s="284">
        <v>49512</v>
      </c>
      <c r="D14" s="4267">
        <v>100036</v>
      </c>
      <c r="E14" s="4268">
        <v>8.3000000000000007</v>
      </c>
      <c r="F14" s="4266">
        <v>50427</v>
      </c>
      <c r="G14" s="284">
        <v>45393</v>
      </c>
      <c r="H14" s="4267">
        <v>95820</v>
      </c>
      <c r="I14" s="4268">
        <v>8.0555329035143544</v>
      </c>
      <c r="K14" s="285"/>
      <c r="N14" s="4876"/>
    </row>
    <row r="15" spans="1:14" ht="15.9" customHeight="1" x14ac:dyDescent="0.3">
      <c r="A15" s="4684" t="s">
        <v>407</v>
      </c>
      <c r="B15" s="4266">
        <v>42879</v>
      </c>
      <c r="C15" s="284">
        <v>42158</v>
      </c>
      <c r="D15" s="4267">
        <v>85037</v>
      </c>
      <c r="E15" s="4268">
        <v>7.2</v>
      </c>
      <c r="F15" s="4266">
        <v>42953</v>
      </c>
      <c r="G15" s="284">
        <v>39698</v>
      </c>
      <c r="H15" s="4267">
        <v>82651</v>
      </c>
      <c r="I15" s="4268">
        <v>6.9484225632265177</v>
      </c>
      <c r="K15" s="285"/>
      <c r="N15" s="4876"/>
    </row>
    <row r="16" spans="1:14" ht="15.9" customHeight="1" x14ac:dyDescent="0.3">
      <c r="A16" s="4684" t="s">
        <v>408</v>
      </c>
      <c r="B16" s="4266">
        <v>43929</v>
      </c>
      <c r="C16" s="284">
        <v>42956</v>
      </c>
      <c r="D16" s="4267">
        <v>86885</v>
      </c>
      <c r="E16" s="4268">
        <v>7.2623064687478838</v>
      </c>
      <c r="F16" s="4266">
        <v>47705</v>
      </c>
      <c r="G16" s="284">
        <v>46421</v>
      </c>
      <c r="H16" s="4267">
        <v>94126</v>
      </c>
      <c r="I16" s="4268">
        <v>7.9131192869567117</v>
      </c>
      <c r="K16" s="285"/>
      <c r="N16" s="4876"/>
    </row>
    <row r="17" spans="1:14" ht="15.9" customHeight="1" x14ac:dyDescent="0.3">
      <c r="A17" s="4684" t="s">
        <v>409</v>
      </c>
      <c r="B17" s="4266">
        <v>48658</v>
      </c>
      <c r="C17" s="284">
        <v>48361</v>
      </c>
      <c r="D17" s="4267">
        <v>97019</v>
      </c>
      <c r="E17" s="4268">
        <v>8.1093596281458353</v>
      </c>
      <c r="F17" s="4266">
        <v>40553</v>
      </c>
      <c r="G17" s="284">
        <v>40732</v>
      </c>
      <c r="H17" s="4267">
        <v>81285</v>
      </c>
      <c r="I17" s="4268">
        <v>6.8335837201227756</v>
      </c>
      <c r="K17" s="285"/>
      <c r="N17" s="4876"/>
    </row>
    <row r="18" spans="1:14" ht="15.9" customHeight="1" x14ac:dyDescent="0.3">
      <c r="A18" s="4684" t="s">
        <v>410</v>
      </c>
      <c r="B18" s="4266">
        <v>41896</v>
      </c>
      <c r="C18" s="284">
        <v>42290</v>
      </c>
      <c r="D18" s="4267">
        <v>84186</v>
      </c>
      <c r="E18" s="4268">
        <v>7.0367098161709078</v>
      </c>
      <c r="F18" s="4266">
        <v>38249</v>
      </c>
      <c r="G18" s="284">
        <v>38465</v>
      </c>
      <c r="H18" s="4267">
        <v>76714</v>
      </c>
      <c r="I18" s="4268">
        <v>6.5</v>
      </c>
      <c r="K18" s="285"/>
      <c r="N18" s="4876"/>
    </row>
    <row r="19" spans="1:14" ht="15.9" customHeight="1" x14ac:dyDescent="0.3">
      <c r="A19" s="4684" t="s">
        <v>411</v>
      </c>
      <c r="B19" s="4266">
        <v>34923</v>
      </c>
      <c r="C19" s="284">
        <v>36568</v>
      </c>
      <c r="D19" s="4267">
        <v>71491</v>
      </c>
      <c r="E19" s="4268">
        <v>5.9755947719083267</v>
      </c>
      <c r="F19" s="4266">
        <v>41333</v>
      </c>
      <c r="G19" s="284">
        <v>42875</v>
      </c>
      <c r="H19" s="4267">
        <v>84208</v>
      </c>
      <c r="I19" s="4268">
        <v>7.0793186677012816</v>
      </c>
      <c r="K19" s="285"/>
      <c r="N19" s="4876"/>
    </row>
    <row r="20" spans="1:14" ht="15.9" customHeight="1" x14ac:dyDescent="0.3">
      <c r="A20" s="4684" t="s">
        <v>412</v>
      </c>
      <c r="B20" s="4266">
        <v>26528</v>
      </c>
      <c r="C20" s="284">
        <v>29623</v>
      </c>
      <c r="D20" s="4267">
        <v>56151</v>
      </c>
      <c r="E20" s="4268">
        <v>4.6933966798257742</v>
      </c>
      <c r="F20" s="4266">
        <v>36478</v>
      </c>
      <c r="G20" s="284">
        <v>39904</v>
      </c>
      <c r="H20" s="4267">
        <v>76382</v>
      </c>
      <c r="I20" s="4268">
        <v>6.4213912986457258</v>
      </c>
      <c r="K20" s="285"/>
      <c r="N20" s="4876"/>
    </row>
    <row r="21" spans="1:14" ht="15.9" customHeight="1" x14ac:dyDescent="0.3">
      <c r="A21" s="4684" t="s">
        <v>413</v>
      </c>
      <c r="B21" s="4266">
        <v>15357</v>
      </c>
      <c r="C21" s="284">
        <v>19024</v>
      </c>
      <c r="D21" s="4267">
        <v>34381</v>
      </c>
      <c r="E21" s="4268">
        <v>2.8737452805665078</v>
      </c>
      <c r="F21" s="4266">
        <v>29231</v>
      </c>
      <c r="G21" s="284">
        <v>33267</v>
      </c>
      <c r="H21" s="4267">
        <v>62498</v>
      </c>
      <c r="I21" s="4268">
        <v>5.2541713150056371</v>
      </c>
      <c r="K21" s="285"/>
      <c r="N21" s="4876"/>
    </row>
    <row r="22" spans="1:14" ht="15.9" customHeight="1" x14ac:dyDescent="0.3">
      <c r="A22" s="4684" t="s">
        <v>414</v>
      </c>
      <c r="B22" s="4266">
        <v>10590</v>
      </c>
      <c r="C22" s="284">
        <v>13932</v>
      </c>
      <c r="D22" s="4267">
        <v>24522</v>
      </c>
      <c r="E22" s="4268">
        <v>2.0496780713199705</v>
      </c>
      <c r="F22" s="4266">
        <v>20748</v>
      </c>
      <c r="G22" s="284">
        <v>25937</v>
      </c>
      <c r="H22" s="4267">
        <v>46685</v>
      </c>
      <c r="I22" s="4268">
        <v>3.9247813984613611</v>
      </c>
      <c r="K22" s="285"/>
      <c r="N22" s="4876"/>
    </row>
    <row r="23" spans="1:14" ht="15.9" customHeight="1" x14ac:dyDescent="0.3">
      <c r="A23" s="4684" t="s">
        <v>415</v>
      </c>
      <c r="B23" s="4266">
        <v>7112</v>
      </c>
      <c r="C23" s="284">
        <v>10377</v>
      </c>
      <c r="D23" s="4267">
        <v>17489</v>
      </c>
      <c r="E23" s="4268">
        <v>1.4618228443566983</v>
      </c>
      <c r="F23" s="4266">
        <v>10443</v>
      </c>
      <c r="G23" s="284">
        <v>14801</v>
      </c>
      <c r="H23" s="4267">
        <v>25244</v>
      </c>
      <c r="I23" s="4268">
        <v>2.1222487227751654</v>
      </c>
      <c r="K23" s="285"/>
      <c r="N23" s="4876"/>
    </row>
    <row r="24" spans="1:14" ht="15.9" customHeight="1" x14ac:dyDescent="0.3">
      <c r="A24" s="4684" t="s">
        <v>416</v>
      </c>
      <c r="B24" s="4266">
        <v>4048</v>
      </c>
      <c r="C24" s="284">
        <v>7021</v>
      </c>
      <c r="D24" s="4267">
        <v>11069</v>
      </c>
      <c r="E24" s="4268">
        <v>0.92520538991276213</v>
      </c>
      <c r="F24" s="4266">
        <v>5333</v>
      </c>
      <c r="G24" s="284">
        <v>8656</v>
      </c>
      <c r="H24" s="4267">
        <v>13989</v>
      </c>
      <c r="I24" s="4268">
        <v>1.1760472739225873</v>
      </c>
      <c r="K24" s="285"/>
      <c r="N24" s="4876"/>
    </row>
    <row r="25" spans="1:14" ht="15.9" customHeight="1" x14ac:dyDescent="0.3">
      <c r="A25" s="4683" t="s">
        <v>417</v>
      </c>
      <c r="B25" s="4266">
        <v>2697</v>
      </c>
      <c r="C25" s="284">
        <v>5991</v>
      </c>
      <c r="D25" s="4267">
        <v>8688</v>
      </c>
      <c r="E25" s="4268">
        <v>0.72618885423814949</v>
      </c>
      <c r="F25" s="4266">
        <v>3704</v>
      </c>
      <c r="G25" s="284">
        <v>7960</v>
      </c>
      <c r="H25" s="4267">
        <v>11664</v>
      </c>
      <c r="I25" s="4268">
        <v>0.98058584623869161</v>
      </c>
      <c r="K25" s="285"/>
      <c r="N25" s="4876"/>
    </row>
    <row r="26" spans="1:14" ht="15.9" customHeight="1" thickBot="1" x14ac:dyDescent="0.35">
      <c r="A26" s="4684" t="s">
        <v>418</v>
      </c>
      <c r="B26" s="4266">
        <v>356</v>
      </c>
      <c r="C26" s="284">
        <v>237</v>
      </c>
      <c r="D26" s="4267">
        <v>593</v>
      </c>
      <c r="E26" s="4268">
        <v>4.9566067053777925E-2</v>
      </c>
      <c r="F26" s="4266">
        <v>0</v>
      </c>
      <c r="G26" s="284">
        <v>0</v>
      </c>
      <c r="H26" s="4267">
        <v>0</v>
      </c>
      <c r="I26" s="4268">
        <v>0</v>
      </c>
      <c r="K26" s="4879"/>
      <c r="N26" s="4263"/>
    </row>
    <row r="27" spans="1:14" s="4085" customFormat="1" ht="24" customHeight="1" thickBot="1" x14ac:dyDescent="0.35">
      <c r="A27" s="4699" t="s">
        <v>419</v>
      </c>
      <c r="B27" s="4269">
        <v>590944</v>
      </c>
      <c r="C27" s="4270">
        <v>605439</v>
      </c>
      <c r="D27" s="4271">
        <v>1196383</v>
      </c>
      <c r="E27" s="4272">
        <v>100</v>
      </c>
      <c r="F27" s="4269">
        <v>586450</v>
      </c>
      <c r="G27" s="4270">
        <v>603043</v>
      </c>
      <c r="H27" s="4271">
        <v>1189493</v>
      </c>
      <c r="I27" s="4272">
        <v>100</v>
      </c>
      <c r="K27" s="4312"/>
      <c r="L27" s="4312"/>
      <c r="M27" s="4312"/>
      <c r="N27" s="4263"/>
    </row>
    <row r="28" spans="1:14" ht="24" customHeight="1" x14ac:dyDescent="0.35">
      <c r="A28" s="277" t="s">
        <v>423</v>
      </c>
      <c r="F28" s="4273"/>
      <c r="H28" s="4262"/>
      <c r="I28" s="4263"/>
    </row>
    <row r="29" spans="1:14" x14ac:dyDescent="0.3">
      <c r="A29" s="4873"/>
      <c r="E29" s="4263"/>
      <c r="H29" s="4262"/>
      <c r="I29" s="4263"/>
    </row>
    <row r="30" spans="1:14" x14ac:dyDescent="0.3">
      <c r="A30" s="4873"/>
    </row>
    <row r="31" spans="1:14" x14ac:dyDescent="0.3">
      <c r="E31" s="4263"/>
      <c r="H31" s="4262"/>
      <c r="I31" s="4263"/>
    </row>
    <row r="33" spans="5:9" x14ac:dyDescent="0.3">
      <c r="E33" s="4263"/>
      <c r="H33" s="4262"/>
      <c r="I33" s="4263"/>
    </row>
    <row r="35" spans="5:9" x14ac:dyDescent="0.3">
      <c r="E35" s="4263"/>
      <c r="H35" s="4262"/>
      <c r="I35" s="4263"/>
    </row>
    <row r="37" spans="5:9" x14ac:dyDescent="0.3">
      <c r="E37" s="4263"/>
      <c r="H37" s="4262"/>
      <c r="I37" s="4263"/>
    </row>
    <row r="39" spans="5:9" x14ac:dyDescent="0.3">
      <c r="E39" s="4263"/>
      <c r="H39" s="4262"/>
      <c r="I39" s="4263"/>
    </row>
    <row r="41" spans="5:9" x14ac:dyDescent="0.3">
      <c r="E41" s="4263"/>
      <c r="H41" s="4262"/>
      <c r="I41" s="4263"/>
    </row>
  </sheetData>
  <mergeCells count="1">
    <mergeCell ref="A1:G1"/>
  </mergeCells>
  <hyperlinks>
    <hyperlink ref="A1:G1" location="CONTENT!B4" display="Back to table of contents" xr:uid="{077B5880-83EA-4B4D-BB63-5BD9521D6897}"/>
    <hyperlink ref="A1" location="CONTENT!A1" display="Back to table of contents" xr:uid="{DFCBD5A8-01F6-4C78-8500-04B669591393}"/>
  </hyperlinks>
  <pageMargins left="0.82677165354330717" right="0.23622047244094491" top="0.82677165354330717" bottom="0.74803149606299213" header="0.51181102362204722" footer="0.51181102362204722"/>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6651-9DD3-466F-BFC3-639846387418}">
  <dimension ref="A1:O25"/>
  <sheetViews>
    <sheetView workbookViewId="0">
      <selection sqref="A1:XFD1"/>
    </sheetView>
  </sheetViews>
  <sheetFormatPr defaultColWidth="1.19921875" defaultRowHeight="15.6" x14ac:dyDescent="0.3"/>
  <cols>
    <col min="1" max="1" width="1.19921875" style="2463"/>
    <col min="2" max="2" width="27.09765625" style="2463" customWidth="1"/>
    <col min="3" max="11" width="10.19921875" style="2463" customWidth="1"/>
    <col min="12" max="15" width="8.3984375" style="2463" hidden="1" customWidth="1"/>
    <col min="16" max="252" width="8" style="2463" customWidth="1"/>
    <col min="253" max="254" width="1.19921875" style="2463"/>
    <col min="255" max="255" width="27.09765625" style="2463" customWidth="1"/>
    <col min="256" max="263" width="10.19921875" style="2463" customWidth="1"/>
    <col min="264" max="264" width="5.59765625" style="2463" customWidth="1"/>
    <col min="265" max="265" width="7.3984375" style="2463" bestFit="1" customWidth="1"/>
    <col min="266" max="508" width="8" style="2463" customWidth="1"/>
    <col min="509" max="510" width="1.19921875" style="2463"/>
    <col min="511" max="511" width="27.09765625" style="2463" customWidth="1"/>
    <col min="512" max="519" width="10.19921875" style="2463" customWidth="1"/>
    <col min="520" max="520" width="5.59765625" style="2463" customWidth="1"/>
    <col min="521" max="521" width="7.3984375" style="2463" bestFit="1" customWidth="1"/>
    <col min="522" max="764" width="8" style="2463" customWidth="1"/>
    <col min="765" max="766" width="1.19921875" style="2463"/>
    <col min="767" max="767" width="27.09765625" style="2463" customWidth="1"/>
    <col min="768" max="775" width="10.19921875" style="2463" customWidth="1"/>
    <col min="776" max="776" width="5.59765625" style="2463" customWidth="1"/>
    <col min="777" max="777" width="7.3984375" style="2463" bestFit="1" customWidth="1"/>
    <col min="778" max="1020" width="8" style="2463" customWidth="1"/>
    <col min="1021" max="1022" width="1.19921875" style="2463"/>
    <col min="1023" max="1023" width="27.09765625" style="2463" customWidth="1"/>
    <col min="1024" max="1031" width="10.19921875" style="2463" customWidth="1"/>
    <col min="1032" max="1032" width="5.59765625" style="2463" customWidth="1"/>
    <col min="1033" max="1033" width="7.3984375" style="2463" bestFit="1" customWidth="1"/>
    <col min="1034" max="1276" width="8" style="2463" customWidth="1"/>
    <col min="1277" max="1278" width="1.19921875" style="2463"/>
    <col min="1279" max="1279" width="27.09765625" style="2463" customWidth="1"/>
    <col min="1280" max="1287" width="10.19921875" style="2463" customWidth="1"/>
    <col min="1288" max="1288" width="5.59765625" style="2463" customWidth="1"/>
    <col min="1289" max="1289" width="7.3984375" style="2463" bestFit="1" customWidth="1"/>
    <col min="1290" max="1532" width="8" style="2463" customWidth="1"/>
    <col min="1533" max="1534" width="1.19921875" style="2463"/>
    <col min="1535" max="1535" width="27.09765625" style="2463" customWidth="1"/>
    <col min="1536" max="1543" width="10.19921875" style="2463" customWidth="1"/>
    <col min="1544" max="1544" width="5.59765625" style="2463" customWidth="1"/>
    <col min="1545" max="1545" width="7.3984375" style="2463" bestFit="1" customWidth="1"/>
    <col min="1546" max="1788" width="8" style="2463" customWidth="1"/>
    <col min="1789" max="1790" width="1.19921875" style="2463"/>
    <col min="1791" max="1791" width="27.09765625" style="2463" customWidth="1"/>
    <col min="1792" max="1799" width="10.19921875" style="2463" customWidth="1"/>
    <col min="1800" max="1800" width="5.59765625" style="2463" customWidth="1"/>
    <col min="1801" max="1801" width="7.3984375" style="2463" bestFit="1" customWidth="1"/>
    <col min="1802" max="2044" width="8" style="2463" customWidth="1"/>
    <col min="2045" max="2046" width="1.19921875" style="2463"/>
    <col min="2047" max="2047" width="27.09765625" style="2463" customWidth="1"/>
    <col min="2048" max="2055" width="10.19921875" style="2463" customWidth="1"/>
    <col min="2056" max="2056" width="5.59765625" style="2463" customWidth="1"/>
    <col min="2057" max="2057" width="7.3984375" style="2463" bestFit="1" customWidth="1"/>
    <col min="2058" max="2300" width="8" style="2463" customWidth="1"/>
    <col min="2301" max="2302" width="1.19921875" style="2463"/>
    <col min="2303" max="2303" width="27.09765625" style="2463" customWidth="1"/>
    <col min="2304" max="2311" width="10.19921875" style="2463" customWidth="1"/>
    <col min="2312" max="2312" width="5.59765625" style="2463" customWidth="1"/>
    <col min="2313" max="2313" width="7.3984375" style="2463" bestFit="1" customWidth="1"/>
    <col min="2314" max="2556" width="8" style="2463" customWidth="1"/>
    <col min="2557" max="2558" width="1.19921875" style="2463"/>
    <col min="2559" max="2559" width="27.09765625" style="2463" customWidth="1"/>
    <col min="2560" max="2567" width="10.19921875" style="2463" customWidth="1"/>
    <col min="2568" max="2568" width="5.59765625" style="2463" customWidth="1"/>
    <col min="2569" max="2569" width="7.3984375" style="2463" bestFit="1" customWidth="1"/>
    <col min="2570" max="2812" width="8" style="2463" customWidth="1"/>
    <col min="2813" max="2814" width="1.19921875" style="2463"/>
    <col min="2815" max="2815" width="27.09765625" style="2463" customWidth="1"/>
    <col min="2816" max="2823" width="10.19921875" style="2463" customWidth="1"/>
    <col min="2824" max="2824" width="5.59765625" style="2463" customWidth="1"/>
    <col min="2825" max="2825" width="7.3984375" style="2463" bestFit="1" customWidth="1"/>
    <col min="2826" max="3068" width="8" style="2463" customWidth="1"/>
    <col min="3069" max="3070" width="1.19921875" style="2463"/>
    <col min="3071" max="3071" width="27.09765625" style="2463" customWidth="1"/>
    <col min="3072" max="3079" width="10.19921875" style="2463" customWidth="1"/>
    <col min="3080" max="3080" width="5.59765625" style="2463" customWidth="1"/>
    <col min="3081" max="3081" width="7.3984375" style="2463" bestFit="1" customWidth="1"/>
    <col min="3082" max="3324" width="8" style="2463" customWidth="1"/>
    <col min="3325" max="3326" width="1.19921875" style="2463"/>
    <col min="3327" max="3327" width="27.09765625" style="2463" customWidth="1"/>
    <col min="3328" max="3335" width="10.19921875" style="2463" customWidth="1"/>
    <col min="3336" max="3336" width="5.59765625" style="2463" customWidth="1"/>
    <col min="3337" max="3337" width="7.3984375" style="2463" bestFit="1" customWidth="1"/>
    <col min="3338" max="3580" width="8" style="2463" customWidth="1"/>
    <col min="3581" max="3582" width="1.19921875" style="2463"/>
    <col min="3583" max="3583" width="27.09765625" style="2463" customWidth="1"/>
    <col min="3584" max="3591" width="10.19921875" style="2463" customWidth="1"/>
    <col min="3592" max="3592" width="5.59765625" style="2463" customWidth="1"/>
    <col min="3593" max="3593" width="7.3984375" style="2463" bestFit="1" customWidth="1"/>
    <col min="3594" max="3836" width="8" style="2463" customWidth="1"/>
    <col min="3837" max="3838" width="1.19921875" style="2463"/>
    <col min="3839" max="3839" width="27.09765625" style="2463" customWidth="1"/>
    <col min="3840" max="3847" width="10.19921875" style="2463" customWidth="1"/>
    <col min="3848" max="3848" width="5.59765625" style="2463" customWidth="1"/>
    <col min="3849" max="3849" width="7.3984375" style="2463" bestFit="1" customWidth="1"/>
    <col min="3850" max="4092" width="8" style="2463" customWidth="1"/>
    <col min="4093" max="4094" width="1.19921875" style="2463"/>
    <col min="4095" max="4095" width="27.09765625" style="2463" customWidth="1"/>
    <col min="4096" max="4103" width="10.19921875" style="2463" customWidth="1"/>
    <col min="4104" max="4104" width="5.59765625" style="2463" customWidth="1"/>
    <col min="4105" max="4105" width="7.3984375" style="2463" bestFit="1" customWidth="1"/>
    <col min="4106" max="4348" width="8" style="2463" customWidth="1"/>
    <col min="4349" max="4350" width="1.19921875" style="2463"/>
    <col min="4351" max="4351" width="27.09765625" style="2463" customWidth="1"/>
    <col min="4352" max="4359" width="10.19921875" style="2463" customWidth="1"/>
    <col min="4360" max="4360" width="5.59765625" style="2463" customWidth="1"/>
    <col min="4361" max="4361" width="7.3984375" style="2463" bestFit="1" customWidth="1"/>
    <col min="4362" max="4604" width="8" style="2463" customWidth="1"/>
    <col min="4605" max="4606" width="1.19921875" style="2463"/>
    <col min="4607" max="4607" width="27.09765625" style="2463" customWidth="1"/>
    <col min="4608" max="4615" width="10.19921875" style="2463" customWidth="1"/>
    <col min="4616" max="4616" width="5.59765625" style="2463" customWidth="1"/>
    <col min="4617" max="4617" width="7.3984375" style="2463" bestFit="1" customWidth="1"/>
    <col min="4618" max="4860" width="8" style="2463" customWidth="1"/>
    <col min="4861" max="4862" width="1.19921875" style="2463"/>
    <col min="4863" max="4863" width="27.09765625" style="2463" customWidth="1"/>
    <col min="4864" max="4871" width="10.19921875" style="2463" customWidth="1"/>
    <col min="4872" max="4872" width="5.59765625" style="2463" customWidth="1"/>
    <col min="4873" max="4873" width="7.3984375" style="2463" bestFit="1" customWidth="1"/>
    <col min="4874" max="5116" width="8" style="2463" customWidth="1"/>
    <col min="5117" max="5118" width="1.19921875" style="2463"/>
    <col min="5119" max="5119" width="27.09765625" style="2463" customWidth="1"/>
    <col min="5120" max="5127" width="10.19921875" style="2463" customWidth="1"/>
    <col min="5128" max="5128" width="5.59765625" style="2463" customWidth="1"/>
    <col min="5129" max="5129" width="7.3984375" style="2463" bestFit="1" customWidth="1"/>
    <col min="5130" max="5372" width="8" style="2463" customWidth="1"/>
    <col min="5373" max="5374" width="1.19921875" style="2463"/>
    <col min="5375" max="5375" width="27.09765625" style="2463" customWidth="1"/>
    <col min="5376" max="5383" width="10.19921875" style="2463" customWidth="1"/>
    <col min="5384" max="5384" width="5.59765625" style="2463" customWidth="1"/>
    <col min="5385" max="5385" width="7.3984375" style="2463" bestFit="1" customWidth="1"/>
    <col min="5386" max="5628" width="8" style="2463" customWidth="1"/>
    <col min="5629" max="5630" width="1.19921875" style="2463"/>
    <col min="5631" max="5631" width="27.09765625" style="2463" customWidth="1"/>
    <col min="5632" max="5639" width="10.19921875" style="2463" customWidth="1"/>
    <col min="5640" max="5640" width="5.59765625" style="2463" customWidth="1"/>
    <col min="5641" max="5641" width="7.3984375" style="2463" bestFit="1" customWidth="1"/>
    <col min="5642" max="5884" width="8" style="2463" customWidth="1"/>
    <col min="5885" max="5886" width="1.19921875" style="2463"/>
    <col min="5887" max="5887" width="27.09765625" style="2463" customWidth="1"/>
    <col min="5888" max="5895" width="10.19921875" style="2463" customWidth="1"/>
    <col min="5896" max="5896" width="5.59765625" style="2463" customWidth="1"/>
    <col min="5897" max="5897" width="7.3984375" style="2463" bestFit="1" customWidth="1"/>
    <col min="5898" max="6140" width="8" style="2463" customWidth="1"/>
    <col min="6141" max="6142" width="1.19921875" style="2463"/>
    <col min="6143" max="6143" width="27.09765625" style="2463" customWidth="1"/>
    <col min="6144" max="6151" width="10.19921875" style="2463" customWidth="1"/>
    <col min="6152" max="6152" width="5.59765625" style="2463" customWidth="1"/>
    <col min="6153" max="6153" width="7.3984375" style="2463" bestFit="1" customWidth="1"/>
    <col min="6154" max="6396" width="8" style="2463" customWidth="1"/>
    <col min="6397" max="6398" width="1.19921875" style="2463"/>
    <col min="6399" max="6399" width="27.09765625" style="2463" customWidth="1"/>
    <col min="6400" max="6407" width="10.19921875" style="2463" customWidth="1"/>
    <col min="6408" max="6408" width="5.59765625" style="2463" customWidth="1"/>
    <col min="6409" max="6409" width="7.3984375" style="2463" bestFit="1" customWidth="1"/>
    <col min="6410" max="6652" width="8" style="2463" customWidth="1"/>
    <col min="6653" max="6654" width="1.19921875" style="2463"/>
    <col min="6655" max="6655" width="27.09765625" style="2463" customWidth="1"/>
    <col min="6656" max="6663" width="10.19921875" style="2463" customWidth="1"/>
    <col min="6664" max="6664" width="5.59765625" style="2463" customWidth="1"/>
    <col min="6665" max="6665" width="7.3984375" style="2463" bestFit="1" customWidth="1"/>
    <col min="6666" max="6908" width="8" style="2463" customWidth="1"/>
    <col min="6909" max="6910" width="1.19921875" style="2463"/>
    <col min="6911" max="6911" width="27.09765625" style="2463" customWidth="1"/>
    <col min="6912" max="6919" width="10.19921875" style="2463" customWidth="1"/>
    <col min="6920" max="6920" width="5.59765625" style="2463" customWidth="1"/>
    <col min="6921" max="6921" width="7.3984375" style="2463" bestFit="1" customWidth="1"/>
    <col min="6922" max="7164" width="8" style="2463" customWidth="1"/>
    <col min="7165" max="7166" width="1.19921875" style="2463"/>
    <col min="7167" max="7167" width="27.09765625" style="2463" customWidth="1"/>
    <col min="7168" max="7175" width="10.19921875" style="2463" customWidth="1"/>
    <col min="7176" max="7176" width="5.59765625" style="2463" customWidth="1"/>
    <col min="7177" max="7177" width="7.3984375" style="2463" bestFit="1" customWidth="1"/>
    <col min="7178" max="7420" width="8" style="2463" customWidth="1"/>
    <col min="7421" max="7422" width="1.19921875" style="2463"/>
    <col min="7423" max="7423" width="27.09765625" style="2463" customWidth="1"/>
    <col min="7424" max="7431" width="10.19921875" style="2463" customWidth="1"/>
    <col min="7432" max="7432" width="5.59765625" style="2463" customWidth="1"/>
    <col min="7433" max="7433" width="7.3984375" style="2463" bestFit="1" customWidth="1"/>
    <col min="7434" max="7676" width="8" style="2463" customWidth="1"/>
    <col min="7677" max="7678" width="1.19921875" style="2463"/>
    <col min="7679" max="7679" width="27.09765625" style="2463" customWidth="1"/>
    <col min="7680" max="7687" width="10.19921875" style="2463" customWidth="1"/>
    <col min="7688" max="7688" width="5.59765625" style="2463" customWidth="1"/>
    <col min="7689" max="7689" width="7.3984375" style="2463" bestFit="1" customWidth="1"/>
    <col min="7690" max="7932" width="8" style="2463" customWidth="1"/>
    <col min="7933" max="7934" width="1.19921875" style="2463"/>
    <col min="7935" max="7935" width="27.09765625" style="2463" customWidth="1"/>
    <col min="7936" max="7943" width="10.19921875" style="2463" customWidth="1"/>
    <col min="7944" max="7944" width="5.59765625" style="2463" customWidth="1"/>
    <col min="7945" max="7945" width="7.3984375" style="2463" bestFit="1" customWidth="1"/>
    <col min="7946" max="8188" width="8" style="2463" customWidth="1"/>
    <col min="8189" max="8190" width="1.19921875" style="2463"/>
    <col min="8191" max="8191" width="27.09765625" style="2463" customWidth="1"/>
    <col min="8192" max="8199" width="10.19921875" style="2463" customWidth="1"/>
    <col min="8200" max="8200" width="5.59765625" style="2463" customWidth="1"/>
    <col min="8201" max="8201" width="7.3984375" style="2463" bestFit="1" customWidth="1"/>
    <col min="8202" max="8444" width="8" style="2463" customWidth="1"/>
    <col min="8445" max="8446" width="1.19921875" style="2463"/>
    <col min="8447" max="8447" width="27.09765625" style="2463" customWidth="1"/>
    <col min="8448" max="8455" width="10.19921875" style="2463" customWidth="1"/>
    <col min="8456" max="8456" width="5.59765625" style="2463" customWidth="1"/>
    <col min="8457" max="8457" width="7.3984375" style="2463" bestFit="1" customWidth="1"/>
    <col min="8458" max="8700" width="8" style="2463" customWidth="1"/>
    <col min="8701" max="8702" width="1.19921875" style="2463"/>
    <col min="8703" max="8703" width="27.09765625" style="2463" customWidth="1"/>
    <col min="8704" max="8711" width="10.19921875" style="2463" customWidth="1"/>
    <col min="8712" max="8712" width="5.59765625" style="2463" customWidth="1"/>
    <col min="8713" max="8713" width="7.3984375" style="2463" bestFit="1" customWidth="1"/>
    <col min="8714" max="8956" width="8" style="2463" customWidth="1"/>
    <col min="8957" max="8958" width="1.19921875" style="2463"/>
    <col min="8959" max="8959" width="27.09765625" style="2463" customWidth="1"/>
    <col min="8960" max="8967" width="10.19921875" style="2463" customWidth="1"/>
    <col min="8968" max="8968" width="5.59765625" style="2463" customWidth="1"/>
    <col min="8969" max="8969" width="7.3984375" style="2463" bestFit="1" customWidth="1"/>
    <col min="8970" max="9212" width="8" style="2463" customWidth="1"/>
    <col min="9213" max="9214" width="1.19921875" style="2463"/>
    <col min="9215" max="9215" width="27.09765625" style="2463" customWidth="1"/>
    <col min="9216" max="9223" width="10.19921875" style="2463" customWidth="1"/>
    <col min="9224" max="9224" width="5.59765625" style="2463" customWidth="1"/>
    <col min="9225" max="9225" width="7.3984375" style="2463" bestFit="1" customWidth="1"/>
    <col min="9226" max="9468" width="8" style="2463" customWidth="1"/>
    <col min="9469" max="9470" width="1.19921875" style="2463"/>
    <col min="9471" max="9471" width="27.09765625" style="2463" customWidth="1"/>
    <col min="9472" max="9479" width="10.19921875" style="2463" customWidth="1"/>
    <col min="9480" max="9480" width="5.59765625" style="2463" customWidth="1"/>
    <col min="9481" max="9481" width="7.3984375" style="2463" bestFit="1" customWidth="1"/>
    <col min="9482" max="9724" width="8" style="2463" customWidth="1"/>
    <col min="9725" max="9726" width="1.19921875" style="2463"/>
    <col min="9727" max="9727" width="27.09765625" style="2463" customWidth="1"/>
    <col min="9728" max="9735" width="10.19921875" style="2463" customWidth="1"/>
    <col min="9736" max="9736" width="5.59765625" style="2463" customWidth="1"/>
    <col min="9737" max="9737" width="7.3984375" style="2463" bestFit="1" customWidth="1"/>
    <col min="9738" max="9980" width="8" style="2463" customWidth="1"/>
    <col min="9981" max="9982" width="1.19921875" style="2463"/>
    <col min="9983" max="9983" width="27.09765625" style="2463" customWidth="1"/>
    <col min="9984" max="9991" width="10.19921875" style="2463" customWidth="1"/>
    <col min="9992" max="9992" width="5.59765625" style="2463" customWidth="1"/>
    <col min="9993" max="9993" width="7.3984375" style="2463" bestFit="1" customWidth="1"/>
    <col min="9994" max="10236" width="8" style="2463" customWidth="1"/>
    <col min="10237" max="10238" width="1.19921875" style="2463"/>
    <col min="10239" max="10239" width="27.09765625" style="2463" customWidth="1"/>
    <col min="10240" max="10247" width="10.19921875" style="2463" customWidth="1"/>
    <col min="10248" max="10248" width="5.59765625" style="2463" customWidth="1"/>
    <col min="10249" max="10249" width="7.3984375" style="2463" bestFit="1" customWidth="1"/>
    <col min="10250" max="10492" width="8" style="2463" customWidth="1"/>
    <col min="10493" max="10494" width="1.19921875" style="2463"/>
    <col min="10495" max="10495" width="27.09765625" style="2463" customWidth="1"/>
    <col min="10496" max="10503" width="10.19921875" style="2463" customWidth="1"/>
    <col min="10504" max="10504" width="5.59765625" style="2463" customWidth="1"/>
    <col min="10505" max="10505" width="7.3984375" style="2463" bestFit="1" customWidth="1"/>
    <col min="10506" max="10748" width="8" style="2463" customWidth="1"/>
    <col min="10749" max="10750" width="1.19921875" style="2463"/>
    <col min="10751" max="10751" width="27.09765625" style="2463" customWidth="1"/>
    <col min="10752" max="10759" width="10.19921875" style="2463" customWidth="1"/>
    <col min="10760" max="10760" width="5.59765625" style="2463" customWidth="1"/>
    <col min="10761" max="10761" width="7.3984375" style="2463" bestFit="1" customWidth="1"/>
    <col min="10762" max="11004" width="8" style="2463" customWidth="1"/>
    <col min="11005" max="11006" width="1.19921875" style="2463"/>
    <col min="11007" max="11007" width="27.09765625" style="2463" customWidth="1"/>
    <col min="11008" max="11015" width="10.19921875" style="2463" customWidth="1"/>
    <col min="11016" max="11016" width="5.59765625" style="2463" customWidth="1"/>
    <col min="11017" max="11017" width="7.3984375" style="2463" bestFit="1" customWidth="1"/>
    <col min="11018" max="11260" width="8" style="2463" customWidth="1"/>
    <col min="11261" max="11262" width="1.19921875" style="2463"/>
    <col min="11263" max="11263" width="27.09765625" style="2463" customWidth="1"/>
    <col min="11264" max="11271" width="10.19921875" style="2463" customWidth="1"/>
    <col min="11272" max="11272" width="5.59765625" style="2463" customWidth="1"/>
    <col min="11273" max="11273" width="7.3984375" style="2463" bestFit="1" customWidth="1"/>
    <col min="11274" max="11516" width="8" style="2463" customWidth="1"/>
    <col min="11517" max="11518" width="1.19921875" style="2463"/>
    <col min="11519" max="11519" width="27.09765625" style="2463" customWidth="1"/>
    <col min="11520" max="11527" width="10.19921875" style="2463" customWidth="1"/>
    <col min="11528" max="11528" width="5.59765625" style="2463" customWidth="1"/>
    <col min="11529" max="11529" width="7.3984375" style="2463" bestFit="1" customWidth="1"/>
    <col min="11530" max="11772" width="8" style="2463" customWidth="1"/>
    <col min="11773" max="11774" width="1.19921875" style="2463"/>
    <col min="11775" max="11775" width="27.09765625" style="2463" customWidth="1"/>
    <col min="11776" max="11783" width="10.19921875" style="2463" customWidth="1"/>
    <col min="11784" max="11784" width="5.59765625" style="2463" customWidth="1"/>
    <col min="11785" max="11785" width="7.3984375" style="2463" bestFit="1" customWidth="1"/>
    <col min="11786" max="12028" width="8" style="2463" customWidth="1"/>
    <col min="12029" max="12030" width="1.19921875" style="2463"/>
    <col min="12031" max="12031" width="27.09765625" style="2463" customWidth="1"/>
    <col min="12032" max="12039" width="10.19921875" style="2463" customWidth="1"/>
    <col min="12040" max="12040" width="5.59765625" style="2463" customWidth="1"/>
    <col min="12041" max="12041" width="7.3984375" style="2463" bestFit="1" customWidth="1"/>
    <col min="12042" max="12284" width="8" style="2463" customWidth="1"/>
    <col min="12285" max="12286" width="1.19921875" style="2463"/>
    <col min="12287" max="12287" width="27.09765625" style="2463" customWidth="1"/>
    <col min="12288" max="12295" width="10.19921875" style="2463" customWidth="1"/>
    <col min="12296" max="12296" width="5.59765625" style="2463" customWidth="1"/>
    <col min="12297" max="12297" width="7.3984375" style="2463" bestFit="1" customWidth="1"/>
    <col min="12298" max="12540" width="8" style="2463" customWidth="1"/>
    <col min="12541" max="12542" width="1.19921875" style="2463"/>
    <col min="12543" max="12543" width="27.09765625" style="2463" customWidth="1"/>
    <col min="12544" max="12551" width="10.19921875" style="2463" customWidth="1"/>
    <col min="12552" max="12552" width="5.59765625" style="2463" customWidth="1"/>
    <col min="12553" max="12553" width="7.3984375" style="2463" bestFit="1" customWidth="1"/>
    <col min="12554" max="12796" width="8" style="2463" customWidth="1"/>
    <col min="12797" max="12798" width="1.19921875" style="2463"/>
    <col min="12799" max="12799" width="27.09765625" style="2463" customWidth="1"/>
    <col min="12800" max="12807" width="10.19921875" style="2463" customWidth="1"/>
    <col min="12808" max="12808" width="5.59765625" style="2463" customWidth="1"/>
    <col min="12809" max="12809" width="7.3984375" style="2463" bestFit="1" customWidth="1"/>
    <col min="12810" max="13052" width="8" style="2463" customWidth="1"/>
    <col min="13053" max="13054" width="1.19921875" style="2463"/>
    <col min="13055" max="13055" width="27.09765625" style="2463" customWidth="1"/>
    <col min="13056" max="13063" width="10.19921875" style="2463" customWidth="1"/>
    <col min="13064" max="13064" width="5.59765625" style="2463" customWidth="1"/>
    <col min="13065" max="13065" width="7.3984375" style="2463" bestFit="1" customWidth="1"/>
    <col min="13066" max="13308" width="8" style="2463" customWidth="1"/>
    <col min="13309" max="13310" width="1.19921875" style="2463"/>
    <col min="13311" max="13311" width="27.09765625" style="2463" customWidth="1"/>
    <col min="13312" max="13319" width="10.19921875" style="2463" customWidth="1"/>
    <col min="13320" max="13320" width="5.59765625" style="2463" customWidth="1"/>
    <col min="13321" max="13321" width="7.3984375" style="2463" bestFit="1" customWidth="1"/>
    <col min="13322" max="13564" width="8" style="2463" customWidth="1"/>
    <col min="13565" max="13566" width="1.19921875" style="2463"/>
    <col min="13567" max="13567" width="27.09765625" style="2463" customWidth="1"/>
    <col min="13568" max="13575" width="10.19921875" style="2463" customWidth="1"/>
    <col min="13576" max="13576" width="5.59765625" style="2463" customWidth="1"/>
    <col min="13577" max="13577" width="7.3984375" style="2463" bestFit="1" customWidth="1"/>
    <col min="13578" max="13820" width="8" style="2463" customWidth="1"/>
    <col min="13821" max="13822" width="1.19921875" style="2463"/>
    <col min="13823" max="13823" width="27.09765625" style="2463" customWidth="1"/>
    <col min="13824" max="13831" width="10.19921875" style="2463" customWidth="1"/>
    <col min="13832" max="13832" width="5.59765625" style="2463" customWidth="1"/>
    <col min="13833" max="13833" width="7.3984375" style="2463" bestFit="1" customWidth="1"/>
    <col min="13834" max="14076" width="8" style="2463" customWidth="1"/>
    <col min="14077" max="14078" width="1.19921875" style="2463"/>
    <col min="14079" max="14079" width="27.09765625" style="2463" customWidth="1"/>
    <col min="14080" max="14087" width="10.19921875" style="2463" customWidth="1"/>
    <col min="14088" max="14088" width="5.59765625" style="2463" customWidth="1"/>
    <col min="14089" max="14089" width="7.3984375" style="2463" bestFit="1" customWidth="1"/>
    <col min="14090" max="14332" width="8" style="2463" customWidth="1"/>
    <col min="14333" max="14334" width="1.19921875" style="2463"/>
    <col min="14335" max="14335" width="27.09765625" style="2463" customWidth="1"/>
    <col min="14336" max="14343" width="10.19921875" style="2463" customWidth="1"/>
    <col min="14344" max="14344" width="5.59765625" style="2463" customWidth="1"/>
    <col min="14345" max="14345" width="7.3984375" style="2463" bestFit="1" customWidth="1"/>
    <col min="14346" max="14588" width="8" style="2463" customWidth="1"/>
    <col min="14589" max="14590" width="1.19921875" style="2463"/>
    <col min="14591" max="14591" width="27.09765625" style="2463" customWidth="1"/>
    <col min="14592" max="14599" width="10.19921875" style="2463" customWidth="1"/>
    <col min="14600" max="14600" width="5.59765625" style="2463" customWidth="1"/>
    <col min="14601" max="14601" width="7.3984375" style="2463" bestFit="1" customWidth="1"/>
    <col min="14602" max="14844" width="8" style="2463" customWidth="1"/>
    <col min="14845" max="14846" width="1.19921875" style="2463"/>
    <col min="14847" max="14847" width="27.09765625" style="2463" customWidth="1"/>
    <col min="14848" max="14855" width="10.19921875" style="2463" customWidth="1"/>
    <col min="14856" max="14856" width="5.59765625" style="2463" customWidth="1"/>
    <col min="14857" max="14857" width="7.3984375" style="2463" bestFit="1" customWidth="1"/>
    <col min="14858" max="15100" width="8" style="2463" customWidth="1"/>
    <col min="15101" max="15102" width="1.19921875" style="2463"/>
    <col min="15103" max="15103" width="27.09765625" style="2463" customWidth="1"/>
    <col min="15104" max="15111" width="10.19921875" style="2463" customWidth="1"/>
    <col min="15112" max="15112" width="5.59765625" style="2463" customWidth="1"/>
    <col min="15113" max="15113" width="7.3984375" style="2463" bestFit="1" customWidth="1"/>
    <col min="15114" max="15356" width="8" style="2463" customWidth="1"/>
    <col min="15357" max="15358" width="1.19921875" style="2463"/>
    <col min="15359" max="15359" width="27.09765625" style="2463" customWidth="1"/>
    <col min="15360" max="15367" width="10.19921875" style="2463" customWidth="1"/>
    <col min="15368" max="15368" width="5.59765625" style="2463" customWidth="1"/>
    <col min="15369" max="15369" width="7.3984375" style="2463" bestFit="1" customWidth="1"/>
    <col min="15370" max="15612" width="8" style="2463" customWidth="1"/>
    <col min="15613" max="15614" width="1.19921875" style="2463"/>
    <col min="15615" max="15615" width="27.09765625" style="2463" customWidth="1"/>
    <col min="15616" max="15623" width="10.19921875" style="2463" customWidth="1"/>
    <col min="15624" max="15624" width="5.59765625" style="2463" customWidth="1"/>
    <col min="15625" max="15625" width="7.3984375" style="2463" bestFit="1" customWidth="1"/>
    <col min="15626" max="15868" width="8" style="2463" customWidth="1"/>
    <col min="15869" max="15870" width="1.19921875" style="2463"/>
    <col min="15871" max="15871" width="27.09765625" style="2463" customWidth="1"/>
    <col min="15872" max="15879" width="10.19921875" style="2463" customWidth="1"/>
    <col min="15880" max="15880" width="5.59765625" style="2463" customWidth="1"/>
    <col min="15881" max="15881" width="7.3984375" style="2463" bestFit="1" customWidth="1"/>
    <col min="15882" max="16124" width="8" style="2463" customWidth="1"/>
    <col min="16125" max="16126" width="1.19921875" style="2463"/>
    <col min="16127" max="16127" width="27.09765625" style="2463" customWidth="1"/>
    <col min="16128" max="16135" width="10.19921875" style="2463" customWidth="1"/>
    <col min="16136" max="16136" width="5.59765625" style="2463" customWidth="1"/>
    <col min="16137" max="16137" width="7.3984375" style="2463" bestFit="1" customWidth="1"/>
    <col min="16138" max="16384" width="8" style="2463" customWidth="1"/>
  </cols>
  <sheetData>
    <row r="1" spans="1:15" s="1979" customFormat="1" ht="17.100000000000001" customHeight="1" x14ac:dyDescent="0.3">
      <c r="A1" s="6383" t="s">
        <v>0</v>
      </c>
      <c r="B1" s="6383"/>
      <c r="C1" s="6383"/>
      <c r="D1" s="6383"/>
      <c r="E1" s="6383"/>
      <c r="F1" s="6383"/>
      <c r="G1" s="6383"/>
      <c r="H1" s="6383"/>
    </row>
    <row r="2" spans="1:15" s="2461" customFormat="1" ht="18" x14ac:dyDescent="0.3">
      <c r="A2" s="2459" t="s">
        <v>194</v>
      </c>
      <c r="B2" s="2460"/>
      <c r="C2" s="2460"/>
      <c r="D2" s="2460"/>
      <c r="E2" s="2460"/>
      <c r="F2" s="2460"/>
      <c r="G2" s="2460"/>
      <c r="H2" s="2460"/>
      <c r="I2" s="2460"/>
      <c r="J2" s="2460"/>
      <c r="K2" s="2460"/>
    </row>
    <row r="3" spans="1:15" s="2461" customFormat="1" ht="18" x14ac:dyDescent="0.3">
      <c r="A3" s="2459"/>
      <c r="B3" s="2460"/>
      <c r="C3" s="2460"/>
      <c r="D3" s="2460"/>
      <c r="E3" s="2460"/>
      <c r="F3" s="2460"/>
      <c r="G3" s="2460"/>
      <c r="H3" s="2460"/>
      <c r="I3" s="2460"/>
      <c r="J3" s="2460"/>
      <c r="K3" s="2460"/>
    </row>
    <row r="4" spans="1:15" x14ac:dyDescent="0.3">
      <c r="A4" s="2462" t="s">
        <v>3017</v>
      </c>
    </row>
    <row r="5" spans="1:15" ht="17.399999999999999" thickBot="1" x14ac:dyDescent="0.35">
      <c r="A5" s="2464"/>
      <c r="K5" s="2465" t="s">
        <v>316</v>
      </c>
    </row>
    <row r="6" spans="1:15" ht="16.2" thickBot="1" x14ac:dyDescent="0.35">
      <c r="A6" s="2466"/>
      <c r="B6" s="6535" t="s">
        <v>3018</v>
      </c>
      <c r="C6" s="6537">
        <v>2020</v>
      </c>
      <c r="D6" s="6537">
        <v>2021</v>
      </c>
      <c r="E6" s="6537">
        <v>2022</v>
      </c>
      <c r="F6" s="6539">
        <v>2023</v>
      </c>
      <c r="G6" s="6539">
        <v>2024</v>
      </c>
      <c r="H6" s="6541">
        <v>2024</v>
      </c>
      <c r="I6" s="6542"/>
      <c r="J6" s="6542"/>
      <c r="K6" s="6543"/>
    </row>
    <row r="7" spans="1:15" ht="24" customHeight="1" x14ac:dyDescent="0.3">
      <c r="A7" s="2467"/>
      <c r="B7" s="6536"/>
      <c r="C7" s="6538"/>
      <c r="D7" s="6538"/>
      <c r="E7" s="6538"/>
      <c r="F7" s="6540"/>
      <c r="G7" s="6540"/>
      <c r="H7" s="2468" t="s">
        <v>980</v>
      </c>
      <c r="I7" s="2469" t="s">
        <v>17</v>
      </c>
      <c r="J7" s="2469" t="s">
        <v>18</v>
      </c>
      <c r="K7" s="2470" t="s">
        <v>19</v>
      </c>
    </row>
    <row r="8" spans="1:15" ht="24" customHeight="1" x14ac:dyDescent="0.3">
      <c r="A8" s="2471"/>
      <c r="B8" s="2472" t="s">
        <v>3019</v>
      </c>
      <c r="C8" s="2473">
        <v>9511</v>
      </c>
      <c r="D8" s="2473">
        <v>9562</v>
      </c>
      <c r="E8" s="2474">
        <v>9562</v>
      </c>
      <c r="F8" s="2473">
        <v>9743</v>
      </c>
      <c r="G8" s="2475">
        <v>9934</v>
      </c>
      <c r="H8" s="2475">
        <v>9792</v>
      </c>
      <c r="I8" s="2475">
        <v>9885</v>
      </c>
      <c r="J8" s="2475">
        <v>9922</v>
      </c>
      <c r="K8" s="2475">
        <v>9934</v>
      </c>
      <c r="L8" s="2476">
        <v>9586</v>
      </c>
      <c r="M8" s="2476">
        <v>9645</v>
      </c>
      <c r="N8" s="2476">
        <v>9729</v>
      </c>
      <c r="O8" s="2473">
        <v>9743</v>
      </c>
    </row>
    <row r="9" spans="1:15" ht="24" customHeight="1" x14ac:dyDescent="0.3">
      <c r="A9" s="2467"/>
      <c r="B9" s="2472" t="s">
        <v>3020</v>
      </c>
      <c r="C9" s="2476"/>
      <c r="D9" s="2476"/>
      <c r="E9" s="2477"/>
      <c r="F9" s="2476"/>
      <c r="G9" s="2475"/>
      <c r="H9" s="2478"/>
      <c r="I9" s="2478"/>
      <c r="J9" s="2478"/>
      <c r="K9" s="2478"/>
      <c r="L9" s="2476"/>
      <c r="M9" s="2476"/>
      <c r="N9" s="2476"/>
      <c r="O9" s="2476"/>
    </row>
    <row r="10" spans="1:15" ht="21.9" customHeight="1" x14ac:dyDescent="0.3">
      <c r="A10" s="2467"/>
      <c r="B10" s="2479" t="s">
        <v>3021</v>
      </c>
      <c r="C10" s="2476">
        <v>264120</v>
      </c>
      <c r="D10" s="2476">
        <v>277066</v>
      </c>
      <c r="E10" s="2480">
        <v>292631</v>
      </c>
      <c r="F10" s="2476">
        <v>311914</v>
      </c>
      <c r="G10" s="2475">
        <v>335398</v>
      </c>
      <c r="H10" s="2475">
        <v>317137</v>
      </c>
      <c r="I10" s="2475">
        <v>322983</v>
      </c>
      <c r="J10" s="2475">
        <v>329304</v>
      </c>
      <c r="K10" s="2475">
        <v>335398</v>
      </c>
      <c r="L10" s="2476">
        <v>295521</v>
      </c>
      <c r="M10" s="2476">
        <v>300481</v>
      </c>
      <c r="N10" s="2476">
        <v>307035</v>
      </c>
      <c r="O10" s="2476">
        <v>311914</v>
      </c>
    </row>
    <row r="11" spans="1:15" ht="24" customHeight="1" x14ac:dyDescent="0.3">
      <c r="A11" s="2467"/>
      <c r="B11" s="2479" t="s">
        <v>3022</v>
      </c>
      <c r="C11" s="2481">
        <v>6907</v>
      </c>
      <c r="D11" s="2481">
        <v>6907</v>
      </c>
      <c r="E11" s="2482">
        <v>6907</v>
      </c>
      <c r="F11" s="2483">
        <v>6907</v>
      </c>
      <c r="G11" s="2484">
        <v>7409</v>
      </c>
      <c r="H11" s="2485">
        <v>6907</v>
      </c>
      <c r="I11" s="2485">
        <v>6907</v>
      </c>
      <c r="J11" s="2485">
        <v>6907</v>
      </c>
      <c r="K11" s="2485">
        <v>7409</v>
      </c>
      <c r="L11" s="2481">
        <v>6907</v>
      </c>
      <c r="M11" s="2483">
        <v>6907</v>
      </c>
      <c r="N11" s="2483">
        <v>6907</v>
      </c>
      <c r="O11" s="2483">
        <v>6907</v>
      </c>
    </row>
    <row r="12" spans="1:15" ht="16.8" x14ac:dyDescent="0.3">
      <c r="A12" s="2467"/>
      <c r="B12" s="2486" t="s">
        <v>3023</v>
      </c>
      <c r="C12" s="2476">
        <v>47908</v>
      </c>
      <c r="D12" s="2476">
        <v>47834</v>
      </c>
      <c r="E12" s="2487">
        <v>47739</v>
      </c>
      <c r="F12" s="2476">
        <v>47673</v>
      </c>
      <c r="G12" s="2475">
        <v>47620</v>
      </c>
      <c r="H12" s="2475">
        <v>47661</v>
      </c>
      <c r="I12" s="2475">
        <v>47639</v>
      </c>
      <c r="J12" s="2475">
        <v>47630</v>
      </c>
      <c r="K12" s="2475">
        <v>47620</v>
      </c>
      <c r="L12" s="2476">
        <v>47731</v>
      </c>
      <c r="M12" s="2488">
        <v>47709</v>
      </c>
      <c r="N12" s="2476">
        <v>47688</v>
      </c>
      <c r="O12" s="2476">
        <v>47673</v>
      </c>
    </row>
    <row r="13" spans="1:15" ht="16.8" x14ac:dyDescent="0.3">
      <c r="A13" s="2467"/>
      <c r="B13" s="2486" t="s">
        <v>3024</v>
      </c>
      <c r="C13" s="2476">
        <v>8036</v>
      </c>
      <c r="D13" s="2476">
        <v>9204</v>
      </c>
      <c r="E13" s="2487">
        <v>10626</v>
      </c>
      <c r="F13" s="2476">
        <v>12279</v>
      </c>
      <c r="G13" s="2475">
        <v>14248</v>
      </c>
      <c r="H13" s="2475">
        <v>12716</v>
      </c>
      <c r="I13" s="2475">
        <v>13273</v>
      </c>
      <c r="J13" s="2475">
        <v>13800</v>
      </c>
      <c r="K13" s="2475">
        <v>14248</v>
      </c>
      <c r="L13" s="2476">
        <v>10849</v>
      </c>
      <c r="M13" s="2476">
        <v>11224</v>
      </c>
      <c r="N13" s="2476">
        <v>11820</v>
      </c>
      <c r="O13" s="2476">
        <v>12279</v>
      </c>
    </row>
    <row r="14" spans="1:15" ht="16.8" x14ac:dyDescent="0.3">
      <c r="A14" s="2467"/>
      <c r="B14" s="2486" t="s">
        <v>3025</v>
      </c>
      <c r="C14" s="2476">
        <v>1377</v>
      </c>
      <c r="D14" s="2476">
        <v>1380</v>
      </c>
      <c r="E14" s="2487">
        <v>1398</v>
      </c>
      <c r="F14" s="2476">
        <v>1425</v>
      </c>
      <c r="G14" s="2475">
        <v>1473</v>
      </c>
      <c r="H14" s="2475">
        <v>1435</v>
      </c>
      <c r="I14" s="2475">
        <v>1437</v>
      </c>
      <c r="J14" s="2475">
        <v>1458</v>
      </c>
      <c r="K14" s="2475">
        <v>1473</v>
      </c>
      <c r="L14" s="2476">
        <v>1400</v>
      </c>
      <c r="M14" s="2476">
        <v>1410</v>
      </c>
      <c r="N14" s="2476">
        <v>1425</v>
      </c>
      <c r="O14" s="2476">
        <v>1425</v>
      </c>
    </row>
    <row r="15" spans="1:15" ht="24" customHeight="1" x14ac:dyDescent="0.3">
      <c r="A15" s="2467"/>
      <c r="B15" s="2479" t="s">
        <v>3026</v>
      </c>
      <c r="C15" s="2476">
        <v>103589</v>
      </c>
      <c r="D15" s="2476">
        <v>107725</v>
      </c>
      <c r="E15" s="2487">
        <v>112087</v>
      </c>
      <c r="F15" s="2476">
        <v>116786</v>
      </c>
      <c r="G15" s="2475">
        <v>122279</v>
      </c>
      <c r="H15" s="2475">
        <v>118183</v>
      </c>
      <c r="I15" s="2475">
        <v>119476</v>
      </c>
      <c r="J15" s="2475">
        <v>120859</v>
      </c>
      <c r="K15" s="2475">
        <v>122279</v>
      </c>
      <c r="L15" s="2476">
        <v>112809</v>
      </c>
      <c r="M15" s="2476">
        <v>113905</v>
      </c>
      <c r="N15" s="2476">
        <v>115542</v>
      </c>
      <c r="O15" s="2476">
        <v>116786</v>
      </c>
    </row>
    <row r="16" spans="1:15" ht="24" customHeight="1" x14ac:dyDescent="0.3">
      <c r="A16" s="2467"/>
      <c r="B16" s="2479" t="s">
        <v>3027</v>
      </c>
      <c r="C16" s="2476">
        <v>118399</v>
      </c>
      <c r="D16" s="2476">
        <v>121838</v>
      </c>
      <c r="E16" s="2487">
        <v>124479</v>
      </c>
      <c r="F16" s="2476">
        <v>125822</v>
      </c>
      <c r="G16" s="2475">
        <v>127172</v>
      </c>
      <c r="H16" s="2475">
        <v>126206</v>
      </c>
      <c r="I16" s="2475">
        <v>126510</v>
      </c>
      <c r="J16" s="2475">
        <v>126860</v>
      </c>
      <c r="K16" s="2475">
        <v>127172</v>
      </c>
      <c r="L16" s="2476">
        <v>124686</v>
      </c>
      <c r="M16" s="2476">
        <v>125062</v>
      </c>
      <c r="N16" s="2476">
        <v>125508</v>
      </c>
      <c r="O16" s="2476">
        <v>125822</v>
      </c>
    </row>
    <row r="17" spans="1:15" ht="24" customHeight="1" x14ac:dyDescent="0.3">
      <c r="A17" s="2467"/>
      <c r="B17" s="2479" t="s">
        <v>3028</v>
      </c>
      <c r="C17" s="2476">
        <v>16512</v>
      </c>
      <c r="D17" s="2476">
        <v>17040</v>
      </c>
      <c r="E17" s="2487">
        <v>17848</v>
      </c>
      <c r="F17" s="2476">
        <v>18618</v>
      </c>
      <c r="G17" s="2475">
        <v>19728</v>
      </c>
      <c r="H17" s="2475">
        <v>18882</v>
      </c>
      <c r="I17" s="2475">
        <v>19181</v>
      </c>
      <c r="J17" s="2475">
        <v>19448</v>
      </c>
      <c r="K17" s="2475">
        <v>19728</v>
      </c>
      <c r="L17" s="2476">
        <v>17962</v>
      </c>
      <c r="M17" s="2476">
        <v>18153</v>
      </c>
      <c r="N17" s="2476">
        <v>18398</v>
      </c>
      <c r="O17" s="2476">
        <v>18618</v>
      </c>
    </row>
    <row r="18" spans="1:15" ht="24" customHeight="1" x14ac:dyDescent="0.3">
      <c r="A18" s="2467"/>
      <c r="B18" s="2479" t="s">
        <v>3029</v>
      </c>
      <c r="C18" s="2476">
        <v>29744</v>
      </c>
      <c r="D18" s="2476">
        <v>30323</v>
      </c>
      <c r="E18" s="2487">
        <v>30675</v>
      </c>
      <c r="F18" s="2476">
        <v>31079</v>
      </c>
      <c r="G18" s="2475">
        <v>31595</v>
      </c>
      <c r="H18" s="2475">
        <v>31172</v>
      </c>
      <c r="I18" s="2475">
        <v>31351</v>
      </c>
      <c r="J18" s="2475">
        <v>31477</v>
      </c>
      <c r="K18" s="2475">
        <v>31595</v>
      </c>
      <c r="L18" s="2476">
        <v>30721</v>
      </c>
      <c r="M18" s="2476">
        <v>30836</v>
      </c>
      <c r="N18" s="2476">
        <v>30973</v>
      </c>
      <c r="O18" s="2476">
        <v>31079</v>
      </c>
    </row>
    <row r="19" spans="1:15" ht="24" customHeight="1" x14ac:dyDescent="0.3">
      <c r="A19" s="2467"/>
      <c r="B19" s="2479" t="s">
        <v>3030</v>
      </c>
      <c r="C19" s="2476">
        <v>3101</v>
      </c>
      <c r="D19" s="2476">
        <v>3151</v>
      </c>
      <c r="E19" s="2487">
        <v>3177</v>
      </c>
      <c r="F19" s="2476">
        <v>3225</v>
      </c>
      <c r="G19" s="2475">
        <v>3308</v>
      </c>
      <c r="H19" s="2475">
        <v>3230</v>
      </c>
      <c r="I19" s="2475">
        <v>3259</v>
      </c>
      <c r="J19" s="2475">
        <v>3284</v>
      </c>
      <c r="K19" s="2475">
        <v>3308</v>
      </c>
      <c r="L19" s="2476">
        <v>3180</v>
      </c>
      <c r="M19" s="2476">
        <v>3217</v>
      </c>
      <c r="N19" s="2476">
        <v>3224</v>
      </c>
      <c r="O19" s="2476">
        <v>3225</v>
      </c>
    </row>
    <row r="20" spans="1:15" ht="16.2" thickBot="1" x14ac:dyDescent="0.35">
      <c r="A20" s="2467"/>
      <c r="B20" s="2479" t="s">
        <v>1661</v>
      </c>
      <c r="C20" s="2476">
        <v>7267</v>
      </c>
      <c r="D20" s="2476">
        <v>7427</v>
      </c>
      <c r="E20" s="2477">
        <v>7516</v>
      </c>
      <c r="F20" s="2476">
        <v>7620</v>
      </c>
      <c r="G20" s="2475">
        <v>7784</v>
      </c>
      <c r="H20" s="2475">
        <v>7649</v>
      </c>
      <c r="I20" s="2475">
        <v>7689</v>
      </c>
      <c r="J20" s="2475">
        <v>7737</v>
      </c>
      <c r="K20" s="2475">
        <v>7784</v>
      </c>
      <c r="L20" s="2489">
        <v>7521</v>
      </c>
      <c r="M20" s="2476">
        <v>7543</v>
      </c>
      <c r="N20" s="2476">
        <v>7600</v>
      </c>
      <c r="O20" s="2476">
        <v>7620</v>
      </c>
    </row>
    <row r="21" spans="1:15" ht="16.2" thickBot="1" x14ac:dyDescent="0.35">
      <c r="A21" s="2490"/>
      <c r="B21" s="2491" t="s">
        <v>6</v>
      </c>
      <c r="C21" s="2492">
        <v>600053</v>
      </c>
      <c r="D21" s="2492">
        <v>622988</v>
      </c>
      <c r="E21" s="2493">
        <v>648176</v>
      </c>
      <c r="F21" s="2493">
        <f>SUM(F12:F20)+F10</f>
        <v>676441</v>
      </c>
      <c r="G21" s="2493">
        <v>710605</v>
      </c>
      <c r="H21" s="2494">
        <f>H10+H12+H13+H14+H15+H16+H17+H18+H19+H20</f>
        <v>684271</v>
      </c>
      <c r="I21" s="2494">
        <f t="shared" ref="I21:K21" si="0">I10+I12+I13+I14+I15+I16+I17+I18+I19+I20</f>
        <v>692798</v>
      </c>
      <c r="J21" s="2494">
        <f t="shared" si="0"/>
        <v>701857</v>
      </c>
      <c r="K21" s="2494">
        <f t="shared" si="0"/>
        <v>710605</v>
      </c>
      <c r="L21" s="2495">
        <f>L10+L12+L13+L14+L15+L16+L17+L18+L19+L20</f>
        <v>652380</v>
      </c>
      <c r="M21" s="2495">
        <f t="shared" ref="M21:O21" si="1">M10+M12+M13+M14+M15+M16+M17+M18+M19+M20</f>
        <v>659540</v>
      </c>
      <c r="N21" s="2495">
        <f t="shared" si="1"/>
        <v>669213</v>
      </c>
      <c r="O21" s="2495">
        <f t="shared" si="1"/>
        <v>676441</v>
      </c>
    </row>
    <row r="22" spans="1:15" ht="7.5" customHeight="1" x14ac:dyDescent="0.3"/>
    <row r="23" spans="1:15" x14ac:dyDescent="0.3">
      <c r="B23" s="2496" t="s">
        <v>3031</v>
      </c>
      <c r="F23" s="2495"/>
      <c r="G23" s="2495"/>
      <c r="H23" s="2495"/>
      <c r="I23" s="2495"/>
      <c r="J23" s="2495"/>
      <c r="K23" s="2495"/>
    </row>
    <row r="24" spans="1:15" x14ac:dyDescent="0.3">
      <c r="B24" s="2496" t="s">
        <v>3032</v>
      </c>
    </row>
    <row r="25" spans="1:15" x14ac:dyDescent="0.3">
      <c r="B25" s="2496" t="s">
        <v>3033</v>
      </c>
    </row>
  </sheetData>
  <mergeCells count="8">
    <mergeCell ref="A1:H1"/>
    <mergeCell ref="B6:B7"/>
    <mergeCell ref="C6:C7"/>
    <mergeCell ref="D6:D7"/>
    <mergeCell ref="E6:E7"/>
    <mergeCell ref="F6:F7"/>
    <mergeCell ref="G6:G7"/>
    <mergeCell ref="H6:K6"/>
  </mergeCells>
  <hyperlinks>
    <hyperlink ref="A1" location="CONTENT!A1" display="Back to table of contents" xr:uid="{43AC0960-8997-4414-B468-975768BBD9DE}"/>
    <hyperlink ref="A1:H1" location="CONTENT!B184" display="Back to table of contents" xr:uid="{CAA7156C-3A35-41B9-BD7F-1C54075DBF94}"/>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37A55-67F9-4694-9611-7A358BEC0F79}">
  <dimension ref="A1:L49"/>
  <sheetViews>
    <sheetView workbookViewId="0">
      <selection sqref="A1:XFD1"/>
    </sheetView>
  </sheetViews>
  <sheetFormatPr defaultColWidth="6.59765625" defaultRowHeight="13.8" x14ac:dyDescent="0.25"/>
  <cols>
    <col min="1" max="1" width="20.09765625" style="2499" customWidth="1"/>
    <col min="2" max="5" width="8" style="2499" customWidth="1"/>
    <col min="6" max="6" width="8.3984375" style="2499" bestFit="1" customWidth="1"/>
    <col min="7" max="10" width="8" style="2499" customWidth="1"/>
    <col min="11" max="246" width="6.59765625" style="2499"/>
    <col min="247" max="247" width="20.09765625" style="2499" customWidth="1"/>
    <col min="248" max="255" width="8" style="2499" customWidth="1"/>
    <col min="256" max="502" width="6.59765625" style="2499"/>
    <col min="503" max="503" width="20.09765625" style="2499" customWidth="1"/>
    <col min="504" max="511" width="8" style="2499" customWidth="1"/>
    <col min="512" max="758" width="6.59765625" style="2499"/>
    <col min="759" max="759" width="20.09765625" style="2499" customWidth="1"/>
    <col min="760" max="767" width="8" style="2499" customWidth="1"/>
    <col min="768" max="1014" width="6.59765625" style="2499"/>
    <col min="1015" max="1015" width="20.09765625" style="2499" customWidth="1"/>
    <col min="1016" max="1023" width="8" style="2499" customWidth="1"/>
    <col min="1024" max="1270" width="6.59765625" style="2499"/>
    <col min="1271" max="1271" width="20.09765625" style="2499" customWidth="1"/>
    <col min="1272" max="1279" width="8" style="2499" customWidth="1"/>
    <col min="1280" max="1526" width="6.59765625" style="2499"/>
    <col min="1527" max="1527" width="20.09765625" style="2499" customWidth="1"/>
    <col min="1528" max="1535" width="8" style="2499" customWidth="1"/>
    <col min="1536" max="1782" width="6.59765625" style="2499"/>
    <col min="1783" max="1783" width="20.09765625" style="2499" customWidth="1"/>
    <col min="1784" max="1791" width="8" style="2499" customWidth="1"/>
    <col min="1792" max="2038" width="6.59765625" style="2499"/>
    <col min="2039" max="2039" width="20.09765625" style="2499" customWidth="1"/>
    <col min="2040" max="2047" width="8" style="2499" customWidth="1"/>
    <col min="2048" max="2294" width="6.59765625" style="2499"/>
    <col min="2295" max="2295" width="20.09765625" style="2499" customWidth="1"/>
    <col min="2296" max="2303" width="8" style="2499" customWidth="1"/>
    <col min="2304" max="2550" width="6.59765625" style="2499"/>
    <col min="2551" max="2551" width="20.09765625" style="2499" customWidth="1"/>
    <col min="2552" max="2559" width="8" style="2499" customWidth="1"/>
    <col min="2560" max="2806" width="6.59765625" style="2499"/>
    <col min="2807" max="2807" width="20.09765625" style="2499" customWidth="1"/>
    <col min="2808" max="2815" width="8" style="2499" customWidth="1"/>
    <col min="2816" max="3062" width="6.59765625" style="2499"/>
    <col min="3063" max="3063" width="20.09765625" style="2499" customWidth="1"/>
    <col min="3064" max="3071" width="8" style="2499" customWidth="1"/>
    <col min="3072" max="3318" width="6.59765625" style="2499"/>
    <col min="3319" max="3319" width="20.09765625" style="2499" customWidth="1"/>
    <col min="3320" max="3327" width="8" style="2499" customWidth="1"/>
    <col min="3328" max="3574" width="6.59765625" style="2499"/>
    <col min="3575" max="3575" width="20.09765625" style="2499" customWidth="1"/>
    <col min="3576" max="3583" width="8" style="2499" customWidth="1"/>
    <col min="3584" max="3830" width="6.59765625" style="2499"/>
    <col min="3831" max="3831" width="20.09765625" style="2499" customWidth="1"/>
    <col min="3832" max="3839" width="8" style="2499" customWidth="1"/>
    <col min="3840" max="4086" width="6.59765625" style="2499"/>
    <col min="4087" max="4087" width="20.09765625" style="2499" customWidth="1"/>
    <col min="4088" max="4095" width="8" style="2499" customWidth="1"/>
    <col min="4096" max="4342" width="6.59765625" style="2499"/>
    <col min="4343" max="4343" width="20.09765625" style="2499" customWidth="1"/>
    <col min="4344" max="4351" width="8" style="2499" customWidth="1"/>
    <col min="4352" max="4598" width="6.59765625" style="2499"/>
    <col min="4599" max="4599" width="20.09765625" style="2499" customWidth="1"/>
    <col min="4600" max="4607" width="8" style="2499" customWidth="1"/>
    <col min="4608" max="4854" width="6.59765625" style="2499"/>
    <col min="4855" max="4855" width="20.09765625" style="2499" customWidth="1"/>
    <col min="4856" max="4863" width="8" style="2499" customWidth="1"/>
    <col min="4864" max="5110" width="6.59765625" style="2499"/>
    <col min="5111" max="5111" width="20.09765625" style="2499" customWidth="1"/>
    <col min="5112" max="5119" width="8" style="2499" customWidth="1"/>
    <col min="5120" max="5366" width="6.59765625" style="2499"/>
    <col min="5367" max="5367" width="20.09765625" style="2499" customWidth="1"/>
    <col min="5368" max="5375" width="8" style="2499" customWidth="1"/>
    <col min="5376" max="5622" width="6.59765625" style="2499"/>
    <col min="5623" max="5623" width="20.09765625" style="2499" customWidth="1"/>
    <col min="5624" max="5631" width="8" style="2499" customWidth="1"/>
    <col min="5632" max="5878" width="6.59765625" style="2499"/>
    <col min="5879" max="5879" width="20.09765625" style="2499" customWidth="1"/>
    <col min="5880" max="5887" width="8" style="2499" customWidth="1"/>
    <col min="5888" max="6134" width="6.59765625" style="2499"/>
    <col min="6135" max="6135" width="20.09765625" style="2499" customWidth="1"/>
    <col min="6136" max="6143" width="8" style="2499" customWidth="1"/>
    <col min="6144" max="6390" width="6.59765625" style="2499"/>
    <col min="6391" max="6391" width="20.09765625" style="2499" customWidth="1"/>
    <col min="6392" max="6399" width="8" style="2499" customWidth="1"/>
    <col min="6400" max="6646" width="6.59765625" style="2499"/>
    <col min="6647" max="6647" width="20.09765625" style="2499" customWidth="1"/>
    <col min="6648" max="6655" width="8" style="2499" customWidth="1"/>
    <col min="6656" max="6902" width="6.59765625" style="2499"/>
    <col min="6903" max="6903" width="20.09765625" style="2499" customWidth="1"/>
    <col min="6904" max="6911" width="8" style="2499" customWidth="1"/>
    <col min="6912" max="7158" width="6.59765625" style="2499"/>
    <col min="7159" max="7159" width="20.09765625" style="2499" customWidth="1"/>
    <col min="7160" max="7167" width="8" style="2499" customWidth="1"/>
    <col min="7168" max="7414" width="6.59765625" style="2499"/>
    <col min="7415" max="7415" width="20.09765625" style="2499" customWidth="1"/>
    <col min="7416" max="7423" width="8" style="2499" customWidth="1"/>
    <col min="7424" max="7670" width="6.59765625" style="2499"/>
    <col min="7671" max="7671" width="20.09765625" style="2499" customWidth="1"/>
    <col min="7672" max="7679" width="8" style="2499" customWidth="1"/>
    <col min="7680" max="7926" width="6.59765625" style="2499"/>
    <col min="7927" max="7927" width="20.09765625" style="2499" customWidth="1"/>
    <col min="7928" max="7935" width="8" style="2499" customWidth="1"/>
    <col min="7936" max="8182" width="6.59765625" style="2499"/>
    <col min="8183" max="8183" width="20.09765625" style="2499" customWidth="1"/>
    <col min="8184" max="8191" width="8" style="2499" customWidth="1"/>
    <col min="8192" max="8438" width="6.59765625" style="2499"/>
    <col min="8439" max="8439" width="20.09765625" style="2499" customWidth="1"/>
    <col min="8440" max="8447" width="8" style="2499" customWidth="1"/>
    <col min="8448" max="8694" width="6.59765625" style="2499"/>
    <col min="8695" max="8695" width="20.09765625" style="2499" customWidth="1"/>
    <col min="8696" max="8703" width="8" style="2499" customWidth="1"/>
    <col min="8704" max="8950" width="6.59765625" style="2499"/>
    <col min="8951" max="8951" width="20.09765625" style="2499" customWidth="1"/>
    <col min="8952" max="8959" width="8" style="2499" customWidth="1"/>
    <col min="8960" max="9206" width="6.59765625" style="2499"/>
    <col min="9207" max="9207" width="20.09765625" style="2499" customWidth="1"/>
    <col min="9208" max="9215" width="8" style="2499" customWidth="1"/>
    <col min="9216" max="9462" width="6.59765625" style="2499"/>
    <col min="9463" max="9463" width="20.09765625" style="2499" customWidth="1"/>
    <col min="9464" max="9471" width="8" style="2499" customWidth="1"/>
    <col min="9472" max="9718" width="6.59765625" style="2499"/>
    <col min="9719" max="9719" width="20.09765625" style="2499" customWidth="1"/>
    <col min="9720" max="9727" width="8" style="2499" customWidth="1"/>
    <col min="9728" max="9974" width="6.59765625" style="2499"/>
    <col min="9975" max="9975" width="20.09765625" style="2499" customWidth="1"/>
    <col min="9976" max="9983" width="8" style="2499" customWidth="1"/>
    <col min="9984" max="10230" width="6.59765625" style="2499"/>
    <col min="10231" max="10231" width="20.09765625" style="2499" customWidth="1"/>
    <col min="10232" max="10239" width="8" style="2499" customWidth="1"/>
    <col min="10240" max="10486" width="6.59765625" style="2499"/>
    <col min="10487" max="10487" width="20.09765625" style="2499" customWidth="1"/>
    <col min="10488" max="10495" width="8" style="2499" customWidth="1"/>
    <col min="10496" max="10742" width="6.59765625" style="2499"/>
    <col min="10743" max="10743" width="20.09765625" style="2499" customWidth="1"/>
    <col min="10744" max="10751" width="8" style="2499" customWidth="1"/>
    <col min="10752" max="10998" width="6.59765625" style="2499"/>
    <col min="10999" max="10999" width="20.09765625" style="2499" customWidth="1"/>
    <col min="11000" max="11007" width="8" style="2499" customWidth="1"/>
    <col min="11008" max="11254" width="6.59765625" style="2499"/>
    <col min="11255" max="11255" width="20.09765625" style="2499" customWidth="1"/>
    <col min="11256" max="11263" width="8" style="2499" customWidth="1"/>
    <col min="11264" max="11510" width="6.59765625" style="2499"/>
    <col min="11511" max="11511" width="20.09765625" style="2499" customWidth="1"/>
    <col min="11512" max="11519" width="8" style="2499" customWidth="1"/>
    <col min="11520" max="11766" width="6.59765625" style="2499"/>
    <col min="11767" max="11767" width="20.09765625" style="2499" customWidth="1"/>
    <col min="11768" max="11775" width="8" style="2499" customWidth="1"/>
    <col min="11776" max="12022" width="6.59765625" style="2499"/>
    <col min="12023" max="12023" width="20.09765625" style="2499" customWidth="1"/>
    <col min="12024" max="12031" width="8" style="2499" customWidth="1"/>
    <col min="12032" max="12278" width="6.59765625" style="2499"/>
    <col min="12279" max="12279" width="20.09765625" style="2499" customWidth="1"/>
    <col min="12280" max="12287" width="8" style="2499" customWidth="1"/>
    <col min="12288" max="12534" width="6.59765625" style="2499"/>
    <col min="12535" max="12535" width="20.09765625" style="2499" customWidth="1"/>
    <col min="12536" max="12543" width="8" style="2499" customWidth="1"/>
    <col min="12544" max="12790" width="6.59765625" style="2499"/>
    <col min="12791" max="12791" width="20.09765625" style="2499" customWidth="1"/>
    <col min="12792" max="12799" width="8" style="2499" customWidth="1"/>
    <col min="12800" max="13046" width="6.59765625" style="2499"/>
    <col min="13047" max="13047" width="20.09765625" style="2499" customWidth="1"/>
    <col min="13048" max="13055" width="8" style="2499" customWidth="1"/>
    <col min="13056" max="13302" width="6.59765625" style="2499"/>
    <col min="13303" max="13303" width="20.09765625" style="2499" customWidth="1"/>
    <col min="13304" max="13311" width="8" style="2499" customWidth="1"/>
    <col min="13312" max="13558" width="6.59765625" style="2499"/>
    <col min="13559" max="13559" width="20.09765625" style="2499" customWidth="1"/>
    <col min="13560" max="13567" width="8" style="2499" customWidth="1"/>
    <col min="13568" max="13814" width="6.59765625" style="2499"/>
    <col min="13815" max="13815" width="20.09765625" style="2499" customWidth="1"/>
    <col min="13816" max="13823" width="8" style="2499" customWidth="1"/>
    <col min="13824" max="14070" width="6.59765625" style="2499"/>
    <col min="14071" max="14071" width="20.09765625" style="2499" customWidth="1"/>
    <col min="14072" max="14079" width="8" style="2499" customWidth="1"/>
    <col min="14080" max="14326" width="6.59765625" style="2499"/>
    <col min="14327" max="14327" width="20.09765625" style="2499" customWidth="1"/>
    <col min="14328" max="14335" width="8" style="2499" customWidth="1"/>
    <col min="14336" max="14582" width="6.59765625" style="2499"/>
    <col min="14583" max="14583" width="20.09765625" style="2499" customWidth="1"/>
    <col min="14584" max="14591" width="8" style="2499" customWidth="1"/>
    <col min="14592" max="14838" width="6.59765625" style="2499"/>
    <col min="14839" max="14839" width="20.09765625" style="2499" customWidth="1"/>
    <col min="14840" max="14847" width="8" style="2499" customWidth="1"/>
    <col min="14848" max="15094" width="6.59765625" style="2499"/>
    <col min="15095" max="15095" width="20.09765625" style="2499" customWidth="1"/>
    <col min="15096" max="15103" width="8" style="2499" customWidth="1"/>
    <col min="15104" max="15350" width="6.59765625" style="2499"/>
    <col min="15351" max="15351" width="20.09765625" style="2499" customWidth="1"/>
    <col min="15352" max="15359" width="8" style="2499" customWidth="1"/>
    <col min="15360" max="15606" width="6.59765625" style="2499"/>
    <col min="15607" max="15607" width="20.09765625" style="2499" customWidth="1"/>
    <col min="15608" max="15615" width="8" style="2499" customWidth="1"/>
    <col min="15616" max="15862" width="6.59765625" style="2499"/>
    <col min="15863" max="15863" width="20.09765625" style="2499" customWidth="1"/>
    <col min="15864" max="15871" width="8" style="2499" customWidth="1"/>
    <col min="15872" max="16118" width="6.59765625" style="2499"/>
    <col min="16119" max="16119" width="20.09765625" style="2499" customWidth="1"/>
    <col min="16120" max="16127" width="8" style="2499" customWidth="1"/>
    <col min="16128" max="16384" width="6.59765625" style="2499"/>
  </cols>
  <sheetData>
    <row r="1" spans="1:10" s="1979" customFormat="1" ht="17.100000000000001" customHeight="1" x14ac:dyDescent="0.3">
      <c r="A1" s="6383" t="s">
        <v>0</v>
      </c>
      <c r="B1" s="6383"/>
      <c r="C1" s="6383"/>
      <c r="D1" s="6383"/>
      <c r="E1" s="6383"/>
      <c r="F1" s="6383"/>
      <c r="G1" s="6383"/>
      <c r="H1" s="6383"/>
    </row>
    <row r="2" spans="1:10" ht="18" x14ac:dyDescent="0.3">
      <c r="A2" s="2497" t="s">
        <v>3034</v>
      </c>
      <c r="B2" s="2498"/>
      <c r="C2" s="2498"/>
      <c r="D2" s="2498"/>
      <c r="E2" s="2498"/>
      <c r="F2" s="2498"/>
      <c r="G2" s="2498"/>
      <c r="H2" s="2498"/>
      <c r="I2" s="2498"/>
      <c r="J2" s="2498"/>
    </row>
    <row r="3" spans="1:10" ht="16.2" thickBot="1" x14ac:dyDescent="0.35">
      <c r="A3" s="2498"/>
      <c r="B3" s="2498"/>
      <c r="C3" s="2498"/>
      <c r="D3" s="2498"/>
      <c r="E3" s="2498"/>
      <c r="F3" s="2498"/>
      <c r="G3" s="2498"/>
      <c r="H3" s="2498"/>
      <c r="I3" s="2498"/>
      <c r="J3" s="2500" t="s">
        <v>316</v>
      </c>
    </row>
    <row r="4" spans="1:10" ht="15.6" x14ac:dyDescent="0.3">
      <c r="A4" s="2501"/>
      <c r="B4" s="2502"/>
      <c r="C4" s="2502"/>
      <c r="D4" s="2503"/>
      <c r="E4" s="2504"/>
      <c r="F4" s="6545">
        <v>2024</v>
      </c>
      <c r="G4" s="6548">
        <v>2024</v>
      </c>
      <c r="H4" s="6549"/>
      <c r="I4" s="6549"/>
      <c r="J4" s="6550"/>
    </row>
    <row r="5" spans="1:10" ht="16.2" thickBot="1" x14ac:dyDescent="0.35">
      <c r="A5" s="2505" t="s">
        <v>3035</v>
      </c>
      <c r="B5" s="2506">
        <v>2020</v>
      </c>
      <c r="C5" s="2507">
        <v>2021</v>
      </c>
      <c r="D5" s="2507">
        <v>2022</v>
      </c>
      <c r="E5" s="2506">
        <v>2023</v>
      </c>
      <c r="F5" s="6546"/>
      <c r="G5" s="6551"/>
      <c r="H5" s="6552"/>
      <c r="I5" s="6552"/>
      <c r="J5" s="6553"/>
    </row>
    <row r="6" spans="1:10" ht="15.6" x14ac:dyDescent="0.3">
      <c r="A6" s="2508"/>
      <c r="B6" s="2509"/>
      <c r="C6" s="2509"/>
      <c r="D6" s="2510"/>
      <c r="E6" s="2509"/>
      <c r="F6" s="6547"/>
      <c r="G6" s="2511" t="s">
        <v>980</v>
      </c>
      <c r="H6" s="2511" t="s">
        <v>17</v>
      </c>
      <c r="I6" s="2511" t="s">
        <v>18</v>
      </c>
      <c r="J6" s="2512" t="s">
        <v>19</v>
      </c>
    </row>
    <row r="7" spans="1:10" ht="15.6" x14ac:dyDescent="0.3">
      <c r="A7" s="2513"/>
      <c r="B7" s="2514"/>
      <c r="C7" s="2514"/>
      <c r="D7" s="2514"/>
      <c r="E7" s="2514"/>
      <c r="F7" s="2514"/>
      <c r="G7" s="2514"/>
      <c r="H7" s="2514"/>
      <c r="I7" s="2514"/>
      <c r="J7" s="2515"/>
    </row>
    <row r="8" spans="1:10" ht="15.6" x14ac:dyDescent="0.3">
      <c r="A8" s="2516" t="s">
        <v>3021</v>
      </c>
      <c r="B8" s="2517">
        <v>6553</v>
      </c>
      <c r="C8" s="2518">
        <v>7468</v>
      </c>
      <c r="D8" s="2518">
        <v>9795</v>
      </c>
      <c r="E8" s="2518">
        <v>11511</v>
      </c>
      <c r="F8" s="2518">
        <f>G8+H8+I8+J8</f>
        <v>13717</v>
      </c>
      <c r="G8" s="2519">
        <v>3118</v>
      </c>
      <c r="H8" s="2519">
        <v>3484</v>
      </c>
      <c r="I8" s="2519">
        <v>3606</v>
      </c>
      <c r="J8" s="2520">
        <v>3509</v>
      </c>
    </row>
    <row r="9" spans="1:10" ht="18" x14ac:dyDescent="0.3">
      <c r="A9" s="2513" t="s">
        <v>3036</v>
      </c>
      <c r="B9" s="2517">
        <v>0</v>
      </c>
      <c r="C9" s="2517">
        <v>1</v>
      </c>
      <c r="D9" s="2517">
        <v>0</v>
      </c>
      <c r="E9" s="2518">
        <v>0</v>
      </c>
      <c r="F9" s="2518">
        <f t="shared" ref="F9:F17" si="0">G9+H9+I9+J9</f>
        <v>0</v>
      </c>
      <c r="G9" s="2519">
        <v>0</v>
      </c>
      <c r="H9" s="2519">
        <v>0</v>
      </c>
      <c r="I9" s="2519">
        <v>0</v>
      </c>
      <c r="J9" s="2520">
        <v>0</v>
      </c>
    </row>
    <row r="10" spans="1:10" ht="18" x14ac:dyDescent="0.3">
      <c r="A10" s="2513" t="s">
        <v>3037</v>
      </c>
      <c r="B10" s="2517">
        <v>1191</v>
      </c>
      <c r="C10" s="2517">
        <v>1248</v>
      </c>
      <c r="D10" s="2517">
        <v>1468</v>
      </c>
      <c r="E10" s="2518">
        <v>1613</v>
      </c>
      <c r="F10" s="2518">
        <f t="shared" si="0"/>
        <v>1884</v>
      </c>
      <c r="G10" s="2519">
        <v>423</v>
      </c>
      <c r="H10" s="2519">
        <v>551</v>
      </c>
      <c r="I10" s="2519">
        <v>492</v>
      </c>
      <c r="J10" s="2520">
        <v>418</v>
      </c>
    </row>
    <row r="11" spans="1:10" ht="18" x14ac:dyDescent="0.3">
      <c r="A11" s="2513" t="s">
        <v>3038</v>
      </c>
      <c r="B11" s="2517">
        <v>15</v>
      </c>
      <c r="C11" s="2517">
        <v>10</v>
      </c>
      <c r="D11" s="2517">
        <v>18</v>
      </c>
      <c r="E11" s="2518">
        <v>39</v>
      </c>
      <c r="F11" s="2518">
        <f t="shared" si="0"/>
        <v>48</v>
      </c>
      <c r="G11" s="2519">
        <v>9</v>
      </c>
      <c r="H11" s="2519">
        <v>8</v>
      </c>
      <c r="I11" s="2519">
        <v>19</v>
      </c>
      <c r="J11" s="2520">
        <v>12</v>
      </c>
    </row>
    <row r="12" spans="1:10" ht="15.6" x14ac:dyDescent="0.3">
      <c r="A12" s="2516" t="s">
        <v>3026</v>
      </c>
      <c r="B12" s="2517">
        <v>5370</v>
      </c>
      <c r="C12" s="2517">
        <v>4777</v>
      </c>
      <c r="D12" s="2517">
        <v>4783</v>
      </c>
      <c r="E12" s="2518">
        <v>5206</v>
      </c>
      <c r="F12" s="2518">
        <f t="shared" si="0"/>
        <v>6103</v>
      </c>
      <c r="G12" s="2519">
        <v>1546</v>
      </c>
      <c r="H12" s="2519">
        <v>1536</v>
      </c>
      <c r="I12" s="2519">
        <v>1475</v>
      </c>
      <c r="J12" s="2520">
        <v>1546</v>
      </c>
    </row>
    <row r="13" spans="1:10" ht="15.6" x14ac:dyDescent="0.3">
      <c r="A13" s="2516" t="s">
        <v>3027</v>
      </c>
      <c r="B13" s="2517">
        <v>1442</v>
      </c>
      <c r="C13" s="2517">
        <v>1602</v>
      </c>
      <c r="D13" s="2517">
        <v>1384</v>
      </c>
      <c r="E13" s="2518">
        <v>1257</v>
      </c>
      <c r="F13" s="2518">
        <f t="shared" si="0"/>
        <v>1337</v>
      </c>
      <c r="G13" s="2519">
        <v>377</v>
      </c>
      <c r="H13" s="2519">
        <v>301</v>
      </c>
      <c r="I13" s="2519">
        <v>349</v>
      </c>
      <c r="J13" s="2520">
        <v>310</v>
      </c>
    </row>
    <row r="14" spans="1:10" ht="15.6" x14ac:dyDescent="0.3">
      <c r="A14" s="2516" t="s">
        <v>3028</v>
      </c>
      <c r="B14" s="2517">
        <v>493</v>
      </c>
      <c r="C14" s="2517">
        <v>412</v>
      </c>
      <c r="D14" s="2517">
        <v>690</v>
      </c>
      <c r="E14" s="2518">
        <v>707</v>
      </c>
      <c r="F14" s="2518">
        <f t="shared" si="0"/>
        <v>987</v>
      </c>
      <c r="G14" s="2519">
        <v>235</v>
      </c>
      <c r="H14" s="2519">
        <v>281</v>
      </c>
      <c r="I14" s="2519">
        <v>222</v>
      </c>
      <c r="J14" s="2520">
        <v>249</v>
      </c>
    </row>
    <row r="15" spans="1:10" ht="15.6" x14ac:dyDescent="0.3">
      <c r="A15" s="2516" t="s">
        <v>3029</v>
      </c>
      <c r="B15" s="2517">
        <v>439</v>
      </c>
      <c r="C15" s="2517">
        <v>357</v>
      </c>
      <c r="D15" s="2517">
        <v>261</v>
      </c>
      <c r="E15" s="2518">
        <v>362</v>
      </c>
      <c r="F15" s="2518">
        <f t="shared" si="0"/>
        <v>409</v>
      </c>
      <c r="G15" s="2519">
        <v>64</v>
      </c>
      <c r="H15" s="2519">
        <v>161</v>
      </c>
      <c r="I15" s="2519">
        <v>91</v>
      </c>
      <c r="J15" s="2520">
        <v>93</v>
      </c>
    </row>
    <row r="16" spans="1:10" ht="15.6" x14ac:dyDescent="0.3">
      <c r="A16" s="2516" t="s">
        <v>3030</v>
      </c>
      <c r="B16" s="2517">
        <v>20</v>
      </c>
      <c r="C16" s="2517">
        <v>50</v>
      </c>
      <c r="D16" s="2517">
        <v>40</v>
      </c>
      <c r="E16" s="2518">
        <v>50</v>
      </c>
      <c r="F16" s="2518">
        <f t="shared" si="0"/>
        <v>80</v>
      </c>
      <c r="G16" s="2519">
        <v>3</v>
      </c>
      <c r="H16" s="2519">
        <v>29</v>
      </c>
      <c r="I16" s="2519">
        <v>25</v>
      </c>
      <c r="J16" s="2520">
        <v>23</v>
      </c>
    </row>
    <row r="17" spans="1:10" ht="15.6" x14ac:dyDescent="0.3">
      <c r="A17" s="2516" t="s">
        <v>1661</v>
      </c>
      <c r="B17" s="2517">
        <v>144</v>
      </c>
      <c r="C17" s="2517">
        <v>103</v>
      </c>
      <c r="D17" s="2517">
        <v>89</v>
      </c>
      <c r="E17" s="2518">
        <v>111</v>
      </c>
      <c r="F17" s="2518">
        <f t="shared" si="0"/>
        <v>152</v>
      </c>
      <c r="G17" s="2519">
        <v>28</v>
      </c>
      <c r="H17" s="2519">
        <v>44</v>
      </c>
      <c r="I17" s="2519">
        <v>41</v>
      </c>
      <c r="J17" s="2520">
        <v>39</v>
      </c>
    </row>
    <row r="18" spans="1:10" ht="15.6" x14ac:dyDescent="0.3">
      <c r="A18" s="2516"/>
      <c r="B18" s="2519"/>
      <c r="C18" s="2519"/>
      <c r="D18" s="2519"/>
      <c r="E18" s="2519"/>
      <c r="F18" s="2519"/>
      <c r="G18" s="2519"/>
      <c r="H18" s="2521"/>
      <c r="I18" s="2519"/>
      <c r="J18" s="2520"/>
    </row>
    <row r="19" spans="1:10" ht="30" customHeight="1" thickBot="1" x14ac:dyDescent="0.3">
      <c r="A19" s="2522" t="s">
        <v>6</v>
      </c>
      <c r="B19" s="2523">
        <v>15667</v>
      </c>
      <c r="C19" s="2523">
        <v>16028</v>
      </c>
      <c r="D19" s="2523">
        <v>18528</v>
      </c>
      <c r="E19" s="2523">
        <f>SUM(E8:E17)</f>
        <v>20856</v>
      </c>
      <c r="F19" s="2523">
        <f>SUM(F8:F18)</f>
        <v>24717</v>
      </c>
      <c r="G19" s="2523">
        <f>SUM(G8:G18)</f>
        <v>5803</v>
      </c>
      <c r="H19" s="2523">
        <f t="shared" ref="H19:J19" si="1">SUM(H8:H18)</f>
        <v>6395</v>
      </c>
      <c r="I19" s="2523">
        <f t="shared" si="1"/>
        <v>6320</v>
      </c>
      <c r="J19" s="2523">
        <f t="shared" si="1"/>
        <v>6199</v>
      </c>
    </row>
    <row r="20" spans="1:10" ht="15.6" x14ac:dyDescent="0.3">
      <c r="A20" s="2498"/>
      <c r="B20" s="2498"/>
      <c r="C20" s="2498"/>
      <c r="D20" s="2498"/>
      <c r="E20" s="2498"/>
      <c r="F20" s="2498"/>
      <c r="G20" s="2498"/>
      <c r="H20" s="2498"/>
      <c r="I20" s="2498"/>
      <c r="J20" s="2498"/>
    </row>
    <row r="21" spans="1:10" ht="16.2" x14ac:dyDescent="0.3">
      <c r="A21" s="2524" t="s">
        <v>3039</v>
      </c>
      <c r="B21" s="2525"/>
      <c r="C21" s="2525"/>
      <c r="D21" s="2525"/>
      <c r="E21" s="2525"/>
      <c r="F21" s="2525"/>
      <c r="G21" s="2498"/>
      <c r="H21" s="2498"/>
      <c r="I21" s="2498"/>
      <c r="J21" s="2498"/>
    </row>
    <row r="22" spans="1:10" ht="16.2" x14ac:dyDescent="0.3">
      <c r="A22" s="2526" t="s">
        <v>3040</v>
      </c>
      <c r="B22" s="2525"/>
      <c r="C22" s="2525"/>
      <c r="D22" s="2525"/>
      <c r="E22" s="2525"/>
      <c r="F22" s="2525"/>
      <c r="G22" s="2498"/>
      <c r="H22" s="2498"/>
      <c r="I22" s="2498"/>
      <c r="J22" s="2498"/>
    </row>
    <row r="23" spans="1:10" ht="16.2" x14ac:dyDescent="0.3">
      <c r="A23" s="2527" t="s">
        <v>3041</v>
      </c>
      <c r="B23" s="2525"/>
      <c r="C23" s="2525"/>
      <c r="D23" s="2525"/>
      <c r="E23" s="2525"/>
      <c r="F23" s="2525"/>
      <c r="G23" s="2498"/>
      <c r="H23" s="2498"/>
      <c r="I23" s="2498"/>
      <c r="J23" s="2498"/>
    </row>
    <row r="24" spans="1:10" ht="16.2" x14ac:dyDescent="0.3">
      <c r="A24" s="2526" t="s">
        <v>3042</v>
      </c>
      <c r="B24" s="2525"/>
      <c r="C24" s="2525"/>
      <c r="D24" s="2525"/>
      <c r="E24" s="2525"/>
      <c r="F24" s="2525"/>
      <c r="G24" s="2498"/>
      <c r="H24" s="2498"/>
      <c r="I24" s="2498"/>
      <c r="J24" s="2498"/>
    </row>
    <row r="25" spans="1:10" ht="15.6" x14ac:dyDescent="0.3">
      <c r="A25" s="2498"/>
      <c r="B25" s="2498"/>
      <c r="C25" s="2498"/>
      <c r="D25" s="2498"/>
      <c r="E25" s="2498"/>
      <c r="F25" s="2498"/>
      <c r="G25" s="2498"/>
      <c r="H25" s="2498"/>
      <c r="I25" s="2498"/>
      <c r="J25" s="2498"/>
    </row>
    <row r="26" spans="1:10" ht="18" x14ac:dyDescent="0.3">
      <c r="A26" s="2497" t="s">
        <v>3043</v>
      </c>
      <c r="B26" s="2498"/>
      <c r="C26" s="2498"/>
      <c r="D26" s="2498"/>
      <c r="E26" s="2498"/>
      <c r="F26" s="2498"/>
      <c r="G26" s="2498"/>
      <c r="H26" s="2498"/>
      <c r="I26" s="2498"/>
      <c r="J26" s="2498"/>
    </row>
    <row r="27" spans="1:10" ht="16.2" thickBot="1" x14ac:dyDescent="0.35">
      <c r="A27" s="2498"/>
      <c r="B27" s="2498"/>
      <c r="C27" s="2498"/>
      <c r="D27" s="2498"/>
      <c r="E27" s="2498"/>
      <c r="F27" s="2498"/>
      <c r="G27" s="2498"/>
      <c r="H27" s="2498"/>
      <c r="I27" s="2498"/>
      <c r="J27" s="2500" t="s">
        <v>316</v>
      </c>
    </row>
    <row r="28" spans="1:10" ht="15.6" x14ac:dyDescent="0.3">
      <c r="A28" s="2501"/>
      <c r="B28" s="2502"/>
      <c r="C28" s="2502"/>
      <c r="D28" s="2502"/>
      <c r="E28" s="2503"/>
      <c r="F28" s="6545">
        <v>2024</v>
      </c>
      <c r="G28" s="6554">
        <v>2024</v>
      </c>
      <c r="H28" s="6555"/>
      <c r="I28" s="6555"/>
      <c r="J28" s="6556"/>
    </row>
    <row r="29" spans="1:10" ht="16.2" thickBot="1" x14ac:dyDescent="0.35">
      <c r="A29" s="2505" t="s">
        <v>3035</v>
      </c>
      <c r="B29" s="2506">
        <v>2020</v>
      </c>
      <c r="C29" s="2506">
        <v>2021</v>
      </c>
      <c r="D29" s="2506">
        <v>2022</v>
      </c>
      <c r="E29" s="2507">
        <v>2023</v>
      </c>
      <c r="F29" s="6546"/>
      <c r="G29" s="6557"/>
      <c r="H29" s="6558"/>
      <c r="I29" s="6558"/>
      <c r="J29" s="6559"/>
    </row>
    <row r="30" spans="1:10" ht="15.6" x14ac:dyDescent="0.3">
      <c r="A30" s="2508"/>
      <c r="B30" s="2509"/>
      <c r="C30" s="2509"/>
      <c r="D30" s="2509"/>
      <c r="E30" s="2509"/>
      <c r="F30" s="6547"/>
      <c r="G30" s="2528" t="s">
        <v>980</v>
      </c>
      <c r="H30" s="2528" t="s">
        <v>17</v>
      </c>
      <c r="I30" s="2528" t="s">
        <v>18</v>
      </c>
      <c r="J30" s="2529" t="s">
        <v>19</v>
      </c>
    </row>
    <row r="31" spans="1:10" ht="15.6" x14ac:dyDescent="0.3">
      <c r="A31" s="2513"/>
      <c r="B31" s="2514"/>
      <c r="C31" s="2514"/>
      <c r="D31" s="2514"/>
      <c r="E31" s="2514"/>
      <c r="F31" s="2514"/>
      <c r="G31" s="2514"/>
      <c r="H31" s="2514"/>
      <c r="I31" s="2514"/>
      <c r="J31" s="2515"/>
    </row>
    <row r="32" spans="1:10" ht="15.6" x14ac:dyDescent="0.3">
      <c r="A32" s="2516" t="s">
        <v>3021</v>
      </c>
      <c r="B32" s="2530">
        <v>7621</v>
      </c>
      <c r="C32" s="2530">
        <v>6426</v>
      </c>
      <c r="D32" s="2530">
        <v>6392</v>
      </c>
      <c r="E32" s="2530">
        <v>8480</v>
      </c>
      <c r="F32" s="2530">
        <f>SUM(G32:J32)</f>
        <v>10533</v>
      </c>
      <c r="G32" s="2531">
        <v>2245</v>
      </c>
      <c r="H32" s="2531">
        <v>2675</v>
      </c>
      <c r="I32" s="2531">
        <v>2834</v>
      </c>
      <c r="J32" s="2532">
        <v>2779</v>
      </c>
    </row>
    <row r="33" spans="1:12" ht="18" x14ac:dyDescent="0.3">
      <c r="A33" s="2513" t="s">
        <v>3036</v>
      </c>
      <c r="B33" s="2530">
        <v>10</v>
      </c>
      <c r="C33" s="2530">
        <v>8</v>
      </c>
      <c r="D33" s="2530">
        <v>4</v>
      </c>
      <c r="E33" s="2530">
        <v>4</v>
      </c>
      <c r="F33" s="2530">
        <f t="shared" ref="F33:F41" si="2">SUM(G33:J33)</f>
        <v>0</v>
      </c>
      <c r="G33" s="2531">
        <v>0</v>
      </c>
      <c r="H33" s="2531">
        <v>0</v>
      </c>
      <c r="I33" s="2531">
        <v>0</v>
      </c>
      <c r="J33" s="2532">
        <v>0</v>
      </c>
    </row>
    <row r="34" spans="1:12" ht="18" x14ac:dyDescent="0.3">
      <c r="A34" s="2513" t="s">
        <v>3037</v>
      </c>
      <c r="B34" s="2530">
        <v>85</v>
      </c>
      <c r="C34" s="2530">
        <v>18</v>
      </c>
      <c r="D34" s="2530">
        <v>24</v>
      </c>
      <c r="E34" s="2530">
        <v>68</v>
      </c>
      <c r="F34" s="2530">
        <f t="shared" si="2"/>
        <v>148</v>
      </c>
      <c r="G34" s="2531">
        <v>22</v>
      </c>
      <c r="H34" s="2531">
        <v>42</v>
      </c>
      <c r="I34" s="2531">
        <v>40</v>
      </c>
      <c r="J34" s="2532">
        <v>44</v>
      </c>
    </row>
    <row r="35" spans="1:12" ht="18" x14ac:dyDescent="0.3">
      <c r="A35" s="2513" t="s">
        <v>3038</v>
      </c>
      <c r="B35" s="2530">
        <v>8</v>
      </c>
      <c r="C35" s="2530">
        <v>1</v>
      </c>
      <c r="D35" s="2530">
        <v>1</v>
      </c>
      <c r="E35" s="2530">
        <v>2</v>
      </c>
      <c r="F35" s="2530">
        <f t="shared" si="2"/>
        <v>5</v>
      </c>
      <c r="G35" s="2531">
        <v>1</v>
      </c>
      <c r="H35" s="2531">
        <v>0</v>
      </c>
      <c r="I35" s="2531">
        <v>0</v>
      </c>
      <c r="J35" s="2532">
        <v>4</v>
      </c>
    </row>
    <row r="36" spans="1:12" ht="15.6" x14ac:dyDescent="0.3">
      <c r="A36" s="2516" t="s">
        <v>3026</v>
      </c>
      <c r="B36" s="2530">
        <v>605</v>
      </c>
      <c r="C36" s="2530">
        <v>15</v>
      </c>
      <c r="D36" s="2530">
        <v>11</v>
      </c>
      <c r="E36" s="2530">
        <v>20</v>
      </c>
      <c r="F36" s="2530">
        <f t="shared" si="2"/>
        <v>13</v>
      </c>
      <c r="G36" s="2531">
        <v>2</v>
      </c>
      <c r="H36" s="2531">
        <v>5</v>
      </c>
      <c r="I36" s="2531">
        <v>4</v>
      </c>
      <c r="J36" s="2532">
        <v>2</v>
      </c>
    </row>
    <row r="37" spans="1:12" ht="15.6" x14ac:dyDescent="0.3">
      <c r="A37" s="2516" t="s">
        <v>3027</v>
      </c>
      <c r="B37" s="2530">
        <v>3</v>
      </c>
      <c r="C37" s="2530">
        <v>1870</v>
      </c>
      <c r="D37" s="2530">
        <v>1457</v>
      </c>
      <c r="E37" s="2530">
        <v>102</v>
      </c>
      <c r="F37" s="2530">
        <f t="shared" si="2"/>
        <v>22</v>
      </c>
      <c r="G37" s="2531">
        <v>8</v>
      </c>
      <c r="H37" s="2531">
        <v>6</v>
      </c>
      <c r="I37" s="2531">
        <v>6</v>
      </c>
      <c r="J37" s="2532">
        <v>2</v>
      </c>
    </row>
    <row r="38" spans="1:12" ht="15.6" x14ac:dyDescent="0.3">
      <c r="A38" s="2516" t="s">
        <v>3028</v>
      </c>
      <c r="B38" s="2530">
        <v>201</v>
      </c>
      <c r="C38" s="2530">
        <v>186</v>
      </c>
      <c r="D38" s="2530">
        <v>206</v>
      </c>
      <c r="E38" s="2530">
        <v>156</v>
      </c>
      <c r="F38" s="2530">
        <f t="shared" si="2"/>
        <v>223</v>
      </c>
      <c r="G38" s="2531">
        <v>57</v>
      </c>
      <c r="H38" s="2531">
        <v>53</v>
      </c>
      <c r="I38" s="2531">
        <v>62</v>
      </c>
      <c r="J38" s="2532">
        <v>51</v>
      </c>
    </row>
    <row r="39" spans="1:12" ht="15.6" x14ac:dyDescent="0.3">
      <c r="A39" s="2516" t="s">
        <v>3029</v>
      </c>
      <c r="B39" s="2530">
        <v>480</v>
      </c>
      <c r="C39" s="2530">
        <v>314</v>
      </c>
      <c r="D39" s="2530">
        <v>135</v>
      </c>
      <c r="E39" s="2530">
        <v>131</v>
      </c>
      <c r="F39" s="2530">
        <f t="shared" si="2"/>
        <v>199</v>
      </c>
      <c r="G39" s="2531">
        <v>47</v>
      </c>
      <c r="H39" s="2531">
        <v>58</v>
      </c>
      <c r="I39" s="2531">
        <v>47</v>
      </c>
      <c r="J39" s="2532">
        <v>47</v>
      </c>
    </row>
    <row r="40" spans="1:12" ht="15.6" x14ac:dyDescent="0.3">
      <c r="A40" s="2516" t="s">
        <v>3030</v>
      </c>
      <c r="B40" s="2530">
        <v>0</v>
      </c>
      <c r="C40" s="2530">
        <v>2</v>
      </c>
      <c r="D40" s="2530">
        <v>0</v>
      </c>
      <c r="E40" s="2530">
        <v>3</v>
      </c>
      <c r="F40" s="2530">
        <f t="shared" si="2"/>
        <v>2</v>
      </c>
      <c r="G40" s="2531">
        <v>1</v>
      </c>
      <c r="H40" s="2531">
        <v>0</v>
      </c>
      <c r="I40" s="2531">
        <v>0</v>
      </c>
      <c r="J40" s="2532">
        <v>1</v>
      </c>
    </row>
    <row r="41" spans="1:12" ht="15.6" x14ac:dyDescent="0.3">
      <c r="A41" s="2516" t="s">
        <v>1661</v>
      </c>
      <c r="B41" s="2530">
        <v>197</v>
      </c>
      <c r="C41" s="2530">
        <v>80</v>
      </c>
      <c r="D41" s="2530">
        <v>20</v>
      </c>
      <c r="E41" s="2530">
        <v>40</v>
      </c>
      <c r="F41" s="2530">
        <f t="shared" si="2"/>
        <v>53</v>
      </c>
      <c r="G41" s="2531">
        <v>9</v>
      </c>
      <c r="H41" s="2531">
        <v>11</v>
      </c>
      <c r="I41" s="2531">
        <v>16</v>
      </c>
      <c r="J41" s="2532">
        <v>17</v>
      </c>
    </row>
    <row r="42" spans="1:12" ht="15.6" x14ac:dyDescent="0.3">
      <c r="A42" s="2516"/>
      <c r="B42" s="2533"/>
      <c r="C42" s="2533"/>
      <c r="D42" s="2533"/>
      <c r="E42" s="2531"/>
      <c r="F42" s="2531"/>
      <c r="G42" s="2531"/>
      <c r="H42" s="2531"/>
      <c r="I42" s="2531"/>
      <c r="J42" s="2532"/>
    </row>
    <row r="43" spans="1:12" ht="26.25" customHeight="1" thickBot="1" x14ac:dyDescent="0.3">
      <c r="A43" s="2522" t="s">
        <v>6</v>
      </c>
      <c r="B43" s="2534">
        <v>9210</v>
      </c>
      <c r="C43" s="2534">
        <v>8920</v>
      </c>
      <c r="D43" s="2534">
        <v>8250</v>
      </c>
      <c r="E43" s="2534">
        <f>SUM(E32:E41)</f>
        <v>9006</v>
      </c>
      <c r="F43" s="2534">
        <f>SUM(F32:F41)</f>
        <v>11198</v>
      </c>
      <c r="G43" s="2534">
        <f>SUM(G32:G42)</f>
        <v>2392</v>
      </c>
      <c r="H43" s="2534">
        <f t="shared" ref="H43:J43" si="3">SUM(H32:H42)</f>
        <v>2850</v>
      </c>
      <c r="I43" s="2534">
        <f t="shared" si="3"/>
        <v>3009</v>
      </c>
      <c r="J43" s="2534">
        <f t="shared" si="3"/>
        <v>2947</v>
      </c>
      <c r="L43" s="2535"/>
    </row>
    <row r="44" spans="1:12" ht="3.75" customHeight="1" x14ac:dyDescent="0.3">
      <c r="A44" s="2498"/>
      <c r="B44" s="2498"/>
      <c r="C44" s="2498"/>
      <c r="D44" s="2498"/>
      <c r="E44" s="2498"/>
      <c r="F44" s="2498"/>
      <c r="G44" s="2498"/>
      <c r="H44" s="2498"/>
      <c r="I44" s="2498"/>
      <c r="J44" s="2498"/>
    </row>
    <row r="45" spans="1:12" ht="8.25" customHeight="1" x14ac:dyDescent="0.3">
      <c r="A45" s="2536"/>
      <c r="B45" s="2498"/>
      <c r="C45" s="2498"/>
      <c r="D45" s="2498"/>
      <c r="E45" s="2498"/>
      <c r="F45" s="2498"/>
      <c r="G45" s="2498"/>
      <c r="H45" s="2498"/>
      <c r="I45" s="2498"/>
      <c r="J45" s="2498"/>
    </row>
    <row r="46" spans="1:12" ht="14.4" x14ac:dyDescent="0.3">
      <c r="A46" s="6544" t="s">
        <v>3044</v>
      </c>
      <c r="B46" s="6544"/>
      <c r="C46" s="6544"/>
      <c r="D46" s="6544"/>
      <c r="E46" s="6544"/>
      <c r="F46" s="6544"/>
      <c r="G46" s="6544"/>
      <c r="H46" s="6544"/>
      <c r="I46" s="6544"/>
      <c r="J46" s="6544"/>
    </row>
    <row r="47" spans="1:12" ht="15.6" x14ac:dyDescent="0.25">
      <c r="A47" s="2526" t="s">
        <v>3040</v>
      </c>
      <c r="B47" s="2525"/>
      <c r="C47" s="2525"/>
      <c r="D47" s="2525"/>
      <c r="E47" s="2525"/>
      <c r="F47" s="2525"/>
      <c r="G47" s="2525"/>
      <c r="H47" s="2525"/>
      <c r="I47" s="2525"/>
      <c r="J47" s="2525"/>
    </row>
    <row r="48" spans="1:12" ht="15.6" x14ac:dyDescent="0.25">
      <c r="A48" s="2527" t="s">
        <v>3041</v>
      </c>
      <c r="B48" s="2525"/>
      <c r="C48" s="2525"/>
      <c r="D48" s="2525"/>
      <c r="E48" s="2525"/>
      <c r="F48" s="2525"/>
      <c r="G48" s="2525"/>
      <c r="H48" s="2525"/>
      <c r="I48" s="2525"/>
      <c r="J48" s="2525"/>
    </row>
    <row r="49" spans="1:10" ht="15.6" x14ac:dyDescent="0.25">
      <c r="A49" s="2526" t="s">
        <v>3042</v>
      </c>
      <c r="B49" s="2525"/>
      <c r="C49" s="2525"/>
      <c r="D49" s="2525"/>
      <c r="E49" s="2525"/>
      <c r="F49" s="2525"/>
      <c r="G49" s="2525"/>
      <c r="H49" s="2525"/>
      <c r="I49" s="2525"/>
      <c r="J49" s="2525"/>
    </row>
  </sheetData>
  <mergeCells count="6">
    <mergeCell ref="A46:J46"/>
    <mergeCell ref="A1:H1"/>
    <mergeCell ref="F4:F6"/>
    <mergeCell ref="G4:J5"/>
    <mergeCell ref="F28:F30"/>
    <mergeCell ref="G28:J29"/>
  </mergeCells>
  <hyperlinks>
    <hyperlink ref="A1" location="CONTENT!A1" display="Back to table of contents" xr:uid="{1F9C5796-DE5B-423D-B871-15F3ADA228EC}"/>
    <hyperlink ref="A1:H1" location="CONTENT!B184" display="Back to table of contents" xr:uid="{384E8B06-7237-4840-AFA7-9DC776332220}"/>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72F0-21D9-4B95-A1BB-D38F9A3AC3CE}">
  <dimension ref="A1:J25"/>
  <sheetViews>
    <sheetView workbookViewId="0">
      <selection sqref="A1:XFD1"/>
    </sheetView>
  </sheetViews>
  <sheetFormatPr defaultColWidth="10.19921875" defaultRowHeight="15.6" x14ac:dyDescent="0.3"/>
  <cols>
    <col min="1" max="1" width="16.59765625" style="2538" customWidth="1"/>
    <col min="2" max="9" width="6.5" style="2538" bestFit="1" customWidth="1"/>
    <col min="10" max="10" width="7.19921875" style="2538" bestFit="1" customWidth="1"/>
    <col min="11" max="244" width="6.8984375" style="2538" customWidth="1"/>
    <col min="245" max="245" width="16.59765625" style="2538" customWidth="1"/>
    <col min="246" max="246" width="10.19921875" style="2538"/>
    <col min="247" max="247" width="16.59765625" style="2538" customWidth="1"/>
    <col min="248" max="255" width="11.8984375" style="2538" customWidth="1"/>
    <col min="256" max="256" width="7.69921875" style="2538" customWidth="1"/>
    <col min="257" max="500" width="6.8984375" style="2538" customWidth="1"/>
    <col min="501" max="501" width="16.59765625" style="2538" customWidth="1"/>
    <col min="502" max="502" width="10.19921875" style="2538"/>
    <col min="503" max="503" width="16.59765625" style="2538" customWidth="1"/>
    <col min="504" max="511" width="11.8984375" style="2538" customWidth="1"/>
    <col min="512" max="512" width="7.69921875" style="2538" customWidth="1"/>
    <col min="513" max="756" width="6.8984375" style="2538" customWidth="1"/>
    <col min="757" max="757" width="16.59765625" style="2538" customWidth="1"/>
    <col min="758" max="758" width="10.19921875" style="2538"/>
    <col min="759" max="759" width="16.59765625" style="2538" customWidth="1"/>
    <col min="760" max="767" width="11.8984375" style="2538" customWidth="1"/>
    <col min="768" max="768" width="7.69921875" style="2538" customWidth="1"/>
    <col min="769" max="1012" width="6.8984375" style="2538" customWidth="1"/>
    <col min="1013" max="1013" width="16.59765625" style="2538" customWidth="1"/>
    <col min="1014" max="1014" width="10.19921875" style="2538"/>
    <col min="1015" max="1015" width="16.59765625" style="2538" customWidth="1"/>
    <col min="1016" max="1023" width="11.8984375" style="2538" customWidth="1"/>
    <col min="1024" max="1024" width="7.69921875" style="2538" customWidth="1"/>
    <col min="1025" max="1268" width="6.8984375" style="2538" customWidth="1"/>
    <col min="1269" max="1269" width="16.59765625" style="2538" customWidth="1"/>
    <col min="1270" max="1270" width="10.19921875" style="2538"/>
    <col min="1271" max="1271" width="16.59765625" style="2538" customWidth="1"/>
    <col min="1272" max="1279" width="11.8984375" style="2538" customWidth="1"/>
    <col min="1280" max="1280" width="7.69921875" style="2538" customWidth="1"/>
    <col min="1281" max="1524" width="6.8984375" style="2538" customWidth="1"/>
    <col min="1525" max="1525" width="16.59765625" style="2538" customWidth="1"/>
    <col min="1526" max="1526" width="10.19921875" style="2538"/>
    <col min="1527" max="1527" width="16.59765625" style="2538" customWidth="1"/>
    <col min="1528" max="1535" width="11.8984375" style="2538" customWidth="1"/>
    <col min="1536" max="1536" width="7.69921875" style="2538" customWidth="1"/>
    <col min="1537" max="1780" width="6.8984375" style="2538" customWidth="1"/>
    <col min="1781" max="1781" width="16.59765625" style="2538" customWidth="1"/>
    <col min="1782" max="1782" width="10.19921875" style="2538"/>
    <col min="1783" max="1783" width="16.59765625" style="2538" customWidth="1"/>
    <col min="1784" max="1791" width="11.8984375" style="2538" customWidth="1"/>
    <col min="1792" max="1792" width="7.69921875" style="2538" customWidth="1"/>
    <col min="1793" max="2036" width="6.8984375" style="2538" customWidth="1"/>
    <col min="2037" max="2037" width="16.59765625" style="2538" customWidth="1"/>
    <col min="2038" max="2038" width="10.19921875" style="2538"/>
    <col min="2039" max="2039" width="16.59765625" style="2538" customWidth="1"/>
    <col min="2040" max="2047" width="11.8984375" style="2538" customWidth="1"/>
    <col min="2048" max="2048" width="7.69921875" style="2538" customWidth="1"/>
    <col min="2049" max="2292" width="6.8984375" style="2538" customWidth="1"/>
    <col min="2293" max="2293" width="16.59765625" style="2538" customWidth="1"/>
    <col min="2294" max="2294" width="10.19921875" style="2538"/>
    <col min="2295" max="2295" width="16.59765625" style="2538" customWidth="1"/>
    <col min="2296" max="2303" width="11.8984375" style="2538" customWidth="1"/>
    <col min="2304" max="2304" width="7.69921875" style="2538" customWidth="1"/>
    <col min="2305" max="2548" width="6.8984375" style="2538" customWidth="1"/>
    <col min="2549" max="2549" width="16.59765625" style="2538" customWidth="1"/>
    <col min="2550" max="2550" width="10.19921875" style="2538"/>
    <col min="2551" max="2551" width="16.59765625" style="2538" customWidth="1"/>
    <col min="2552" max="2559" width="11.8984375" style="2538" customWidth="1"/>
    <col min="2560" max="2560" width="7.69921875" style="2538" customWidth="1"/>
    <col min="2561" max="2804" width="6.8984375" style="2538" customWidth="1"/>
    <col min="2805" max="2805" width="16.59765625" style="2538" customWidth="1"/>
    <col min="2806" max="2806" width="10.19921875" style="2538"/>
    <col min="2807" max="2807" width="16.59765625" style="2538" customWidth="1"/>
    <col min="2808" max="2815" width="11.8984375" style="2538" customWidth="1"/>
    <col min="2816" max="2816" width="7.69921875" style="2538" customWidth="1"/>
    <col min="2817" max="3060" width="6.8984375" style="2538" customWidth="1"/>
    <col min="3061" max="3061" width="16.59765625" style="2538" customWidth="1"/>
    <col min="3062" max="3062" width="10.19921875" style="2538"/>
    <col min="3063" max="3063" width="16.59765625" style="2538" customWidth="1"/>
    <col min="3064" max="3071" width="11.8984375" style="2538" customWidth="1"/>
    <col min="3072" max="3072" width="7.69921875" style="2538" customWidth="1"/>
    <col min="3073" max="3316" width="6.8984375" style="2538" customWidth="1"/>
    <col min="3317" max="3317" width="16.59765625" style="2538" customWidth="1"/>
    <col min="3318" max="3318" width="10.19921875" style="2538"/>
    <col min="3319" max="3319" width="16.59765625" style="2538" customWidth="1"/>
    <col min="3320" max="3327" width="11.8984375" style="2538" customWidth="1"/>
    <col min="3328" max="3328" width="7.69921875" style="2538" customWidth="1"/>
    <col min="3329" max="3572" width="6.8984375" style="2538" customWidth="1"/>
    <col min="3573" max="3573" width="16.59765625" style="2538" customWidth="1"/>
    <col min="3574" max="3574" width="10.19921875" style="2538"/>
    <col min="3575" max="3575" width="16.59765625" style="2538" customWidth="1"/>
    <col min="3576" max="3583" width="11.8984375" style="2538" customWidth="1"/>
    <col min="3584" max="3584" width="7.69921875" style="2538" customWidth="1"/>
    <col min="3585" max="3828" width="6.8984375" style="2538" customWidth="1"/>
    <col min="3829" max="3829" width="16.59765625" style="2538" customWidth="1"/>
    <col min="3830" max="3830" width="10.19921875" style="2538"/>
    <col min="3831" max="3831" width="16.59765625" style="2538" customWidth="1"/>
    <col min="3832" max="3839" width="11.8984375" style="2538" customWidth="1"/>
    <col min="3840" max="3840" width="7.69921875" style="2538" customWidth="1"/>
    <col min="3841" max="4084" width="6.8984375" style="2538" customWidth="1"/>
    <col min="4085" max="4085" width="16.59765625" style="2538" customWidth="1"/>
    <col min="4086" max="4086" width="10.19921875" style="2538"/>
    <col min="4087" max="4087" width="16.59765625" style="2538" customWidth="1"/>
    <col min="4088" max="4095" width="11.8984375" style="2538" customWidth="1"/>
    <col min="4096" max="4096" width="7.69921875" style="2538" customWidth="1"/>
    <col min="4097" max="4340" width="6.8984375" style="2538" customWidth="1"/>
    <col min="4341" max="4341" width="16.59765625" style="2538" customWidth="1"/>
    <col min="4342" max="4342" width="10.19921875" style="2538"/>
    <col min="4343" max="4343" width="16.59765625" style="2538" customWidth="1"/>
    <col min="4344" max="4351" width="11.8984375" style="2538" customWidth="1"/>
    <col min="4352" max="4352" width="7.69921875" style="2538" customWidth="1"/>
    <col min="4353" max="4596" width="6.8984375" style="2538" customWidth="1"/>
    <col min="4597" max="4597" width="16.59765625" style="2538" customWidth="1"/>
    <col min="4598" max="4598" width="10.19921875" style="2538"/>
    <col min="4599" max="4599" width="16.59765625" style="2538" customWidth="1"/>
    <col min="4600" max="4607" width="11.8984375" style="2538" customWidth="1"/>
    <col min="4608" max="4608" width="7.69921875" style="2538" customWidth="1"/>
    <col min="4609" max="4852" width="6.8984375" style="2538" customWidth="1"/>
    <col min="4853" max="4853" width="16.59765625" style="2538" customWidth="1"/>
    <col min="4854" max="4854" width="10.19921875" style="2538"/>
    <col min="4855" max="4855" width="16.59765625" style="2538" customWidth="1"/>
    <col min="4856" max="4863" width="11.8984375" style="2538" customWidth="1"/>
    <col min="4864" max="4864" width="7.69921875" style="2538" customWidth="1"/>
    <col min="4865" max="5108" width="6.8984375" style="2538" customWidth="1"/>
    <col min="5109" max="5109" width="16.59765625" style="2538" customWidth="1"/>
    <col min="5110" max="5110" width="10.19921875" style="2538"/>
    <col min="5111" max="5111" width="16.59765625" style="2538" customWidth="1"/>
    <col min="5112" max="5119" width="11.8984375" style="2538" customWidth="1"/>
    <col min="5120" max="5120" width="7.69921875" style="2538" customWidth="1"/>
    <col min="5121" max="5364" width="6.8984375" style="2538" customWidth="1"/>
    <col min="5365" max="5365" width="16.59765625" style="2538" customWidth="1"/>
    <col min="5366" max="5366" width="10.19921875" style="2538"/>
    <col min="5367" max="5367" width="16.59765625" style="2538" customWidth="1"/>
    <col min="5368" max="5375" width="11.8984375" style="2538" customWidth="1"/>
    <col min="5376" max="5376" width="7.69921875" style="2538" customWidth="1"/>
    <col min="5377" max="5620" width="6.8984375" style="2538" customWidth="1"/>
    <col min="5621" max="5621" width="16.59765625" style="2538" customWidth="1"/>
    <col min="5622" max="5622" width="10.19921875" style="2538"/>
    <col min="5623" max="5623" width="16.59765625" style="2538" customWidth="1"/>
    <col min="5624" max="5631" width="11.8984375" style="2538" customWidth="1"/>
    <col min="5632" max="5632" width="7.69921875" style="2538" customWidth="1"/>
    <col min="5633" max="5876" width="6.8984375" style="2538" customWidth="1"/>
    <col min="5877" max="5877" width="16.59765625" style="2538" customWidth="1"/>
    <col min="5878" max="5878" width="10.19921875" style="2538"/>
    <col min="5879" max="5879" width="16.59765625" style="2538" customWidth="1"/>
    <col min="5880" max="5887" width="11.8984375" style="2538" customWidth="1"/>
    <col min="5888" max="5888" width="7.69921875" style="2538" customWidth="1"/>
    <col min="5889" max="6132" width="6.8984375" style="2538" customWidth="1"/>
    <col min="6133" max="6133" width="16.59765625" style="2538" customWidth="1"/>
    <col min="6134" max="6134" width="10.19921875" style="2538"/>
    <col min="6135" max="6135" width="16.59765625" style="2538" customWidth="1"/>
    <col min="6136" max="6143" width="11.8984375" style="2538" customWidth="1"/>
    <col min="6144" max="6144" width="7.69921875" style="2538" customWidth="1"/>
    <col min="6145" max="6388" width="6.8984375" style="2538" customWidth="1"/>
    <col min="6389" max="6389" width="16.59765625" style="2538" customWidth="1"/>
    <col min="6390" max="6390" width="10.19921875" style="2538"/>
    <col min="6391" max="6391" width="16.59765625" style="2538" customWidth="1"/>
    <col min="6392" max="6399" width="11.8984375" style="2538" customWidth="1"/>
    <col min="6400" max="6400" width="7.69921875" style="2538" customWidth="1"/>
    <col min="6401" max="6644" width="6.8984375" style="2538" customWidth="1"/>
    <col min="6645" max="6645" width="16.59765625" style="2538" customWidth="1"/>
    <col min="6646" max="6646" width="10.19921875" style="2538"/>
    <col min="6647" max="6647" width="16.59765625" style="2538" customWidth="1"/>
    <col min="6648" max="6655" width="11.8984375" style="2538" customWidth="1"/>
    <col min="6656" max="6656" width="7.69921875" style="2538" customWidth="1"/>
    <col min="6657" max="6900" width="6.8984375" style="2538" customWidth="1"/>
    <col min="6901" max="6901" width="16.59765625" style="2538" customWidth="1"/>
    <col min="6902" max="6902" width="10.19921875" style="2538"/>
    <col min="6903" max="6903" width="16.59765625" style="2538" customWidth="1"/>
    <col min="6904" max="6911" width="11.8984375" style="2538" customWidth="1"/>
    <col min="6912" max="6912" width="7.69921875" style="2538" customWidth="1"/>
    <col min="6913" max="7156" width="6.8984375" style="2538" customWidth="1"/>
    <col min="7157" max="7157" width="16.59765625" style="2538" customWidth="1"/>
    <col min="7158" max="7158" width="10.19921875" style="2538"/>
    <col min="7159" max="7159" width="16.59765625" style="2538" customWidth="1"/>
    <col min="7160" max="7167" width="11.8984375" style="2538" customWidth="1"/>
    <col min="7168" max="7168" width="7.69921875" style="2538" customWidth="1"/>
    <col min="7169" max="7412" width="6.8984375" style="2538" customWidth="1"/>
    <col min="7413" max="7413" width="16.59765625" style="2538" customWidth="1"/>
    <col min="7414" max="7414" width="10.19921875" style="2538"/>
    <col min="7415" max="7415" width="16.59765625" style="2538" customWidth="1"/>
    <col min="7416" max="7423" width="11.8984375" style="2538" customWidth="1"/>
    <col min="7424" max="7424" width="7.69921875" style="2538" customWidth="1"/>
    <col min="7425" max="7668" width="6.8984375" style="2538" customWidth="1"/>
    <col min="7669" max="7669" width="16.59765625" style="2538" customWidth="1"/>
    <col min="7670" max="7670" width="10.19921875" style="2538"/>
    <col min="7671" max="7671" width="16.59765625" style="2538" customWidth="1"/>
    <col min="7672" max="7679" width="11.8984375" style="2538" customWidth="1"/>
    <col min="7680" max="7680" width="7.69921875" style="2538" customWidth="1"/>
    <col min="7681" max="7924" width="6.8984375" style="2538" customWidth="1"/>
    <col min="7925" max="7925" width="16.59765625" style="2538" customWidth="1"/>
    <col min="7926" max="7926" width="10.19921875" style="2538"/>
    <col min="7927" max="7927" width="16.59765625" style="2538" customWidth="1"/>
    <col min="7928" max="7935" width="11.8984375" style="2538" customWidth="1"/>
    <col min="7936" max="7936" width="7.69921875" style="2538" customWidth="1"/>
    <col min="7937" max="8180" width="6.8984375" style="2538" customWidth="1"/>
    <col min="8181" max="8181" width="16.59765625" style="2538" customWidth="1"/>
    <col min="8182" max="8182" width="10.19921875" style="2538"/>
    <col min="8183" max="8183" width="16.59765625" style="2538" customWidth="1"/>
    <col min="8184" max="8191" width="11.8984375" style="2538" customWidth="1"/>
    <col min="8192" max="8192" width="7.69921875" style="2538" customWidth="1"/>
    <col min="8193" max="8436" width="6.8984375" style="2538" customWidth="1"/>
    <col min="8437" max="8437" width="16.59765625" style="2538" customWidth="1"/>
    <col min="8438" max="8438" width="10.19921875" style="2538"/>
    <col min="8439" max="8439" width="16.59765625" style="2538" customWidth="1"/>
    <col min="8440" max="8447" width="11.8984375" style="2538" customWidth="1"/>
    <col min="8448" max="8448" width="7.69921875" style="2538" customWidth="1"/>
    <col min="8449" max="8692" width="6.8984375" style="2538" customWidth="1"/>
    <col min="8693" max="8693" width="16.59765625" style="2538" customWidth="1"/>
    <col min="8694" max="8694" width="10.19921875" style="2538"/>
    <col min="8695" max="8695" width="16.59765625" style="2538" customWidth="1"/>
    <col min="8696" max="8703" width="11.8984375" style="2538" customWidth="1"/>
    <col min="8704" max="8704" width="7.69921875" style="2538" customWidth="1"/>
    <col min="8705" max="8948" width="6.8984375" style="2538" customWidth="1"/>
    <col min="8949" max="8949" width="16.59765625" style="2538" customWidth="1"/>
    <col min="8950" max="8950" width="10.19921875" style="2538"/>
    <col min="8951" max="8951" width="16.59765625" style="2538" customWidth="1"/>
    <col min="8952" max="8959" width="11.8984375" style="2538" customWidth="1"/>
    <col min="8960" max="8960" width="7.69921875" style="2538" customWidth="1"/>
    <col min="8961" max="9204" width="6.8984375" style="2538" customWidth="1"/>
    <col min="9205" max="9205" width="16.59765625" style="2538" customWidth="1"/>
    <col min="9206" max="9206" width="10.19921875" style="2538"/>
    <col min="9207" max="9207" width="16.59765625" style="2538" customWidth="1"/>
    <col min="9208" max="9215" width="11.8984375" style="2538" customWidth="1"/>
    <col min="9216" max="9216" width="7.69921875" style="2538" customWidth="1"/>
    <col min="9217" max="9460" width="6.8984375" style="2538" customWidth="1"/>
    <col min="9461" max="9461" width="16.59765625" style="2538" customWidth="1"/>
    <col min="9462" max="9462" width="10.19921875" style="2538"/>
    <col min="9463" max="9463" width="16.59765625" style="2538" customWidth="1"/>
    <col min="9464" max="9471" width="11.8984375" style="2538" customWidth="1"/>
    <col min="9472" max="9472" width="7.69921875" style="2538" customWidth="1"/>
    <col min="9473" max="9716" width="6.8984375" style="2538" customWidth="1"/>
    <col min="9717" max="9717" width="16.59765625" style="2538" customWidth="1"/>
    <col min="9718" max="9718" width="10.19921875" style="2538"/>
    <col min="9719" max="9719" width="16.59765625" style="2538" customWidth="1"/>
    <col min="9720" max="9727" width="11.8984375" style="2538" customWidth="1"/>
    <col min="9728" max="9728" width="7.69921875" style="2538" customWidth="1"/>
    <col min="9729" max="9972" width="6.8984375" style="2538" customWidth="1"/>
    <col min="9973" max="9973" width="16.59765625" style="2538" customWidth="1"/>
    <col min="9974" max="9974" width="10.19921875" style="2538"/>
    <col min="9975" max="9975" width="16.59765625" style="2538" customWidth="1"/>
    <col min="9976" max="9983" width="11.8984375" style="2538" customWidth="1"/>
    <col min="9984" max="9984" width="7.69921875" style="2538" customWidth="1"/>
    <col min="9985" max="10228" width="6.8984375" style="2538" customWidth="1"/>
    <col min="10229" max="10229" width="16.59765625" style="2538" customWidth="1"/>
    <col min="10230" max="10230" width="10.19921875" style="2538"/>
    <col min="10231" max="10231" width="16.59765625" style="2538" customWidth="1"/>
    <col min="10232" max="10239" width="11.8984375" style="2538" customWidth="1"/>
    <col min="10240" max="10240" width="7.69921875" style="2538" customWidth="1"/>
    <col min="10241" max="10484" width="6.8984375" style="2538" customWidth="1"/>
    <col min="10485" max="10485" width="16.59765625" style="2538" customWidth="1"/>
    <col min="10486" max="10486" width="10.19921875" style="2538"/>
    <col min="10487" max="10487" width="16.59765625" style="2538" customWidth="1"/>
    <col min="10488" max="10495" width="11.8984375" style="2538" customWidth="1"/>
    <col min="10496" max="10496" width="7.69921875" style="2538" customWidth="1"/>
    <col min="10497" max="10740" width="6.8984375" style="2538" customWidth="1"/>
    <col min="10741" max="10741" width="16.59765625" style="2538" customWidth="1"/>
    <col min="10742" max="10742" width="10.19921875" style="2538"/>
    <col min="10743" max="10743" width="16.59765625" style="2538" customWidth="1"/>
    <col min="10744" max="10751" width="11.8984375" style="2538" customWidth="1"/>
    <col min="10752" max="10752" width="7.69921875" style="2538" customWidth="1"/>
    <col min="10753" max="10996" width="6.8984375" style="2538" customWidth="1"/>
    <col min="10997" max="10997" width="16.59765625" style="2538" customWidth="1"/>
    <col min="10998" max="10998" width="10.19921875" style="2538"/>
    <col min="10999" max="10999" width="16.59765625" style="2538" customWidth="1"/>
    <col min="11000" max="11007" width="11.8984375" style="2538" customWidth="1"/>
    <col min="11008" max="11008" width="7.69921875" style="2538" customWidth="1"/>
    <col min="11009" max="11252" width="6.8984375" style="2538" customWidth="1"/>
    <col min="11253" max="11253" width="16.59765625" style="2538" customWidth="1"/>
    <col min="11254" max="11254" width="10.19921875" style="2538"/>
    <col min="11255" max="11255" width="16.59765625" style="2538" customWidth="1"/>
    <col min="11256" max="11263" width="11.8984375" style="2538" customWidth="1"/>
    <col min="11264" max="11264" width="7.69921875" style="2538" customWidth="1"/>
    <col min="11265" max="11508" width="6.8984375" style="2538" customWidth="1"/>
    <col min="11509" max="11509" width="16.59765625" style="2538" customWidth="1"/>
    <col min="11510" max="11510" width="10.19921875" style="2538"/>
    <col min="11511" max="11511" width="16.59765625" style="2538" customWidth="1"/>
    <col min="11512" max="11519" width="11.8984375" style="2538" customWidth="1"/>
    <col min="11520" max="11520" width="7.69921875" style="2538" customWidth="1"/>
    <col min="11521" max="11764" width="6.8984375" style="2538" customWidth="1"/>
    <col min="11765" max="11765" width="16.59765625" style="2538" customWidth="1"/>
    <col min="11766" max="11766" width="10.19921875" style="2538"/>
    <col min="11767" max="11767" width="16.59765625" style="2538" customWidth="1"/>
    <col min="11768" max="11775" width="11.8984375" style="2538" customWidth="1"/>
    <col min="11776" max="11776" width="7.69921875" style="2538" customWidth="1"/>
    <col min="11777" max="12020" width="6.8984375" style="2538" customWidth="1"/>
    <col min="12021" max="12021" width="16.59765625" style="2538" customWidth="1"/>
    <col min="12022" max="12022" width="10.19921875" style="2538"/>
    <col min="12023" max="12023" width="16.59765625" style="2538" customWidth="1"/>
    <col min="12024" max="12031" width="11.8984375" style="2538" customWidth="1"/>
    <col min="12032" max="12032" width="7.69921875" style="2538" customWidth="1"/>
    <col min="12033" max="12276" width="6.8984375" style="2538" customWidth="1"/>
    <col min="12277" max="12277" width="16.59765625" style="2538" customWidth="1"/>
    <col min="12278" max="12278" width="10.19921875" style="2538"/>
    <col min="12279" max="12279" width="16.59765625" style="2538" customWidth="1"/>
    <col min="12280" max="12287" width="11.8984375" style="2538" customWidth="1"/>
    <col min="12288" max="12288" width="7.69921875" style="2538" customWidth="1"/>
    <col min="12289" max="12532" width="6.8984375" style="2538" customWidth="1"/>
    <col min="12533" max="12533" width="16.59765625" style="2538" customWidth="1"/>
    <col min="12534" max="12534" width="10.19921875" style="2538"/>
    <col min="12535" max="12535" width="16.59765625" style="2538" customWidth="1"/>
    <col min="12536" max="12543" width="11.8984375" style="2538" customWidth="1"/>
    <col min="12544" max="12544" width="7.69921875" style="2538" customWidth="1"/>
    <col min="12545" max="12788" width="6.8984375" style="2538" customWidth="1"/>
    <col min="12789" max="12789" width="16.59765625" style="2538" customWidth="1"/>
    <col min="12790" max="12790" width="10.19921875" style="2538"/>
    <col min="12791" max="12791" width="16.59765625" style="2538" customWidth="1"/>
    <col min="12792" max="12799" width="11.8984375" style="2538" customWidth="1"/>
    <col min="12800" max="12800" width="7.69921875" style="2538" customWidth="1"/>
    <col min="12801" max="13044" width="6.8984375" style="2538" customWidth="1"/>
    <col min="13045" max="13045" width="16.59765625" style="2538" customWidth="1"/>
    <col min="13046" max="13046" width="10.19921875" style="2538"/>
    <col min="13047" max="13047" width="16.59765625" style="2538" customWidth="1"/>
    <col min="13048" max="13055" width="11.8984375" style="2538" customWidth="1"/>
    <col min="13056" max="13056" width="7.69921875" style="2538" customWidth="1"/>
    <col min="13057" max="13300" width="6.8984375" style="2538" customWidth="1"/>
    <col min="13301" max="13301" width="16.59765625" style="2538" customWidth="1"/>
    <col min="13302" max="13302" width="10.19921875" style="2538"/>
    <col min="13303" max="13303" width="16.59765625" style="2538" customWidth="1"/>
    <col min="13304" max="13311" width="11.8984375" style="2538" customWidth="1"/>
    <col min="13312" max="13312" width="7.69921875" style="2538" customWidth="1"/>
    <col min="13313" max="13556" width="6.8984375" style="2538" customWidth="1"/>
    <col min="13557" max="13557" width="16.59765625" style="2538" customWidth="1"/>
    <col min="13558" max="13558" width="10.19921875" style="2538"/>
    <col min="13559" max="13559" width="16.59765625" style="2538" customWidth="1"/>
    <col min="13560" max="13567" width="11.8984375" style="2538" customWidth="1"/>
    <col min="13568" max="13568" width="7.69921875" style="2538" customWidth="1"/>
    <col min="13569" max="13812" width="6.8984375" style="2538" customWidth="1"/>
    <col min="13813" max="13813" width="16.59765625" style="2538" customWidth="1"/>
    <col min="13814" max="13814" width="10.19921875" style="2538"/>
    <col min="13815" max="13815" width="16.59765625" style="2538" customWidth="1"/>
    <col min="13816" max="13823" width="11.8984375" style="2538" customWidth="1"/>
    <col min="13824" max="13824" width="7.69921875" style="2538" customWidth="1"/>
    <col min="13825" max="14068" width="6.8984375" style="2538" customWidth="1"/>
    <col min="14069" max="14069" width="16.59765625" style="2538" customWidth="1"/>
    <col min="14070" max="14070" width="10.19921875" style="2538"/>
    <col min="14071" max="14071" width="16.59765625" style="2538" customWidth="1"/>
    <col min="14072" max="14079" width="11.8984375" style="2538" customWidth="1"/>
    <col min="14080" max="14080" width="7.69921875" style="2538" customWidth="1"/>
    <col min="14081" max="14324" width="6.8984375" style="2538" customWidth="1"/>
    <col min="14325" max="14325" width="16.59765625" style="2538" customWidth="1"/>
    <col min="14326" max="14326" width="10.19921875" style="2538"/>
    <col min="14327" max="14327" width="16.59765625" style="2538" customWidth="1"/>
    <col min="14328" max="14335" width="11.8984375" style="2538" customWidth="1"/>
    <col min="14336" max="14336" width="7.69921875" style="2538" customWidth="1"/>
    <col min="14337" max="14580" width="6.8984375" style="2538" customWidth="1"/>
    <col min="14581" max="14581" width="16.59765625" style="2538" customWidth="1"/>
    <col min="14582" max="14582" width="10.19921875" style="2538"/>
    <col min="14583" max="14583" width="16.59765625" style="2538" customWidth="1"/>
    <col min="14584" max="14591" width="11.8984375" style="2538" customWidth="1"/>
    <col min="14592" max="14592" width="7.69921875" style="2538" customWidth="1"/>
    <col min="14593" max="14836" width="6.8984375" style="2538" customWidth="1"/>
    <col min="14837" max="14837" width="16.59765625" style="2538" customWidth="1"/>
    <col min="14838" max="14838" width="10.19921875" style="2538"/>
    <col min="14839" max="14839" width="16.59765625" style="2538" customWidth="1"/>
    <col min="14840" max="14847" width="11.8984375" style="2538" customWidth="1"/>
    <col min="14848" max="14848" width="7.69921875" style="2538" customWidth="1"/>
    <col min="14849" max="15092" width="6.8984375" style="2538" customWidth="1"/>
    <col min="15093" max="15093" width="16.59765625" style="2538" customWidth="1"/>
    <col min="15094" max="15094" width="10.19921875" style="2538"/>
    <col min="15095" max="15095" width="16.59765625" style="2538" customWidth="1"/>
    <col min="15096" max="15103" width="11.8984375" style="2538" customWidth="1"/>
    <col min="15104" max="15104" width="7.69921875" style="2538" customWidth="1"/>
    <col min="15105" max="15348" width="6.8984375" style="2538" customWidth="1"/>
    <col min="15349" max="15349" width="16.59765625" style="2538" customWidth="1"/>
    <col min="15350" max="15350" width="10.19921875" style="2538"/>
    <col min="15351" max="15351" width="16.59765625" style="2538" customWidth="1"/>
    <col min="15352" max="15359" width="11.8984375" style="2538" customWidth="1"/>
    <col min="15360" max="15360" width="7.69921875" style="2538" customWidth="1"/>
    <col min="15361" max="15604" width="6.8984375" style="2538" customWidth="1"/>
    <col min="15605" max="15605" width="16.59765625" style="2538" customWidth="1"/>
    <col min="15606" max="15606" width="10.19921875" style="2538"/>
    <col min="15607" max="15607" width="16.59765625" style="2538" customWidth="1"/>
    <col min="15608" max="15615" width="11.8984375" style="2538" customWidth="1"/>
    <col min="15616" max="15616" width="7.69921875" style="2538" customWidth="1"/>
    <col min="15617" max="15860" width="6.8984375" style="2538" customWidth="1"/>
    <col min="15861" max="15861" width="16.59765625" style="2538" customWidth="1"/>
    <col min="15862" max="15862" width="10.19921875" style="2538"/>
    <col min="15863" max="15863" width="16.59765625" style="2538" customWidth="1"/>
    <col min="15864" max="15871" width="11.8984375" style="2538" customWidth="1"/>
    <col min="15872" max="15872" width="7.69921875" style="2538" customWidth="1"/>
    <col min="15873" max="16116" width="6.8984375" style="2538" customWidth="1"/>
    <col min="16117" max="16117" width="16.59765625" style="2538" customWidth="1"/>
    <col min="16118" max="16118" width="10.19921875" style="2538"/>
    <col min="16119" max="16119" width="16.59765625" style="2538" customWidth="1"/>
    <col min="16120" max="16127" width="11.8984375" style="2538" customWidth="1"/>
    <col min="16128" max="16128" width="7.69921875" style="2538" customWidth="1"/>
    <col min="16129" max="16372" width="6.8984375" style="2538" customWidth="1"/>
    <col min="16373" max="16384" width="16.59765625" style="2538" customWidth="1"/>
  </cols>
  <sheetData>
    <row r="1" spans="1:10" s="1979" customFormat="1" ht="17.100000000000001" customHeight="1" x14ac:dyDescent="0.3">
      <c r="A1" s="6383" t="s">
        <v>0</v>
      </c>
      <c r="B1" s="6383"/>
      <c r="C1" s="6383"/>
      <c r="D1" s="6383"/>
      <c r="E1" s="6383"/>
      <c r="F1" s="6383"/>
      <c r="G1" s="6383"/>
      <c r="H1" s="6383"/>
    </row>
    <row r="2" spans="1:10" ht="16.8" x14ac:dyDescent="0.3">
      <c r="A2" s="2537" t="s">
        <v>3045</v>
      </c>
    </row>
    <row r="3" spans="1:10" ht="16.2" thickBot="1" x14ac:dyDescent="0.35">
      <c r="J3" s="2539" t="s">
        <v>316</v>
      </c>
    </row>
    <row r="4" spans="1:10" x14ac:dyDescent="0.3">
      <c r="A4" s="2540"/>
      <c r="B4" s="2541"/>
      <c r="C4" s="2541"/>
      <c r="D4" s="2541"/>
      <c r="E4" s="2542"/>
      <c r="F4" s="6560">
        <v>2024</v>
      </c>
      <c r="G4" s="6563">
        <v>2024</v>
      </c>
      <c r="H4" s="6564"/>
      <c r="I4" s="6564"/>
      <c r="J4" s="6565"/>
    </row>
    <row r="5" spans="1:10" s="2546" customFormat="1" ht="16.2" thickBot="1" x14ac:dyDescent="0.35">
      <c r="A5" s="2543" t="s">
        <v>3035</v>
      </c>
      <c r="B5" s="2544">
        <v>2020</v>
      </c>
      <c r="C5" s="2544">
        <v>2021</v>
      </c>
      <c r="D5" s="2544">
        <v>2022</v>
      </c>
      <c r="E5" s="2545">
        <v>2023</v>
      </c>
      <c r="F5" s="6561"/>
      <c r="G5" s="6566"/>
      <c r="H5" s="6567"/>
      <c r="I5" s="6567"/>
      <c r="J5" s="6568"/>
    </row>
    <row r="6" spans="1:10" x14ac:dyDescent="0.3">
      <c r="A6" s="2547"/>
      <c r="B6" s="2548"/>
      <c r="C6" s="2548"/>
      <c r="D6" s="2548"/>
      <c r="E6" s="2549"/>
      <c r="F6" s="6562"/>
      <c r="G6" s="2550" t="s">
        <v>980</v>
      </c>
      <c r="H6" s="2550" t="s">
        <v>17</v>
      </c>
      <c r="I6" s="2550" t="s">
        <v>18</v>
      </c>
      <c r="J6" s="2551" t="s">
        <v>19</v>
      </c>
    </row>
    <row r="7" spans="1:10" ht="23.1" customHeight="1" x14ac:dyDescent="0.3">
      <c r="A7" s="2552"/>
      <c r="B7" s="2553"/>
      <c r="C7" s="2553"/>
      <c r="D7" s="2553"/>
      <c r="E7" s="2553"/>
      <c r="F7" s="2553"/>
      <c r="G7" s="2553"/>
      <c r="H7" s="2553"/>
      <c r="I7" s="2553"/>
      <c r="J7" s="2554"/>
    </row>
    <row r="8" spans="1:10" ht="23.1" customHeight="1" x14ac:dyDescent="0.3">
      <c r="A8" s="2555" t="s">
        <v>3021</v>
      </c>
      <c r="B8" s="2556">
        <v>2027</v>
      </c>
      <c r="C8" s="2556">
        <v>3043</v>
      </c>
      <c r="D8" s="2556">
        <v>2799</v>
      </c>
      <c r="E8" s="2556">
        <v>2497</v>
      </c>
      <c r="F8" s="2556">
        <f>G8+H8+I8+J8</f>
        <v>2471</v>
      </c>
      <c r="G8" s="2556">
        <v>519</v>
      </c>
      <c r="H8" s="2557">
        <v>677</v>
      </c>
      <c r="I8" s="2557">
        <v>572</v>
      </c>
      <c r="J8" s="2558">
        <v>703</v>
      </c>
    </row>
    <row r="9" spans="1:10" ht="16.8" x14ac:dyDescent="0.3">
      <c r="A9" s="2552" t="s">
        <v>3046</v>
      </c>
      <c r="B9" s="2556">
        <v>127</v>
      </c>
      <c r="C9" s="2556">
        <v>168</v>
      </c>
      <c r="D9" s="2556">
        <v>159</v>
      </c>
      <c r="E9" s="2556">
        <v>102</v>
      </c>
      <c r="F9" s="2556">
        <f t="shared" ref="F9:F17" si="0">G9+H9+I9+J9</f>
        <v>83</v>
      </c>
      <c r="G9" s="2556">
        <v>18</v>
      </c>
      <c r="H9" s="2557">
        <v>28</v>
      </c>
      <c r="I9" s="2557">
        <v>18</v>
      </c>
      <c r="J9" s="2559">
        <v>19</v>
      </c>
    </row>
    <row r="10" spans="1:10" ht="16.8" x14ac:dyDescent="0.3">
      <c r="A10" s="2560" t="s">
        <v>3047</v>
      </c>
      <c r="B10" s="2556">
        <v>323</v>
      </c>
      <c r="C10" s="2556">
        <v>478</v>
      </c>
      <c r="D10" s="2556">
        <v>498</v>
      </c>
      <c r="E10" s="2556">
        <v>377</v>
      </c>
      <c r="F10" s="2556">
        <f t="shared" si="0"/>
        <v>382</v>
      </c>
      <c r="G10" s="2556">
        <v>84</v>
      </c>
      <c r="H10" s="2557">
        <v>113</v>
      </c>
      <c r="I10" s="2557">
        <v>77</v>
      </c>
      <c r="J10" s="2558">
        <v>108</v>
      </c>
    </row>
    <row r="11" spans="1:10" ht="16.8" x14ac:dyDescent="0.3">
      <c r="A11" s="2560" t="s">
        <v>3048</v>
      </c>
      <c r="B11" s="2556">
        <v>16</v>
      </c>
      <c r="C11" s="2556">
        <v>30</v>
      </c>
      <c r="D11" s="2556">
        <v>31</v>
      </c>
      <c r="E11" s="2556">
        <v>27</v>
      </c>
      <c r="F11" s="2556">
        <f t="shared" si="0"/>
        <v>24</v>
      </c>
      <c r="G11" s="2556">
        <v>4</v>
      </c>
      <c r="H11" s="2557">
        <v>11</v>
      </c>
      <c r="I11" s="2557">
        <v>3</v>
      </c>
      <c r="J11" s="2558">
        <v>6</v>
      </c>
    </row>
    <row r="12" spans="1:10" ht="23.1" customHeight="1" x14ac:dyDescent="0.3">
      <c r="A12" s="2555" t="s">
        <v>3026</v>
      </c>
      <c r="B12" s="2556">
        <v>1497</v>
      </c>
      <c r="C12" s="2556">
        <v>2013</v>
      </c>
      <c r="D12" s="2556">
        <v>2070</v>
      </c>
      <c r="E12" s="2556">
        <v>1900</v>
      </c>
      <c r="F12" s="2556">
        <f t="shared" si="0"/>
        <v>1783</v>
      </c>
      <c r="G12" s="2556">
        <v>462</v>
      </c>
      <c r="H12" s="2557">
        <v>507</v>
      </c>
      <c r="I12" s="2557">
        <v>425</v>
      </c>
      <c r="J12" s="2558">
        <v>389</v>
      </c>
    </row>
    <row r="13" spans="1:10" ht="23.1" customHeight="1" x14ac:dyDescent="0.3">
      <c r="A13" s="2555" t="s">
        <v>3027</v>
      </c>
      <c r="B13" s="2556">
        <v>798</v>
      </c>
      <c r="C13" s="2556">
        <v>34</v>
      </c>
      <c r="D13" s="2556">
        <v>200</v>
      </c>
      <c r="E13" s="2556">
        <v>18</v>
      </c>
      <c r="F13" s="2556">
        <f t="shared" si="0"/>
        <v>9</v>
      </c>
      <c r="G13" s="2556">
        <v>1</v>
      </c>
      <c r="H13" s="2557">
        <v>3</v>
      </c>
      <c r="I13" s="2557">
        <v>5</v>
      </c>
      <c r="J13" s="2558">
        <v>0</v>
      </c>
    </row>
    <row r="14" spans="1:10" ht="23.1" customHeight="1" x14ac:dyDescent="0.3">
      <c r="A14" s="2555" t="s">
        <v>3028</v>
      </c>
      <c r="B14" s="2556">
        <v>268</v>
      </c>
      <c r="C14" s="2556">
        <v>322</v>
      </c>
      <c r="D14" s="2556">
        <v>356</v>
      </c>
      <c r="E14" s="2556">
        <v>300</v>
      </c>
      <c r="F14" s="2556">
        <f t="shared" si="0"/>
        <v>271</v>
      </c>
      <c r="G14" s="2556">
        <v>64</v>
      </c>
      <c r="H14" s="2557">
        <v>91</v>
      </c>
      <c r="I14" s="2557">
        <v>65</v>
      </c>
      <c r="J14" s="2558">
        <v>51</v>
      </c>
    </row>
    <row r="15" spans="1:10" ht="23.1" customHeight="1" x14ac:dyDescent="0.3">
      <c r="A15" s="2555" t="s">
        <v>3029</v>
      </c>
      <c r="B15" s="2556">
        <v>213</v>
      </c>
      <c r="C15" s="2556">
        <v>371</v>
      </c>
      <c r="D15" s="2556">
        <v>336</v>
      </c>
      <c r="E15" s="2556">
        <v>350</v>
      </c>
      <c r="F15" s="2556">
        <f t="shared" si="0"/>
        <v>317</v>
      </c>
      <c r="G15" s="2556">
        <v>84</v>
      </c>
      <c r="H15" s="2557">
        <v>87</v>
      </c>
      <c r="I15" s="2557">
        <v>70</v>
      </c>
      <c r="J15" s="2558">
        <v>76</v>
      </c>
    </row>
    <row r="16" spans="1:10" ht="23.1" customHeight="1" x14ac:dyDescent="0.3">
      <c r="A16" s="2555" t="s">
        <v>3030</v>
      </c>
      <c r="B16" s="2556">
        <v>6</v>
      </c>
      <c r="C16" s="2556">
        <v>2</v>
      </c>
      <c r="D16" s="2556">
        <v>21</v>
      </c>
      <c r="E16" s="2556">
        <v>6</v>
      </c>
      <c r="F16" s="2556">
        <f t="shared" si="0"/>
        <v>0</v>
      </c>
      <c r="G16" s="2556">
        <v>0</v>
      </c>
      <c r="H16" s="2557">
        <v>0</v>
      </c>
      <c r="I16" s="2557">
        <v>0</v>
      </c>
      <c r="J16" s="2558">
        <v>0</v>
      </c>
    </row>
    <row r="17" spans="1:10" ht="23.1" customHeight="1" x14ac:dyDescent="0.3">
      <c r="A17" s="2555" t="s">
        <v>1661</v>
      </c>
      <c r="B17" s="2556">
        <v>91</v>
      </c>
      <c r="C17" s="2556">
        <v>82</v>
      </c>
      <c r="D17" s="2556">
        <v>76</v>
      </c>
      <c r="E17" s="2556">
        <v>97</v>
      </c>
      <c r="F17" s="2556">
        <f t="shared" si="0"/>
        <v>81</v>
      </c>
      <c r="G17" s="2556">
        <v>19</v>
      </c>
      <c r="H17" s="2557">
        <v>21</v>
      </c>
      <c r="I17" s="2557">
        <v>26</v>
      </c>
      <c r="J17" s="2559">
        <v>15</v>
      </c>
    </row>
    <row r="18" spans="1:10" ht="23.1" customHeight="1" x14ac:dyDescent="0.3">
      <c r="A18" s="2555"/>
      <c r="B18" s="2556"/>
      <c r="C18" s="2556"/>
      <c r="D18" s="2556"/>
      <c r="E18" s="2556"/>
      <c r="F18" s="2556"/>
      <c r="G18" s="2557"/>
      <c r="H18" s="2557"/>
      <c r="I18" s="2557"/>
      <c r="J18" s="2558"/>
    </row>
    <row r="19" spans="1:10" s="2546" customFormat="1" ht="16.2" thickBot="1" x14ac:dyDescent="0.35">
      <c r="A19" s="2561" t="s">
        <v>6</v>
      </c>
      <c r="B19" s="2562">
        <v>5366</v>
      </c>
      <c r="C19" s="2562">
        <v>6543</v>
      </c>
      <c r="D19" s="2562">
        <v>6546</v>
      </c>
      <c r="E19" s="2562">
        <v>5674</v>
      </c>
      <c r="F19" s="2562">
        <f>SUM(F8:F17)</f>
        <v>5421</v>
      </c>
      <c r="G19" s="2562">
        <f>SUM(G8:G18)</f>
        <v>1255</v>
      </c>
      <c r="H19" s="2562">
        <f t="shared" ref="H19:J19" si="1">SUM(H8:H17)</f>
        <v>1538</v>
      </c>
      <c r="I19" s="2562">
        <f>SUM(I8:I17)</f>
        <v>1261</v>
      </c>
      <c r="J19" s="2562">
        <f t="shared" si="1"/>
        <v>1367</v>
      </c>
    </row>
    <row r="20" spans="1:10" ht="25.2" customHeight="1" x14ac:dyDescent="0.3">
      <c r="A20" s="2563"/>
      <c r="B20" s="2563"/>
      <c r="C20" s="2563"/>
      <c r="D20" s="2563"/>
      <c r="E20" s="2563"/>
      <c r="F20" s="2563"/>
      <c r="G20" s="2563"/>
      <c r="H20" s="2563"/>
      <c r="I20" s="2563"/>
      <c r="J20" s="2563"/>
    </row>
    <row r="21" spans="1:10" x14ac:dyDescent="0.3">
      <c r="A21" s="2564" t="s">
        <v>3049</v>
      </c>
    </row>
    <row r="22" spans="1:10" x14ac:dyDescent="0.3">
      <c r="A22" s="2565" t="s">
        <v>3040</v>
      </c>
      <c r="B22" s="2566"/>
    </row>
    <row r="23" spans="1:10" x14ac:dyDescent="0.3">
      <c r="A23" s="2496" t="s">
        <v>3050</v>
      </c>
      <c r="B23" s="2566"/>
    </row>
    <row r="24" spans="1:10" x14ac:dyDescent="0.3">
      <c r="A24" s="2567" t="s">
        <v>3051</v>
      </c>
      <c r="B24" s="2566"/>
    </row>
    <row r="25" spans="1:10" x14ac:dyDescent="0.3">
      <c r="A25" s="2567"/>
      <c r="I25" s="2568"/>
    </row>
  </sheetData>
  <mergeCells count="3">
    <mergeCell ref="A1:H1"/>
    <mergeCell ref="F4:F6"/>
    <mergeCell ref="G4:J5"/>
  </mergeCells>
  <hyperlinks>
    <hyperlink ref="A1" location="CONTENT!A1" display="Back to table of contents" xr:uid="{8B87EE7C-B9DB-4F98-AA98-6FF8C0E7B210}"/>
    <hyperlink ref="A1:H1" location="CONTENT!B184" display="Back to table of contents" xr:uid="{2CC3E7B9-B4A5-4BF9-969B-8ECC3D8163D4}"/>
  </hyperlinks>
  <pageMargins left="0.7" right="0.7" top="0.75" bottom="0.75" header="0.3" footer="0.3"/>
  <ignoredErrors>
    <ignoredError sqref="G19" formula="1"/>
  </ignoredErrors>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61FA4-8C20-46E4-9D04-3358C2012DA3}">
  <dimension ref="A1:N40"/>
  <sheetViews>
    <sheetView workbookViewId="0">
      <selection sqref="A1:XFD1"/>
    </sheetView>
  </sheetViews>
  <sheetFormatPr defaultColWidth="7" defaultRowHeight="13.2" x14ac:dyDescent="0.3"/>
  <cols>
    <col min="1" max="1" width="1.09765625" style="2571" customWidth="1"/>
    <col min="2" max="2" width="1.69921875" style="2571" customWidth="1"/>
    <col min="3" max="3" width="15.3984375" style="2571" customWidth="1"/>
    <col min="4" max="4" width="2" style="2571" customWidth="1"/>
    <col min="5" max="5" width="22.8984375" style="2571" customWidth="1"/>
    <col min="6" max="6" width="11.5" style="2571" customWidth="1"/>
    <col min="7" max="7" width="6.5" style="2571" customWidth="1"/>
    <col min="8" max="8" width="8" style="2571" customWidth="1"/>
    <col min="9" max="9" width="7.3984375" style="2571" customWidth="1"/>
    <col min="10" max="11" width="7.09765625" style="2571" customWidth="1"/>
    <col min="12" max="13" width="7" style="2571"/>
    <col min="14" max="14" width="8" style="2571" bestFit="1" customWidth="1"/>
    <col min="15" max="257" width="7" style="2571"/>
    <col min="258" max="258" width="1.09765625" style="2571" customWidth="1"/>
    <col min="259" max="259" width="1.69921875" style="2571" customWidth="1"/>
    <col min="260" max="260" width="15.3984375" style="2571" customWidth="1"/>
    <col min="261" max="261" width="2" style="2571" customWidth="1"/>
    <col min="262" max="262" width="22.8984375" style="2571" customWidth="1"/>
    <col min="263" max="263" width="11.5" style="2571" customWidth="1"/>
    <col min="264" max="264" width="6.5" style="2571" customWidth="1"/>
    <col min="265" max="265" width="8" style="2571" customWidth="1"/>
    <col min="266" max="266" width="7.3984375" style="2571" customWidth="1"/>
    <col min="267" max="267" width="7.09765625" style="2571" customWidth="1"/>
    <col min="268" max="513" width="7" style="2571"/>
    <col min="514" max="514" width="1.09765625" style="2571" customWidth="1"/>
    <col min="515" max="515" width="1.69921875" style="2571" customWidth="1"/>
    <col min="516" max="516" width="15.3984375" style="2571" customWidth="1"/>
    <col min="517" max="517" width="2" style="2571" customWidth="1"/>
    <col min="518" max="518" width="22.8984375" style="2571" customWidth="1"/>
    <col min="519" max="519" width="11.5" style="2571" customWidth="1"/>
    <col min="520" max="520" width="6.5" style="2571" customWidth="1"/>
    <col min="521" max="521" width="8" style="2571" customWidth="1"/>
    <col min="522" max="522" width="7.3984375" style="2571" customWidth="1"/>
    <col min="523" max="523" width="7.09765625" style="2571" customWidth="1"/>
    <col min="524" max="769" width="7" style="2571"/>
    <col min="770" max="770" width="1.09765625" style="2571" customWidth="1"/>
    <col min="771" max="771" width="1.69921875" style="2571" customWidth="1"/>
    <col min="772" max="772" width="15.3984375" style="2571" customWidth="1"/>
    <col min="773" max="773" width="2" style="2571" customWidth="1"/>
    <col min="774" max="774" width="22.8984375" style="2571" customWidth="1"/>
    <col min="775" max="775" width="11.5" style="2571" customWidth="1"/>
    <col min="776" max="776" width="6.5" style="2571" customWidth="1"/>
    <col min="777" max="777" width="8" style="2571" customWidth="1"/>
    <col min="778" max="778" width="7.3984375" style="2571" customWidth="1"/>
    <col min="779" max="779" width="7.09765625" style="2571" customWidth="1"/>
    <col min="780" max="1025" width="7" style="2571"/>
    <col min="1026" max="1026" width="1.09765625" style="2571" customWidth="1"/>
    <col min="1027" max="1027" width="1.69921875" style="2571" customWidth="1"/>
    <col min="1028" max="1028" width="15.3984375" style="2571" customWidth="1"/>
    <col min="1029" max="1029" width="2" style="2571" customWidth="1"/>
    <col min="1030" max="1030" width="22.8984375" style="2571" customWidth="1"/>
    <col min="1031" max="1031" width="11.5" style="2571" customWidth="1"/>
    <col min="1032" max="1032" width="6.5" style="2571" customWidth="1"/>
    <col min="1033" max="1033" width="8" style="2571" customWidth="1"/>
    <col min="1034" max="1034" width="7.3984375" style="2571" customWidth="1"/>
    <col min="1035" max="1035" width="7.09765625" style="2571" customWidth="1"/>
    <col min="1036" max="1281" width="7" style="2571"/>
    <col min="1282" max="1282" width="1.09765625" style="2571" customWidth="1"/>
    <col min="1283" max="1283" width="1.69921875" style="2571" customWidth="1"/>
    <col min="1284" max="1284" width="15.3984375" style="2571" customWidth="1"/>
    <col min="1285" max="1285" width="2" style="2571" customWidth="1"/>
    <col min="1286" max="1286" width="22.8984375" style="2571" customWidth="1"/>
    <col min="1287" max="1287" width="11.5" style="2571" customWidth="1"/>
    <col min="1288" max="1288" width="6.5" style="2571" customWidth="1"/>
    <col min="1289" max="1289" width="8" style="2571" customWidth="1"/>
    <col min="1290" max="1290" width="7.3984375" style="2571" customWidth="1"/>
    <col min="1291" max="1291" width="7.09765625" style="2571" customWidth="1"/>
    <col min="1292" max="1537" width="7" style="2571"/>
    <col min="1538" max="1538" width="1.09765625" style="2571" customWidth="1"/>
    <col min="1539" max="1539" width="1.69921875" style="2571" customWidth="1"/>
    <col min="1540" max="1540" width="15.3984375" style="2571" customWidth="1"/>
    <col min="1541" max="1541" width="2" style="2571" customWidth="1"/>
    <col min="1542" max="1542" width="22.8984375" style="2571" customWidth="1"/>
    <col min="1543" max="1543" width="11.5" style="2571" customWidth="1"/>
    <col min="1544" max="1544" width="6.5" style="2571" customWidth="1"/>
    <col min="1545" max="1545" width="8" style="2571" customWidth="1"/>
    <col min="1546" max="1546" width="7.3984375" style="2571" customWidth="1"/>
    <col min="1547" max="1547" width="7.09765625" style="2571" customWidth="1"/>
    <col min="1548" max="1793" width="7" style="2571"/>
    <col min="1794" max="1794" width="1.09765625" style="2571" customWidth="1"/>
    <col min="1795" max="1795" width="1.69921875" style="2571" customWidth="1"/>
    <col min="1796" max="1796" width="15.3984375" style="2571" customWidth="1"/>
    <col min="1797" max="1797" width="2" style="2571" customWidth="1"/>
    <col min="1798" max="1798" width="22.8984375" style="2571" customWidth="1"/>
    <col min="1799" max="1799" width="11.5" style="2571" customWidth="1"/>
    <col min="1800" max="1800" width="6.5" style="2571" customWidth="1"/>
    <col min="1801" max="1801" width="8" style="2571" customWidth="1"/>
    <col min="1802" max="1802" width="7.3984375" style="2571" customWidth="1"/>
    <col min="1803" max="1803" width="7.09765625" style="2571" customWidth="1"/>
    <col min="1804" max="2049" width="7" style="2571"/>
    <col min="2050" max="2050" width="1.09765625" style="2571" customWidth="1"/>
    <col min="2051" max="2051" width="1.69921875" style="2571" customWidth="1"/>
    <col min="2052" max="2052" width="15.3984375" style="2571" customWidth="1"/>
    <col min="2053" max="2053" width="2" style="2571" customWidth="1"/>
    <col min="2054" max="2054" width="22.8984375" style="2571" customWidth="1"/>
    <col min="2055" max="2055" width="11.5" style="2571" customWidth="1"/>
    <col min="2056" max="2056" width="6.5" style="2571" customWidth="1"/>
    <col min="2057" max="2057" width="8" style="2571" customWidth="1"/>
    <col min="2058" max="2058" width="7.3984375" style="2571" customWidth="1"/>
    <col min="2059" max="2059" width="7.09765625" style="2571" customWidth="1"/>
    <col min="2060" max="2305" width="7" style="2571"/>
    <col min="2306" max="2306" width="1.09765625" style="2571" customWidth="1"/>
    <col min="2307" max="2307" width="1.69921875" style="2571" customWidth="1"/>
    <col min="2308" max="2308" width="15.3984375" style="2571" customWidth="1"/>
    <col min="2309" max="2309" width="2" style="2571" customWidth="1"/>
    <col min="2310" max="2310" width="22.8984375" style="2571" customWidth="1"/>
    <col min="2311" max="2311" width="11.5" style="2571" customWidth="1"/>
    <col min="2312" max="2312" width="6.5" style="2571" customWidth="1"/>
    <col min="2313" max="2313" width="8" style="2571" customWidth="1"/>
    <col min="2314" max="2314" width="7.3984375" style="2571" customWidth="1"/>
    <col min="2315" max="2315" width="7.09765625" style="2571" customWidth="1"/>
    <col min="2316" max="2561" width="7" style="2571"/>
    <col min="2562" max="2562" width="1.09765625" style="2571" customWidth="1"/>
    <col min="2563" max="2563" width="1.69921875" style="2571" customWidth="1"/>
    <col min="2564" max="2564" width="15.3984375" style="2571" customWidth="1"/>
    <col min="2565" max="2565" width="2" style="2571" customWidth="1"/>
    <col min="2566" max="2566" width="22.8984375" style="2571" customWidth="1"/>
    <col min="2567" max="2567" width="11.5" style="2571" customWidth="1"/>
    <col min="2568" max="2568" width="6.5" style="2571" customWidth="1"/>
    <col min="2569" max="2569" width="8" style="2571" customWidth="1"/>
    <col min="2570" max="2570" width="7.3984375" style="2571" customWidth="1"/>
    <col min="2571" max="2571" width="7.09765625" style="2571" customWidth="1"/>
    <col min="2572" max="2817" width="7" style="2571"/>
    <col min="2818" max="2818" width="1.09765625" style="2571" customWidth="1"/>
    <col min="2819" max="2819" width="1.69921875" style="2571" customWidth="1"/>
    <col min="2820" max="2820" width="15.3984375" style="2571" customWidth="1"/>
    <col min="2821" max="2821" width="2" style="2571" customWidth="1"/>
    <col min="2822" max="2822" width="22.8984375" style="2571" customWidth="1"/>
    <col min="2823" max="2823" width="11.5" style="2571" customWidth="1"/>
    <col min="2824" max="2824" width="6.5" style="2571" customWidth="1"/>
    <col min="2825" max="2825" width="8" style="2571" customWidth="1"/>
    <col min="2826" max="2826" width="7.3984375" style="2571" customWidth="1"/>
    <col min="2827" max="2827" width="7.09765625" style="2571" customWidth="1"/>
    <col min="2828" max="3073" width="7" style="2571"/>
    <col min="3074" max="3074" width="1.09765625" style="2571" customWidth="1"/>
    <col min="3075" max="3075" width="1.69921875" style="2571" customWidth="1"/>
    <col min="3076" max="3076" width="15.3984375" style="2571" customWidth="1"/>
    <col min="3077" max="3077" width="2" style="2571" customWidth="1"/>
    <col min="3078" max="3078" width="22.8984375" style="2571" customWidth="1"/>
    <col min="3079" max="3079" width="11.5" style="2571" customWidth="1"/>
    <col min="3080" max="3080" width="6.5" style="2571" customWidth="1"/>
    <col min="3081" max="3081" width="8" style="2571" customWidth="1"/>
    <col min="3082" max="3082" width="7.3984375" style="2571" customWidth="1"/>
    <col min="3083" max="3083" width="7.09765625" style="2571" customWidth="1"/>
    <col min="3084" max="3329" width="7" style="2571"/>
    <col min="3330" max="3330" width="1.09765625" style="2571" customWidth="1"/>
    <col min="3331" max="3331" width="1.69921875" style="2571" customWidth="1"/>
    <col min="3332" max="3332" width="15.3984375" style="2571" customWidth="1"/>
    <col min="3333" max="3333" width="2" style="2571" customWidth="1"/>
    <col min="3334" max="3334" width="22.8984375" style="2571" customWidth="1"/>
    <col min="3335" max="3335" width="11.5" style="2571" customWidth="1"/>
    <col min="3336" max="3336" width="6.5" style="2571" customWidth="1"/>
    <col min="3337" max="3337" width="8" style="2571" customWidth="1"/>
    <col min="3338" max="3338" width="7.3984375" style="2571" customWidth="1"/>
    <col min="3339" max="3339" width="7.09765625" style="2571" customWidth="1"/>
    <col min="3340" max="3585" width="7" style="2571"/>
    <col min="3586" max="3586" width="1.09765625" style="2571" customWidth="1"/>
    <col min="3587" max="3587" width="1.69921875" style="2571" customWidth="1"/>
    <col min="3588" max="3588" width="15.3984375" style="2571" customWidth="1"/>
    <col min="3589" max="3589" width="2" style="2571" customWidth="1"/>
    <col min="3590" max="3590" width="22.8984375" style="2571" customWidth="1"/>
    <col min="3591" max="3591" width="11.5" style="2571" customWidth="1"/>
    <col min="3592" max="3592" width="6.5" style="2571" customWidth="1"/>
    <col min="3593" max="3593" width="8" style="2571" customWidth="1"/>
    <col min="3594" max="3594" width="7.3984375" style="2571" customWidth="1"/>
    <col min="3595" max="3595" width="7.09765625" style="2571" customWidth="1"/>
    <col min="3596" max="3841" width="7" style="2571"/>
    <col min="3842" max="3842" width="1.09765625" style="2571" customWidth="1"/>
    <col min="3843" max="3843" width="1.69921875" style="2571" customWidth="1"/>
    <col min="3844" max="3844" width="15.3984375" style="2571" customWidth="1"/>
    <col min="3845" max="3845" width="2" style="2571" customWidth="1"/>
    <col min="3846" max="3846" width="22.8984375" style="2571" customWidth="1"/>
    <col min="3847" max="3847" width="11.5" style="2571" customWidth="1"/>
    <col min="3848" max="3848" width="6.5" style="2571" customWidth="1"/>
    <col min="3849" max="3849" width="8" style="2571" customWidth="1"/>
    <col min="3850" max="3850" width="7.3984375" style="2571" customWidth="1"/>
    <col min="3851" max="3851" width="7.09765625" style="2571" customWidth="1"/>
    <col min="3852" max="4097" width="7" style="2571"/>
    <col min="4098" max="4098" width="1.09765625" style="2571" customWidth="1"/>
    <col min="4099" max="4099" width="1.69921875" style="2571" customWidth="1"/>
    <col min="4100" max="4100" width="15.3984375" style="2571" customWidth="1"/>
    <col min="4101" max="4101" width="2" style="2571" customWidth="1"/>
    <col min="4102" max="4102" width="22.8984375" style="2571" customWidth="1"/>
    <col min="4103" max="4103" width="11.5" style="2571" customWidth="1"/>
    <col min="4104" max="4104" width="6.5" style="2571" customWidth="1"/>
    <col min="4105" max="4105" width="8" style="2571" customWidth="1"/>
    <col min="4106" max="4106" width="7.3984375" style="2571" customWidth="1"/>
    <col min="4107" max="4107" width="7.09765625" style="2571" customWidth="1"/>
    <col min="4108" max="4353" width="7" style="2571"/>
    <col min="4354" max="4354" width="1.09765625" style="2571" customWidth="1"/>
    <col min="4355" max="4355" width="1.69921875" style="2571" customWidth="1"/>
    <col min="4356" max="4356" width="15.3984375" style="2571" customWidth="1"/>
    <col min="4357" max="4357" width="2" style="2571" customWidth="1"/>
    <col min="4358" max="4358" width="22.8984375" style="2571" customWidth="1"/>
    <col min="4359" max="4359" width="11.5" style="2571" customWidth="1"/>
    <col min="4360" max="4360" width="6.5" style="2571" customWidth="1"/>
    <col min="4361" max="4361" width="8" style="2571" customWidth="1"/>
    <col min="4362" max="4362" width="7.3984375" style="2571" customWidth="1"/>
    <col min="4363" max="4363" width="7.09765625" style="2571" customWidth="1"/>
    <col min="4364" max="4609" width="7" style="2571"/>
    <col min="4610" max="4610" width="1.09765625" style="2571" customWidth="1"/>
    <col min="4611" max="4611" width="1.69921875" style="2571" customWidth="1"/>
    <col min="4612" max="4612" width="15.3984375" style="2571" customWidth="1"/>
    <col min="4613" max="4613" width="2" style="2571" customWidth="1"/>
    <col min="4614" max="4614" width="22.8984375" style="2571" customWidth="1"/>
    <col min="4615" max="4615" width="11.5" style="2571" customWidth="1"/>
    <col min="4616" max="4616" width="6.5" style="2571" customWidth="1"/>
    <col min="4617" max="4617" width="8" style="2571" customWidth="1"/>
    <col min="4618" max="4618" width="7.3984375" style="2571" customWidth="1"/>
    <col min="4619" max="4619" width="7.09765625" style="2571" customWidth="1"/>
    <col min="4620" max="4865" width="7" style="2571"/>
    <col min="4866" max="4866" width="1.09765625" style="2571" customWidth="1"/>
    <col min="4867" max="4867" width="1.69921875" style="2571" customWidth="1"/>
    <col min="4868" max="4868" width="15.3984375" style="2571" customWidth="1"/>
    <col min="4869" max="4869" width="2" style="2571" customWidth="1"/>
    <col min="4870" max="4870" width="22.8984375" style="2571" customWidth="1"/>
    <col min="4871" max="4871" width="11.5" style="2571" customWidth="1"/>
    <col min="4872" max="4872" width="6.5" style="2571" customWidth="1"/>
    <col min="4873" max="4873" width="8" style="2571" customWidth="1"/>
    <col min="4874" max="4874" width="7.3984375" style="2571" customWidth="1"/>
    <col min="4875" max="4875" width="7.09765625" style="2571" customWidth="1"/>
    <col min="4876" max="5121" width="7" style="2571"/>
    <col min="5122" max="5122" width="1.09765625" style="2571" customWidth="1"/>
    <col min="5123" max="5123" width="1.69921875" style="2571" customWidth="1"/>
    <col min="5124" max="5124" width="15.3984375" style="2571" customWidth="1"/>
    <col min="5125" max="5125" width="2" style="2571" customWidth="1"/>
    <col min="5126" max="5126" width="22.8984375" style="2571" customWidth="1"/>
    <col min="5127" max="5127" width="11.5" style="2571" customWidth="1"/>
    <col min="5128" max="5128" width="6.5" style="2571" customWidth="1"/>
    <col min="5129" max="5129" width="8" style="2571" customWidth="1"/>
    <col min="5130" max="5130" width="7.3984375" style="2571" customWidth="1"/>
    <col min="5131" max="5131" width="7.09765625" style="2571" customWidth="1"/>
    <col min="5132" max="5377" width="7" style="2571"/>
    <col min="5378" max="5378" width="1.09765625" style="2571" customWidth="1"/>
    <col min="5379" max="5379" width="1.69921875" style="2571" customWidth="1"/>
    <col min="5380" max="5380" width="15.3984375" style="2571" customWidth="1"/>
    <col min="5381" max="5381" width="2" style="2571" customWidth="1"/>
    <col min="5382" max="5382" width="22.8984375" style="2571" customWidth="1"/>
    <col min="5383" max="5383" width="11.5" style="2571" customWidth="1"/>
    <col min="5384" max="5384" width="6.5" style="2571" customWidth="1"/>
    <col min="5385" max="5385" width="8" style="2571" customWidth="1"/>
    <col min="5386" max="5386" width="7.3984375" style="2571" customWidth="1"/>
    <col min="5387" max="5387" width="7.09765625" style="2571" customWidth="1"/>
    <col min="5388" max="5633" width="7" style="2571"/>
    <col min="5634" max="5634" width="1.09765625" style="2571" customWidth="1"/>
    <col min="5635" max="5635" width="1.69921875" style="2571" customWidth="1"/>
    <col min="5636" max="5636" width="15.3984375" style="2571" customWidth="1"/>
    <col min="5637" max="5637" width="2" style="2571" customWidth="1"/>
    <col min="5638" max="5638" width="22.8984375" style="2571" customWidth="1"/>
    <col min="5639" max="5639" width="11.5" style="2571" customWidth="1"/>
    <col min="5640" max="5640" width="6.5" style="2571" customWidth="1"/>
    <col min="5641" max="5641" width="8" style="2571" customWidth="1"/>
    <col min="5642" max="5642" width="7.3984375" style="2571" customWidth="1"/>
    <col min="5643" max="5643" width="7.09765625" style="2571" customWidth="1"/>
    <col min="5644" max="5889" width="7" style="2571"/>
    <col min="5890" max="5890" width="1.09765625" style="2571" customWidth="1"/>
    <col min="5891" max="5891" width="1.69921875" style="2571" customWidth="1"/>
    <col min="5892" max="5892" width="15.3984375" style="2571" customWidth="1"/>
    <col min="5893" max="5893" width="2" style="2571" customWidth="1"/>
    <col min="5894" max="5894" width="22.8984375" style="2571" customWidth="1"/>
    <col min="5895" max="5895" width="11.5" style="2571" customWidth="1"/>
    <col min="5896" max="5896" width="6.5" style="2571" customWidth="1"/>
    <col min="5897" max="5897" width="8" style="2571" customWidth="1"/>
    <col min="5898" max="5898" width="7.3984375" style="2571" customWidth="1"/>
    <col min="5899" max="5899" width="7.09765625" style="2571" customWidth="1"/>
    <col min="5900" max="6145" width="7" style="2571"/>
    <col min="6146" max="6146" width="1.09765625" style="2571" customWidth="1"/>
    <col min="6147" max="6147" width="1.69921875" style="2571" customWidth="1"/>
    <col min="6148" max="6148" width="15.3984375" style="2571" customWidth="1"/>
    <col min="6149" max="6149" width="2" style="2571" customWidth="1"/>
    <col min="6150" max="6150" width="22.8984375" style="2571" customWidth="1"/>
    <col min="6151" max="6151" width="11.5" style="2571" customWidth="1"/>
    <col min="6152" max="6152" width="6.5" style="2571" customWidth="1"/>
    <col min="6153" max="6153" width="8" style="2571" customWidth="1"/>
    <col min="6154" max="6154" width="7.3984375" style="2571" customWidth="1"/>
    <col min="6155" max="6155" width="7.09765625" style="2571" customWidth="1"/>
    <col min="6156" max="6401" width="7" style="2571"/>
    <col min="6402" max="6402" width="1.09765625" style="2571" customWidth="1"/>
    <col min="6403" max="6403" width="1.69921875" style="2571" customWidth="1"/>
    <col min="6404" max="6404" width="15.3984375" style="2571" customWidth="1"/>
    <col min="6405" max="6405" width="2" style="2571" customWidth="1"/>
    <col min="6406" max="6406" width="22.8984375" style="2571" customWidth="1"/>
    <col min="6407" max="6407" width="11.5" style="2571" customWidth="1"/>
    <col min="6408" max="6408" width="6.5" style="2571" customWidth="1"/>
    <col min="6409" max="6409" width="8" style="2571" customWidth="1"/>
    <col min="6410" max="6410" width="7.3984375" style="2571" customWidth="1"/>
    <col min="6411" max="6411" width="7.09765625" style="2571" customWidth="1"/>
    <col min="6412" max="6657" width="7" style="2571"/>
    <col min="6658" max="6658" width="1.09765625" style="2571" customWidth="1"/>
    <col min="6659" max="6659" width="1.69921875" style="2571" customWidth="1"/>
    <col min="6660" max="6660" width="15.3984375" style="2571" customWidth="1"/>
    <col min="6661" max="6661" width="2" style="2571" customWidth="1"/>
    <col min="6662" max="6662" width="22.8984375" style="2571" customWidth="1"/>
    <col min="6663" max="6663" width="11.5" style="2571" customWidth="1"/>
    <col min="6664" max="6664" width="6.5" style="2571" customWidth="1"/>
    <col min="6665" max="6665" width="8" style="2571" customWidth="1"/>
    <col min="6666" max="6666" width="7.3984375" style="2571" customWidth="1"/>
    <col min="6667" max="6667" width="7.09765625" style="2571" customWidth="1"/>
    <col min="6668" max="6913" width="7" style="2571"/>
    <col min="6914" max="6914" width="1.09765625" style="2571" customWidth="1"/>
    <col min="6915" max="6915" width="1.69921875" style="2571" customWidth="1"/>
    <col min="6916" max="6916" width="15.3984375" style="2571" customWidth="1"/>
    <col min="6917" max="6917" width="2" style="2571" customWidth="1"/>
    <col min="6918" max="6918" width="22.8984375" style="2571" customWidth="1"/>
    <col min="6919" max="6919" width="11.5" style="2571" customWidth="1"/>
    <col min="6920" max="6920" width="6.5" style="2571" customWidth="1"/>
    <col min="6921" max="6921" width="8" style="2571" customWidth="1"/>
    <col min="6922" max="6922" width="7.3984375" style="2571" customWidth="1"/>
    <col min="6923" max="6923" width="7.09765625" style="2571" customWidth="1"/>
    <col min="6924" max="7169" width="7" style="2571"/>
    <col min="7170" max="7170" width="1.09765625" style="2571" customWidth="1"/>
    <col min="7171" max="7171" width="1.69921875" style="2571" customWidth="1"/>
    <col min="7172" max="7172" width="15.3984375" style="2571" customWidth="1"/>
    <col min="7173" max="7173" width="2" style="2571" customWidth="1"/>
    <col min="7174" max="7174" width="22.8984375" style="2571" customWidth="1"/>
    <col min="7175" max="7175" width="11.5" style="2571" customWidth="1"/>
    <col min="7176" max="7176" width="6.5" style="2571" customWidth="1"/>
    <col min="7177" max="7177" width="8" style="2571" customWidth="1"/>
    <col min="7178" max="7178" width="7.3984375" style="2571" customWidth="1"/>
    <col min="7179" max="7179" width="7.09765625" style="2571" customWidth="1"/>
    <col min="7180" max="7425" width="7" style="2571"/>
    <col min="7426" max="7426" width="1.09765625" style="2571" customWidth="1"/>
    <col min="7427" max="7427" width="1.69921875" style="2571" customWidth="1"/>
    <col min="7428" max="7428" width="15.3984375" style="2571" customWidth="1"/>
    <col min="7429" max="7429" width="2" style="2571" customWidth="1"/>
    <col min="7430" max="7430" width="22.8984375" style="2571" customWidth="1"/>
    <col min="7431" max="7431" width="11.5" style="2571" customWidth="1"/>
    <col min="7432" max="7432" width="6.5" style="2571" customWidth="1"/>
    <col min="7433" max="7433" width="8" style="2571" customWidth="1"/>
    <col min="7434" max="7434" width="7.3984375" style="2571" customWidth="1"/>
    <col min="7435" max="7435" width="7.09765625" style="2571" customWidth="1"/>
    <col min="7436" max="7681" width="7" style="2571"/>
    <col min="7682" max="7682" width="1.09765625" style="2571" customWidth="1"/>
    <col min="7683" max="7683" width="1.69921875" style="2571" customWidth="1"/>
    <col min="7684" max="7684" width="15.3984375" style="2571" customWidth="1"/>
    <col min="7685" max="7685" width="2" style="2571" customWidth="1"/>
    <col min="7686" max="7686" width="22.8984375" style="2571" customWidth="1"/>
    <col min="7687" max="7687" width="11.5" style="2571" customWidth="1"/>
    <col min="7688" max="7688" width="6.5" style="2571" customWidth="1"/>
    <col min="7689" max="7689" width="8" style="2571" customWidth="1"/>
    <col min="7690" max="7690" width="7.3984375" style="2571" customWidth="1"/>
    <col min="7691" max="7691" width="7.09765625" style="2571" customWidth="1"/>
    <col min="7692" max="7937" width="7" style="2571"/>
    <col min="7938" max="7938" width="1.09765625" style="2571" customWidth="1"/>
    <col min="7939" max="7939" width="1.69921875" style="2571" customWidth="1"/>
    <col min="7940" max="7940" width="15.3984375" style="2571" customWidth="1"/>
    <col min="7941" max="7941" width="2" style="2571" customWidth="1"/>
    <col min="7942" max="7942" width="22.8984375" style="2571" customWidth="1"/>
    <col min="7943" max="7943" width="11.5" style="2571" customWidth="1"/>
    <col min="7944" max="7944" width="6.5" style="2571" customWidth="1"/>
    <col min="7945" max="7945" width="8" style="2571" customWidth="1"/>
    <col min="7946" max="7946" width="7.3984375" style="2571" customWidth="1"/>
    <col min="7947" max="7947" width="7.09765625" style="2571" customWidth="1"/>
    <col min="7948" max="8193" width="7" style="2571"/>
    <col min="8194" max="8194" width="1.09765625" style="2571" customWidth="1"/>
    <col min="8195" max="8195" width="1.69921875" style="2571" customWidth="1"/>
    <col min="8196" max="8196" width="15.3984375" style="2571" customWidth="1"/>
    <col min="8197" max="8197" width="2" style="2571" customWidth="1"/>
    <col min="8198" max="8198" width="22.8984375" style="2571" customWidth="1"/>
    <col min="8199" max="8199" width="11.5" style="2571" customWidth="1"/>
    <col min="8200" max="8200" width="6.5" style="2571" customWidth="1"/>
    <col min="8201" max="8201" width="8" style="2571" customWidth="1"/>
    <col min="8202" max="8202" width="7.3984375" style="2571" customWidth="1"/>
    <col min="8203" max="8203" width="7.09765625" style="2571" customWidth="1"/>
    <col min="8204" max="8449" width="7" style="2571"/>
    <col min="8450" max="8450" width="1.09765625" style="2571" customWidth="1"/>
    <col min="8451" max="8451" width="1.69921875" style="2571" customWidth="1"/>
    <col min="8452" max="8452" width="15.3984375" style="2571" customWidth="1"/>
    <col min="8453" max="8453" width="2" style="2571" customWidth="1"/>
    <col min="8454" max="8454" width="22.8984375" style="2571" customWidth="1"/>
    <col min="8455" max="8455" width="11.5" style="2571" customWidth="1"/>
    <col min="8456" max="8456" width="6.5" style="2571" customWidth="1"/>
    <col min="8457" max="8457" width="8" style="2571" customWidth="1"/>
    <col min="8458" max="8458" width="7.3984375" style="2571" customWidth="1"/>
    <col min="8459" max="8459" width="7.09765625" style="2571" customWidth="1"/>
    <col min="8460" max="8705" width="7" style="2571"/>
    <col min="8706" max="8706" width="1.09765625" style="2571" customWidth="1"/>
    <col min="8707" max="8707" width="1.69921875" style="2571" customWidth="1"/>
    <col min="8708" max="8708" width="15.3984375" style="2571" customWidth="1"/>
    <col min="8709" max="8709" width="2" style="2571" customWidth="1"/>
    <col min="8710" max="8710" width="22.8984375" style="2571" customWidth="1"/>
    <col min="8711" max="8711" width="11.5" style="2571" customWidth="1"/>
    <col min="8712" max="8712" width="6.5" style="2571" customWidth="1"/>
    <col min="8713" max="8713" width="8" style="2571" customWidth="1"/>
    <col min="8714" max="8714" width="7.3984375" style="2571" customWidth="1"/>
    <col min="8715" max="8715" width="7.09765625" style="2571" customWidth="1"/>
    <col min="8716" max="8961" width="7" style="2571"/>
    <col min="8962" max="8962" width="1.09765625" style="2571" customWidth="1"/>
    <col min="8963" max="8963" width="1.69921875" style="2571" customWidth="1"/>
    <col min="8964" max="8964" width="15.3984375" style="2571" customWidth="1"/>
    <col min="8965" max="8965" width="2" style="2571" customWidth="1"/>
    <col min="8966" max="8966" width="22.8984375" style="2571" customWidth="1"/>
    <col min="8967" max="8967" width="11.5" style="2571" customWidth="1"/>
    <col min="8968" max="8968" width="6.5" style="2571" customWidth="1"/>
    <col min="8969" max="8969" width="8" style="2571" customWidth="1"/>
    <col min="8970" max="8970" width="7.3984375" style="2571" customWidth="1"/>
    <col min="8971" max="8971" width="7.09765625" style="2571" customWidth="1"/>
    <col min="8972" max="9217" width="7" style="2571"/>
    <col min="9218" max="9218" width="1.09765625" style="2571" customWidth="1"/>
    <col min="9219" max="9219" width="1.69921875" style="2571" customWidth="1"/>
    <col min="9220" max="9220" width="15.3984375" style="2571" customWidth="1"/>
    <col min="9221" max="9221" width="2" style="2571" customWidth="1"/>
    <col min="9222" max="9222" width="22.8984375" style="2571" customWidth="1"/>
    <col min="9223" max="9223" width="11.5" style="2571" customWidth="1"/>
    <col min="9224" max="9224" width="6.5" style="2571" customWidth="1"/>
    <col min="9225" max="9225" width="8" style="2571" customWidth="1"/>
    <col min="9226" max="9226" width="7.3984375" style="2571" customWidth="1"/>
    <col min="9227" max="9227" width="7.09765625" style="2571" customWidth="1"/>
    <col min="9228" max="9473" width="7" style="2571"/>
    <col min="9474" max="9474" width="1.09765625" style="2571" customWidth="1"/>
    <col min="9475" max="9475" width="1.69921875" style="2571" customWidth="1"/>
    <col min="9476" max="9476" width="15.3984375" style="2571" customWidth="1"/>
    <col min="9477" max="9477" width="2" style="2571" customWidth="1"/>
    <col min="9478" max="9478" width="22.8984375" style="2571" customWidth="1"/>
    <col min="9479" max="9479" width="11.5" style="2571" customWidth="1"/>
    <col min="9480" max="9480" width="6.5" style="2571" customWidth="1"/>
    <col min="9481" max="9481" width="8" style="2571" customWidth="1"/>
    <col min="9482" max="9482" width="7.3984375" style="2571" customWidth="1"/>
    <col min="9483" max="9483" width="7.09765625" style="2571" customWidth="1"/>
    <col min="9484" max="9729" width="7" style="2571"/>
    <col min="9730" max="9730" width="1.09765625" style="2571" customWidth="1"/>
    <col min="9731" max="9731" width="1.69921875" style="2571" customWidth="1"/>
    <col min="9732" max="9732" width="15.3984375" style="2571" customWidth="1"/>
    <col min="9733" max="9733" width="2" style="2571" customWidth="1"/>
    <col min="9734" max="9734" width="22.8984375" style="2571" customWidth="1"/>
    <col min="9735" max="9735" width="11.5" style="2571" customWidth="1"/>
    <col min="9736" max="9736" width="6.5" style="2571" customWidth="1"/>
    <col min="9737" max="9737" width="8" style="2571" customWidth="1"/>
    <col min="9738" max="9738" width="7.3984375" style="2571" customWidth="1"/>
    <col min="9739" max="9739" width="7.09765625" style="2571" customWidth="1"/>
    <col min="9740" max="9985" width="7" style="2571"/>
    <col min="9986" max="9986" width="1.09765625" style="2571" customWidth="1"/>
    <col min="9987" max="9987" width="1.69921875" style="2571" customWidth="1"/>
    <col min="9988" max="9988" width="15.3984375" style="2571" customWidth="1"/>
    <col min="9989" max="9989" width="2" style="2571" customWidth="1"/>
    <col min="9990" max="9990" width="22.8984375" style="2571" customWidth="1"/>
    <col min="9991" max="9991" width="11.5" style="2571" customWidth="1"/>
    <col min="9992" max="9992" width="6.5" style="2571" customWidth="1"/>
    <col min="9993" max="9993" width="8" style="2571" customWidth="1"/>
    <col min="9994" max="9994" width="7.3984375" style="2571" customWidth="1"/>
    <col min="9995" max="9995" width="7.09765625" style="2571" customWidth="1"/>
    <col min="9996" max="10241" width="7" style="2571"/>
    <col min="10242" max="10242" width="1.09765625" style="2571" customWidth="1"/>
    <col min="10243" max="10243" width="1.69921875" style="2571" customWidth="1"/>
    <col min="10244" max="10244" width="15.3984375" style="2571" customWidth="1"/>
    <col min="10245" max="10245" width="2" style="2571" customWidth="1"/>
    <col min="10246" max="10246" width="22.8984375" style="2571" customWidth="1"/>
    <col min="10247" max="10247" width="11.5" style="2571" customWidth="1"/>
    <col min="10248" max="10248" width="6.5" style="2571" customWidth="1"/>
    <col min="10249" max="10249" width="8" style="2571" customWidth="1"/>
    <col min="10250" max="10250" width="7.3984375" style="2571" customWidth="1"/>
    <col min="10251" max="10251" width="7.09765625" style="2571" customWidth="1"/>
    <col min="10252" max="10497" width="7" style="2571"/>
    <col min="10498" max="10498" width="1.09765625" style="2571" customWidth="1"/>
    <col min="10499" max="10499" width="1.69921875" style="2571" customWidth="1"/>
    <col min="10500" max="10500" width="15.3984375" style="2571" customWidth="1"/>
    <col min="10501" max="10501" width="2" style="2571" customWidth="1"/>
    <col min="10502" max="10502" width="22.8984375" style="2571" customWidth="1"/>
    <col min="10503" max="10503" width="11.5" style="2571" customWidth="1"/>
    <col min="10504" max="10504" width="6.5" style="2571" customWidth="1"/>
    <col min="10505" max="10505" width="8" style="2571" customWidth="1"/>
    <col min="10506" max="10506" width="7.3984375" style="2571" customWidth="1"/>
    <col min="10507" max="10507" width="7.09765625" style="2571" customWidth="1"/>
    <col min="10508" max="10753" width="7" style="2571"/>
    <col min="10754" max="10754" width="1.09765625" style="2571" customWidth="1"/>
    <col min="10755" max="10755" width="1.69921875" style="2571" customWidth="1"/>
    <col min="10756" max="10756" width="15.3984375" style="2571" customWidth="1"/>
    <col min="10757" max="10757" width="2" style="2571" customWidth="1"/>
    <col min="10758" max="10758" width="22.8984375" style="2571" customWidth="1"/>
    <col min="10759" max="10759" width="11.5" style="2571" customWidth="1"/>
    <col min="10760" max="10760" width="6.5" style="2571" customWidth="1"/>
    <col min="10761" max="10761" width="8" style="2571" customWidth="1"/>
    <col min="10762" max="10762" width="7.3984375" style="2571" customWidth="1"/>
    <col min="10763" max="10763" width="7.09765625" style="2571" customWidth="1"/>
    <col min="10764" max="11009" width="7" style="2571"/>
    <col min="11010" max="11010" width="1.09765625" style="2571" customWidth="1"/>
    <col min="11011" max="11011" width="1.69921875" style="2571" customWidth="1"/>
    <col min="11012" max="11012" width="15.3984375" style="2571" customWidth="1"/>
    <col min="11013" max="11013" width="2" style="2571" customWidth="1"/>
    <col min="11014" max="11014" width="22.8984375" style="2571" customWidth="1"/>
    <col min="11015" max="11015" width="11.5" style="2571" customWidth="1"/>
    <col min="11016" max="11016" width="6.5" style="2571" customWidth="1"/>
    <col min="11017" max="11017" width="8" style="2571" customWidth="1"/>
    <col min="11018" max="11018" width="7.3984375" style="2571" customWidth="1"/>
    <col min="11019" max="11019" width="7.09765625" style="2571" customWidth="1"/>
    <col min="11020" max="11265" width="7" style="2571"/>
    <col min="11266" max="11266" width="1.09765625" style="2571" customWidth="1"/>
    <col min="11267" max="11267" width="1.69921875" style="2571" customWidth="1"/>
    <col min="11268" max="11268" width="15.3984375" style="2571" customWidth="1"/>
    <col min="11269" max="11269" width="2" style="2571" customWidth="1"/>
    <col min="11270" max="11270" width="22.8984375" style="2571" customWidth="1"/>
    <col min="11271" max="11271" width="11.5" style="2571" customWidth="1"/>
    <col min="11272" max="11272" width="6.5" style="2571" customWidth="1"/>
    <col min="11273" max="11273" width="8" style="2571" customWidth="1"/>
    <col min="11274" max="11274" width="7.3984375" style="2571" customWidth="1"/>
    <col min="11275" max="11275" width="7.09765625" style="2571" customWidth="1"/>
    <col min="11276" max="11521" width="7" style="2571"/>
    <col min="11522" max="11522" width="1.09765625" style="2571" customWidth="1"/>
    <col min="11523" max="11523" width="1.69921875" style="2571" customWidth="1"/>
    <col min="11524" max="11524" width="15.3984375" style="2571" customWidth="1"/>
    <col min="11525" max="11525" width="2" style="2571" customWidth="1"/>
    <col min="11526" max="11526" width="22.8984375" style="2571" customWidth="1"/>
    <col min="11527" max="11527" width="11.5" style="2571" customWidth="1"/>
    <col min="11528" max="11528" width="6.5" style="2571" customWidth="1"/>
    <col min="11529" max="11529" width="8" style="2571" customWidth="1"/>
    <col min="11530" max="11530" width="7.3984375" style="2571" customWidth="1"/>
    <col min="11531" max="11531" width="7.09765625" style="2571" customWidth="1"/>
    <col min="11532" max="11777" width="7" style="2571"/>
    <col min="11778" max="11778" width="1.09765625" style="2571" customWidth="1"/>
    <col min="11779" max="11779" width="1.69921875" style="2571" customWidth="1"/>
    <col min="11780" max="11780" width="15.3984375" style="2571" customWidth="1"/>
    <col min="11781" max="11781" width="2" style="2571" customWidth="1"/>
    <col min="11782" max="11782" width="22.8984375" style="2571" customWidth="1"/>
    <col min="11783" max="11783" width="11.5" style="2571" customWidth="1"/>
    <col min="11784" max="11784" width="6.5" style="2571" customWidth="1"/>
    <col min="11785" max="11785" width="8" style="2571" customWidth="1"/>
    <col min="11786" max="11786" width="7.3984375" style="2571" customWidth="1"/>
    <col min="11787" max="11787" width="7.09765625" style="2571" customWidth="1"/>
    <col min="11788" max="12033" width="7" style="2571"/>
    <col min="12034" max="12034" width="1.09765625" style="2571" customWidth="1"/>
    <col min="12035" max="12035" width="1.69921875" style="2571" customWidth="1"/>
    <col min="12036" max="12036" width="15.3984375" style="2571" customWidth="1"/>
    <col min="12037" max="12037" width="2" style="2571" customWidth="1"/>
    <col min="12038" max="12038" width="22.8984375" style="2571" customWidth="1"/>
    <col min="12039" max="12039" width="11.5" style="2571" customWidth="1"/>
    <col min="12040" max="12040" width="6.5" style="2571" customWidth="1"/>
    <col min="12041" max="12041" width="8" style="2571" customWidth="1"/>
    <col min="12042" max="12042" width="7.3984375" style="2571" customWidth="1"/>
    <col min="12043" max="12043" width="7.09765625" style="2571" customWidth="1"/>
    <col min="12044" max="12289" width="7" style="2571"/>
    <col min="12290" max="12290" width="1.09765625" style="2571" customWidth="1"/>
    <col min="12291" max="12291" width="1.69921875" style="2571" customWidth="1"/>
    <col min="12292" max="12292" width="15.3984375" style="2571" customWidth="1"/>
    <col min="12293" max="12293" width="2" style="2571" customWidth="1"/>
    <col min="12294" max="12294" width="22.8984375" style="2571" customWidth="1"/>
    <col min="12295" max="12295" width="11.5" style="2571" customWidth="1"/>
    <col min="12296" max="12296" width="6.5" style="2571" customWidth="1"/>
    <col min="12297" max="12297" width="8" style="2571" customWidth="1"/>
    <col min="12298" max="12298" width="7.3984375" style="2571" customWidth="1"/>
    <col min="12299" max="12299" width="7.09765625" style="2571" customWidth="1"/>
    <col min="12300" max="12545" width="7" style="2571"/>
    <col min="12546" max="12546" width="1.09765625" style="2571" customWidth="1"/>
    <col min="12547" max="12547" width="1.69921875" style="2571" customWidth="1"/>
    <col min="12548" max="12548" width="15.3984375" style="2571" customWidth="1"/>
    <col min="12549" max="12549" width="2" style="2571" customWidth="1"/>
    <col min="12550" max="12550" width="22.8984375" style="2571" customWidth="1"/>
    <col min="12551" max="12551" width="11.5" style="2571" customWidth="1"/>
    <col min="12552" max="12552" width="6.5" style="2571" customWidth="1"/>
    <col min="12553" max="12553" width="8" style="2571" customWidth="1"/>
    <col min="12554" max="12554" width="7.3984375" style="2571" customWidth="1"/>
    <col min="12555" max="12555" width="7.09765625" style="2571" customWidth="1"/>
    <col min="12556" max="12801" width="7" style="2571"/>
    <col min="12802" max="12802" width="1.09765625" style="2571" customWidth="1"/>
    <col min="12803" max="12803" width="1.69921875" style="2571" customWidth="1"/>
    <col min="12804" max="12804" width="15.3984375" style="2571" customWidth="1"/>
    <col min="12805" max="12805" width="2" style="2571" customWidth="1"/>
    <col min="12806" max="12806" width="22.8984375" style="2571" customWidth="1"/>
    <col min="12807" max="12807" width="11.5" style="2571" customWidth="1"/>
    <col min="12808" max="12808" width="6.5" style="2571" customWidth="1"/>
    <col min="12809" max="12809" width="8" style="2571" customWidth="1"/>
    <col min="12810" max="12810" width="7.3984375" style="2571" customWidth="1"/>
    <col min="12811" max="12811" width="7.09765625" style="2571" customWidth="1"/>
    <col min="12812" max="13057" width="7" style="2571"/>
    <col min="13058" max="13058" width="1.09765625" style="2571" customWidth="1"/>
    <col min="13059" max="13059" width="1.69921875" style="2571" customWidth="1"/>
    <col min="13060" max="13060" width="15.3984375" style="2571" customWidth="1"/>
    <col min="13061" max="13061" width="2" style="2571" customWidth="1"/>
    <col min="13062" max="13062" width="22.8984375" style="2571" customWidth="1"/>
    <col min="13063" max="13063" width="11.5" style="2571" customWidth="1"/>
    <col min="13064" max="13064" width="6.5" style="2571" customWidth="1"/>
    <col min="13065" max="13065" width="8" style="2571" customWidth="1"/>
    <col min="13066" max="13066" width="7.3984375" style="2571" customWidth="1"/>
    <col min="13067" max="13067" width="7.09765625" style="2571" customWidth="1"/>
    <col min="13068" max="13313" width="7" style="2571"/>
    <col min="13314" max="13314" width="1.09765625" style="2571" customWidth="1"/>
    <col min="13315" max="13315" width="1.69921875" style="2571" customWidth="1"/>
    <col min="13316" max="13316" width="15.3984375" style="2571" customWidth="1"/>
    <col min="13317" max="13317" width="2" style="2571" customWidth="1"/>
    <col min="13318" max="13318" width="22.8984375" style="2571" customWidth="1"/>
    <col min="13319" max="13319" width="11.5" style="2571" customWidth="1"/>
    <col min="13320" max="13320" width="6.5" style="2571" customWidth="1"/>
    <col min="13321" max="13321" width="8" style="2571" customWidth="1"/>
    <col min="13322" max="13322" width="7.3984375" style="2571" customWidth="1"/>
    <col min="13323" max="13323" width="7.09765625" style="2571" customWidth="1"/>
    <col min="13324" max="13569" width="7" style="2571"/>
    <col min="13570" max="13570" width="1.09765625" style="2571" customWidth="1"/>
    <col min="13571" max="13571" width="1.69921875" style="2571" customWidth="1"/>
    <col min="13572" max="13572" width="15.3984375" style="2571" customWidth="1"/>
    <col min="13573" max="13573" width="2" style="2571" customWidth="1"/>
    <col min="13574" max="13574" width="22.8984375" style="2571" customWidth="1"/>
    <col min="13575" max="13575" width="11.5" style="2571" customWidth="1"/>
    <col min="13576" max="13576" width="6.5" style="2571" customWidth="1"/>
    <col min="13577" max="13577" width="8" style="2571" customWidth="1"/>
    <col min="13578" max="13578" width="7.3984375" style="2571" customWidth="1"/>
    <col min="13579" max="13579" width="7.09765625" style="2571" customWidth="1"/>
    <col min="13580" max="13825" width="7" style="2571"/>
    <col min="13826" max="13826" width="1.09765625" style="2571" customWidth="1"/>
    <col min="13827" max="13827" width="1.69921875" style="2571" customWidth="1"/>
    <col min="13828" max="13828" width="15.3984375" style="2571" customWidth="1"/>
    <col min="13829" max="13829" width="2" style="2571" customWidth="1"/>
    <col min="13830" max="13830" width="22.8984375" style="2571" customWidth="1"/>
    <col min="13831" max="13831" width="11.5" style="2571" customWidth="1"/>
    <col min="13832" max="13832" width="6.5" style="2571" customWidth="1"/>
    <col min="13833" max="13833" width="8" style="2571" customWidth="1"/>
    <col min="13834" max="13834" width="7.3984375" style="2571" customWidth="1"/>
    <col min="13835" max="13835" width="7.09765625" style="2571" customWidth="1"/>
    <col min="13836" max="14081" width="7" style="2571"/>
    <col min="14082" max="14082" width="1.09765625" style="2571" customWidth="1"/>
    <col min="14083" max="14083" width="1.69921875" style="2571" customWidth="1"/>
    <col min="14084" max="14084" width="15.3984375" style="2571" customWidth="1"/>
    <col min="14085" max="14085" width="2" style="2571" customWidth="1"/>
    <col min="14086" max="14086" width="22.8984375" style="2571" customWidth="1"/>
    <col min="14087" max="14087" width="11.5" style="2571" customWidth="1"/>
    <col min="14088" max="14088" width="6.5" style="2571" customWidth="1"/>
    <col min="14089" max="14089" width="8" style="2571" customWidth="1"/>
    <col min="14090" max="14090" width="7.3984375" style="2571" customWidth="1"/>
    <col min="14091" max="14091" width="7.09765625" style="2571" customWidth="1"/>
    <col min="14092" max="14337" width="7" style="2571"/>
    <col min="14338" max="14338" width="1.09765625" style="2571" customWidth="1"/>
    <col min="14339" max="14339" width="1.69921875" style="2571" customWidth="1"/>
    <col min="14340" max="14340" width="15.3984375" style="2571" customWidth="1"/>
    <col min="14341" max="14341" width="2" style="2571" customWidth="1"/>
    <col min="14342" max="14342" width="22.8984375" style="2571" customWidth="1"/>
    <col min="14343" max="14343" width="11.5" style="2571" customWidth="1"/>
    <col min="14344" max="14344" width="6.5" style="2571" customWidth="1"/>
    <col min="14345" max="14345" width="8" style="2571" customWidth="1"/>
    <col min="14346" max="14346" width="7.3984375" style="2571" customWidth="1"/>
    <col min="14347" max="14347" width="7.09765625" style="2571" customWidth="1"/>
    <col min="14348" max="14593" width="7" style="2571"/>
    <col min="14594" max="14594" width="1.09765625" style="2571" customWidth="1"/>
    <col min="14595" max="14595" width="1.69921875" style="2571" customWidth="1"/>
    <col min="14596" max="14596" width="15.3984375" style="2571" customWidth="1"/>
    <col min="14597" max="14597" width="2" style="2571" customWidth="1"/>
    <col min="14598" max="14598" width="22.8984375" style="2571" customWidth="1"/>
    <col min="14599" max="14599" width="11.5" style="2571" customWidth="1"/>
    <col min="14600" max="14600" width="6.5" style="2571" customWidth="1"/>
    <col min="14601" max="14601" width="8" style="2571" customWidth="1"/>
    <col min="14602" max="14602" width="7.3984375" style="2571" customWidth="1"/>
    <col min="14603" max="14603" width="7.09765625" style="2571" customWidth="1"/>
    <col min="14604" max="14849" width="7" style="2571"/>
    <col min="14850" max="14850" width="1.09765625" style="2571" customWidth="1"/>
    <col min="14851" max="14851" width="1.69921875" style="2571" customWidth="1"/>
    <col min="14852" max="14852" width="15.3984375" style="2571" customWidth="1"/>
    <col min="14853" max="14853" width="2" style="2571" customWidth="1"/>
    <col min="14854" max="14854" width="22.8984375" style="2571" customWidth="1"/>
    <col min="14855" max="14855" width="11.5" style="2571" customWidth="1"/>
    <col min="14856" max="14856" width="6.5" style="2571" customWidth="1"/>
    <col min="14857" max="14857" width="8" style="2571" customWidth="1"/>
    <col min="14858" max="14858" width="7.3984375" style="2571" customWidth="1"/>
    <col min="14859" max="14859" width="7.09765625" style="2571" customWidth="1"/>
    <col min="14860" max="15105" width="7" style="2571"/>
    <col min="15106" max="15106" width="1.09765625" style="2571" customWidth="1"/>
    <col min="15107" max="15107" width="1.69921875" style="2571" customWidth="1"/>
    <col min="15108" max="15108" width="15.3984375" style="2571" customWidth="1"/>
    <col min="15109" max="15109" width="2" style="2571" customWidth="1"/>
    <col min="15110" max="15110" width="22.8984375" style="2571" customWidth="1"/>
    <col min="15111" max="15111" width="11.5" style="2571" customWidth="1"/>
    <col min="15112" max="15112" width="6.5" style="2571" customWidth="1"/>
    <col min="15113" max="15113" width="8" style="2571" customWidth="1"/>
    <col min="15114" max="15114" width="7.3984375" style="2571" customWidth="1"/>
    <col min="15115" max="15115" width="7.09765625" style="2571" customWidth="1"/>
    <col min="15116" max="15361" width="7" style="2571"/>
    <col min="15362" max="15362" width="1.09765625" style="2571" customWidth="1"/>
    <col min="15363" max="15363" width="1.69921875" style="2571" customWidth="1"/>
    <col min="15364" max="15364" width="15.3984375" style="2571" customWidth="1"/>
    <col min="15365" max="15365" width="2" style="2571" customWidth="1"/>
    <col min="15366" max="15366" width="22.8984375" style="2571" customWidth="1"/>
    <col min="15367" max="15367" width="11.5" style="2571" customWidth="1"/>
    <col min="15368" max="15368" width="6.5" style="2571" customWidth="1"/>
    <col min="15369" max="15369" width="8" style="2571" customWidth="1"/>
    <col min="15370" max="15370" width="7.3984375" style="2571" customWidth="1"/>
    <col min="15371" max="15371" width="7.09765625" style="2571" customWidth="1"/>
    <col min="15372" max="15617" width="7" style="2571"/>
    <col min="15618" max="15618" width="1.09765625" style="2571" customWidth="1"/>
    <col min="15619" max="15619" width="1.69921875" style="2571" customWidth="1"/>
    <col min="15620" max="15620" width="15.3984375" style="2571" customWidth="1"/>
    <col min="15621" max="15621" width="2" style="2571" customWidth="1"/>
    <col min="15622" max="15622" width="22.8984375" style="2571" customWidth="1"/>
    <col min="15623" max="15623" width="11.5" style="2571" customWidth="1"/>
    <col min="15624" max="15624" width="6.5" style="2571" customWidth="1"/>
    <col min="15625" max="15625" width="8" style="2571" customWidth="1"/>
    <col min="15626" max="15626" width="7.3984375" style="2571" customWidth="1"/>
    <col min="15627" max="15627" width="7.09765625" style="2571" customWidth="1"/>
    <col min="15628" max="15873" width="7" style="2571"/>
    <col min="15874" max="15874" width="1.09765625" style="2571" customWidth="1"/>
    <col min="15875" max="15875" width="1.69921875" style="2571" customWidth="1"/>
    <col min="15876" max="15876" width="15.3984375" style="2571" customWidth="1"/>
    <col min="15877" max="15877" width="2" style="2571" customWidth="1"/>
    <col min="15878" max="15878" width="22.8984375" style="2571" customWidth="1"/>
    <col min="15879" max="15879" width="11.5" style="2571" customWidth="1"/>
    <col min="15880" max="15880" width="6.5" style="2571" customWidth="1"/>
    <col min="15881" max="15881" width="8" style="2571" customWidth="1"/>
    <col min="15882" max="15882" width="7.3984375" style="2571" customWidth="1"/>
    <col min="15883" max="15883" width="7.09765625" style="2571" customWidth="1"/>
    <col min="15884" max="16129" width="7" style="2571"/>
    <col min="16130" max="16130" width="1.09765625" style="2571" customWidth="1"/>
    <col min="16131" max="16131" width="1.69921875" style="2571" customWidth="1"/>
    <col min="16132" max="16132" width="15.3984375" style="2571" customWidth="1"/>
    <col min="16133" max="16133" width="2" style="2571" customWidth="1"/>
    <col min="16134" max="16134" width="22.8984375" style="2571" customWidth="1"/>
    <col min="16135" max="16135" width="11.5" style="2571" customWidth="1"/>
    <col min="16136" max="16136" width="6.5" style="2571" customWidth="1"/>
    <col min="16137" max="16137" width="8" style="2571" customWidth="1"/>
    <col min="16138" max="16138" width="7.3984375" style="2571" customWidth="1"/>
    <col min="16139" max="16139" width="7.09765625" style="2571" customWidth="1"/>
    <col min="16140" max="16384" width="7" style="2571"/>
  </cols>
  <sheetData>
    <row r="1" spans="1:14" s="1979" customFormat="1" ht="17.100000000000001" customHeight="1" x14ac:dyDescent="0.3">
      <c r="A1" s="6383" t="s">
        <v>0</v>
      </c>
      <c r="B1" s="6383"/>
      <c r="C1" s="6383"/>
      <c r="D1" s="6383"/>
      <c r="E1" s="6383"/>
      <c r="F1" s="6383"/>
      <c r="G1" s="6383"/>
      <c r="H1" s="6383"/>
    </row>
    <row r="2" spans="1:14" s="2570" customFormat="1" ht="16.8" x14ac:dyDescent="0.3">
      <c r="A2" s="2569" t="s">
        <v>3052</v>
      </c>
    </row>
    <row r="3" spans="1:14" ht="13.8" thickBot="1" x14ac:dyDescent="0.35"/>
    <row r="4" spans="1:14" s="2576" customFormat="1" ht="16.2" thickBot="1" x14ac:dyDescent="0.35">
      <c r="A4" s="2572"/>
      <c r="B4" s="2573"/>
      <c r="C4" s="2573"/>
      <c r="D4" s="2573"/>
      <c r="E4" s="2574"/>
      <c r="F4" s="2575" t="s">
        <v>3053</v>
      </c>
      <c r="G4" s="2575">
        <v>2020</v>
      </c>
      <c r="H4" s="2575">
        <v>2021</v>
      </c>
      <c r="I4" s="2575">
        <v>2022</v>
      </c>
      <c r="J4" s="2575">
        <v>2023</v>
      </c>
      <c r="K4" s="2575" t="s">
        <v>3054</v>
      </c>
    </row>
    <row r="5" spans="1:14" x14ac:dyDescent="0.3">
      <c r="A5" s="2577"/>
      <c r="B5" s="2571" t="s">
        <v>3055</v>
      </c>
      <c r="E5" s="2578"/>
      <c r="F5" s="2579" t="s">
        <v>3056</v>
      </c>
      <c r="G5" s="2580">
        <v>1962</v>
      </c>
      <c r="H5" s="2580">
        <v>1968</v>
      </c>
      <c r="I5" s="2580">
        <v>1984</v>
      </c>
      <c r="J5" s="2580">
        <v>1996</v>
      </c>
      <c r="K5" s="2580">
        <v>2004</v>
      </c>
    </row>
    <row r="6" spans="1:14" x14ac:dyDescent="0.3">
      <c r="A6" s="2577"/>
      <c r="B6" s="2571" t="s">
        <v>3057</v>
      </c>
      <c r="E6" s="2578"/>
      <c r="F6" s="2581">
        <v>0</v>
      </c>
      <c r="G6" s="2580">
        <v>3936</v>
      </c>
      <c r="H6" s="2580">
        <v>4045</v>
      </c>
      <c r="I6" s="2580">
        <v>4711</v>
      </c>
      <c r="J6" s="2580">
        <v>4401</v>
      </c>
      <c r="K6" s="2580">
        <f>4435661/1000</f>
        <v>4435.6610000000001</v>
      </c>
    </row>
    <row r="7" spans="1:14" x14ac:dyDescent="0.3">
      <c r="A7" s="2577"/>
      <c r="B7" s="2571" t="s">
        <v>3058</v>
      </c>
      <c r="E7" s="2578"/>
      <c r="F7" s="2581" t="s">
        <v>3059</v>
      </c>
      <c r="G7" s="2582">
        <v>7</v>
      </c>
      <c r="H7" s="2582">
        <v>7.8</v>
      </c>
      <c r="I7" s="2582">
        <v>7.2</v>
      </c>
      <c r="J7" s="2582">
        <v>8.4</v>
      </c>
      <c r="K7" s="2582">
        <v>8.3841048962680684</v>
      </c>
    </row>
    <row r="8" spans="1:14" x14ac:dyDescent="0.3">
      <c r="A8" s="2577"/>
      <c r="B8" s="2571" t="s">
        <v>3060</v>
      </c>
      <c r="E8" s="2578"/>
      <c r="F8" s="2581" t="s">
        <v>3059</v>
      </c>
      <c r="G8" s="2580">
        <v>83663</v>
      </c>
      <c r="H8" s="2580">
        <v>100183</v>
      </c>
      <c r="I8" s="2580">
        <v>114799</v>
      </c>
      <c r="J8" s="2580">
        <v>106227</v>
      </c>
      <c r="K8" s="2580">
        <f>107309720/1000</f>
        <v>107309.72</v>
      </c>
    </row>
    <row r="9" spans="1:14" x14ac:dyDescent="0.3">
      <c r="A9" s="2577"/>
      <c r="B9" s="2571" t="s">
        <v>3061</v>
      </c>
      <c r="E9" s="2578"/>
      <c r="F9" s="2581" t="s">
        <v>3059</v>
      </c>
      <c r="G9" s="2580">
        <v>112</v>
      </c>
      <c r="H9" s="2580">
        <v>193</v>
      </c>
      <c r="I9" s="2580">
        <v>175</v>
      </c>
      <c r="J9" s="2580">
        <v>203</v>
      </c>
      <c r="K9" s="2580">
        <v>202.8324411782495</v>
      </c>
      <c r="N9" s="2583"/>
    </row>
    <row r="10" spans="1:14" x14ac:dyDescent="0.3">
      <c r="A10" s="2577"/>
      <c r="B10" s="2571" t="s">
        <v>3062</v>
      </c>
      <c r="E10" s="2578"/>
      <c r="F10" s="2584" t="s">
        <v>1218</v>
      </c>
      <c r="G10" s="2580">
        <v>1240</v>
      </c>
      <c r="H10" s="2580">
        <v>2485</v>
      </c>
      <c r="I10" s="2580">
        <v>2369</v>
      </c>
      <c r="J10" s="2580">
        <v>2734</v>
      </c>
      <c r="K10" s="2580">
        <v>2926</v>
      </c>
    </row>
    <row r="11" spans="1:14" ht="13.8" thickBot="1" x14ac:dyDescent="0.35">
      <c r="A11" s="2585"/>
      <c r="B11" s="2586" t="s">
        <v>3063</v>
      </c>
      <c r="C11" s="2586"/>
      <c r="D11" s="2586"/>
      <c r="E11" s="2587"/>
      <c r="F11" s="2588" t="s">
        <v>3064</v>
      </c>
      <c r="G11" s="2589">
        <v>3398</v>
      </c>
      <c r="H11" s="2589">
        <v>7530</v>
      </c>
      <c r="I11" s="2589">
        <v>7179</v>
      </c>
      <c r="J11" s="2589">
        <v>8285</v>
      </c>
      <c r="K11" s="2589">
        <v>8866.6666666666679</v>
      </c>
      <c r="N11" s="2583"/>
    </row>
    <row r="12" spans="1:14" ht="14.4" x14ac:dyDescent="0.3">
      <c r="A12" s="6569" t="s">
        <v>3065</v>
      </c>
      <c r="B12" s="6569"/>
      <c r="C12" s="6569"/>
      <c r="D12" s="6569"/>
      <c r="E12" s="6569"/>
      <c r="F12" s="6569"/>
      <c r="G12" s="6569"/>
      <c r="H12" s="6569"/>
      <c r="I12" s="6569"/>
      <c r="J12" s="6569"/>
      <c r="K12" s="2590"/>
    </row>
    <row r="13" spans="1:14" ht="14.4" x14ac:dyDescent="0.3">
      <c r="A13" s="6569"/>
      <c r="B13" s="6569"/>
      <c r="C13" s="6569"/>
      <c r="D13" s="6569"/>
      <c r="E13" s="6569"/>
      <c r="F13" s="6569"/>
      <c r="G13" s="6569"/>
      <c r="H13" s="6569"/>
      <c r="I13" s="6569"/>
      <c r="J13" s="6569"/>
      <c r="K13" s="2590"/>
    </row>
    <row r="14" spans="1:14" ht="18.600000000000001" x14ac:dyDescent="0.3">
      <c r="A14" s="2591" t="s">
        <v>3066</v>
      </c>
      <c r="B14" s="2592"/>
      <c r="C14" s="2592"/>
      <c r="D14" s="2592"/>
      <c r="E14" s="2592"/>
      <c r="F14" s="2592"/>
      <c r="G14" s="2592"/>
      <c r="H14" s="2592"/>
      <c r="I14" s="2592"/>
      <c r="J14" s="2592"/>
      <c r="K14" s="2592"/>
    </row>
    <row r="15" spans="1:14" s="2570" customFormat="1" ht="16.8" x14ac:dyDescent="0.3">
      <c r="A15" s="2593" t="s">
        <v>3067</v>
      </c>
      <c r="B15" s="2594"/>
      <c r="C15" s="2594"/>
      <c r="D15" s="2594"/>
      <c r="E15" s="2594"/>
      <c r="I15" s="2595"/>
    </row>
    <row r="16" spans="1:14" s="2570" customFormat="1" ht="17.399999999999999" thickBot="1" x14ac:dyDescent="0.35">
      <c r="A16" s="2594"/>
      <c r="B16" s="2594"/>
      <c r="C16" s="2594"/>
      <c r="D16" s="2594"/>
      <c r="E16" s="2595"/>
    </row>
    <row r="17" spans="1:10" ht="16.2" thickBot="1" x14ac:dyDescent="0.35">
      <c r="A17" s="2596"/>
      <c r="B17" s="2597"/>
      <c r="C17" s="2597"/>
      <c r="D17" s="2597"/>
      <c r="E17" s="2598"/>
      <c r="F17" s="2599">
        <v>2020</v>
      </c>
      <c r="G17" s="2600">
        <v>2021</v>
      </c>
      <c r="H17" s="2601">
        <v>2022</v>
      </c>
      <c r="I17" s="2601" t="s">
        <v>3068</v>
      </c>
      <c r="J17" s="2600" t="s">
        <v>3069</v>
      </c>
    </row>
    <row r="18" spans="1:10" x14ac:dyDescent="0.3">
      <c r="A18" s="2577"/>
      <c r="B18" s="2602" t="s">
        <v>3070</v>
      </c>
      <c r="E18" s="2578"/>
      <c r="F18" s="2578"/>
      <c r="G18" s="2603"/>
      <c r="I18" s="2604"/>
      <c r="J18" s="2604"/>
    </row>
    <row r="19" spans="1:10" s="2610" customFormat="1" x14ac:dyDescent="0.3">
      <c r="A19" s="2605"/>
      <c r="B19" s="2602"/>
      <c r="C19" s="2571" t="s">
        <v>3071</v>
      </c>
      <c r="D19" s="2571"/>
      <c r="E19" s="2578"/>
      <c r="F19" s="2606">
        <v>29644</v>
      </c>
      <c r="G19" s="2607">
        <v>28660</v>
      </c>
      <c r="H19" s="2608">
        <v>35509</v>
      </c>
      <c r="I19" s="2607">
        <v>36400</v>
      </c>
      <c r="J19" s="2609">
        <v>39485</v>
      </c>
    </row>
    <row r="20" spans="1:10" x14ac:dyDescent="0.3">
      <c r="A20" s="2577"/>
      <c r="C20" s="2571" t="s">
        <v>3072</v>
      </c>
      <c r="E20" s="2578"/>
      <c r="F20" s="2606">
        <v>2425</v>
      </c>
      <c r="G20" s="2607">
        <v>2346</v>
      </c>
      <c r="H20" s="2608">
        <v>2917</v>
      </c>
      <c r="I20" s="2607">
        <v>2994</v>
      </c>
      <c r="J20" s="2609">
        <v>3287</v>
      </c>
    </row>
    <row r="21" spans="1:10" x14ac:dyDescent="0.3">
      <c r="A21" s="2577"/>
      <c r="C21" s="2571" t="s">
        <v>3073</v>
      </c>
      <c r="E21" s="2578"/>
      <c r="F21" s="2606">
        <v>52</v>
      </c>
      <c r="G21" s="2607">
        <v>47</v>
      </c>
      <c r="H21" s="2608">
        <v>56</v>
      </c>
      <c r="I21" s="2607">
        <v>55</v>
      </c>
      <c r="J21" s="2609">
        <v>57</v>
      </c>
    </row>
    <row r="22" spans="1:10" x14ac:dyDescent="0.3">
      <c r="A22" s="2577"/>
      <c r="B22" s="2602" t="s">
        <v>3074</v>
      </c>
      <c r="E22" s="2578"/>
      <c r="F22" s="2606"/>
      <c r="G22" s="2607" t="s">
        <v>88</v>
      </c>
      <c r="H22" s="2608"/>
      <c r="I22" s="2607"/>
      <c r="J22" s="2609"/>
    </row>
    <row r="23" spans="1:10" s="2610" customFormat="1" x14ac:dyDescent="0.3">
      <c r="A23" s="2605"/>
      <c r="B23" s="2602"/>
      <c r="C23" s="2571" t="s">
        <v>3075</v>
      </c>
      <c r="D23" s="2571"/>
      <c r="E23" s="2578"/>
      <c r="F23" s="2606">
        <v>58267</v>
      </c>
      <c r="G23" s="2607">
        <v>56663</v>
      </c>
      <c r="H23" s="2608">
        <v>69718</v>
      </c>
      <c r="I23" s="2607">
        <v>71191</v>
      </c>
      <c r="J23" s="2609">
        <v>77943</v>
      </c>
    </row>
    <row r="24" spans="1:10" x14ac:dyDescent="0.3">
      <c r="A24" s="2577"/>
      <c r="C24" s="2571" t="s">
        <v>3073</v>
      </c>
      <c r="E24" s="2578"/>
      <c r="F24" s="2606">
        <v>102</v>
      </c>
      <c r="G24" s="2607">
        <v>93</v>
      </c>
      <c r="H24" s="2608">
        <v>110</v>
      </c>
      <c r="I24" s="2607">
        <v>108</v>
      </c>
      <c r="J24" s="2609">
        <v>113</v>
      </c>
    </row>
    <row r="25" spans="1:10" x14ac:dyDescent="0.3">
      <c r="A25" s="2577"/>
      <c r="B25" s="2602" t="s">
        <v>3076</v>
      </c>
      <c r="E25" s="2578"/>
      <c r="F25" s="2606"/>
      <c r="G25" s="2607"/>
      <c r="H25" s="2608"/>
      <c r="I25" s="2607"/>
      <c r="J25" s="2609"/>
    </row>
    <row r="26" spans="1:10" s="2610" customFormat="1" x14ac:dyDescent="0.3">
      <c r="A26" s="2605"/>
      <c r="B26" s="2602"/>
      <c r="C26" s="2602" t="s">
        <v>3077</v>
      </c>
      <c r="D26" s="2602"/>
      <c r="E26" s="2611"/>
      <c r="F26" s="2612">
        <v>3559</v>
      </c>
      <c r="G26" s="2613">
        <v>2371</v>
      </c>
      <c r="H26" s="2614">
        <v>3262</v>
      </c>
      <c r="I26" s="2613">
        <v>3286</v>
      </c>
      <c r="J26" s="2615">
        <v>3029</v>
      </c>
    </row>
    <row r="27" spans="1:10" x14ac:dyDescent="0.3">
      <c r="A27" s="2577"/>
      <c r="D27" s="2602" t="s">
        <v>3078</v>
      </c>
      <c r="E27" s="2578"/>
      <c r="F27" s="2606"/>
      <c r="G27" s="2607"/>
      <c r="H27" s="2608"/>
      <c r="I27" s="2607"/>
      <c r="J27" s="2609"/>
    </row>
    <row r="28" spans="1:10" ht="20.100000000000001" customHeight="1" x14ac:dyDescent="0.3">
      <c r="A28" s="2577"/>
      <c r="E28" s="2616" t="s">
        <v>3079</v>
      </c>
      <c r="F28" s="2606">
        <v>144</v>
      </c>
      <c r="G28" s="2607">
        <v>108</v>
      </c>
      <c r="H28" s="2608">
        <v>108</v>
      </c>
      <c r="I28" s="2607">
        <v>138</v>
      </c>
      <c r="J28" s="2609">
        <v>134</v>
      </c>
    </row>
    <row r="29" spans="1:10" x14ac:dyDescent="0.3">
      <c r="A29" s="2577"/>
      <c r="E29" s="2578" t="s">
        <v>3080</v>
      </c>
      <c r="F29" s="2606">
        <v>523</v>
      </c>
      <c r="G29" s="2607">
        <v>418</v>
      </c>
      <c r="H29" s="2608">
        <v>546</v>
      </c>
      <c r="I29" s="2607">
        <v>593</v>
      </c>
      <c r="J29" s="2609">
        <v>573</v>
      </c>
    </row>
    <row r="30" spans="1:10" x14ac:dyDescent="0.3">
      <c r="A30" s="2577"/>
      <c r="E30" s="2578" t="s">
        <v>3081</v>
      </c>
      <c r="F30" s="2606">
        <v>2892</v>
      </c>
      <c r="G30" s="2607">
        <v>1845</v>
      </c>
      <c r="H30" s="2608">
        <v>2608</v>
      </c>
      <c r="I30" s="2607">
        <v>2555</v>
      </c>
      <c r="J30" s="2609">
        <v>2322</v>
      </c>
    </row>
    <row r="31" spans="1:10" x14ac:dyDescent="0.3">
      <c r="A31" s="2577"/>
      <c r="D31" s="2602" t="s">
        <v>3082</v>
      </c>
      <c r="E31" s="2578"/>
      <c r="F31" s="2606"/>
      <c r="G31" s="2607"/>
      <c r="H31" s="2608"/>
      <c r="I31" s="2607"/>
      <c r="J31" s="2609"/>
    </row>
    <row r="32" spans="1:10" x14ac:dyDescent="0.3">
      <c r="A32" s="2577"/>
      <c r="E32" s="2578" t="s">
        <v>3083</v>
      </c>
      <c r="F32" s="2606">
        <v>543</v>
      </c>
      <c r="G32" s="2607">
        <v>336</v>
      </c>
      <c r="H32" s="2608">
        <v>389</v>
      </c>
      <c r="I32" s="2607">
        <v>510</v>
      </c>
      <c r="J32" s="2609">
        <v>457</v>
      </c>
    </row>
    <row r="33" spans="1:11" x14ac:dyDescent="0.3">
      <c r="A33" s="2577"/>
      <c r="E33" s="2578" t="s">
        <v>3084</v>
      </c>
      <c r="F33" s="2606">
        <v>162</v>
      </c>
      <c r="G33" s="2607">
        <v>72</v>
      </c>
      <c r="H33" s="2608">
        <v>77</v>
      </c>
      <c r="I33" s="2607">
        <v>71</v>
      </c>
      <c r="J33" s="2609">
        <v>68</v>
      </c>
    </row>
    <row r="34" spans="1:11" x14ac:dyDescent="0.3">
      <c r="A34" s="2577"/>
      <c r="E34" s="2578" t="s">
        <v>3085</v>
      </c>
      <c r="F34" s="2606">
        <v>857</v>
      </c>
      <c r="G34" s="2607">
        <v>802</v>
      </c>
      <c r="H34" s="2608">
        <v>631</v>
      </c>
      <c r="I34" s="2607">
        <v>631</v>
      </c>
      <c r="J34" s="2609">
        <v>866</v>
      </c>
    </row>
    <row r="35" spans="1:11" ht="13.8" thickBot="1" x14ac:dyDescent="0.35">
      <c r="A35" s="2585"/>
      <c r="B35" s="2586"/>
      <c r="C35" s="2586"/>
      <c r="D35" s="2586"/>
      <c r="E35" s="2587" t="s">
        <v>3086</v>
      </c>
      <c r="F35" s="2617">
        <v>1977</v>
      </c>
      <c r="G35" s="2618">
        <v>2549</v>
      </c>
      <c r="H35" s="2619">
        <v>2165</v>
      </c>
      <c r="I35" s="2618">
        <v>2074</v>
      </c>
      <c r="J35" s="2620">
        <v>1638</v>
      </c>
    </row>
    <row r="36" spans="1:11" x14ac:dyDescent="0.3">
      <c r="B36" s="2621">
        <v>1</v>
      </c>
      <c r="C36" s="2622" t="s">
        <v>3087</v>
      </c>
      <c r="D36" s="2622"/>
      <c r="E36" s="2622"/>
      <c r="F36" s="2622"/>
      <c r="G36" s="2622"/>
      <c r="H36" s="2622"/>
      <c r="I36" s="2622"/>
      <c r="J36" s="2622"/>
      <c r="K36" s="2622"/>
    </row>
    <row r="37" spans="1:11" x14ac:dyDescent="0.3">
      <c r="B37" s="2621">
        <v>2</v>
      </c>
      <c r="C37" s="2622" t="s">
        <v>3088</v>
      </c>
      <c r="H37" s="2623"/>
      <c r="I37" s="2623"/>
      <c r="J37" s="2623"/>
      <c r="K37" s="2623"/>
    </row>
    <row r="38" spans="1:11" x14ac:dyDescent="0.3">
      <c r="B38" s="2621">
        <v>3</v>
      </c>
      <c r="C38" s="2622" t="s">
        <v>3089</v>
      </c>
      <c r="H38" s="2623"/>
      <c r="I38" s="2623"/>
      <c r="J38" s="2623"/>
      <c r="K38" s="2623"/>
    </row>
    <row r="39" spans="1:11" ht="14.4" x14ac:dyDescent="0.3">
      <c r="B39" s="2621"/>
      <c r="C39" s="6570" t="s">
        <v>3090</v>
      </c>
      <c r="D39" s="6570"/>
      <c r="E39" s="6570"/>
      <c r="F39" s="6570"/>
      <c r="G39" s="6570"/>
      <c r="H39" s="6570"/>
      <c r="I39" s="6570"/>
      <c r="J39" s="6570"/>
      <c r="K39" s="2624"/>
    </row>
    <row r="40" spans="1:11" ht="14.4" x14ac:dyDescent="0.3">
      <c r="B40" s="2622"/>
      <c r="C40" s="6570"/>
      <c r="D40" s="6570"/>
      <c r="E40" s="6570"/>
      <c r="F40" s="6570"/>
      <c r="G40" s="6570"/>
      <c r="H40" s="6570"/>
      <c r="I40" s="6570"/>
      <c r="J40" s="6570"/>
      <c r="K40" s="2624"/>
    </row>
  </sheetData>
  <mergeCells count="3">
    <mergeCell ref="A12:J13"/>
    <mergeCell ref="C39:J40"/>
    <mergeCell ref="A1:H1"/>
  </mergeCells>
  <hyperlinks>
    <hyperlink ref="A1" location="CONTENT!A1" display="Back to table of contents" xr:uid="{3AD0B1BC-6FE0-45DF-BC0B-54F813BBB2D8}"/>
    <hyperlink ref="A1:H1" location="CONTENT!B184" display="Back to table of contents" xr:uid="{5BE9CD20-BA4D-482B-ADEE-673E8A90431A}"/>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3157-0103-4972-A351-258B6716449C}">
  <dimension ref="A1:J30"/>
  <sheetViews>
    <sheetView workbookViewId="0">
      <selection sqref="A1:XFD1"/>
    </sheetView>
  </sheetViews>
  <sheetFormatPr defaultColWidth="6.8984375" defaultRowHeight="17.100000000000001" customHeight="1" x14ac:dyDescent="0.3"/>
  <cols>
    <col min="1" max="1" width="34.5" style="2626" customWidth="1"/>
    <col min="2" max="7" width="9.8984375" style="2626" customWidth="1"/>
    <col min="8" max="9" width="6.8984375" style="2626"/>
    <col min="10" max="10" width="9.19921875" style="2626" customWidth="1"/>
    <col min="11" max="16384" width="6.8984375" style="2626"/>
  </cols>
  <sheetData>
    <row r="1" spans="1:8" s="1979" customFormat="1" ht="17.100000000000001" customHeight="1" x14ac:dyDescent="0.3">
      <c r="A1" s="6383" t="s">
        <v>0</v>
      </c>
      <c r="B1" s="6383"/>
      <c r="C1" s="6383"/>
      <c r="D1" s="6383"/>
      <c r="E1" s="6383"/>
      <c r="F1" s="6383"/>
      <c r="G1" s="6383"/>
      <c r="H1" s="6383"/>
    </row>
    <row r="2" spans="1:8" ht="13.8" x14ac:dyDescent="0.3">
      <c r="A2" s="2625" t="s">
        <v>3091</v>
      </c>
      <c r="B2" s="2625"/>
      <c r="C2" s="2625"/>
      <c r="D2" s="2625"/>
    </row>
    <row r="3" spans="1:8" ht="24" customHeight="1" x14ac:dyDescent="0.3">
      <c r="A3" s="6571" t="s">
        <v>2</v>
      </c>
      <c r="B3" s="6573" t="s">
        <v>3092</v>
      </c>
      <c r="C3" s="6573"/>
      <c r="D3" s="6575" t="s">
        <v>3093</v>
      </c>
      <c r="E3" s="6576"/>
      <c r="F3" s="6577"/>
      <c r="G3" s="6578"/>
    </row>
    <row r="4" spans="1:8" ht="24" customHeight="1" x14ac:dyDescent="0.3">
      <c r="A4" s="6572"/>
      <c r="B4" s="6574"/>
      <c r="C4" s="6574"/>
      <c r="D4" s="6579" t="s">
        <v>3094</v>
      </c>
      <c r="E4" s="6579"/>
      <c r="F4" s="6579" t="s">
        <v>3095</v>
      </c>
      <c r="G4" s="6580"/>
    </row>
    <row r="5" spans="1:8" ht="13.8" x14ac:dyDescent="0.3">
      <c r="A5" s="2627">
        <v>2021</v>
      </c>
      <c r="B5" s="6581">
        <v>2550</v>
      </c>
      <c r="C5" s="6582"/>
      <c r="D5" s="6581">
        <v>6332</v>
      </c>
      <c r="E5" s="6582"/>
      <c r="F5" s="6581">
        <v>1271</v>
      </c>
      <c r="G5" s="6582"/>
    </row>
    <row r="6" spans="1:8" ht="13.8" x14ac:dyDescent="0.3">
      <c r="A6" s="2627">
        <v>2022</v>
      </c>
      <c r="B6" s="6581">
        <v>2657</v>
      </c>
      <c r="C6" s="6582"/>
      <c r="D6" s="6581">
        <v>6465</v>
      </c>
      <c r="E6" s="6582"/>
      <c r="F6" s="6581">
        <v>1176</v>
      </c>
      <c r="G6" s="6582"/>
    </row>
    <row r="7" spans="1:8" ht="13.8" x14ac:dyDescent="0.3">
      <c r="A7" s="2627">
        <v>2023</v>
      </c>
      <c r="B7" s="6581">
        <v>2961</v>
      </c>
      <c r="C7" s="6582"/>
      <c r="D7" s="6581">
        <v>6834</v>
      </c>
      <c r="E7" s="6582"/>
      <c r="F7" s="6581">
        <v>1149</v>
      </c>
      <c r="G7" s="6582"/>
    </row>
    <row r="8" spans="1:8" ht="13.8" x14ac:dyDescent="0.3">
      <c r="A8" s="2627">
        <v>2024</v>
      </c>
      <c r="B8" s="6583">
        <f>SUM(B9:C12)</f>
        <v>3937</v>
      </c>
      <c r="C8" s="6584"/>
      <c r="D8" s="6583">
        <v>7594</v>
      </c>
      <c r="E8" s="6584"/>
      <c r="F8" s="6583">
        <v>1545</v>
      </c>
      <c r="G8" s="6584"/>
    </row>
    <row r="9" spans="1:8" ht="13.8" x14ac:dyDescent="0.3">
      <c r="A9" s="2627" t="s">
        <v>3096</v>
      </c>
      <c r="B9" s="6585">
        <v>863</v>
      </c>
      <c r="C9" s="6586"/>
      <c r="D9" s="6585">
        <v>1714</v>
      </c>
      <c r="E9" s="6586"/>
      <c r="F9" s="6585">
        <v>311</v>
      </c>
      <c r="G9" s="6586"/>
    </row>
    <row r="10" spans="1:8" ht="13.8" x14ac:dyDescent="0.3">
      <c r="A10" s="2627" t="s">
        <v>3097</v>
      </c>
      <c r="B10" s="6585">
        <v>1051</v>
      </c>
      <c r="C10" s="6586"/>
      <c r="D10" s="6585">
        <v>1832</v>
      </c>
      <c r="E10" s="6586"/>
      <c r="F10" s="6585">
        <v>433</v>
      </c>
      <c r="G10" s="6586"/>
    </row>
    <row r="11" spans="1:8" ht="13.8" x14ac:dyDescent="0.3">
      <c r="A11" s="2627" t="s">
        <v>3098</v>
      </c>
      <c r="B11" s="6585">
        <v>1075</v>
      </c>
      <c r="C11" s="6586"/>
      <c r="D11" s="6585">
        <v>1889</v>
      </c>
      <c r="E11" s="6586"/>
      <c r="F11" s="6585">
        <v>410</v>
      </c>
      <c r="G11" s="6586"/>
    </row>
    <row r="12" spans="1:8" ht="13.8" x14ac:dyDescent="0.3">
      <c r="A12" s="2628" t="s">
        <v>3099</v>
      </c>
      <c r="B12" s="6587">
        <v>948</v>
      </c>
      <c r="C12" s="6588"/>
      <c r="D12" s="6587">
        <v>2159</v>
      </c>
      <c r="E12" s="6588"/>
      <c r="F12" s="6587">
        <v>391</v>
      </c>
      <c r="G12" s="6588"/>
      <c r="H12" s="2629"/>
    </row>
    <row r="13" spans="1:8" ht="13.8" x14ac:dyDescent="0.3">
      <c r="C13" s="2630"/>
      <c r="E13" s="2630"/>
      <c r="G13" s="2630"/>
    </row>
    <row r="14" spans="1:8" ht="13.8" x14ac:dyDescent="0.3">
      <c r="A14" s="6589" t="s">
        <v>3100</v>
      </c>
      <c r="B14" s="6589"/>
      <c r="C14" s="6589"/>
      <c r="D14" s="6589"/>
      <c r="E14" s="6589"/>
      <c r="F14" s="6589"/>
    </row>
    <row r="15" spans="1:8" ht="14.4" x14ac:dyDescent="0.3">
      <c r="A15" s="2631" t="s">
        <v>3101</v>
      </c>
      <c r="B15" s="2632"/>
      <c r="C15" s="2632"/>
      <c r="D15" s="2632"/>
      <c r="E15" s="2632"/>
      <c r="F15" s="2632"/>
    </row>
    <row r="16" spans="1:8" ht="13.8" x14ac:dyDescent="0.3"/>
    <row r="17" spans="1:10" ht="13.8" x14ac:dyDescent="0.3">
      <c r="A17" s="2633" t="s">
        <v>3102</v>
      </c>
      <c r="B17" s="2625"/>
      <c r="C17" s="2625"/>
      <c r="D17" s="2625"/>
      <c r="E17" s="2625"/>
    </row>
    <row r="18" spans="1:10" ht="16.8" x14ac:dyDescent="0.3">
      <c r="A18" s="6571" t="s">
        <v>2</v>
      </c>
      <c r="B18" s="6591" t="s">
        <v>3103</v>
      </c>
      <c r="C18" s="6592"/>
      <c r="D18" s="6592"/>
      <c r="E18" s="6593"/>
      <c r="F18" s="6591" t="s">
        <v>3104</v>
      </c>
      <c r="G18" s="6593"/>
    </row>
    <row r="19" spans="1:10" ht="13.8" x14ac:dyDescent="0.3">
      <c r="A19" s="6590"/>
      <c r="B19" s="6594" t="s">
        <v>3105</v>
      </c>
      <c r="C19" s="6595"/>
      <c r="D19" s="6594" t="s">
        <v>3106</v>
      </c>
      <c r="E19" s="6595"/>
      <c r="F19" s="2634" t="s">
        <v>3094</v>
      </c>
      <c r="G19" s="2634" t="s">
        <v>3107</v>
      </c>
      <c r="J19" s="2635"/>
    </row>
    <row r="20" spans="1:10" ht="13.8" x14ac:dyDescent="0.3">
      <c r="A20" s="2627">
        <v>2021</v>
      </c>
      <c r="B20" s="6581">
        <v>2323</v>
      </c>
      <c r="C20" s="6582"/>
      <c r="D20" s="6581">
        <v>2328</v>
      </c>
      <c r="E20" s="6582"/>
      <c r="F20" s="2636">
        <v>11494</v>
      </c>
      <c r="G20" s="2637">
        <v>13593</v>
      </c>
    </row>
    <row r="21" spans="1:10" ht="13.8" x14ac:dyDescent="0.3">
      <c r="A21" s="2627">
        <v>2022</v>
      </c>
      <c r="B21" s="6581">
        <v>8357</v>
      </c>
      <c r="C21" s="6582"/>
      <c r="D21" s="6581">
        <v>8316</v>
      </c>
      <c r="E21" s="6582"/>
      <c r="F21" s="2636">
        <v>23897</v>
      </c>
      <c r="G21" s="2637">
        <v>21984</v>
      </c>
    </row>
    <row r="22" spans="1:10" ht="13.8" x14ac:dyDescent="0.3">
      <c r="A22" s="2627">
        <v>2023</v>
      </c>
      <c r="B22" s="6581">
        <v>11132</v>
      </c>
      <c r="C22" s="6582"/>
      <c r="D22" s="6581">
        <v>11148</v>
      </c>
      <c r="E22" s="6582"/>
      <c r="F22" s="2636">
        <v>27102</v>
      </c>
      <c r="G22" s="2637">
        <v>22173</v>
      </c>
    </row>
    <row r="23" spans="1:10" ht="13.8" x14ac:dyDescent="0.3">
      <c r="A23" s="2627">
        <v>2024</v>
      </c>
      <c r="B23" s="6597">
        <v>11943</v>
      </c>
      <c r="C23" s="6597"/>
      <c r="D23" s="6597">
        <v>11943</v>
      </c>
      <c r="E23" s="6597"/>
      <c r="F23" s="2638">
        <f>SUM(F24:F27)</f>
        <v>33437</v>
      </c>
      <c r="G23" s="2638">
        <f>SUM(G24:G27)</f>
        <v>25740</v>
      </c>
    </row>
    <row r="24" spans="1:10" ht="13.8" x14ac:dyDescent="0.3">
      <c r="A24" s="2627" t="s">
        <v>3096</v>
      </c>
      <c r="B24" s="6585">
        <v>2987</v>
      </c>
      <c r="C24" s="6586"/>
      <c r="D24" s="6585">
        <v>2974</v>
      </c>
      <c r="E24" s="6586"/>
      <c r="F24" s="2639">
        <v>8286</v>
      </c>
      <c r="G24" s="2639">
        <v>6311</v>
      </c>
      <c r="H24" s="2640"/>
    </row>
    <row r="25" spans="1:10" ht="13.8" x14ac:dyDescent="0.3">
      <c r="A25" s="2627" t="s">
        <v>3097</v>
      </c>
      <c r="B25" s="6585">
        <v>2740</v>
      </c>
      <c r="C25" s="6586"/>
      <c r="D25" s="6585">
        <v>2752</v>
      </c>
      <c r="E25" s="6586"/>
      <c r="F25" s="2639">
        <v>8424</v>
      </c>
      <c r="G25" s="2639">
        <v>6841</v>
      </c>
      <c r="H25" s="2641"/>
    </row>
    <row r="26" spans="1:10" ht="13.8" x14ac:dyDescent="0.3">
      <c r="A26" s="2627" t="s">
        <v>3098</v>
      </c>
      <c r="B26" s="6585">
        <v>2847</v>
      </c>
      <c r="C26" s="6586"/>
      <c r="D26" s="6585">
        <v>2855</v>
      </c>
      <c r="E26" s="6586"/>
      <c r="F26" s="2639">
        <v>8403</v>
      </c>
      <c r="G26" s="2639">
        <v>6474</v>
      </c>
    </row>
    <row r="27" spans="1:10" ht="13.8" x14ac:dyDescent="0.3">
      <c r="A27" s="2628" t="s">
        <v>3108</v>
      </c>
      <c r="B27" s="6587">
        <v>3369</v>
      </c>
      <c r="C27" s="6588"/>
      <c r="D27" s="6587">
        <v>3362</v>
      </c>
      <c r="E27" s="6588"/>
      <c r="F27" s="2642">
        <v>8324</v>
      </c>
      <c r="G27" s="2642">
        <v>6114</v>
      </c>
    </row>
    <row r="28" spans="1:10" ht="13.8" x14ac:dyDescent="0.3">
      <c r="A28" s="2643"/>
      <c r="B28" s="2644"/>
      <c r="C28" s="2644"/>
      <c r="D28" s="2644"/>
      <c r="E28" s="2644"/>
      <c r="F28" s="2644"/>
      <c r="G28" s="2644"/>
    </row>
    <row r="29" spans="1:10" ht="14.4" x14ac:dyDescent="0.3">
      <c r="A29" s="6596" t="s">
        <v>3109</v>
      </c>
      <c r="B29" s="6596"/>
      <c r="C29" s="6596"/>
      <c r="D29" s="6596"/>
      <c r="E29" s="2640"/>
      <c r="F29" s="2640"/>
      <c r="G29" s="2640"/>
    </row>
    <row r="30" spans="1:10" ht="14.4" x14ac:dyDescent="0.3">
      <c r="A30" s="6596"/>
      <c r="B30" s="6596"/>
      <c r="C30" s="6596"/>
      <c r="D30" s="6596"/>
      <c r="E30" s="2641"/>
      <c r="F30" s="2641"/>
      <c r="G30" s="2641"/>
    </row>
  </sheetData>
  <mergeCells count="54">
    <mergeCell ref="A30:D30"/>
    <mergeCell ref="B23:C23"/>
    <mergeCell ref="D23:E23"/>
    <mergeCell ref="B24:C24"/>
    <mergeCell ref="D24:E24"/>
    <mergeCell ref="B25:C25"/>
    <mergeCell ref="D25:E25"/>
    <mergeCell ref="B26:C26"/>
    <mergeCell ref="D26:E26"/>
    <mergeCell ref="B27:C27"/>
    <mergeCell ref="D27:E27"/>
    <mergeCell ref="A29:D29"/>
    <mergeCell ref="B20:C20"/>
    <mergeCell ref="D20:E20"/>
    <mergeCell ref="B21:C21"/>
    <mergeCell ref="D21:E21"/>
    <mergeCell ref="B22:C22"/>
    <mergeCell ref="D22:E22"/>
    <mergeCell ref="A14:F14"/>
    <mergeCell ref="A18:A19"/>
    <mergeCell ref="B18:E18"/>
    <mergeCell ref="F18:G18"/>
    <mergeCell ref="B19:C19"/>
    <mergeCell ref="D19:E19"/>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H1"/>
    <mergeCell ref="A3:A4"/>
    <mergeCell ref="B3:C4"/>
    <mergeCell ref="D3:G3"/>
    <mergeCell ref="D4:E4"/>
    <mergeCell ref="F4:G4"/>
  </mergeCells>
  <hyperlinks>
    <hyperlink ref="A1" location="CONTENT!A1" display="Back to table of contents" xr:uid="{4A9187B5-E8EC-430E-AB8D-83D0EFEA5DA8}"/>
    <hyperlink ref="A1:H1" location="CONTENT!B184" display="Back to table of contents" xr:uid="{BE8AD745-9C75-4F7F-935F-F39DE412C761}"/>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2EF0-3F67-492C-B4FE-9BB5E4ACD5F8}">
  <dimension ref="A1:K44"/>
  <sheetViews>
    <sheetView workbookViewId="0">
      <selection sqref="A1:H1"/>
    </sheetView>
  </sheetViews>
  <sheetFormatPr defaultColWidth="7.5" defaultRowHeight="15.6" x14ac:dyDescent="0.3"/>
  <cols>
    <col min="1" max="1" width="1.09765625" style="2648" customWidth="1"/>
    <col min="2" max="3" width="7.5" style="2648"/>
    <col min="4" max="4" width="17.5" style="2648" customWidth="1"/>
    <col min="5" max="5" width="6.5" style="2648" customWidth="1"/>
    <col min="6" max="10" width="7.69921875" style="2648" customWidth="1"/>
    <col min="11" max="254" width="7.5" style="2648"/>
    <col min="255" max="255" width="2" style="2648" customWidth="1"/>
    <col min="256" max="257" width="7.5" style="2648"/>
    <col min="258" max="258" width="13.59765625" style="2648" customWidth="1"/>
    <col min="259" max="259" width="6.09765625" style="2648" customWidth="1"/>
    <col min="260" max="264" width="6.59765625" style="2648" customWidth="1"/>
    <col min="265" max="510" width="7.5" style="2648"/>
    <col min="511" max="511" width="2" style="2648" customWidth="1"/>
    <col min="512" max="513" width="7.5" style="2648"/>
    <col min="514" max="514" width="13.59765625" style="2648" customWidth="1"/>
    <col min="515" max="515" width="6.09765625" style="2648" customWidth="1"/>
    <col min="516" max="520" width="6.59765625" style="2648" customWidth="1"/>
    <col min="521" max="766" width="7.5" style="2648"/>
    <col min="767" max="767" width="2" style="2648" customWidth="1"/>
    <col min="768" max="769" width="7.5" style="2648"/>
    <col min="770" max="770" width="13.59765625" style="2648" customWidth="1"/>
    <col min="771" max="771" width="6.09765625" style="2648" customWidth="1"/>
    <col min="772" max="776" width="6.59765625" style="2648" customWidth="1"/>
    <col min="777" max="1022" width="7.5" style="2648"/>
    <col min="1023" max="1023" width="2" style="2648" customWidth="1"/>
    <col min="1024" max="1025" width="7.5" style="2648"/>
    <col min="1026" max="1026" width="13.59765625" style="2648" customWidth="1"/>
    <col min="1027" max="1027" width="6.09765625" style="2648" customWidth="1"/>
    <col min="1028" max="1032" width="6.59765625" style="2648" customWidth="1"/>
    <col min="1033" max="1278" width="7.5" style="2648"/>
    <col min="1279" max="1279" width="2" style="2648" customWidth="1"/>
    <col min="1280" max="1281" width="7.5" style="2648"/>
    <col min="1282" max="1282" width="13.59765625" style="2648" customWidth="1"/>
    <col min="1283" max="1283" width="6.09765625" style="2648" customWidth="1"/>
    <col min="1284" max="1288" width="6.59765625" style="2648" customWidth="1"/>
    <col min="1289" max="1534" width="7.5" style="2648"/>
    <col min="1535" max="1535" width="2" style="2648" customWidth="1"/>
    <col min="1536" max="1537" width="7.5" style="2648"/>
    <col min="1538" max="1538" width="13.59765625" style="2648" customWidth="1"/>
    <col min="1539" max="1539" width="6.09765625" style="2648" customWidth="1"/>
    <col min="1540" max="1544" width="6.59765625" style="2648" customWidth="1"/>
    <col min="1545" max="1790" width="7.5" style="2648"/>
    <col min="1791" max="1791" width="2" style="2648" customWidth="1"/>
    <col min="1792" max="1793" width="7.5" style="2648"/>
    <col min="1794" max="1794" width="13.59765625" style="2648" customWidth="1"/>
    <col min="1795" max="1795" width="6.09765625" style="2648" customWidth="1"/>
    <col min="1796" max="1800" width="6.59765625" style="2648" customWidth="1"/>
    <col min="1801" max="2046" width="7.5" style="2648"/>
    <col min="2047" max="2047" width="2" style="2648" customWidth="1"/>
    <col min="2048" max="2049" width="7.5" style="2648"/>
    <col min="2050" max="2050" width="13.59765625" style="2648" customWidth="1"/>
    <col min="2051" max="2051" width="6.09765625" style="2648" customWidth="1"/>
    <col min="2052" max="2056" width="6.59765625" style="2648" customWidth="1"/>
    <col min="2057" max="2302" width="7.5" style="2648"/>
    <col min="2303" max="2303" width="2" style="2648" customWidth="1"/>
    <col min="2304" max="2305" width="7.5" style="2648"/>
    <col min="2306" max="2306" width="13.59765625" style="2648" customWidth="1"/>
    <col min="2307" max="2307" width="6.09765625" style="2648" customWidth="1"/>
    <col min="2308" max="2312" width="6.59765625" style="2648" customWidth="1"/>
    <col min="2313" max="2558" width="7.5" style="2648"/>
    <col min="2559" max="2559" width="2" style="2648" customWidth="1"/>
    <col min="2560" max="2561" width="7.5" style="2648"/>
    <col min="2562" max="2562" width="13.59765625" style="2648" customWidth="1"/>
    <col min="2563" max="2563" width="6.09765625" style="2648" customWidth="1"/>
    <col min="2564" max="2568" width="6.59765625" style="2648" customWidth="1"/>
    <col min="2569" max="2814" width="7.5" style="2648"/>
    <col min="2815" max="2815" width="2" style="2648" customWidth="1"/>
    <col min="2816" max="2817" width="7.5" style="2648"/>
    <col min="2818" max="2818" width="13.59765625" style="2648" customWidth="1"/>
    <col min="2819" max="2819" width="6.09765625" style="2648" customWidth="1"/>
    <col min="2820" max="2824" width="6.59765625" style="2648" customWidth="1"/>
    <col min="2825" max="3070" width="7.5" style="2648"/>
    <col min="3071" max="3071" width="2" style="2648" customWidth="1"/>
    <col min="3072" max="3073" width="7.5" style="2648"/>
    <col min="3074" max="3074" width="13.59765625" style="2648" customWidth="1"/>
    <col min="3075" max="3075" width="6.09765625" style="2648" customWidth="1"/>
    <col min="3076" max="3080" width="6.59765625" style="2648" customWidth="1"/>
    <col min="3081" max="3326" width="7.5" style="2648"/>
    <col min="3327" max="3327" width="2" style="2648" customWidth="1"/>
    <col min="3328" max="3329" width="7.5" style="2648"/>
    <col min="3330" max="3330" width="13.59765625" style="2648" customWidth="1"/>
    <col min="3331" max="3331" width="6.09765625" style="2648" customWidth="1"/>
    <col min="3332" max="3336" width="6.59765625" style="2648" customWidth="1"/>
    <col min="3337" max="3582" width="7.5" style="2648"/>
    <col min="3583" max="3583" width="2" style="2648" customWidth="1"/>
    <col min="3584" max="3585" width="7.5" style="2648"/>
    <col min="3586" max="3586" width="13.59765625" style="2648" customWidth="1"/>
    <col min="3587" max="3587" width="6.09765625" style="2648" customWidth="1"/>
    <col min="3588" max="3592" width="6.59765625" style="2648" customWidth="1"/>
    <col min="3593" max="3838" width="7.5" style="2648"/>
    <col min="3839" max="3839" width="2" style="2648" customWidth="1"/>
    <col min="3840" max="3841" width="7.5" style="2648"/>
    <col min="3842" max="3842" width="13.59765625" style="2648" customWidth="1"/>
    <col min="3843" max="3843" width="6.09765625" style="2648" customWidth="1"/>
    <col min="3844" max="3848" width="6.59765625" style="2648" customWidth="1"/>
    <col min="3849" max="4094" width="7.5" style="2648"/>
    <col min="4095" max="4095" width="2" style="2648" customWidth="1"/>
    <col min="4096" max="4097" width="7.5" style="2648"/>
    <col min="4098" max="4098" width="13.59765625" style="2648" customWidth="1"/>
    <col min="4099" max="4099" width="6.09765625" style="2648" customWidth="1"/>
    <col min="4100" max="4104" width="6.59765625" style="2648" customWidth="1"/>
    <col min="4105" max="4350" width="7.5" style="2648"/>
    <col min="4351" max="4351" width="2" style="2648" customWidth="1"/>
    <col min="4352" max="4353" width="7.5" style="2648"/>
    <col min="4354" max="4354" width="13.59765625" style="2648" customWidth="1"/>
    <col min="4355" max="4355" width="6.09765625" style="2648" customWidth="1"/>
    <col min="4356" max="4360" width="6.59765625" style="2648" customWidth="1"/>
    <col min="4361" max="4606" width="7.5" style="2648"/>
    <col min="4607" max="4607" width="2" style="2648" customWidth="1"/>
    <col min="4608" max="4609" width="7.5" style="2648"/>
    <col min="4610" max="4610" width="13.59765625" style="2648" customWidth="1"/>
    <col min="4611" max="4611" width="6.09765625" style="2648" customWidth="1"/>
    <col min="4612" max="4616" width="6.59765625" style="2648" customWidth="1"/>
    <col min="4617" max="4862" width="7.5" style="2648"/>
    <col min="4863" max="4863" width="2" style="2648" customWidth="1"/>
    <col min="4864" max="4865" width="7.5" style="2648"/>
    <col min="4866" max="4866" width="13.59765625" style="2648" customWidth="1"/>
    <col min="4867" max="4867" width="6.09765625" style="2648" customWidth="1"/>
    <col min="4868" max="4872" width="6.59765625" style="2648" customWidth="1"/>
    <col min="4873" max="5118" width="7.5" style="2648"/>
    <col min="5119" max="5119" width="2" style="2648" customWidth="1"/>
    <col min="5120" max="5121" width="7.5" style="2648"/>
    <col min="5122" max="5122" width="13.59765625" style="2648" customWidth="1"/>
    <col min="5123" max="5123" width="6.09765625" style="2648" customWidth="1"/>
    <col min="5124" max="5128" width="6.59765625" style="2648" customWidth="1"/>
    <col min="5129" max="5374" width="7.5" style="2648"/>
    <col min="5375" max="5375" width="2" style="2648" customWidth="1"/>
    <col min="5376" max="5377" width="7.5" style="2648"/>
    <col min="5378" max="5378" width="13.59765625" style="2648" customWidth="1"/>
    <col min="5379" max="5379" width="6.09765625" style="2648" customWidth="1"/>
    <col min="5380" max="5384" width="6.59765625" style="2648" customWidth="1"/>
    <col min="5385" max="5630" width="7.5" style="2648"/>
    <col min="5631" max="5631" width="2" style="2648" customWidth="1"/>
    <col min="5632" max="5633" width="7.5" style="2648"/>
    <col min="5634" max="5634" width="13.59765625" style="2648" customWidth="1"/>
    <col min="5635" max="5635" width="6.09765625" style="2648" customWidth="1"/>
    <col min="5636" max="5640" width="6.59765625" style="2648" customWidth="1"/>
    <col min="5641" max="5886" width="7.5" style="2648"/>
    <col min="5887" max="5887" width="2" style="2648" customWidth="1"/>
    <col min="5888" max="5889" width="7.5" style="2648"/>
    <col min="5890" max="5890" width="13.59765625" style="2648" customWidth="1"/>
    <col min="5891" max="5891" width="6.09765625" style="2648" customWidth="1"/>
    <col min="5892" max="5896" width="6.59765625" style="2648" customWidth="1"/>
    <col min="5897" max="6142" width="7.5" style="2648"/>
    <col min="6143" max="6143" width="2" style="2648" customWidth="1"/>
    <col min="6144" max="6145" width="7.5" style="2648"/>
    <col min="6146" max="6146" width="13.59765625" style="2648" customWidth="1"/>
    <col min="6147" max="6147" width="6.09765625" style="2648" customWidth="1"/>
    <col min="6148" max="6152" width="6.59765625" style="2648" customWidth="1"/>
    <col min="6153" max="6398" width="7.5" style="2648"/>
    <col min="6399" max="6399" width="2" style="2648" customWidth="1"/>
    <col min="6400" max="6401" width="7.5" style="2648"/>
    <col min="6402" max="6402" width="13.59765625" style="2648" customWidth="1"/>
    <col min="6403" max="6403" width="6.09765625" style="2648" customWidth="1"/>
    <col min="6404" max="6408" width="6.59765625" style="2648" customWidth="1"/>
    <col min="6409" max="6654" width="7.5" style="2648"/>
    <col min="6655" max="6655" width="2" style="2648" customWidth="1"/>
    <col min="6656" max="6657" width="7.5" style="2648"/>
    <col min="6658" max="6658" width="13.59765625" style="2648" customWidth="1"/>
    <col min="6659" max="6659" width="6.09765625" style="2648" customWidth="1"/>
    <col min="6660" max="6664" width="6.59765625" style="2648" customWidth="1"/>
    <col min="6665" max="6910" width="7.5" style="2648"/>
    <col min="6911" max="6911" width="2" style="2648" customWidth="1"/>
    <col min="6912" max="6913" width="7.5" style="2648"/>
    <col min="6914" max="6914" width="13.59765625" style="2648" customWidth="1"/>
    <col min="6915" max="6915" width="6.09765625" style="2648" customWidth="1"/>
    <col min="6916" max="6920" width="6.59765625" style="2648" customWidth="1"/>
    <col min="6921" max="7166" width="7.5" style="2648"/>
    <col min="7167" max="7167" width="2" style="2648" customWidth="1"/>
    <col min="7168" max="7169" width="7.5" style="2648"/>
    <col min="7170" max="7170" width="13.59765625" style="2648" customWidth="1"/>
    <col min="7171" max="7171" width="6.09765625" style="2648" customWidth="1"/>
    <col min="7172" max="7176" width="6.59765625" style="2648" customWidth="1"/>
    <col min="7177" max="7422" width="7.5" style="2648"/>
    <col min="7423" max="7423" width="2" style="2648" customWidth="1"/>
    <col min="7424" max="7425" width="7.5" style="2648"/>
    <col min="7426" max="7426" width="13.59765625" style="2648" customWidth="1"/>
    <col min="7427" max="7427" width="6.09765625" style="2648" customWidth="1"/>
    <col min="7428" max="7432" width="6.59765625" style="2648" customWidth="1"/>
    <col min="7433" max="7678" width="7.5" style="2648"/>
    <col min="7679" max="7679" width="2" style="2648" customWidth="1"/>
    <col min="7680" max="7681" width="7.5" style="2648"/>
    <col min="7682" max="7682" width="13.59765625" style="2648" customWidth="1"/>
    <col min="7683" max="7683" width="6.09765625" style="2648" customWidth="1"/>
    <col min="7684" max="7688" width="6.59765625" style="2648" customWidth="1"/>
    <col min="7689" max="7934" width="7.5" style="2648"/>
    <col min="7935" max="7935" width="2" style="2648" customWidth="1"/>
    <col min="7936" max="7937" width="7.5" style="2648"/>
    <col min="7938" max="7938" width="13.59765625" style="2648" customWidth="1"/>
    <col min="7939" max="7939" width="6.09765625" style="2648" customWidth="1"/>
    <col min="7940" max="7944" width="6.59765625" style="2648" customWidth="1"/>
    <col min="7945" max="8190" width="7.5" style="2648"/>
    <col min="8191" max="8191" width="2" style="2648" customWidth="1"/>
    <col min="8192" max="8193" width="7.5" style="2648"/>
    <col min="8194" max="8194" width="13.59765625" style="2648" customWidth="1"/>
    <col min="8195" max="8195" width="6.09765625" style="2648" customWidth="1"/>
    <col min="8196" max="8200" width="6.59765625" style="2648" customWidth="1"/>
    <col min="8201" max="8446" width="7.5" style="2648"/>
    <col min="8447" max="8447" width="2" style="2648" customWidth="1"/>
    <col min="8448" max="8449" width="7.5" style="2648"/>
    <col min="8450" max="8450" width="13.59765625" style="2648" customWidth="1"/>
    <col min="8451" max="8451" width="6.09765625" style="2648" customWidth="1"/>
    <col min="8452" max="8456" width="6.59765625" style="2648" customWidth="1"/>
    <col min="8457" max="8702" width="7.5" style="2648"/>
    <col min="8703" max="8703" width="2" style="2648" customWidth="1"/>
    <col min="8704" max="8705" width="7.5" style="2648"/>
    <col min="8706" max="8706" width="13.59765625" style="2648" customWidth="1"/>
    <col min="8707" max="8707" width="6.09765625" style="2648" customWidth="1"/>
    <col min="8708" max="8712" width="6.59765625" style="2648" customWidth="1"/>
    <col min="8713" max="8958" width="7.5" style="2648"/>
    <col min="8959" max="8959" width="2" style="2648" customWidth="1"/>
    <col min="8960" max="8961" width="7.5" style="2648"/>
    <col min="8962" max="8962" width="13.59765625" style="2648" customWidth="1"/>
    <col min="8963" max="8963" width="6.09765625" style="2648" customWidth="1"/>
    <col min="8964" max="8968" width="6.59765625" style="2648" customWidth="1"/>
    <col min="8969" max="9214" width="7.5" style="2648"/>
    <col min="9215" max="9215" width="2" style="2648" customWidth="1"/>
    <col min="9216" max="9217" width="7.5" style="2648"/>
    <col min="9218" max="9218" width="13.59765625" style="2648" customWidth="1"/>
    <col min="9219" max="9219" width="6.09765625" style="2648" customWidth="1"/>
    <col min="9220" max="9224" width="6.59765625" style="2648" customWidth="1"/>
    <col min="9225" max="9470" width="7.5" style="2648"/>
    <col min="9471" max="9471" width="2" style="2648" customWidth="1"/>
    <col min="9472" max="9473" width="7.5" style="2648"/>
    <col min="9474" max="9474" width="13.59765625" style="2648" customWidth="1"/>
    <col min="9475" max="9475" width="6.09765625" style="2648" customWidth="1"/>
    <col min="9476" max="9480" width="6.59765625" style="2648" customWidth="1"/>
    <col min="9481" max="9726" width="7.5" style="2648"/>
    <col min="9727" max="9727" width="2" style="2648" customWidth="1"/>
    <col min="9728" max="9729" width="7.5" style="2648"/>
    <col min="9730" max="9730" width="13.59765625" style="2648" customWidth="1"/>
    <col min="9731" max="9731" width="6.09765625" style="2648" customWidth="1"/>
    <col min="9732" max="9736" width="6.59765625" style="2648" customWidth="1"/>
    <col min="9737" max="9982" width="7.5" style="2648"/>
    <col min="9983" max="9983" width="2" style="2648" customWidth="1"/>
    <col min="9984" max="9985" width="7.5" style="2648"/>
    <col min="9986" max="9986" width="13.59765625" style="2648" customWidth="1"/>
    <col min="9987" max="9987" width="6.09765625" style="2648" customWidth="1"/>
    <col min="9988" max="9992" width="6.59765625" style="2648" customWidth="1"/>
    <col min="9993" max="10238" width="7.5" style="2648"/>
    <col min="10239" max="10239" width="2" style="2648" customWidth="1"/>
    <col min="10240" max="10241" width="7.5" style="2648"/>
    <col min="10242" max="10242" width="13.59765625" style="2648" customWidth="1"/>
    <col min="10243" max="10243" width="6.09765625" style="2648" customWidth="1"/>
    <col min="10244" max="10248" width="6.59765625" style="2648" customWidth="1"/>
    <col min="10249" max="10494" width="7.5" style="2648"/>
    <col min="10495" max="10495" width="2" style="2648" customWidth="1"/>
    <col min="10496" max="10497" width="7.5" style="2648"/>
    <col min="10498" max="10498" width="13.59765625" style="2648" customWidth="1"/>
    <col min="10499" max="10499" width="6.09765625" style="2648" customWidth="1"/>
    <col min="10500" max="10504" width="6.59765625" style="2648" customWidth="1"/>
    <col min="10505" max="10750" width="7.5" style="2648"/>
    <col min="10751" max="10751" width="2" style="2648" customWidth="1"/>
    <col min="10752" max="10753" width="7.5" style="2648"/>
    <col min="10754" max="10754" width="13.59765625" style="2648" customWidth="1"/>
    <col min="10755" max="10755" width="6.09765625" style="2648" customWidth="1"/>
    <col min="10756" max="10760" width="6.59765625" style="2648" customWidth="1"/>
    <col min="10761" max="11006" width="7.5" style="2648"/>
    <col min="11007" max="11007" width="2" style="2648" customWidth="1"/>
    <col min="11008" max="11009" width="7.5" style="2648"/>
    <col min="11010" max="11010" width="13.59765625" style="2648" customWidth="1"/>
    <col min="11011" max="11011" width="6.09765625" style="2648" customWidth="1"/>
    <col min="11012" max="11016" width="6.59765625" style="2648" customWidth="1"/>
    <col min="11017" max="11262" width="7.5" style="2648"/>
    <col min="11263" max="11263" width="2" style="2648" customWidth="1"/>
    <col min="11264" max="11265" width="7.5" style="2648"/>
    <col min="11266" max="11266" width="13.59765625" style="2648" customWidth="1"/>
    <col min="11267" max="11267" width="6.09765625" style="2648" customWidth="1"/>
    <col min="11268" max="11272" width="6.59765625" style="2648" customWidth="1"/>
    <col min="11273" max="11518" width="7.5" style="2648"/>
    <col min="11519" max="11519" width="2" style="2648" customWidth="1"/>
    <col min="11520" max="11521" width="7.5" style="2648"/>
    <col min="11522" max="11522" width="13.59765625" style="2648" customWidth="1"/>
    <col min="11523" max="11523" width="6.09765625" style="2648" customWidth="1"/>
    <col min="11524" max="11528" width="6.59765625" style="2648" customWidth="1"/>
    <col min="11529" max="11774" width="7.5" style="2648"/>
    <col min="11775" max="11775" width="2" style="2648" customWidth="1"/>
    <col min="11776" max="11777" width="7.5" style="2648"/>
    <col min="11778" max="11778" width="13.59765625" style="2648" customWidth="1"/>
    <col min="11779" max="11779" width="6.09765625" style="2648" customWidth="1"/>
    <col min="11780" max="11784" width="6.59765625" style="2648" customWidth="1"/>
    <col min="11785" max="12030" width="7.5" style="2648"/>
    <col min="12031" max="12031" width="2" style="2648" customWidth="1"/>
    <col min="12032" max="12033" width="7.5" style="2648"/>
    <col min="12034" max="12034" width="13.59765625" style="2648" customWidth="1"/>
    <col min="12035" max="12035" width="6.09765625" style="2648" customWidth="1"/>
    <col min="12036" max="12040" width="6.59765625" style="2648" customWidth="1"/>
    <col min="12041" max="12286" width="7.5" style="2648"/>
    <col min="12287" max="12287" width="2" style="2648" customWidth="1"/>
    <col min="12288" max="12289" width="7.5" style="2648"/>
    <col min="12290" max="12290" width="13.59765625" style="2648" customWidth="1"/>
    <col min="12291" max="12291" width="6.09765625" style="2648" customWidth="1"/>
    <col min="12292" max="12296" width="6.59765625" style="2648" customWidth="1"/>
    <col min="12297" max="12542" width="7.5" style="2648"/>
    <col min="12543" max="12543" width="2" style="2648" customWidth="1"/>
    <col min="12544" max="12545" width="7.5" style="2648"/>
    <col min="12546" max="12546" width="13.59765625" style="2648" customWidth="1"/>
    <col min="12547" max="12547" width="6.09765625" style="2648" customWidth="1"/>
    <col min="12548" max="12552" width="6.59765625" style="2648" customWidth="1"/>
    <col min="12553" max="12798" width="7.5" style="2648"/>
    <col min="12799" max="12799" width="2" style="2648" customWidth="1"/>
    <col min="12800" max="12801" width="7.5" style="2648"/>
    <col min="12802" max="12802" width="13.59765625" style="2648" customWidth="1"/>
    <col min="12803" max="12803" width="6.09765625" style="2648" customWidth="1"/>
    <col min="12804" max="12808" width="6.59765625" style="2648" customWidth="1"/>
    <col min="12809" max="13054" width="7.5" style="2648"/>
    <col min="13055" max="13055" width="2" style="2648" customWidth="1"/>
    <col min="13056" max="13057" width="7.5" style="2648"/>
    <col min="13058" max="13058" width="13.59765625" style="2648" customWidth="1"/>
    <col min="13059" max="13059" width="6.09765625" style="2648" customWidth="1"/>
    <col min="13060" max="13064" width="6.59765625" style="2648" customWidth="1"/>
    <col min="13065" max="13310" width="7.5" style="2648"/>
    <col min="13311" max="13311" width="2" style="2648" customWidth="1"/>
    <col min="13312" max="13313" width="7.5" style="2648"/>
    <col min="13314" max="13314" width="13.59765625" style="2648" customWidth="1"/>
    <col min="13315" max="13315" width="6.09765625" style="2648" customWidth="1"/>
    <col min="13316" max="13320" width="6.59765625" style="2648" customWidth="1"/>
    <col min="13321" max="13566" width="7.5" style="2648"/>
    <col min="13567" max="13567" width="2" style="2648" customWidth="1"/>
    <col min="13568" max="13569" width="7.5" style="2648"/>
    <col min="13570" max="13570" width="13.59765625" style="2648" customWidth="1"/>
    <col min="13571" max="13571" width="6.09765625" style="2648" customWidth="1"/>
    <col min="13572" max="13576" width="6.59765625" style="2648" customWidth="1"/>
    <col min="13577" max="13822" width="7.5" style="2648"/>
    <col min="13823" max="13823" width="2" style="2648" customWidth="1"/>
    <col min="13824" max="13825" width="7.5" style="2648"/>
    <col min="13826" max="13826" width="13.59765625" style="2648" customWidth="1"/>
    <col min="13827" max="13827" width="6.09765625" style="2648" customWidth="1"/>
    <col min="13828" max="13832" width="6.59765625" style="2648" customWidth="1"/>
    <col min="13833" max="14078" width="7.5" style="2648"/>
    <col min="14079" max="14079" width="2" style="2648" customWidth="1"/>
    <col min="14080" max="14081" width="7.5" style="2648"/>
    <col min="14082" max="14082" width="13.59765625" style="2648" customWidth="1"/>
    <col min="14083" max="14083" width="6.09765625" style="2648" customWidth="1"/>
    <col min="14084" max="14088" width="6.59765625" style="2648" customWidth="1"/>
    <col min="14089" max="14334" width="7.5" style="2648"/>
    <col min="14335" max="14335" width="2" style="2648" customWidth="1"/>
    <col min="14336" max="14337" width="7.5" style="2648"/>
    <col min="14338" max="14338" width="13.59765625" style="2648" customWidth="1"/>
    <col min="14339" max="14339" width="6.09765625" style="2648" customWidth="1"/>
    <col min="14340" max="14344" width="6.59765625" style="2648" customWidth="1"/>
    <col min="14345" max="14590" width="7.5" style="2648"/>
    <col min="14591" max="14591" width="2" style="2648" customWidth="1"/>
    <col min="14592" max="14593" width="7.5" style="2648"/>
    <col min="14594" max="14594" width="13.59765625" style="2648" customWidth="1"/>
    <col min="14595" max="14595" width="6.09765625" style="2648" customWidth="1"/>
    <col min="14596" max="14600" width="6.59765625" style="2648" customWidth="1"/>
    <col min="14601" max="14846" width="7.5" style="2648"/>
    <col min="14847" max="14847" width="2" style="2648" customWidth="1"/>
    <col min="14848" max="14849" width="7.5" style="2648"/>
    <col min="14850" max="14850" width="13.59765625" style="2648" customWidth="1"/>
    <col min="14851" max="14851" width="6.09765625" style="2648" customWidth="1"/>
    <col min="14852" max="14856" width="6.59765625" style="2648" customWidth="1"/>
    <col min="14857" max="15102" width="7.5" style="2648"/>
    <col min="15103" max="15103" width="2" style="2648" customWidth="1"/>
    <col min="15104" max="15105" width="7.5" style="2648"/>
    <col min="15106" max="15106" width="13.59765625" style="2648" customWidth="1"/>
    <col min="15107" max="15107" width="6.09765625" style="2648" customWidth="1"/>
    <col min="15108" max="15112" width="6.59765625" style="2648" customWidth="1"/>
    <col min="15113" max="15358" width="7.5" style="2648"/>
    <col min="15359" max="15359" width="2" style="2648" customWidth="1"/>
    <col min="15360" max="15361" width="7.5" style="2648"/>
    <col min="15362" max="15362" width="13.59765625" style="2648" customWidth="1"/>
    <col min="15363" max="15363" width="6.09765625" style="2648" customWidth="1"/>
    <col min="15364" max="15368" width="6.59765625" style="2648" customWidth="1"/>
    <col min="15369" max="15614" width="7.5" style="2648"/>
    <col min="15615" max="15615" width="2" style="2648" customWidth="1"/>
    <col min="15616" max="15617" width="7.5" style="2648"/>
    <col min="15618" max="15618" width="13.59765625" style="2648" customWidth="1"/>
    <col min="15619" max="15619" width="6.09765625" style="2648" customWidth="1"/>
    <col min="15620" max="15624" width="6.59765625" style="2648" customWidth="1"/>
    <col min="15625" max="15870" width="7.5" style="2648"/>
    <col min="15871" max="15871" width="2" style="2648" customWidth="1"/>
    <col min="15872" max="15873" width="7.5" style="2648"/>
    <col min="15874" max="15874" width="13.59765625" style="2648" customWidth="1"/>
    <col min="15875" max="15875" width="6.09765625" style="2648" customWidth="1"/>
    <col min="15876" max="15880" width="6.59765625" style="2648" customWidth="1"/>
    <col min="15881" max="16126" width="7.5" style="2648"/>
    <col min="16127" max="16127" width="2" style="2648" customWidth="1"/>
    <col min="16128" max="16129" width="7.5" style="2648"/>
    <col min="16130" max="16130" width="13.59765625" style="2648" customWidth="1"/>
    <col min="16131" max="16131" width="6.09765625" style="2648" customWidth="1"/>
    <col min="16132" max="16136" width="6.59765625" style="2648" customWidth="1"/>
    <col min="16137" max="16384" width="7.5" style="2648"/>
  </cols>
  <sheetData>
    <row r="1" spans="1:11" s="1979" customFormat="1" ht="17.100000000000001" customHeight="1" x14ac:dyDescent="0.3">
      <c r="A1" s="6383" t="s">
        <v>0</v>
      </c>
      <c r="B1" s="6383"/>
      <c r="C1" s="6383"/>
      <c r="D1" s="6383"/>
      <c r="E1" s="6383"/>
      <c r="F1" s="6383"/>
      <c r="G1" s="6383"/>
      <c r="H1" s="6383"/>
    </row>
    <row r="2" spans="1:11" s="2646" customFormat="1" ht="16.8" x14ac:dyDescent="0.3">
      <c r="A2" s="2645" t="s">
        <v>3110</v>
      </c>
      <c r="G2" s="2647"/>
      <c r="H2" s="2647"/>
    </row>
    <row r="3" spans="1:11" ht="16.2" thickBot="1" x14ac:dyDescent="0.35"/>
    <row r="4" spans="1:11" s="2657" customFormat="1" ht="16.8" x14ac:dyDescent="0.3">
      <c r="A4" s="2649"/>
      <c r="B4" s="2650"/>
      <c r="C4" s="2650"/>
      <c r="D4" s="2651"/>
      <c r="E4" s="2652" t="s">
        <v>3053</v>
      </c>
      <c r="F4" s="2653">
        <v>2020</v>
      </c>
      <c r="G4" s="2654">
        <v>2021</v>
      </c>
      <c r="H4" s="2655">
        <v>2022</v>
      </c>
      <c r="I4" s="2653">
        <v>2023</v>
      </c>
      <c r="J4" s="2656">
        <v>2024</v>
      </c>
      <c r="K4" s="2646"/>
    </row>
    <row r="5" spans="1:11" ht="20.25" customHeight="1" x14ac:dyDescent="0.3">
      <c r="A5" s="2658"/>
      <c r="B5" s="2659" t="s">
        <v>3111</v>
      </c>
      <c r="C5" s="2659"/>
      <c r="D5" s="2660"/>
      <c r="E5" s="2661" t="s">
        <v>3059</v>
      </c>
      <c r="F5" s="2662">
        <v>478.7</v>
      </c>
      <c r="G5" s="2663">
        <v>469.1</v>
      </c>
      <c r="H5" s="2664">
        <v>462.1</v>
      </c>
      <c r="I5" s="2662">
        <v>463.8</v>
      </c>
      <c r="J5" s="2665">
        <v>468.8</v>
      </c>
    </row>
    <row r="6" spans="1:11" ht="20.25" customHeight="1" x14ac:dyDescent="0.3">
      <c r="A6" s="2658"/>
      <c r="B6" s="2659" t="s">
        <v>3112</v>
      </c>
      <c r="C6" s="2659"/>
      <c r="D6" s="2660"/>
      <c r="E6" s="2661" t="s">
        <v>3059</v>
      </c>
      <c r="F6" s="2662">
        <v>1912.9</v>
      </c>
      <c r="G6" s="2663">
        <v>1971.3</v>
      </c>
      <c r="H6" s="2664">
        <v>2096.8000000000002</v>
      </c>
      <c r="I6" s="2662">
        <v>2104.6999999999998</v>
      </c>
      <c r="J6" s="2665">
        <v>2195.1</v>
      </c>
    </row>
    <row r="7" spans="1:11" ht="20.25" customHeight="1" x14ac:dyDescent="0.3">
      <c r="A7" s="2658"/>
      <c r="B7" s="2659" t="s">
        <v>3113</v>
      </c>
      <c r="C7" s="2659"/>
      <c r="D7" s="2660"/>
      <c r="E7" s="2666" t="s">
        <v>3114</v>
      </c>
      <c r="F7" s="2662">
        <v>271.3</v>
      </c>
      <c r="G7" s="2663">
        <v>259.2</v>
      </c>
      <c r="H7" s="2664">
        <v>180.7</v>
      </c>
      <c r="I7" s="2662">
        <v>160.30000000000001</v>
      </c>
      <c r="J7" s="2665">
        <v>135.80000000000001</v>
      </c>
    </row>
    <row r="8" spans="1:11" ht="20.25" customHeight="1" x14ac:dyDescent="0.3">
      <c r="A8" s="2658"/>
      <c r="B8" s="2659" t="s">
        <v>3115</v>
      </c>
      <c r="C8" s="2659"/>
      <c r="D8" s="2660"/>
      <c r="E8" s="2666" t="s">
        <v>3114</v>
      </c>
      <c r="F8" s="2662">
        <v>1350.8</v>
      </c>
      <c r="G8" s="2663">
        <v>1210.5999999999999</v>
      </c>
      <c r="H8" s="2664">
        <v>1212.8</v>
      </c>
      <c r="I8" s="2662">
        <v>1123.4000000000001</v>
      </c>
      <c r="J8" s="2665">
        <v>1063.9000000000001</v>
      </c>
    </row>
    <row r="9" spans="1:11" ht="20.25" customHeight="1" x14ac:dyDescent="0.3">
      <c r="A9" s="2658"/>
      <c r="B9" s="2659" t="s">
        <v>3116</v>
      </c>
      <c r="C9" s="2659"/>
      <c r="D9" s="2660"/>
      <c r="E9" s="2666"/>
      <c r="F9" s="2662"/>
      <c r="G9" s="2663"/>
      <c r="H9" s="2664"/>
      <c r="I9" s="2662"/>
      <c r="J9" s="2665"/>
    </row>
    <row r="10" spans="1:11" ht="27" customHeight="1" x14ac:dyDescent="0.3">
      <c r="A10" s="2658"/>
      <c r="B10" s="6598" t="s">
        <v>3117</v>
      </c>
      <c r="C10" s="6598"/>
      <c r="D10" s="6599"/>
      <c r="E10" s="2667" t="s">
        <v>3118</v>
      </c>
      <c r="F10" s="2662">
        <v>6</v>
      </c>
      <c r="G10" s="2663">
        <v>3.7</v>
      </c>
      <c r="H10" s="2664">
        <v>3.2</v>
      </c>
      <c r="I10" s="2662">
        <v>2.7</v>
      </c>
      <c r="J10" s="2665">
        <v>3.6</v>
      </c>
    </row>
    <row r="11" spans="1:11" ht="27" customHeight="1" x14ac:dyDescent="0.3">
      <c r="A11" s="2658"/>
      <c r="B11" s="6598" t="s">
        <v>3119</v>
      </c>
      <c r="C11" s="6598"/>
      <c r="D11" s="6599"/>
      <c r="E11" s="2667" t="s">
        <v>3118</v>
      </c>
      <c r="F11" s="2662">
        <v>28.7</v>
      </c>
      <c r="G11" s="2663">
        <v>27.2</v>
      </c>
      <c r="H11" s="2664">
        <v>27.3</v>
      </c>
      <c r="I11" s="2662">
        <v>20.7</v>
      </c>
      <c r="J11" s="2665">
        <v>14.3</v>
      </c>
    </row>
    <row r="12" spans="1:11" ht="16.2" thickBot="1" x14ac:dyDescent="0.35">
      <c r="A12" s="2668"/>
      <c r="B12" s="2669"/>
      <c r="C12" s="2670"/>
      <c r="D12" s="2670"/>
      <c r="E12" s="2671"/>
      <c r="F12" s="2672"/>
      <c r="G12" s="2672"/>
      <c r="H12" s="2668"/>
      <c r="I12" s="2673"/>
      <c r="J12" s="2674"/>
    </row>
    <row r="13" spans="1:11" s="2659" customFormat="1" ht="13.2" x14ac:dyDescent="0.25">
      <c r="A13" s="2675"/>
      <c r="B13" s="2675" t="s">
        <v>3120</v>
      </c>
      <c r="C13" s="2675"/>
      <c r="D13" s="2675"/>
      <c r="E13" s="2675"/>
    </row>
    <row r="14" spans="1:11" s="2659" customFormat="1" ht="14.4" x14ac:dyDescent="0.25">
      <c r="A14" s="2675"/>
      <c r="B14" s="2676"/>
      <c r="C14" s="2675"/>
      <c r="D14" s="2677"/>
      <c r="E14" s="2675"/>
    </row>
    <row r="15" spans="1:11" s="2657" customFormat="1" ht="16.8" x14ac:dyDescent="0.3">
      <c r="A15" s="2645" t="s">
        <v>3121</v>
      </c>
      <c r="B15" s="2645"/>
      <c r="C15" s="2645"/>
      <c r="D15" s="2645"/>
      <c r="E15" s="2645"/>
    </row>
    <row r="16" spans="1:11" s="2657" customFormat="1" ht="17.399999999999999" thickBot="1" x14ac:dyDescent="0.35"/>
    <row r="17" spans="1:10" s="2646" customFormat="1" ht="16.8" x14ac:dyDescent="0.3">
      <c r="A17" s="2678"/>
      <c r="B17" s="2679"/>
      <c r="C17" s="2679"/>
      <c r="D17" s="2680"/>
      <c r="E17" s="2681" t="s">
        <v>3053</v>
      </c>
      <c r="F17" s="2654">
        <v>2020</v>
      </c>
      <c r="G17" s="2653">
        <v>2021</v>
      </c>
      <c r="H17" s="2656">
        <v>2022</v>
      </c>
      <c r="I17" s="2656">
        <v>2023</v>
      </c>
      <c r="J17" s="2656">
        <v>2024</v>
      </c>
    </row>
    <row r="18" spans="1:10" s="2684" customFormat="1" ht="13.8" x14ac:dyDescent="0.25">
      <c r="A18" s="2682"/>
      <c r="B18" s="2659"/>
      <c r="C18" s="2659"/>
      <c r="D18" s="2683" t="s">
        <v>3122</v>
      </c>
      <c r="E18" s="2660"/>
      <c r="G18" s="2685"/>
      <c r="H18" s="2686"/>
      <c r="I18" s="2686"/>
      <c r="J18" s="2686"/>
    </row>
    <row r="19" spans="1:10" s="2684" customFormat="1" ht="13.8" x14ac:dyDescent="0.25">
      <c r="A19" s="2687"/>
      <c r="B19" s="2688" t="s">
        <v>3123</v>
      </c>
      <c r="C19" s="2659"/>
      <c r="D19" s="2689"/>
      <c r="E19" s="2661" t="s">
        <v>316</v>
      </c>
      <c r="F19" s="2690">
        <v>1</v>
      </c>
      <c r="G19" s="2691">
        <v>1</v>
      </c>
      <c r="H19" s="2692">
        <v>1</v>
      </c>
      <c r="I19" s="2692">
        <v>1</v>
      </c>
      <c r="J19" s="2692">
        <v>1</v>
      </c>
    </row>
    <row r="20" spans="1:10" s="2684" customFormat="1" ht="13.8" x14ac:dyDescent="0.25">
      <c r="A20" s="2687"/>
      <c r="B20" s="2688" t="s">
        <v>3124</v>
      </c>
      <c r="C20" s="2659"/>
      <c r="D20" s="2689"/>
      <c r="E20" s="2661" t="s">
        <v>3059</v>
      </c>
      <c r="F20" s="2690">
        <v>10</v>
      </c>
      <c r="G20" s="2691">
        <v>10</v>
      </c>
      <c r="H20" s="2692">
        <v>12</v>
      </c>
      <c r="I20" s="2692">
        <v>12</v>
      </c>
      <c r="J20" s="2692">
        <v>12</v>
      </c>
    </row>
    <row r="21" spans="1:10" s="2684" customFormat="1" ht="13.8" x14ac:dyDescent="0.25">
      <c r="A21" s="2687"/>
      <c r="B21" s="2688" t="s">
        <v>3125</v>
      </c>
      <c r="C21" s="2659"/>
      <c r="D21" s="2689"/>
      <c r="E21" s="2661" t="s">
        <v>3059</v>
      </c>
      <c r="F21" s="2690">
        <v>4</v>
      </c>
      <c r="G21" s="2691">
        <v>4</v>
      </c>
      <c r="H21" s="2692">
        <v>4</v>
      </c>
      <c r="I21" s="2692">
        <v>4</v>
      </c>
      <c r="J21" s="2692">
        <v>4</v>
      </c>
    </row>
    <row r="22" spans="1:10" s="2684" customFormat="1" ht="13.8" x14ac:dyDescent="0.25">
      <c r="A22" s="2687"/>
      <c r="B22" s="2688" t="s">
        <v>3124</v>
      </c>
      <c r="C22" s="2659"/>
      <c r="D22" s="2689"/>
      <c r="E22" s="2661" t="s">
        <v>3059</v>
      </c>
      <c r="F22" s="2690">
        <v>4</v>
      </c>
      <c r="G22" s="2691">
        <v>4</v>
      </c>
      <c r="H22" s="2692">
        <v>4</v>
      </c>
      <c r="I22" s="2692">
        <v>4</v>
      </c>
      <c r="J22" s="2692">
        <v>4</v>
      </c>
    </row>
    <row r="23" spans="1:10" s="2684" customFormat="1" ht="13.8" x14ac:dyDescent="0.25">
      <c r="A23" s="2682"/>
      <c r="B23" s="2659" t="s">
        <v>3126</v>
      </c>
      <c r="C23" s="2659"/>
      <c r="D23" s="2660"/>
      <c r="E23" s="2661" t="s">
        <v>3059</v>
      </c>
      <c r="F23" s="2690">
        <v>77</v>
      </c>
      <c r="G23" s="2691">
        <v>77</v>
      </c>
      <c r="H23" s="2692">
        <v>77</v>
      </c>
      <c r="I23" s="2692">
        <v>79</v>
      </c>
      <c r="J23" s="2692">
        <v>79</v>
      </c>
    </row>
    <row r="24" spans="1:10" s="2684" customFormat="1" ht="13.8" x14ac:dyDescent="0.25">
      <c r="A24" s="2682"/>
      <c r="B24" s="2659" t="s">
        <v>3127</v>
      </c>
      <c r="C24" s="2659"/>
      <c r="D24" s="2660"/>
      <c r="E24" s="2661" t="s">
        <v>3128</v>
      </c>
      <c r="F24" s="2693">
        <v>2520</v>
      </c>
      <c r="G24" s="2694">
        <v>2520</v>
      </c>
      <c r="H24" s="2695">
        <v>2520</v>
      </c>
      <c r="I24" s="2695">
        <v>2688</v>
      </c>
      <c r="J24" s="2695">
        <v>2688</v>
      </c>
    </row>
    <row r="25" spans="1:10" s="2684" customFormat="1" ht="13.8" x14ac:dyDescent="0.25">
      <c r="A25" s="2682"/>
      <c r="B25" s="2659" t="s">
        <v>3129</v>
      </c>
      <c r="C25" s="2659"/>
      <c r="D25" s="2660"/>
      <c r="E25" s="2696"/>
      <c r="G25" s="2697"/>
      <c r="H25" s="2698"/>
      <c r="I25" s="2698"/>
      <c r="J25" s="2698"/>
    </row>
    <row r="26" spans="1:10" s="2684" customFormat="1" ht="13.8" x14ac:dyDescent="0.25">
      <c r="A26" s="2682"/>
      <c r="B26" s="2659"/>
      <c r="C26" s="2659" t="s">
        <v>3130</v>
      </c>
      <c r="D26" s="2660"/>
      <c r="E26" s="2661" t="s">
        <v>3131</v>
      </c>
      <c r="F26" s="2699" t="s">
        <v>3132</v>
      </c>
      <c r="G26" s="2699" t="s">
        <v>3132</v>
      </c>
      <c r="H26" s="2700" t="s">
        <v>3132</v>
      </c>
      <c r="I26" s="2700" t="s">
        <v>3132</v>
      </c>
      <c r="J26" s="2700" t="s">
        <v>3132</v>
      </c>
    </row>
    <row r="27" spans="1:10" s="2684" customFormat="1" ht="13.8" x14ac:dyDescent="0.25">
      <c r="A27" s="2682"/>
      <c r="B27" s="2659"/>
      <c r="C27" s="2659" t="s">
        <v>3133</v>
      </c>
      <c r="D27" s="2660"/>
      <c r="E27" s="2661" t="s">
        <v>3131</v>
      </c>
      <c r="F27" s="2699" t="s">
        <v>3134</v>
      </c>
      <c r="G27" s="2699" t="s">
        <v>3134</v>
      </c>
      <c r="H27" s="2700" t="s">
        <v>3134</v>
      </c>
      <c r="I27" s="2700" t="s">
        <v>3135</v>
      </c>
      <c r="J27" s="2700" t="s">
        <v>3135</v>
      </c>
    </row>
    <row r="28" spans="1:10" s="2684" customFormat="1" ht="13.8" x14ac:dyDescent="0.25">
      <c r="A28" s="2682"/>
      <c r="B28" s="2659"/>
      <c r="C28" s="2659"/>
      <c r="D28" s="2660"/>
      <c r="E28" s="2660"/>
      <c r="G28" s="2697"/>
      <c r="H28" s="2698"/>
      <c r="I28" s="2698"/>
      <c r="J28" s="2698"/>
    </row>
    <row r="29" spans="1:10" s="2684" customFormat="1" ht="13.8" x14ac:dyDescent="0.25">
      <c r="A29" s="2682"/>
      <c r="B29" s="2659"/>
      <c r="C29" s="2701"/>
      <c r="D29" s="2683" t="s">
        <v>3136</v>
      </c>
      <c r="E29" s="2660"/>
      <c r="G29" s="2697"/>
      <c r="H29" s="2698"/>
      <c r="I29" s="2698"/>
      <c r="J29" s="2698"/>
    </row>
    <row r="30" spans="1:10" s="2684" customFormat="1" ht="13.8" x14ac:dyDescent="0.25">
      <c r="A30" s="2682"/>
      <c r="B30" s="2659"/>
      <c r="C30" s="2701"/>
      <c r="D30" s="2683"/>
      <c r="E30" s="2660"/>
      <c r="G30" s="2697"/>
      <c r="H30" s="2698"/>
      <c r="I30" s="2698"/>
      <c r="J30" s="2698"/>
    </row>
    <row r="31" spans="1:10" s="2684" customFormat="1" ht="13.8" x14ac:dyDescent="0.25">
      <c r="A31" s="2687"/>
      <c r="B31" s="2688" t="s">
        <v>3123</v>
      </c>
      <c r="C31" s="2659"/>
      <c r="D31" s="2689"/>
      <c r="E31" s="2661" t="s">
        <v>316</v>
      </c>
      <c r="F31" s="2690">
        <v>2</v>
      </c>
      <c r="G31" s="2691">
        <v>2</v>
      </c>
      <c r="H31" s="2702">
        <v>2</v>
      </c>
      <c r="I31" s="2702">
        <v>2</v>
      </c>
      <c r="J31" s="2702">
        <v>2</v>
      </c>
    </row>
    <row r="32" spans="1:10" s="2684" customFormat="1" ht="13.8" x14ac:dyDescent="0.25">
      <c r="A32" s="2687"/>
      <c r="B32" s="2688" t="s">
        <v>3137</v>
      </c>
      <c r="C32" s="2659"/>
      <c r="D32" s="2689"/>
      <c r="E32" s="2661" t="s">
        <v>3059</v>
      </c>
      <c r="F32" s="2690">
        <v>24</v>
      </c>
      <c r="G32" s="2691">
        <v>24</v>
      </c>
      <c r="H32" s="2702">
        <v>32</v>
      </c>
      <c r="I32" s="2702">
        <v>32</v>
      </c>
      <c r="J32" s="2702">
        <v>32</v>
      </c>
    </row>
    <row r="33" spans="1:10" s="2684" customFormat="1" ht="13.8" x14ac:dyDescent="0.25">
      <c r="A33" s="2687"/>
      <c r="B33" s="2688" t="s">
        <v>3138</v>
      </c>
      <c r="C33" s="2659"/>
      <c r="D33" s="2689"/>
      <c r="E33" s="2661" t="s">
        <v>3059</v>
      </c>
      <c r="F33" s="2703" t="s">
        <v>911</v>
      </c>
      <c r="G33" s="2703" t="s">
        <v>911</v>
      </c>
      <c r="H33" s="2704" t="s">
        <v>911</v>
      </c>
      <c r="I33" s="2704" t="s">
        <v>911</v>
      </c>
      <c r="J33" s="2704" t="s">
        <v>911</v>
      </c>
    </row>
    <row r="34" spans="1:10" s="2684" customFormat="1" ht="13.8" x14ac:dyDescent="0.25">
      <c r="A34" s="2687"/>
      <c r="B34" s="2688" t="s">
        <v>3139</v>
      </c>
      <c r="C34" s="2659"/>
      <c r="D34" s="2689"/>
      <c r="E34" s="2661" t="s">
        <v>3059</v>
      </c>
      <c r="F34" s="2690">
        <v>3</v>
      </c>
      <c r="G34" s="2691">
        <v>3</v>
      </c>
      <c r="H34" s="2702">
        <v>3</v>
      </c>
      <c r="I34" s="2702">
        <v>3</v>
      </c>
      <c r="J34" s="2702">
        <v>3</v>
      </c>
    </row>
    <row r="35" spans="1:10" s="2684" customFormat="1" ht="13.8" x14ac:dyDescent="0.25">
      <c r="A35" s="2682"/>
      <c r="B35" s="2659" t="s">
        <v>3126</v>
      </c>
      <c r="C35" s="2659"/>
      <c r="D35" s="2660"/>
      <c r="E35" s="2661" t="s">
        <v>3059</v>
      </c>
      <c r="F35" s="2690">
        <v>179</v>
      </c>
      <c r="G35" s="2691">
        <v>179</v>
      </c>
      <c r="H35" s="2702">
        <v>179</v>
      </c>
      <c r="I35" s="2702">
        <v>84</v>
      </c>
      <c r="J35" s="2702">
        <v>84</v>
      </c>
    </row>
    <row r="36" spans="1:10" s="2684" customFormat="1" ht="13.8" x14ac:dyDescent="0.25">
      <c r="A36" s="2682"/>
      <c r="B36" s="2659" t="s">
        <v>3140</v>
      </c>
      <c r="C36" s="2659"/>
      <c r="D36" s="2660"/>
      <c r="E36" s="2661" t="s">
        <v>3131</v>
      </c>
      <c r="F36" s="2690" t="s">
        <v>3141</v>
      </c>
      <c r="G36" s="2691" t="s">
        <v>3141</v>
      </c>
      <c r="H36" s="2702" t="s">
        <v>3141</v>
      </c>
      <c r="I36" s="2702" t="s">
        <v>3142</v>
      </c>
      <c r="J36" s="2702" t="s">
        <v>3142</v>
      </c>
    </row>
    <row r="37" spans="1:10" s="2684" customFormat="1" ht="13.8" x14ac:dyDescent="0.25">
      <c r="A37" s="2682"/>
      <c r="B37" s="2659" t="s">
        <v>3143</v>
      </c>
      <c r="C37" s="2659"/>
      <c r="D37" s="2660"/>
      <c r="E37" s="2661" t="s">
        <v>3128</v>
      </c>
      <c r="F37" s="2693">
        <v>4032</v>
      </c>
      <c r="G37" s="2694">
        <v>4032</v>
      </c>
      <c r="H37" s="2705">
        <v>5376</v>
      </c>
      <c r="I37" s="2705">
        <v>5376</v>
      </c>
      <c r="J37" s="2705">
        <v>5376</v>
      </c>
    </row>
    <row r="38" spans="1:10" s="2684" customFormat="1" ht="13.8" x14ac:dyDescent="0.25">
      <c r="A38" s="2682"/>
      <c r="B38" s="2659" t="s">
        <v>3144</v>
      </c>
      <c r="C38" s="2659"/>
      <c r="D38" s="2660"/>
      <c r="E38" s="2661"/>
      <c r="G38" s="2706"/>
      <c r="H38" s="2707"/>
      <c r="I38" s="2707"/>
      <c r="J38" s="2707"/>
    </row>
    <row r="39" spans="1:10" s="2684" customFormat="1" ht="13.8" x14ac:dyDescent="0.25">
      <c r="A39" s="2682"/>
      <c r="B39" s="6600" t="s">
        <v>3145</v>
      </c>
      <c r="C39" s="6600"/>
      <c r="D39" s="6601"/>
      <c r="E39" s="2661" t="s">
        <v>316</v>
      </c>
      <c r="F39" s="2693">
        <v>338842</v>
      </c>
      <c r="G39" s="2694">
        <v>332249</v>
      </c>
      <c r="H39" s="2705">
        <v>334489</v>
      </c>
      <c r="I39" s="2705">
        <v>333946</v>
      </c>
      <c r="J39" s="2705">
        <v>334756</v>
      </c>
    </row>
    <row r="40" spans="1:10" s="2684" customFormat="1" ht="14.4" thickBot="1" x14ac:dyDescent="0.3">
      <c r="A40" s="2708"/>
      <c r="B40" s="6602" t="s">
        <v>3146</v>
      </c>
      <c r="C40" s="6602"/>
      <c r="D40" s="6603"/>
      <c r="E40" s="2709" t="s">
        <v>3059</v>
      </c>
      <c r="F40" s="2710">
        <v>11018</v>
      </c>
      <c r="G40" s="2711">
        <v>10742</v>
      </c>
      <c r="H40" s="2712">
        <v>11790</v>
      </c>
      <c r="I40" s="2712">
        <v>12104</v>
      </c>
      <c r="J40" s="2712">
        <v>12228</v>
      </c>
    </row>
    <row r="41" spans="1:10" s="2659" customFormat="1" ht="13.2" x14ac:dyDescent="0.25">
      <c r="B41" s="2675" t="s">
        <v>3147</v>
      </c>
      <c r="C41" s="2713"/>
      <c r="D41" s="2713"/>
      <c r="E41" s="2713"/>
    </row>
    <row r="43" spans="1:10" x14ac:dyDescent="0.3">
      <c r="G43" s="2714"/>
      <c r="H43" s="2714"/>
    </row>
    <row r="44" spans="1:10" x14ac:dyDescent="0.3">
      <c r="G44" s="2714"/>
      <c r="H44" s="2715"/>
    </row>
  </sheetData>
  <mergeCells count="5">
    <mergeCell ref="B10:D10"/>
    <mergeCell ref="B11:D11"/>
    <mergeCell ref="B39:D39"/>
    <mergeCell ref="B40:D40"/>
    <mergeCell ref="A1:H1"/>
  </mergeCells>
  <hyperlinks>
    <hyperlink ref="A1" location="CONTENT!A1" display="Back to table of contents" xr:uid="{9F44B785-0188-4362-9D09-032A804241CF}"/>
    <hyperlink ref="A1:H1" location="CONTENT!B184" display="Back to table of contents" xr:uid="{CBA29248-3275-4290-A2EC-E5CABE22E207}"/>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9A599-727D-402A-9B8D-5EDD58CD5552}">
  <dimension ref="A1:N32"/>
  <sheetViews>
    <sheetView workbookViewId="0">
      <selection sqref="A1:C1"/>
    </sheetView>
  </sheetViews>
  <sheetFormatPr defaultColWidth="6.8984375" defaultRowHeight="19.5" customHeight="1" x14ac:dyDescent="0.25"/>
  <cols>
    <col min="1" max="1" width="18.59765625" style="1538" customWidth="1"/>
    <col min="2" max="11" width="7.59765625" style="1538" customWidth="1"/>
    <col min="12" max="259" width="6.8984375" style="1538"/>
    <col min="260" max="260" width="18.59765625" style="1538" customWidth="1"/>
    <col min="261" max="262" width="7.19921875" style="1538" customWidth="1"/>
    <col min="263" max="263" width="5.8984375" style="1538" customWidth="1"/>
    <col min="264" max="266" width="7.19921875" style="1538" customWidth="1"/>
    <col min="267" max="515" width="6.8984375" style="1538"/>
    <col min="516" max="516" width="18.59765625" style="1538" customWidth="1"/>
    <col min="517" max="518" width="7.19921875" style="1538" customWidth="1"/>
    <col min="519" max="519" width="5.8984375" style="1538" customWidth="1"/>
    <col min="520" max="522" width="7.19921875" style="1538" customWidth="1"/>
    <col min="523" max="771" width="6.8984375" style="1538"/>
    <col min="772" max="772" width="18.59765625" style="1538" customWidth="1"/>
    <col min="773" max="774" width="7.19921875" style="1538" customWidth="1"/>
    <col min="775" max="775" width="5.8984375" style="1538" customWidth="1"/>
    <col min="776" max="778" width="7.19921875" style="1538" customWidth="1"/>
    <col min="779" max="1027" width="6.8984375" style="1538"/>
    <col min="1028" max="1028" width="18.59765625" style="1538" customWidth="1"/>
    <col min="1029" max="1030" width="7.19921875" style="1538" customWidth="1"/>
    <col min="1031" max="1031" width="5.8984375" style="1538" customWidth="1"/>
    <col min="1032" max="1034" width="7.19921875" style="1538" customWidth="1"/>
    <col min="1035" max="1283" width="6.8984375" style="1538"/>
    <col min="1284" max="1284" width="18.59765625" style="1538" customWidth="1"/>
    <col min="1285" max="1286" width="7.19921875" style="1538" customWidth="1"/>
    <col min="1287" max="1287" width="5.8984375" style="1538" customWidth="1"/>
    <col min="1288" max="1290" width="7.19921875" style="1538" customWidth="1"/>
    <col min="1291" max="1539" width="6.8984375" style="1538"/>
    <col min="1540" max="1540" width="18.59765625" style="1538" customWidth="1"/>
    <col min="1541" max="1542" width="7.19921875" style="1538" customWidth="1"/>
    <col min="1543" max="1543" width="5.8984375" style="1538" customWidth="1"/>
    <col min="1544" max="1546" width="7.19921875" style="1538" customWidth="1"/>
    <col min="1547" max="1795" width="6.8984375" style="1538"/>
    <col min="1796" max="1796" width="18.59765625" style="1538" customWidth="1"/>
    <col min="1797" max="1798" width="7.19921875" style="1538" customWidth="1"/>
    <col min="1799" max="1799" width="5.8984375" style="1538" customWidth="1"/>
    <col min="1800" max="1802" width="7.19921875" style="1538" customWidth="1"/>
    <col min="1803" max="2051" width="6.8984375" style="1538"/>
    <col min="2052" max="2052" width="18.59765625" style="1538" customWidth="1"/>
    <col min="2053" max="2054" width="7.19921875" style="1538" customWidth="1"/>
    <col min="2055" max="2055" width="5.8984375" style="1538" customWidth="1"/>
    <col min="2056" max="2058" width="7.19921875" style="1538" customWidth="1"/>
    <col min="2059" max="2307" width="6.8984375" style="1538"/>
    <col min="2308" max="2308" width="18.59765625" style="1538" customWidth="1"/>
    <col min="2309" max="2310" width="7.19921875" style="1538" customWidth="1"/>
    <col min="2311" max="2311" width="5.8984375" style="1538" customWidth="1"/>
    <col min="2312" max="2314" width="7.19921875" style="1538" customWidth="1"/>
    <col min="2315" max="2563" width="6.8984375" style="1538"/>
    <col min="2564" max="2564" width="18.59765625" style="1538" customWidth="1"/>
    <col min="2565" max="2566" width="7.19921875" style="1538" customWidth="1"/>
    <col min="2567" max="2567" width="5.8984375" style="1538" customWidth="1"/>
    <col min="2568" max="2570" width="7.19921875" style="1538" customWidth="1"/>
    <col min="2571" max="2819" width="6.8984375" style="1538"/>
    <col min="2820" max="2820" width="18.59765625" style="1538" customWidth="1"/>
    <col min="2821" max="2822" width="7.19921875" style="1538" customWidth="1"/>
    <col min="2823" max="2823" width="5.8984375" style="1538" customWidth="1"/>
    <col min="2824" max="2826" width="7.19921875" style="1538" customWidth="1"/>
    <col min="2827" max="3075" width="6.8984375" style="1538"/>
    <col min="3076" max="3076" width="18.59765625" style="1538" customWidth="1"/>
    <col min="3077" max="3078" width="7.19921875" style="1538" customWidth="1"/>
    <col min="3079" max="3079" width="5.8984375" style="1538" customWidth="1"/>
    <col min="3080" max="3082" width="7.19921875" style="1538" customWidth="1"/>
    <col min="3083" max="3331" width="6.8984375" style="1538"/>
    <col min="3332" max="3332" width="18.59765625" style="1538" customWidth="1"/>
    <col min="3333" max="3334" width="7.19921875" style="1538" customWidth="1"/>
    <col min="3335" max="3335" width="5.8984375" style="1538" customWidth="1"/>
    <col min="3336" max="3338" width="7.19921875" style="1538" customWidth="1"/>
    <col min="3339" max="3587" width="6.8984375" style="1538"/>
    <col min="3588" max="3588" width="18.59765625" style="1538" customWidth="1"/>
    <col min="3589" max="3590" width="7.19921875" style="1538" customWidth="1"/>
    <col min="3591" max="3591" width="5.8984375" style="1538" customWidth="1"/>
    <col min="3592" max="3594" width="7.19921875" style="1538" customWidth="1"/>
    <col min="3595" max="3843" width="6.8984375" style="1538"/>
    <col min="3844" max="3844" width="18.59765625" style="1538" customWidth="1"/>
    <col min="3845" max="3846" width="7.19921875" style="1538" customWidth="1"/>
    <col min="3847" max="3847" width="5.8984375" style="1538" customWidth="1"/>
    <col min="3848" max="3850" width="7.19921875" style="1538" customWidth="1"/>
    <col min="3851" max="4099" width="6.8984375" style="1538"/>
    <col min="4100" max="4100" width="18.59765625" style="1538" customWidth="1"/>
    <col min="4101" max="4102" width="7.19921875" style="1538" customWidth="1"/>
    <col min="4103" max="4103" width="5.8984375" style="1538" customWidth="1"/>
    <col min="4104" max="4106" width="7.19921875" style="1538" customWidth="1"/>
    <col min="4107" max="4355" width="6.8984375" style="1538"/>
    <col min="4356" max="4356" width="18.59765625" style="1538" customWidth="1"/>
    <col min="4357" max="4358" width="7.19921875" style="1538" customWidth="1"/>
    <col min="4359" max="4359" width="5.8984375" style="1538" customWidth="1"/>
    <col min="4360" max="4362" width="7.19921875" style="1538" customWidth="1"/>
    <col min="4363" max="4611" width="6.8984375" style="1538"/>
    <col min="4612" max="4612" width="18.59765625" style="1538" customWidth="1"/>
    <col min="4613" max="4614" width="7.19921875" style="1538" customWidth="1"/>
    <col min="4615" max="4615" width="5.8984375" style="1538" customWidth="1"/>
    <col min="4616" max="4618" width="7.19921875" style="1538" customWidth="1"/>
    <col min="4619" max="4867" width="6.8984375" style="1538"/>
    <col min="4868" max="4868" width="18.59765625" style="1538" customWidth="1"/>
    <col min="4869" max="4870" width="7.19921875" style="1538" customWidth="1"/>
    <col min="4871" max="4871" width="5.8984375" style="1538" customWidth="1"/>
    <col min="4872" max="4874" width="7.19921875" style="1538" customWidth="1"/>
    <col min="4875" max="5123" width="6.8984375" style="1538"/>
    <col min="5124" max="5124" width="18.59765625" style="1538" customWidth="1"/>
    <col min="5125" max="5126" width="7.19921875" style="1538" customWidth="1"/>
    <col min="5127" max="5127" width="5.8984375" style="1538" customWidth="1"/>
    <col min="5128" max="5130" width="7.19921875" style="1538" customWidth="1"/>
    <col min="5131" max="5379" width="6.8984375" style="1538"/>
    <col min="5380" max="5380" width="18.59765625" style="1538" customWidth="1"/>
    <col min="5381" max="5382" width="7.19921875" style="1538" customWidth="1"/>
    <col min="5383" max="5383" width="5.8984375" style="1538" customWidth="1"/>
    <col min="5384" max="5386" width="7.19921875" style="1538" customWidth="1"/>
    <col min="5387" max="5635" width="6.8984375" style="1538"/>
    <col min="5636" max="5636" width="18.59765625" style="1538" customWidth="1"/>
    <col min="5637" max="5638" width="7.19921875" style="1538" customWidth="1"/>
    <col min="5639" max="5639" width="5.8984375" style="1538" customWidth="1"/>
    <col min="5640" max="5642" width="7.19921875" style="1538" customWidth="1"/>
    <col min="5643" max="5891" width="6.8984375" style="1538"/>
    <col min="5892" max="5892" width="18.59765625" style="1538" customWidth="1"/>
    <col min="5893" max="5894" width="7.19921875" style="1538" customWidth="1"/>
    <col min="5895" max="5895" width="5.8984375" style="1538" customWidth="1"/>
    <col min="5896" max="5898" width="7.19921875" style="1538" customWidth="1"/>
    <col min="5899" max="6147" width="6.8984375" style="1538"/>
    <col min="6148" max="6148" width="18.59765625" style="1538" customWidth="1"/>
    <col min="6149" max="6150" width="7.19921875" style="1538" customWidth="1"/>
    <col min="6151" max="6151" width="5.8984375" style="1538" customWidth="1"/>
    <col min="6152" max="6154" width="7.19921875" style="1538" customWidth="1"/>
    <col min="6155" max="6403" width="6.8984375" style="1538"/>
    <col min="6404" max="6404" width="18.59765625" style="1538" customWidth="1"/>
    <col min="6405" max="6406" width="7.19921875" style="1538" customWidth="1"/>
    <col min="6407" max="6407" width="5.8984375" style="1538" customWidth="1"/>
    <col min="6408" max="6410" width="7.19921875" style="1538" customWidth="1"/>
    <col min="6411" max="6659" width="6.8984375" style="1538"/>
    <col min="6660" max="6660" width="18.59765625" style="1538" customWidth="1"/>
    <col min="6661" max="6662" width="7.19921875" style="1538" customWidth="1"/>
    <col min="6663" max="6663" width="5.8984375" style="1538" customWidth="1"/>
    <col min="6664" max="6666" width="7.19921875" style="1538" customWidth="1"/>
    <col min="6667" max="6915" width="6.8984375" style="1538"/>
    <col min="6916" max="6916" width="18.59765625" style="1538" customWidth="1"/>
    <col min="6917" max="6918" width="7.19921875" style="1538" customWidth="1"/>
    <col min="6919" max="6919" width="5.8984375" style="1538" customWidth="1"/>
    <col min="6920" max="6922" width="7.19921875" style="1538" customWidth="1"/>
    <col min="6923" max="7171" width="6.8984375" style="1538"/>
    <col min="7172" max="7172" width="18.59765625" style="1538" customWidth="1"/>
    <col min="7173" max="7174" width="7.19921875" style="1538" customWidth="1"/>
    <col min="7175" max="7175" width="5.8984375" style="1538" customWidth="1"/>
    <col min="7176" max="7178" width="7.19921875" style="1538" customWidth="1"/>
    <col min="7179" max="7427" width="6.8984375" style="1538"/>
    <col min="7428" max="7428" width="18.59765625" style="1538" customWidth="1"/>
    <col min="7429" max="7430" width="7.19921875" style="1538" customWidth="1"/>
    <col min="7431" max="7431" width="5.8984375" style="1538" customWidth="1"/>
    <col min="7432" max="7434" width="7.19921875" style="1538" customWidth="1"/>
    <col min="7435" max="7683" width="6.8984375" style="1538"/>
    <col min="7684" max="7684" width="18.59765625" style="1538" customWidth="1"/>
    <col min="7685" max="7686" width="7.19921875" style="1538" customWidth="1"/>
    <col min="7687" max="7687" width="5.8984375" style="1538" customWidth="1"/>
    <col min="7688" max="7690" width="7.19921875" style="1538" customWidth="1"/>
    <col min="7691" max="7939" width="6.8984375" style="1538"/>
    <col min="7940" max="7940" width="18.59765625" style="1538" customWidth="1"/>
    <col min="7941" max="7942" width="7.19921875" style="1538" customWidth="1"/>
    <col min="7943" max="7943" width="5.8984375" style="1538" customWidth="1"/>
    <col min="7944" max="7946" width="7.19921875" style="1538" customWidth="1"/>
    <col min="7947" max="8195" width="6.8984375" style="1538"/>
    <col min="8196" max="8196" width="18.59765625" style="1538" customWidth="1"/>
    <col min="8197" max="8198" width="7.19921875" style="1538" customWidth="1"/>
    <col min="8199" max="8199" width="5.8984375" style="1538" customWidth="1"/>
    <col min="8200" max="8202" width="7.19921875" style="1538" customWidth="1"/>
    <col min="8203" max="8451" width="6.8984375" style="1538"/>
    <col min="8452" max="8452" width="18.59765625" style="1538" customWidth="1"/>
    <col min="8453" max="8454" width="7.19921875" style="1538" customWidth="1"/>
    <col min="8455" max="8455" width="5.8984375" style="1538" customWidth="1"/>
    <col min="8456" max="8458" width="7.19921875" style="1538" customWidth="1"/>
    <col min="8459" max="8707" width="6.8984375" style="1538"/>
    <col min="8708" max="8708" width="18.59765625" style="1538" customWidth="1"/>
    <col min="8709" max="8710" width="7.19921875" style="1538" customWidth="1"/>
    <col min="8711" max="8711" width="5.8984375" style="1538" customWidth="1"/>
    <col min="8712" max="8714" width="7.19921875" style="1538" customWidth="1"/>
    <col min="8715" max="8963" width="6.8984375" style="1538"/>
    <col min="8964" max="8964" width="18.59765625" style="1538" customWidth="1"/>
    <col min="8965" max="8966" width="7.19921875" style="1538" customWidth="1"/>
    <col min="8967" max="8967" width="5.8984375" style="1538" customWidth="1"/>
    <col min="8968" max="8970" width="7.19921875" style="1538" customWidth="1"/>
    <col min="8971" max="9219" width="6.8984375" style="1538"/>
    <col min="9220" max="9220" width="18.59765625" style="1538" customWidth="1"/>
    <col min="9221" max="9222" width="7.19921875" style="1538" customWidth="1"/>
    <col min="9223" max="9223" width="5.8984375" style="1538" customWidth="1"/>
    <col min="9224" max="9226" width="7.19921875" style="1538" customWidth="1"/>
    <col min="9227" max="9475" width="6.8984375" style="1538"/>
    <col min="9476" max="9476" width="18.59765625" style="1538" customWidth="1"/>
    <col min="9477" max="9478" width="7.19921875" style="1538" customWidth="1"/>
    <col min="9479" max="9479" width="5.8984375" style="1538" customWidth="1"/>
    <col min="9480" max="9482" width="7.19921875" style="1538" customWidth="1"/>
    <col min="9483" max="9731" width="6.8984375" style="1538"/>
    <col min="9732" max="9732" width="18.59765625" style="1538" customWidth="1"/>
    <col min="9733" max="9734" width="7.19921875" style="1538" customWidth="1"/>
    <col min="9735" max="9735" width="5.8984375" style="1538" customWidth="1"/>
    <col min="9736" max="9738" width="7.19921875" style="1538" customWidth="1"/>
    <col min="9739" max="9987" width="6.8984375" style="1538"/>
    <col min="9988" max="9988" width="18.59765625" style="1538" customWidth="1"/>
    <col min="9989" max="9990" width="7.19921875" style="1538" customWidth="1"/>
    <col min="9991" max="9991" width="5.8984375" style="1538" customWidth="1"/>
    <col min="9992" max="9994" width="7.19921875" style="1538" customWidth="1"/>
    <col min="9995" max="10243" width="6.8984375" style="1538"/>
    <col min="10244" max="10244" width="18.59765625" style="1538" customWidth="1"/>
    <col min="10245" max="10246" width="7.19921875" style="1538" customWidth="1"/>
    <col min="10247" max="10247" width="5.8984375" style="1538" customWidth="1"/>
    <col min="10248" max="10250" width="7.19921875" style="1538" customWidth="1"/>
    <col min="10251" max="10499" width="6.8984375" style="1538"/>
    <col min="10500" max="10500" width="18.59765625" style="1538" customWidth="1"/>
    <col min="10501" max="10502" width="7.19921875" style="1538" customWidth="1"/>
    <col min="10503" max="10503" width="5.8984375" style="1538" customWidth="1"/>
    <col min="10504" max="10506" width="7.19921875" style="1538" customWidth="1"/>
    <col min="10507" max="10755" width="6.8984375" style="1538"/>
    <col min="10756" max="10756" width="18.59765625" style="1538" customWidth="1"/>
    <col min="10757" max="10758" width="7.19921875" style="1538" customWidth="1"/>
    <col min="10759" max="10759" width="5.8984375" style="1538" customWidth="1"/>
    <col min="10760" max="10762" width="7.19921875" style="1538" customWidth="1"/>
    <col min="10763" max="11011" width="6.8984375" style="1538"/>
    <col min="11012" max="11012" width="18.59765625" style="1538" customWidth="1"/>
    <col min="11013" max="11014" width="7.19921875" style="1538" customWidth="1"/>
    <col min="11015" max="11015" width="5.8984375" style="1538" customWidth="1"/>
    <col min="11016" max="11018" width="7.19921875" style="1538" customWidth="1"/>
    <col min="11019" max="11267" width="6.8984375" style="1538"/>
    <col min="11268" max="11268" width="18.59765625" style="1538" customWidth="1"/>
    <col min="11269" max="11270" width="7.19921875" style="1538" customWidth="1"/>
    <col min="11271" max="11271" width="5.8984375" style="1538" customWidth="1"/>
    <col min="11272" max="11274" width="7.19921875" style="1538" customWidth="1"/>
    <col min="11275" max="11523" width="6.8984375" style="1538"/>
    <col min="11524" max="11524" width="18.59765625" style="1538" customWidth="1"/>
    <col min="11525" max="11526" width="7.19921875" style="1538" customWidth="1"/>
    <col min="11527" max="11527" width="5.8984375" style="1538" customWidth="1"/>
    <col min="11528" max="11530" width="7.19921875" style="1538" customWidth="1"/>
    <col min="11531" max="11779" width="6.8984375" style="1538"/>
    <col min="11780" max="11780" width="18.59765625" style="1538" customWidth="1"/>
    <col min="11781" max="11782" width="7.19921875" style="1538" customWidth="1"/>
    <col min="11783" max="11783" width="5.8984375" style="1538" customWidth="1"/>
    <col min="11784" max="11786" width="7.19921875" style="1538" customWidth="1"/>
    <col min="11787" max="12035" width="6.8984375" style="1538"/>
    <col min="12036" max="12036" width="18.59765625" style="1538" customWidth="1"/>
    <col min="12037" max="12038" width="7.19921875" style="1538" customWidth="1"/>
    <col min="12039" max="12039" width="5.8984375" style="1538" customWidth="1"/>
    <col min="12040" max="12042" width="7.19921875" style="1538" customWidth="1"/>
    <col min="12043" max="12291" width="6.8984375" style="1538"/>
    <col min="12292" max="12292" width="18.59765625" style="1538" customWidth="1"/>
    <col min="12293" max="12294" width="7.19921875" style="1538" customWidth="1"/>
    <col min="12295" max="12295" width="5.8984375" style="1538" customWidth="1"/>
    <col min="12296" max="12298" width="7.19921875" style="1538" customWidth="1"/>
    <col min="12299" max="12547" width="6.8984375" style="1538"/>
    <col min="12548" max="12548" width="18.59765625" style="1538" customWidth="1"/>
    <col min="12549" max="12550" width="7.19921875" style="1538" customWidth="1"/>
    <col min="12551" max="12551" width="5.8984375" style="1538" customWidth="1"/>
    <col min="12552" max="12554" width="7.19921875" style="1538" customWidth="1"/>
    <col min="12555" max="12803" width="6.8984375" style="1538"/>
    <col min="12804" max="12804" width="18.59765625" style="1538" customWidth="1"/>
    <col min="12805" max="12806" width="7.19921875" style="1538" customWidth="1"/>
    <col min="12807" max="12807" width="5.8984375" style="1538" customWidth="1"/>
    <col min="12808" max="12810" width="7.19921875" style="1538" customWidth="1"/>
    <col min="12811" max="13059" width="6.8984375" style="1538"/>
    <col min="13060" max="13060" width="18.59765625" style="1538" customWidth="1"/>
    <col min="13061" max="13062" width="7.19921875" style="1538" customWidth="1"/>
    <col min="13063" max="13063" width="5.8984375" style="1538" customWidth="1"/>
    <col min="13064" max="13066" width="7.19921875" style="1538" customWidth="1"/>
    <col min="13067" max="13315" width="6.8984375" style="1538"/>
    <col min="13316" max="13316" width="18.59765625" style="1538" customWidth="1"/>
    <col min="13317" max="13318" width="7.19921875" style="1538" customWidth="1"/>
    <col min="13319" max="13319" width="5.8984375" style="1538" customWidth="1"/>
    <col min="13320" max="13322" width="7.19921875" style="1538" customWidth="1"/>
    <col min="13323" max="13571" width="6.8984375" style="1538"/>
    <col min="13572" max="13572" width="18.59765625" style="1538" customWidth="1"/>
    <col min="13573" max="13574" width="7.19921875" style="1538" customWidth="1"/>
    <col min="13575" max="13575" width="5.8984375" style="1538" customWidth="1"/>
    <col min="13576" max="13578" width="7.19921875" style="1538" customWidth="1"/>
    <col min="13579" max="13827" width="6.8984375" style="1538"/>
    <col min="13828" max="13828" width="18.59765625" style="1538" customWidth="1"/>
    <col min="13829" max="13830" width="7.19921875" style="1538" customWidth="1"/>
    <col min="13831" max="13831" width="5.8984375" style="1538" customWidth="1"/>
    <col min="13832" max="13834" width="7.19921875" style="1538" customWidth="1"/>
    <col min="13835" max="14083" width="6.8984375" style="1538"/>
    <col min="14084" max="14084" width="18.59765625" style="1538" customWidth="1"/>
    <col min="14085" max="14086" width="7.19921875" style="1538" customWidth="1"/>
    <col min="14087" max="14087" width="5.8984375" style="1538" customWidth="1"/>
    <col min="14088" max="14090" width="7.19921875" style="1538" customWidth="1"/>
    <col min="14091" max="14339" width="6.8984375" style="1538"/>
    <col min="14340" max="14340" width="18.59765625" style="1538" customWidth="1"/>
    <col min="14341" max="14342" width="7.19921875" style="1538" customWidth="1"/>
    <col min="14343" max="14343" width="5.8984375" style="1538" customWidth="1"/>
    <col min="14344" max="14346" width="7.19921875" style="1538" customWidth="1"/>
    <col min="14347" max="14595" width="6.8984375" style="1538"/>
    <col min="14596" max="14596" width="18.59765625" style="1538" customWidth="1"/>
    <col min="14597" max="14598" width="7.19921875" style="1538" customWidth="1"/>
    <col min="14599" max="14599" width="5.8984375" style="1538" customWidth="1"/>
    <col min="14600" max="14602" width="7.19921875" style="1538" customWidth="1"/>
    <col min="14603" max="14851" width="6.8984375" style="1538"/>
    <col min="14852" max="14852" width="18.59765625" style="1538" customWidth="1"/>
    <col min="14853" max="14854" width="7.19921875" style="1538" customWidth="1"/>
    <col min="14855" max="14855" width="5.8984375" style="1538" customWidth="1"/>
    <col min="14856" max="14858" width="7.19921875" style="1538" customWidth="1"/>
    <col min="14859" max="15107" width="6.8984375" style="1538"/>
    <col min="15108" max="15108" width="18.59765625" style="1538" customWidth="1"/>
    <col min="15109" max="15110" width="7.19921875" style="1538" customWidth="1"/>
    <col min="15111" max="15111" width="5.8984375" style="1538" customWidth="1"/>
    <col min="15112" max="15114" width="7.19921875" style="1538" customWidth="1"/>
    <col min="15115" max="15363" width="6.8984375" style="1538"/>
    <col min="15364" max="15364" width="18.59765625" style="1538" customWidth="1"/>
    <col min="15365" max="15366" width="7.19921875" style="1538" customWidth="1"/>
    <col min="15367" max="15367" width="5.8984375" style="1538" customWidth="1"/>
    <col min="15368" max="15370" width="7.19921875" style="1538" customWidth="1"/>
    <col min="15371" max="15619" width="6.8984375" style="1538"/>
    <col min="15620" max="15620" width="18.59765625" style="1538" customWidth="1"/>
    <col min="15621" max="15622" width="7.19921875" style="1538" customWidth="1"/>
    <col min="15623" max="15623" width="5.8984375" style="1538" customWidth="1"/>
    <col min="15624" max="15626" width="7.19921875" style="1538" customWidth="1"/>
    <col min="15627" max="15875" width="6.8984375" style="1538"/>
    <col min="15876" max="15876" width="18.59765625" style="1538" customWidth="1"/>
    <col min="15877" max="15878" width="7.19921875" style="1538" customWidth="1"/>
    <col min="15879" max="15879" width="5.8984375" style="1538" customWidth="1"/>
    <col min="15880" max="15882" width="7.19921875" style="1538" customWidth="1"/>
    <col min="15883" max="16131" width="6.8984375" style="1538"/>
    <col min="16132" max="16132" width="18.59765625" style="1538" customWidth="1"/>
    <col min="16133" max="16134" width="7.19921875" style="1538" customWidth="1"/>
    <col min="16135" max="16135" width="5.8984375" style="1538" customWidth="1"/>
    <col min="16136" max="16138" width="7.19921875" style="1538" customWidth="1"/>
    <col min="16139" max="16384" width="6.8984375" style="1538"/>
  </cols>
  <sheetData>
    <row r="1" spans="1:14" s="899" customFormat="1" ht="24" customHeight="1" x14ac:dyDescent="0.3">
      <c r="A1" s="6383" t="s">
        <v>0</v>
      </c>
      <c r="B1" s="6383"/>
      <c r="C1" s="6383"/>
    </row>
    <row r="2" spans="1:14" s="2716" customFormat="1" ht="24" customHeight="1" x14ac:dyDescent="0.3">
      <c r="A2" s="6606" t="s">
        <v>196</v>
      </c>
      <c r="B2" s="6606"/>
      <c r="C2" s="6606"/>
      <c r="D2" s="6606"/>
      <c r="E2" s="6606"/>
      <c r="F2" s="6606"/>
    </row>
    <row r="3" spans="1:14" s="2718" customFormat="1" ht="21" customHeight="1" x14ac:dyDescent="0.3">
      <c r="A3" s="2719"/>
      <c r="B3" s="2719"/>
      <c r="C3" s="2719"/>
      <c r="D3" s="2719"/>
      <c r="E3" s="2719"/>
      <c r="F3" s="2719"/>
    </row>
    <row r="4" spans="1:14" s="1559" customFormat="1" ht="24" customHeight="1" x14ac:dyDescent="0.3">
      <c r="A4" s="2717" t="s">
        <v>4334</v>
      </c>
      <c r="B4" s="5629"/>
    </row>
    <row r="5" spans="1:14" s="1559" customFormat="1" ht="24" customHeight="1" x14ac:dyDescent="0.3">
      <c r="A5" s="2718"/>
      <c r="B5" s="5630"/>
    </row>
    <row r="6" spans="1:14" s="5633" customFormat="1" ht="24" customHeight="1" x14ac:dyDescent="0.3">
      <c r="A6" s="5631" t="s">
        <v>3149</v>
      </c>
      <c r="B6" s="5632">
        <v>2016</v>
      </c>
      <c r="C6" s="5632">
        <v>2017</v>
      </c>
      <c r="D6" s="5632">
        <v>2018</v>
      </c>
      <c r="E6" s="5632">
        <v>2019</v>
      </c>
      <c r="F6" s="5632">
        <v>2020</v>
      </c>
      <c r="G6" s="5632">
        <v>2021</v>
      </c>
      <c r="H6" s="5632">
        <v>2022</v>
      </c>
      <c r="I6" s="5632">
        <v>2023</v>
      </c>
      <c r="J6" s="5632" t="s">
        <v>1984</v>
      </c>
    </row>
    <row r="7" spans="1:14" s="5633" customFormat="1" ht="24" customHeight="1" x14ac:dyDescent="0.3">
      <c r="A7" s="5634" t="s">
        <v>3150</v>
      </c>
      <c r="B7" s="5635">
        <v>55560</v>
      </c>
      <c r="C7" s="5636">
        <v>54182</v>
      </c>
      <c r="D7" s="5636">
        <v>51454</v>
      </c>
      <c r="E7" s="5636">
        <v>48819</v>
      </c>
      <c r="F7" s="5636">
        <v>45805</v>
      </c>
      <c r="G7" s="5636">
        <v>44486.666000000005</v>
      </c>
      <c r="H7" s="5636">
        <v>42154</v>
      </c>
      <c r="I7" s="5636">
        <v>39017</v>
      </c>
      <c r="J7" s="5636">
        <v>37432</v>
      </c>
      <c r="K7" s="6604"/>
      <c r="L7" s="6605"/>
      <c r="M7" s="6605"/>
      <c r="N7" s="6605"/>
    </row>
    <row r="8" spans="1:14" s="5633" customFormat="1" ht="24" customHeight="1" x14ac:dyDescent="0.3">
      <c r="A8" s="5634"/>
      <c r="B8" s="5636"/>
      <c r="C8" s="5636"/>
      <c r="D8" s="5637"/>
      <c r="E8" s="5637"/>
      <c r="F8" s="5637"/>
      <c r="G8" s="5637"/>
      <c r="H8" s="5637"/>
      <c r="I8" s="5637"/>
      <c r="J8" s="5637"/>
    </row>
    <row r="9" spans="1:14" s="5633" customFormat="1" ht="24" customHeight="1" x14ac:dyDescent="0.3">
      <c r="A9" s="5634" t="s">
        <v>3151</v>
      </c>
      <c r="B9" s="5636">
        <v>622</v>
      </c>
      <c r="C9" s="5636">
        <v>622</v>
      </c>
      <c r="D9" s="5636">
        <v>656</v>
      </c>
      <c r="E9" s="5636">
        <v>656</v>
      </c>
      <c r="F9" s="5636">
        <v>667</v>
      </c>
      <c r="G9" s="5636">
        <v>669</v>
      </c>
      <c r="H9" s="5636">
        <v>659</v>
      </c>
      <c r="I9" s="5636">
        <v>627</v>
      </c>
      <c r="J9" s="5636">
        <v>623</v>
      </c>
    </row>
    <row r="10" spans="1:14" s="5633" customFormat="1" ht="15.6" customHeight="1" x14ac:dyDescent="0.3">
      <c r="A10" s="5638"/>
      <c r="B10" s="5639"/>
      <c r="C10" s="5639"/>
      <c r="D10" s="5640"/>
      <c r="E10" s="5640"/>
      <c r="F10" s="5640"/>
      <c r="G10" s="5640"/>
      <c r="H10" s="5640"/>
      <c r="I10" s="5640"/>
      <c r="J10" s="5640"/>
    </row>
    <row r="11" spans="1:14" ht="13.8" x14ac:dyDescent="0.25">
      <c r="A11" s="5641" t="s">
        <v>3152</v>
      </c>
    </row>
    <row r="12" spans="1:14" ht="6" customHeight="1" x14ac:dyDescent="0.25"/>
    <row r="13" spans="1:14" s="1543" customFormat="1" ht="14.4" x14ac:dyDescent="0.25">
      <c r="A13" s="5642" t="s">
        <v>3153</v>
      </c>
      <c r="B13" s="1627"/>
      <c r="C13" s="1627"/>
    </row>
    <row r="24" spans="3:5" ht="13.8" x14ac:dyDescent="0.25">
      <c r="C24" s="1541"/>
      <c r="D24" s="2720"/>
      <c r="E24" s="2720"/>
    </row>
    <row r="25" spans="3:5" ht="13.8" x14ac:dyDescent="0.25">
      <c r="C25" s="2721"/>
      <c r="D25" s="2722"/>
      <c r="E25" s="2722"/>
    </row>
    <row r="26" spans="3:5" ht="13.8" x14ac:dyDescent="0.25">
      <c r="C26" s="2721"/>
      <c r="D26" s="2722"/>
      <c r="E26" s="2722"/>
    </row>
    <row r="27" spans="3:5" ht="13.8" x14ac:dyDescent="0.25">
      <c r="D27" s="2723"/>
      <c r="E27" s="2723"/>
    </row>
    <row r="28" spans="3:5" ht="13.8" x14ac:dyDescent="0.25">
      <c r="D28" s="2723"/>
      <c r="E28" s="2723"/>
    </row>
    <row r="29" spans="3:5" ht="13.8" x14ac:dyDescent="0.25">
      <c r="D29" s="2723"/>
      <c r="E29" s="2723"/>
    </row>
    <row r="30" spans="3:5" ht="13.8" x14ac:dyDescent="0.25">
      <c r="D30" s="2723"/>
      <c r="E30" s="2723"/>
    </row>
    <row r="31" spans="3:5" ht="13.8" x14ac:dyDescent="0.25">
      <c r="D31" s="2723"/>
      <c r="E31" s="2723"/>
    </row>
    <row r="32" spans="3:5" ht="13.8" x14ac:dyDescent="0.25">
      <c r="C32" s="1541"/>
      <c r="D32" s="2720"/>
      <c r="E32" s="2720"/>
    </row>
  </sheetData>
  <mergeCells count="3">
    <mergeCell ref="K7:N7"/>
    <mergeCell ref="A1:C1"/>
    <mergeCell ref="A2:F2"/>
  </mergeCells>
  <hyperlinks>
    <hyperlink ref="A1" location="CONTENT!A1" display="Back to table of contents" xr:uid="{39E8CF68-42D5-4373-8AFF-0D6AE38A1BCA}"/>
    <hyperlink ref="A1:C1" location="CONTENT!B196" display="Back to table of contents" xr:uid="{64772965-58E8-4BDA-991F-4AF1F810C5A5}"/>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8389-04D8-4EB8-8576-B10BA979EED6}">
  <dimension ref="A1:N44"/>
  <sheetViews>
    <sheetView workbookViewId="0">
      <selection sqref="A1:C1"/>
    </sheetView>
  </sheetViews>
  <sheetFormatPr defaultColWidth="7" defaultRowHeight="13.2" x14ac:dyDescent="0.3"/>
  <cols>
    <col min="1" max="1" width="20.69921875" style="2738" customWidth="1"/>
    <col min="2" max="2" width="7.19921875" style="2738" customWidth="1"/>
    <col min="3" max="12" width="8" style="2738" customWidth="1"/>
    <col min="13" max="16384" width="7" style="900"/>
  </cols>
  <sheetData>
    <row r="1" spans="1:12" ht="15.6" x14ac:dyDescent="0.3">
      <c r="A1" s="6080" t="s">
        <v>0</v>
      </c>
      <c r="B1" s="6080"/>
      <c r="C1" s="6080"/>
      <c r="D1" s="899"/>
      <c r="E1" s="899"/>
      <c r="F1" s="899"/>
      <c r="G1" s="899"/>
      <c r="H1" s="899"/>
      <c r="I1" s="899"/>
      <c r="J1" s="899"/>
      <c r="K1" s="899"/>
      <c r="L1" s="899"/>
    </row>
    <row r="2" spans="1:12" ht="15.6" x14ac:dyDescent="0.3">
      <c r="A2" s="6607" t="s">
        <v>3154</v>
      </c>
      <c r="B2" s="6607"/>
      <c r="C2" s="6607"/>
      <c r="D2" s="6607"/>
      <c r="E2" s="6607"/>
      <c r="F2" s="6607"/>
      <c r="G2" s="6607"/>
      <c r="H2" s="6607"/>
      <c r="I2" s="900"/>
      <c r="J2" s="900"/>
      <c r="K2" s="900"/>
      <c r="L2" s="900"/>
    </row>
    <row r="3" spans="1:12" ht="13.8" x14ac:dyDescent="0.3">
      <c r="A3" s="5643" t="s">
        <v>3155</v>
      </c>
      <c r="B3" s="2724"/>
      <c r="C3" s="5644"/>
      <c r="D3" s="2724"/>
      <c r="E3" s="2724"/>
      <c r="F3" s="2724"/>
      <c r="G3" s="2724"/>
      <c r="H3" s="2724"/>
      <c r="I3" s="2724"/>
      <c r="J3" s="2724"/>
      <c r="K3" s="2724"/>
      <c r="L3" s="2724"/>
    </row>
    <row r="4" spans="1:12" ht="13.8" x14ac:dyDescent="0.3">
      <c r="A4" s="5645"/>
      <c r="B4" s="2724"/>
      <c r="C4" s="5644"/>
      <c r="D4" s="2724"/>
      <c r="E4" s="2724"/>
      <c r="F4" s="2724"/>
      <c r="G4" s="2724"/>
      <c r="H4" s="2724"/>
      <c r="I4" s="2724"/>
      <c r="J4" s="2724"/>
      <c r="K4" s="2724"/>
      <c r="L4" s="2724"/>
    </row>
    <row r="5" spans="1:12" ht="15.6" x14ac:dyDescent="0.3">
      <c r="A5" s="5646" t="s">
        <v>2155</v>
      </c>
      <c r="B5" s="5646" t="s">
        <v>3053</v>
      </c>
      <c r="C5" s="5647">
        <v>2015</v>
      </c>
      <c r="D5" s="5647">
        <v>2016</v>
      </c>
      <c r="E5" s="5647">
        <v>2017</v>
      </c>
      <c r="F5" s="5647">
        <v>2018</v>
      </c>
      <c r="G5" s="5647">
        <v>2019</v>
      </c>
      <c r="H5" s="5647">
        <v>2020</v>
      </c>
      <c r="I5" s="5647">
        <v>2021</v>
      </c>
      <c r="J5" s="5647">
        <v>2022</v>
      </c>
      <c r="K5" s="5647" t="s">
        <v>2064</v>
      </c>
      <c r="L5" s="5647" t="s">
        <v>3054</v>
      </c>
    </row>
    <row r="6" spans="1:12" ht="13.8" x14ac:dyDescent="0.3">
      <c r="A6" s="5648" t="s">
        <v>3156</v>
      </c>
      <c r="B6" s="5649"/>
      <c r="C6" s="5650"/>
      <c r="D6" s="5649"/>
      <c r="E6" s="5649"/>
      <c r="F6" s="5649"/>
      <c r="G6" s="5649"/>
      <c r="H6" s="5649"/>
      <c r="I6" s="5649"/>
      <c r="J6" s="5649"/>
      <c r="K6" s="5649"/>
      <c r="L6" s="5649"/>
    </row>
    <row r="7" spans="1:12" x14ac:dyDescent="0.3">
      <c r="A7" s="5651" t="s">
        <v>3157</v>
      </c>
      <c r="B7" s="5652" t="s">
        <v>3158</v>
      </c>
      <c r="C7" s="2725">
        <v>4009</v>
      </c>
      <c r="D7" s="2725">
        <v>3798</v>
      </c>
      <c r="E7" s="2725">
        <v>3713</v>
      </c>
      <c r="F7" s="2725">
        <v>3155</v>
      </c>
      <c r="G7" s="2725">
        <v>3405</v>
      </c>
      <c r="H7" s="2725">
        <v>2621</v>
      </c>
      <c r="I7" s="2725">
        <v>2670</v>
      </c>
      <c r="J7" s="2725">
        <v>2257</v>
      </c>
      <c r="K7" s="2725">
        <v>2453</v>
      </c>
      <c r="L7" s="2725">
        <v>2196</v>
      </c>
    </row>
    <row r="8" spans="1:12" x14ac:dyDescent="0.3">
      <c r="A8" s="5651" t="s">
        <v>3159</v>
      </c>
      <c r="B8" s="5653" t="s">
        <v>3160</v>
      </c>
      <c r="C8" s="2725">
        <v>6732</v>
      </c>
      <c r="D8" s="2725">
        <v>7301</v>
      </c>
      <c r="E8" s="2725">
        <v>7309</v>
      </c>
      <c r="F8" s="2725">
        <v>8056</v>
      </c>
      <c r="G8" s="2725">
        <v>8329</v>
      </c>
      <c r="H8" s="2725">
        <v>5105</v>
      </c>
      <c r="I8" s="2725">
        <v>5034</v>
      </c>
      <c r="J8" s="2725">
        <v>6351</v>
      </c>
      <c r="K8" s="2725">
        <v>6762</v>
      </c>
      <c r="L8" s="2725">
        <v>6018</v>
      </c>
    </row>
    <row r="9" spans="1:12" x14ac:dyDescent="0.3">
      <c r="A9" s="5648" t="s">
        <v>3161</v>
      </c>
      <c r="B9" s="5653" t="s">
        <v>3160</v>
      </c>
      <c r="C9" s="2726">
        <v>102663</v>
      </c>
      <c r="D9" s="2726">
        <v>106271</v>
      </c>
      <c r="E9" s="2726">
        <v>106621</v>
      </c>
      <c r="F9" s="2726">
        <v>96847</v>
      </c>
      <c r="G9" s="2726">
        <v>93741</v>
      </c>
      <c r="H9" s="2726">
        <v>95029</v>
      </c>
      <c r="I9" s="2726">
        <v>108012</v>
      </c>
      <c r="J9" s="2726">
        <v>117115</v>
      </c>
      <c r="K9" s="2726">
        <v>155219</v>
      </c>
      <c r="L9" s="2726">
        <v>169701</v>
      </c>
    </row>
    <row r="10" spans="1:12" x14ac:dyDescent="0.3">
      <c r="A10" s="5651" t="s">
        <v>3162</v>
      </c>
      <c r="B10" s="5653" t="s">
        <v>3160</v>
      </c>
      <c r="C10" s="2725">
        <v>7965</v>
      </c>
      <c r="D10" s="2725">
        <v>7731</v>
      </c>
      <c r="E10" s="2725">
        <v>8644</v>
      </c>
      <c r="F10" s="2725">
        <v>7333</v>
      </c>
      <c r="G10" s="2725">
        <v>7266</v>
      </c>
      <c r="H10" s="2725">
        <v>7952</v>
      </c>
      <c r="I10" s="2725">
        <v>9638</v>
      </c>
      <c r="J10" s="2725">
        <v>9829.4639078333275</v>
      </c>
      <c r="K10" s="2725">
        <v>11246</v>
      </c>
      <c r="L10" s="2725">
        <v>10843</v>
      </c>
    </row>
    <row r="11" spans="1:12" x14ac:dyDescent="0.3">
      <c r="A11" s="5651" t="s">
        <v>3163</v>
      </c>
      <c r="B11" s="5653" t="s">
        <v>3160</v>
      </c>
      <c r="C11" s="2725">
        <v>1247</v>
      </c>
      <c r="D11" s="2725">
        <v>1429</v>
      </c>
      <c r="E11" s="2725">
        <v>1794</v>
      </c>
      <c r="F11" s="2725">
        <v>1443</v>
      </c>
      <c r="G11" s="2725">
        <v>1456</v>
      </c>
      <c r="H11" s="2725">
        <v>1487</v>
      </c>
      <c r="I11" s="2725">
        <v>1625</v>
      </c>
      <c r="J11" s="2725">
        <v>1560.1054333333332</v>
      </c>
      <c r="K11" s="2725">
        <v>2628</v>
      </c>
      <c r="L11" s="2725">
        <v>2245</v>
      </c>
    </row>
    <row r="12" spans="1:12" x14ac:dyDescent="0.3">
      <c r="A12" s="5651" t="s">
        <v>3164</v>
      </c>
      <c r="B12" s="5653" t="s">
        <v>3160</v>
      </c>
      <c r="C12" s="2725">
        <v>2504</v>
      </c>
      <c r="D12" s="2725">
        <v>2738</v>
      </c>
      <c r="E12" s="2725">
        <v>3099</v>
      </c>
      <c r="F12" s="2725">
        <v>2495</v>
      </c>
      <c r="G12" s="2725">
        <v>3387</v>
      </c>
      <c r="H12" s="2725">
        <v>3496</v>
      </c>
      <c r="I12" s="2725">
        <v>3093</v>
      </c>
      <c r="J12" s="2725">
        <v>3165.1009499999991</v>
      </c>
      <c r="K12" s="2725">
        <v>4860</v>
      </c>
      <c r="L12" s="2725">
        <v>4834</v>
      </c>
    </row>
    <row r="13" spans="1:12" x14ac:dyDescent="0.3">
      <c r="A13" s="5651" t="s">
        <v>3165</v>
      </c>
      <c r="B13" s="5653" t="s">
        <v>3160</v>
      </c>
      <c r="C13" s="2725">
        <v>3870</v>
      </c>
      <c r="D13" s="2725">
        <v>4659</v>
      </c>
      <c r="E13" s="2725">
        <v>4779</v>
      </c>
      <c r="F13" s="2725">
        <v>3642</v>
      </c>
      <c r="G13" s="2725">
        <v>3477</v>
      </c>
      <c r="H13" s="2725">
        <v>4008</v>
      </c>
      <c r="I13" s="2725">
        <v>3533</v>
      </c>
      <c r="J13" s="2725">
        <v>5925.3133800000005</v>
      </c>
      <c r="K13" s="2725">
        <v>13124</v>
      </c>
      <c r="L13" s="2725">
        <v>14042</v>
      </c>
    </row>
    <row r="14" spans="1:12" x14ac:dyDescent="0.3">
      <c r="A14" s="5651" t="s">
        <v>3166</v>
      </c>
      <c r="B14" s="5653" t="s">
        <v>3160</v>
      </c>
      <c r="C14" s="2725">
        <v>1920.81</v>
      </c>
      <c r="D14" s="2725">
        <v>1962.82</v>
      </c>
      <c r="E14" s="2725">
        <v>1723</v>
      </c>
      <c r="F14" s="2725">
        <v>1382</v>
      </c>
      <c r="G14" s="2725">
        <v>725</v>
      </c>
      <c r="H14" s="2725">
        <v>837</v>
      </c>
      <c r="I14" s="2725">
        <v>928</v>
      </c>
      <c r="J14" s="2725">
        <v>1008.877</v>
      </c>
      <c r="K14" s="2725">
        <v>1900</v>
      </c>
      <c r="L14" s="2725">
        <v>2185</v>
      </c>
    </row>
    <row r="15" spans="1:12" x14ac:dyDescent="0.3">
      <c r="A15" s="5651" t="s">
        <v>3167</v>
      </c>
      <c r="B15" s="5653" t="s">
        <v>3160</v>
      </c>
      <c r="C15" s="2725">
        <v>1491</v>
      </c>
      <c r="D15" s="2725">
        <v>1903</v>
      </c>
      <c r="E15" s="2725">
        <v>2030</v>
      </c>
      <c r="F15" s="2725">
        <v>1389</v>
      </c>
      <c r="G15" s="2725">
        <v>1981</v>
      </c>
      <c r="H15" s="2725">
        <v>2541</v>
      </c>
      <c r="I15" s="2725">
        <v>2321</v>
      </c>
      <c r="J15" s="2725">
        <v>2169.6608267857123</v>
      </c>
      <c r="K15" s="2725">
        <v>3165</v>
      </c>
      <c r="L15" s="2725">
        <v>2552</v>
      </c>
    </row>
    <row r="16" spans="1:12" ht="15.6" x14ac:dyDescent="0.3">
      <c r="A16" s="5651" t="s">
        <v>3168</v>
      </c>
      <c r="B16" s="5653" t="s">
        <v>3160</v>
      </c>
      <c r="C16" s="2725">
        <v>26812</v>
      </c>
      <c r="D16" s="2725">
        <v>25623</v>
      </c>
      <c r="E16" s="2725">
        <v>28914</v>
      </c>
      <c r="F16" s="2725">
        <v>25253</v>
      </c>
      <c r="G16" s="2725">
        <v>24702</v>
      </c>
      <c r="H16" s="2725">
        <v>24493</v>
      </c>
      <c r="I16" s="2725">
        <v>27248</v>
      </c>
      <c r="J16" s="2725">
        <v>29197.61945180556</v>
      </c>
      <c r="K16" s="2725">
        <v>40329</v>
      </c>
      <c r="L16" s="2725">
        <v>42492</v>
      </c>
    </row>
    <row r="17" spans="1:12" x14ac:dyDescent="0.3">
      <c r="A17" s="5651" t="s">
        <v>3169</v>
      </c>
      <c r="B17" s="5653" t="s">
        <v>3160</v>
      </c>
      <c r="C17" s="2727">
        <v>84.57</v>
      </c>
      <c r="D17" s="2725">
        <v>119.77</v>
      </c>
      <c r="E17" s="2725">
        <v>96</v>
      </c>
      <c r="F17" s="2725">
        <v>71</v>
      </c>
      <c r="G17" s="2725">
        <v>48</v>
      </c>
      <c r="H17" s="2725">
        <v>39</v>
      </c>
      <c r="I17" s="2725">
        <v>31</v>
      </c>
      <c r="J17" s="2725">
        <v>48.917130000000007</v>
      </c>
      <c r="K17" s="2725">
        <v>52</v>
      </c>
      <c r="L17" s="2725">
        <v>37</v>
      </c>
    </row>
    <row r="18" spans="1:12" x14ac:dyDescent="0.3">
      <c r="A18" s="5651" t="s">
        <v>3170</v>
      </c>
      <c r="B18" s="5653" t="s">
        <v>3160</v>
      </c>
      <c r="C18" s="2727">
        <v>553</v>
      </c>
      <c r="D18" s="2725">
        <v>726</v>
      </c>
      <c r="E18" s="2725">
        <v>562</v>
      </c>
      <c r="F18" s="2725">
        <v>368</v>
      </c>
      <c r="G18" s="2725">
        <v>268</v>
      </c>
      <c r="H18" s="2725">
        <v>1085</v>
      </c>
      <c r="I18" s="2725">
        <v>2584</v>
      </c>
      <c r="J18" s="2725">
        <v>1165.1344999999999</v>
      </c>
      <c r="K18" s="2725">
        <v>1758</v>
      </c>
      <c r="L18" s="2725">
        <v>2763</v>
      </c>
    </row>
    <row r="19" spans="1:12" ht="15.6" x14ac:dyDescent="0.3">
      <c r="A19" s="5651" t="s">
        <v>3171</v>
      </c>
      <c r="B19" s="5653" t="s">
        <v>3160</v>
      </c>
      <c r="C19" s="2728" t="s">
        <v>3172</v>
      </c>
      <c r="D19" s="2725">
        <v>2706</v>
      </c>
      <c r="E19" s="2725">
        <v>2406</v>
      </c>
      <c r="F19" s="2725">
        <v>2085</v>
      </c>
      <c r="G19" s="2725">
        <v>2257</v>
      </c>
      <c r="H19" s="2725">
        <v>2126</v>
      </c>
      <c r="I19" s="2725">
        <v>2417</v>
      </c>
      <c r="J19" s="2725">
        <v>2027.5005066666668</v>
      </c>
      <c r="K19" s="2725">
        <v>3026</v>
      </c>
      <c r="L19" s="2725">
        <v>4971</v>
      </c>
    </row>
    <row r="20" spans="1:12" x14ac:dyDescent="0.3">
      <c r="A20" s="5651" t="s">
        <v>3173</v>
      </c>
      <c r="B20" s="5653" t="s">
        <v>3160</v>
      </c>
      <c r="C20" s="2725">
        <v>189</v>
      </c>
      <c r="D20" s="2725">
        <v>149</v>
      </c>
      <c r="E20" s="2725">
        <v>269</v>
      </c>
      <c r="F20" s="2725">
        <v>214</v>
      </c>
      <c r="G20" s="2725">
        <v>392</v>
      </c>
      <c r="H20" s="2725">
        <v>364</v>
      </c>
      <c r="I20" s="2725">
        <v>314</v>
      </c>
      <c r="J20" s="2725">
        <v>311.00349999999997</v>
      </c>
      <c r="K20" s="2725">
        <v>348</v>
      </c>
      <c r="L20" s="2725">
        <v>311</v>
      </c>
    </row>
    <row r="21" spans="1:12" x14ac:dyDescent="0.3">
      <c r="A21" s="5651" t="s">
        <v>3174</v>
      </c>
      <c r="B21" s="5653" t="s">
        <v>3160</v>
      </c>
      <c r="C21" s="2725">
        <v>451</v>
      </c>
      <c r="D21" s="2725">
        <v>415</v>
      </c>
      <c r="E21" s="2725">
        <v>442</v>
      </c>
      <c r="F21" s="2725">
        <v>387</v>
      </c>
      <c r="G21" s="2725">
        <v>495</v>
      </c>
      <c r="H21" s="2725">
        <v>778</v>
      </c>
      <c r="I21" s="2725">
        <v>1106</v>
      </c>
      <c r="J21" s="2725">
        <v>823.05313333333345</v>
      </c>
      <c r="K21" s="2725">
        <v>1501</v>
      </c>
      <c r="L21" s="2725">
        <v>1289</v>
      </c>
    </row>
    <row r="22" spans="1:12" ht="15.6" x14ac:dyDescent="0.3">
      <c r="A22" s="5651" t="s">
        <v>3175</v>
      </c>
      <c r="B22" s="5653" t="s">
        <v>3160</v>
      </c>
      <c r="C22" s="2725">
        <v>11375</v>
      </c>
      <c r="D22" s="2725">
        <v>13199</v>
      </c>
      <c r="E22" s="2725">
        <v>13035</v>
      </c>
      <c r="F22" s="2725">
        <v>11060</v>
      </c>
      <c r="G22" s="2725">
        <v>12082</v>
      </c>
      <c r="H22" s="2725">
        <v>9963</v>
      </c>
      <c r="I22" s="2725">
        <v>14296</v>
      </c>
      <c r="J22" s="2725">
        <v>16074</v>
      </c>
      <c r="K22" s="2725">
        <v>25806</v>
      </c>
      <c r="L22" s="2725">
        <v>34625</v>
      </c>
    </row>
    <row r="23" spans="1:12" x14ac:dyDescent="0.3">
      <c r="A23" s="5651" t="s">
        <v>3176</v>
      </c>
      <c r="B23" s="5653" t="s">
        <v>3160</v>
      </c>
      <c r="C23" s="2725">
        <v>6898</v>
      </c>
      <c r="D23" s="2725">
        <v>6388.34</v>
      </c>
      <c r="E23" s="2725">
        <v>5134</v>
      </c>
      <c r="F23" s="2725">
        <v>3440</v>
      </c>
      <c r="G23" s="2725">
        <v>3219</v>
      </c>
      <c r="H23" s="2725">
        <v>3641</v>
      </c>
      <c r="I23" s="2725">
        <v>5590</v>
      </c>
      <c r="J23" s="2725">
        <v>7443</v>
      </c>
      <c r="K23" s="2725">
        <v>5403</v>
      </c>
      <c r="L23" s="2725">
        <v>7790</v>
      </c>
    </row>
    <row r="24" spans="1:12" x14ac:dyDescent="0.3">
      <c r="A24" s="5651" t="s">
        <v>3177</v>
      </c>
      <c r="B24" s="5653" t="s">
        <v>3160</v>
      </c>
      <c r="C24" s="2725">
        <v>11693</v>
      </c>
      <c r="D24" s="2725">
        <v>9707</v>
      </c>
      <c r="E24" s="2725">
        <v>8760</v>
      </c>
      <c r="F24" s="2725">
        <v>10043</v>
      </c>
      <c r="G24" s="2725">
        <v>8459</v>
      </c>
      <c r="H24" s="2725">
        <v>9674</v>
      </c>
      <c r="I24" s="2725">
        <v>6547</v>
      </c>
      <c r="J24" s="2725">
        <v>5578.5140000000019</v>
      </c>
      <c r="K24" s="2725">
        <v>5918</v>
      </c>
      <c r="L24" s="2725">
        <v>5802</v>
      </c>
    </row>
    <row r="25" spans="1:12" x14ac:dyDescent="0.3">
      <c r="A25" s="5651" t="s">
        <v>3178</v>
      </c>
      <c r="B25" s="5653" t="s">
        <v>3160</v>
      </c>
      <c r="C25" s="2725">
        <v>16427</v>
      </c>
      <c r="D25" s="2725">
        <v>16326</v>
      </c>
      <c r="E25" s="2725">
        <v>14124</v>
      </c>
      <c r="F25" s="2725">
        <v>17033</v>
      </c>
      <c r="G25" s="2725">
        <v>14822</v>
      </c>
      <c r="H25" s="2725">
        <v>14192</v>
      </c>
      <c r="I25" s="2725">
        <v>12910</v>
      </c>
      <c r="J25" s="2725">
        <v>16519</v>
      </c>
      <c r="K25" s="2725">
        <v>13772</v>
      </c>
      <c r="L25" s="2725">
        <v>14534</v>
      </c>
    </row>
    <row r="26" spans="1:12" x14ac:dyDescent="0.3">
      <c r="A26" s="5651" t="s">
        <v>3179</v>
      </c>
      <c r="B26" s="5653" t="s">
        <v>3160</v>
      </c>
      <c r="C26" s="2728">
        <v>657</v>
      </c>
      <c r="D26" s="2728">
        <v>352</v>
      </c>
      <c r="E26" s="2728">
        <v>160</v>
      </c>
      <c r="F26" s="2728">
        <v>19</v>
      </c>
      <c r="G26" s="2728">
        <v>21</v>
      </c>
      <c r="H26" s="2728">
        <v>0</v>
      </c>
      <c r="I26" s="2728">
        <v>0</v>
      </c>
      <c r="J26" s="2728">
        <v>0</v>
      </c>
      <c r="K26" s="2728">
        <v>0</v>
      </c>
      <c r="L26" s="2728">
        <v>0</v>
      </c>
    </row>
    <row r="27" spans="1:12" x14ac:dyDescent="0.3">
      <c r="A27" s="5654" t="s">
        <v>3180</v>
      </c>
      <c r="B27" s="5655" t="s">
        <v>3160</v>
      </c>
      <c r="C27" s="2729">
        <v>8525</v>
      </c>
      <c r="D27" s="2729">
        <v>10136</v>
      </c>
      <c r="E27" s="2729">
        <v>10651</v>
      </c>
      <c r="F27" s="2729">
        <v>9190</v>
      </c>
      <c r="G27" s="2729">
        <v>8684</v>
      </c>
      <c r="H27" s="2729">
        <v>8352</v>
      </c>
      <c r="I27" s="2729">
        <v>13832</v>
      </c>
      <c r="J27" s="2729">
        <v>14268.624483333333</v>
      </c>
      <c r="K27" s="2729">
        <v>20383</v>
      </c>
      <c r="L27" s="2729">
        <v>18386</v>
      </c>
    </row>
    <row r="28" spans="1:12" ht="13.8" x14ac:dyDescent="0.3">
      <c r="A28" s="5643" t="s">
        <v>3181</v>
      </c>
      <c r="B28" s="2724"/>
      <c r="C28" s="2724"/>
      <c r="D28" s="2724"/>
      <c r="E28" s="2724"/>
      <c r="F28" s="2724"/>
      <c r="G28" s="2724"/>
      <c r="H28" s="2724"/>
      <c r="I28" s="2724"/>
      <c r="J28" s="2724"/>
      <c r="K28" s="2724"/>
      <c r="L28" s="2724"/>
    </row>
    <row r="29" spans="1:12" ht="13.8" x14ac:dyDescent="0.3">
      <c r="A29" s="2724"/>
      <c r="B29" s="2724"/>
      <c r="C29" s="5644"/>
      <c r="D29" s="2724"/>
      <c r="E29" s="2724"/>
      <c r="F29" s="2724"/>
      <c r="G29" s="2724"/>
      <c r="H29" s="2724"/>
      <c r="I29" s="2724"/>
      <c r="J29" s="2724"/>
      <c r="K29" s="2724"/>
      <c r="L29" s="2724"/>
    </row>
    <row r="30" spans="1:12" ht="15.6" x14ac:dyDescent="0.3">
      <c r="A30" s="5656"/>
      <c r="B30" s="5657"/>
      <c r="C30" s="5646">
        <v>2015</v>
      </c>
      <c r="D30" s="5646">
        <v>2016</v>
      </c>
      <c r="E30" s="5646">
        <v>2017</v>
      </c>
      <c r="F30" s="5646">
        <v>2018</v>
      </c>
      <c r="G30" s="5646">
        <v>2019</v>
      </c>
      <c r="H30" s="5646">
        <v>2020</v>
      </c>
      <c r="I30" s="5646">
        <v>2021</v>
      </c>
      <c r="J30" s="5646">
        <v>2022</v>
      </c>
      <c r="K30" s="5646" t="s">
        <v>2064</v>
      </c>
      <c r="L30" s="5647" t="s">
        <v>3054</v>
      </c>
    </row>
    <row r="31" spans="1:12" ht="13.8" x14ac:dyDescent="0.3">
      <c r="A31" s="5651" t="s">
        <v>3182</v>
      </c>
      <c r="B31" s="2730"/>
      <c r="C31" s="2731">
        <v>1799</v>
      </c>
      <c r="D31" s="2731">
        <v>1804</v>
      </c>
      <c r="E31" s="2731">
        <v>1758</v>
      </c>
      <c r="F31" s="2731">
        <v>1745</v>
      </c>
      <c r="G31" s="2731">
        <v>1722</v>
      </c>
      <c r="H31" s="2731">
        <v>1133</v>
      </c>
      <c r="I31" s="2731">
        <v>1140</v>
      </c>
      <c r="J31" s="2731">
        <v>1442</v>
      </c>
      <c r="K31" s="2731">
        <v>1524</v>
      </c>
      <c r="L31" s="2731">
        <v>1501</v>
      </c>
    </row>
    <row r="32" spans="1:12" ht="15.6" x14ac:dyDescent="0.3">
      <c r="A32" s="5651" t="s">
        <v>3183</v>
      </c>
      <c r="B32" s="2732"/>
      <c r="C32" s="2725">
        <v>11669</v>
      </c>
      <c r="D32" s="2725">
        <v>13877</v>
      </c>
      <c r="E32" s="2725">
        <v>19887</v>
      </c>
      <c r="F32" s="2725">
        <v>25319</v>
      </c>
      <c r="G32" s="2725">
        <v>30099</v>
      </c>
      <c r="H32" s="2725">
        <v>22000</v>
      </c>
      <c r="I32" s="2725">
        <v>25335</v>
      </c>
      <c r="J32" s="2725">
        <v>30261</v>
      </c>
      <c r="K32" s="2725">
        <v>32243</v>
      </c>
      <c r="L32" s="2725">
        <v>35069</v>
      </c>
    </row>
    <row r="33" spans="1:14" ht="26.4" x14ac:dyDescent="0.3">
      <c r="A33" s="5658" t="s">
        <v>3184</v>
      </c>
      <c r="B33" s="2732"/>
      <c r="C33" s="2729">
        <v>771</v>
      </c>
      <c r="D33" s="2729">
        <v>1017</v>
      </c>
      <c r="E33" s="2729">
        <v>1087</v>
      </c>
      <c r="F33" s="2729">
        <v>2052</v>
      </c>
      <c r="G33" s="2729">
        <v>3234</v>
      </c>
      <c r="H33" s="2729">
        <v>3282</v>
      </c>
      <c r="I33" s="2729">
        <v>2294</v>
      </c>
      <c r="J33" s="2729">
        <v>1523</v>
      </c>
      <c r="K33" s="2729">
        <v>2331</v>
      </c>
      <c r="L33" s="2729">
        <v>1875</v>
      </c>
    </row>
    <row r="34" spans="1:14" ht="13.8" x14ac:dyDescent="0.3">
      <c r="A34" s="5659" t="s">
        <v>6</v>
      </c>
      <c r="B34" s="2733"/>
      <c r="C34" s="2734">
        <v>12650</v>
      </c>
      <c r="D34" s="2734">
        <v>16698</v>
      </c>
      <c r="E34" s="2734">
        <v>22732</v>
      </c>
      <c r="F34" s="2734">
        <v>29116</v>
      </c>
      <c r="G34" s="2734">
        <v>35055</v>
      </c>
      <c r="H34" s="2734">
        <v>26415</v>
      </c>
      <c r="I34" s="2734">
        <v>28769</v>
      </c>
      <c r="J34" s="2734">
        <v>33226</v>
      </c>
      <c r="K34" s="2734">
        <v>36098</v>
      </c>
      <c r="L34" s="2734">
        <v>38445</v>
      </c>
    </row>
    <row r="35" spans="1:14" ht="14.4" x14ac:dyDescent="0.3">
      <c r="A35" s="5660" t="s">
        <v>3185</v>
      </c>
      <c r="B35" s="2735"/>
      <c r="C35" s="2736" t="s">
        <v>3186</v>
      </c>
      <c r="D35" s="2737"/>
      <c r="E35" s="2737"/>
      <c r="F35" s="5661"/>
      <c r="G35" s="5661"/>
      <c r="H35" s="5662"/>
      <c r="I35" s="5662"/>
      <c r="J35" s="5662"/>
      <c r="K35" s="5662"/>
      <c r="L35" s="5662"/>
    </row>
    <row r="36" spans="1:14" ht="14.4" x14ac:dyDescent="0.3">
      <c r="A36" s="5660" t="s">
        <v>3187</v>
      </c>
      <c r="B36" s="5661"/>
      <c r="C36" s="5663"/>
      <c r="D36" s="5661"/>
      <c r="E36" s="5661"/>
      <c r="F36" s="5661"/>
      <c r="G36" s="5661"/>
      <c r="H36" s="1559"/>
      <c r="I36" s="1559"/>
      <c r="J36" s="1559"/>
      <c r="K36" s="1559"/>
      <c r="L36" s="1559"/>
    </row>
    <row r="37" spans="1:14" ht="14.4" x14ac:dyDescent="0.3">
      <c r="A37" s="5660" t="s">
        <v>3188</v>
      </c>
      <c r="B37" s="5661"/>
      <c r="C37" s="5663"/>
      <c r="D37" s="5661"/>
      <c r="E37" s="5661"/>
      <c r="F37" s="5661"/>
      <c r="G37" s="5661"/>
      <c r="H37" s="1559"/>
      <c r="I37" s="1559"/>
      <c r="J37" s="1559"/>
      <c r="K37" s="1559"/>
      <c r="L37" s="1559"/>
    </row>
    <row r="38" spans="1:14" ht="14.4" x14ac:dyDescent="0.3">
      <c r="A38" s="5664" t="s">
        <v>3189</v>
      </c>
      <c r="B38" s="5661"/>
      <c r="C38" s="5663"/>
      <c r="D38" s="5661"/>
      <c r="E38" s="5661"/>
      <c r="F38" s="5661"/>
      <c r="G38" s="5661"/>
      <c r="H38" s="1559"/>
      <c r="I38" s="1559"/>
      <c r="J38" s="1559"/>
      <c r="K38" s="1559"/>
      <c r="L38" s="1559"/>
      <c r="N38" s="5660"/>
    </row>
    <row r="39" spans="1:14" ht="15.6" x14ac:dyDescent="0.3">
      <c r="A39" s="5665" t="s">
        <v>3190</v>
      </c>
      <c r="B39" s="5666"/>
      <c r="C39" s="5666"/>
      <c r="D39" s="5666"/>
      <c r="E39" s="5667"/>
      <c r="F39" s="5667"/>
      <c r="G39" s="5667"/>
      <c r="H39" s="899"/>
      <c r="I39" s="899"/>
      <c r="J39" s="899"/>
      <c r="K39" s="899"/>
      <c r="L39" s="899"/>
    </row>
    <row r="40" spans="1:14" ht="15.6" x14ac:dyDescent="0.3">
      <c r="A40" s="5667" t="s">
        <v>3191</v>
      </c>
      <c r="B40" s="5666"/>
      <c r="C40" s="5666"/>
      <c r="D40" s="5666"/>
      <c r="E40" s="5667"/>
      <c r="F40" s="5667"/>
      <c r="G40" s="5667"/>
      <c r="H40" s="899"/>
      <c r="I40" s="899"/>
      <c r="J40" s="899"/>
      <c r="K40" s="899"/>
      <c r="L40" s="899"/>
    </row>
    <row r="41" spans="1:14" ht="14.4" x14ac:dyDescent="0.3">
      <c r="A41" s="5660" t="s">
        <v>3192</v>
      </c>
      <c r="B41" s="5661"/>
      <c r="C41" s="5663"/>
      <c r="D41" s="5661"/>
      <c r="E41" s="5661"/>
      <c r="F41" s="5661"/>
      <c r="G41" s="5661"/>
      <c r="H41" s="1559"/>
      <c r="I41" s="1559"/>
      <c r="J41" s="1559"/>
      <c r="K41" s="1559"/>
      <c r="L41" s="1559"/>
    </row>
    <row r="42" spans="1:14" x14ac:dyDescent="0.3">
      <c r="A42" s="5661" t="s">
        <v>3193</v>
      </c>
      <c r="B42" s="5661"/>
      <c r="C42" s="5663"/>
      <c r="D42" s="5661"/>
      <c r="E42" s="5661"/>
      <c r="F42" s="5661"/>
      <c r="G42" s="5661"/>
      <c r="H42" s="1559"/>
      <c r="I42" s="1559"/>
      <c r="J42" s="1559"/>
      <c r="K42" s="1559"/>
      <c r="L42" s="1559"/>
    </row>
    <row r="43" spans="1:14" x14ac:dyDescent="0.3">
      <c r="A43" s="5661" t="s">
        <v>3194</v>
      </c>
      <c r="B43" s="5661"/>
      <c r="C43" s="5663"/>
      <c r="D43" s="5661"/>
      <c r="E43" s="5661"/>
      <c r="F43" s="5661"/>
      <c r="G43" s="5661"/>
      <c r="H43" s="1559"/>
      <c r="I43" s="1559"/>
      <c r="J43" s="1559"/>
      <c r="K43" s="1559"/>
      <c r="L43" s="1559"/>
    </row>
    <row r="44" spans="1:14" x14ac:dyDescent="0.3">
      <c r="A44" s="5661" t="s">
        <v>3195</v>
      </c>
    </row>
  </sheetData>
  <mergeCells count="2">
    <mergeCell ref="A1:C1"/>
    <mergeCell ref="A2:H2"/>
  </mergeCells>
  <hyperlinks>
    <hyperlink ref="A1:C1" location="CONTENT!B200" display="Back to table of contents" xr:uid="{26FC5C3C-0E13-442B-9087-2C9C1FF13C97}"/>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F4253-D217-4BCA-A428-A5763E88F8F8}">
  <dimension ref="A1:T22"/>
  <sheetViews>
    <sheetView workbookViewId="0">
      <selection sqref="A1:C1"/>
    </sheetView>
  </sheetViews>
  <sheetFormatPr defaultColWidth="7.8984375" defaultRowHeight="13.2" x14ac:dyDescent="0.25"/>
  <cols>
    <col min="1" max="1" width="15.69921875" style="2739" customWidth="1"/>
    <col min="2" max="19" width="9.8984375" style="2739" customWidth="1"/>
    <col min="20" max="20" width="13.09765625" style="2739" bestFit="1" customWidth="1"/>
    <col min="21" max="16384" width="7.8984375" style="2739"/>
  </cols>
  <sheetData>
    <row r="1" spans="1:20" s="900" customFormat="1" ht="15.6" x14ac:dyDescent="0.3">
      <c r="A1" s="6080" t="s">
        <v>0</v>
      </c>
      <c r="B1" s="6080"/>
      <c r="C1" s="6080"/>
      <c r="D1" s="899"/>
      <c r="E1" s="899"/>
      <c r="F1" s="899"/>
      <c r="G1" s="899"/>
      <c r="H1" s="899"/>
      <c r="I1" s="899"/>
      <c r="J1" s="899"/>
      <c r="K1" s="899"/>
      <c r="L1" s="899"/>
    </row>
    <row r="2" spans="1:20" ht="15.6" x14ac:dyDescent="0.3">
      <c r="A2" s="5668" t="s">
        <v>3196</v>
      </c>
      <c r="B2" s="5669"/>
      <c r="C2" s="5669"/>
      <c r="D2" s="5669"/>
      <c r="E2" s="5669"/>
      <c r="F2" s="5669"/>
      <c r="G2" s="5669"/>
      <c r="H2" s="5669"/>
      <c r="I2" s="5669"/>
      <c r="J2" s="5669"/>
      <c r="K2" s="5669"/>
      <c r="L2" s="5669"/>
      <c r="M2" s="5669"/>
      <c r="N2" s="5669"/>
      <c r="O2" s="5669"/>
      <c r="P2" s="5669"/>
      <c r="Q2" s="5669"/>
      <c r="R2" s="5669"/>
      <c r="S2" s="5669"/>
    </row>
    <row r="3" spans="1:20" x14ac:dyDescent="0.25">
      <c r="G3" s="5670"/>
    </row>
    <row r="4" spans="1:20" x14ac:dyDescent="0.25">
      <c r="A4" s="6610" t="s">
        <v>3197</v>
      </c>
      <c r="B4" s="6608">
        <v>2016</v>
      </c>
      <c r="C4" s="6609"/>
      <c r="D4" s="6608">
        <v>2017</v>
      </c>
      <c r="E4" s="6609"/>
      <c r="F4" s="6608">
        <v>2018</v>
      </c>
      <c r="G4" s="6609"/>
      <c r="H4" s="6608">
        <v>2019</v>
      </c>
      <c r="I4" s="6609"/>
      <c r="J4" s="6608">
        <v>2020</v>
      </c>
      <c r="K4" s="6609"/>
      <c r="L4" s="6608">
        <v>2021</v>
      </c>
      <c r="M4" s="6609"/>
      <c r="N4" s="6608">
        <v>2022</v>
      </c>
      <c r="O4" s="6609"/>
      <c r="P4" s="6608">
        <v>2023</v>
      </c>
      <c r="Q4" s="6609"/>
      <c r="R4" s="6608">
        <v>2024</v>
      </c>
      <c r="S4" s="6609"/>
    </row>
    <row r="5" spans="1:20" ht="39.6" x14ac:dyDescent="0.25">
      <c r="A5" s="6611"/>
      <c r="B5" s="5671" t="s">
        <v>3198</v>
      </c>
      <c r="C5" s="5671" t="s">
        <v>3199</v>
      </c>
      <c r="D5" s="5671" t="s">
        <v>3198</v>
      </c>
      <c r="E5" s="5671" t="s">
        <v>3199</v>
      </c>
      <c r="F5" s="5671" t="s">
        <v>3198</v>
      </c>
      <c r="G5" s="5671" t="s">
        <v>3199</v>
      </c>
      <c r="H5" s="5671" t="s">
        <v>3198</v>
      </c>
      <c r="I5" s="5671" t="s">
        <v>3199</v>
      </c>
      <c r="J5" s="5671" t="s">
        <v>3198</v>
      </c>
      <c r="K5" s="5671" t="s">
        <v>3199</v>
      </c>
      <c r="L5" s="5671" t="s">
        <v>3198</v>
      </c>
      <c r="M5" s="5671" t="s">
        <v>3199</v>
      </c>
      <c r="N5" s="5671" t="s">
        <v>3198</v>
      </c>
      <c r="O5" s="5671" t="s">
        <v>3199</v>
      </c>
      <c r="P5" s="5671" t="s">
        <v>3198</v>
      </c>
      <c r="Q5" s="5671" t="s">
        <v>3199</v>
      </c>
      <c r="R5" s="5671" t="s">
        <v>3198</v>
      </c>
      <c r="S5" s="5671" t="s">
        <v>3199</v>
      </c>
    </row>
    <row r="6" spans="1:20" x14ac:dyDescent="0.25">
      <c r="A6" s="5672" t="s">
        <v>3200</v>
      </c>
      <c r="B6" s="5673">
        <v>7125</v>
      </c>
      <c r="C6" s="5674">
        <v>1955.9</v>
      </c>
      <c r="D6" s="5673">
        <v>7151</v>
      </c>
      <c r="E6" s="5674">
        <v>2078</v>
      </c>
      <c r="F6" s="5673">
        <v>7443</v>
      </c>
      <c r="G6" s="5674">
        <v>2052.5</v>
      </c>
      <c r="H6" s="5673">
        <v>7303</v>
      </c>
      <c r="I6" s="5674">
        <v>2051.1</v>
      </c>
      <c r="J6" s="5673">
        <v>6525</v>
      </c>
      <c r="K6" s="5674">
        <v>1825.8</v>
      </c>
      <c r="L6" s="5673">
        <v>6494</v>
      </c>
      <c r="M6" s="5674">
        <v>1822.9</v>
      </c>
      <c r="N6" s="5673">
        <v>7721</v>
      </c>
      <c r="O6" s="5674">
        <v>2071.3000000000002</v>
      </c>
      <c r="P6" s="5673">
        <v>7425</v>
      </c>
      <c r="Q6" s="5674">
        <v>2049.3000000000002</v>
      </c>
      <c r="R6" s="5673">
        <v>7558</v>
      </c>
      <c r="S6" s="5674">
        <v>2115.6</v>
      </c>
      <c r="T6" s="5675"/>
    </row>
    <row r="7" spans="1:20" x14ac:dyDescent="0.25">
      <c r="A7" s="5672" t="s">
        <v>3201</v>
      </c>
      <c r="B7" s="5676">
        <v>194</v>
      </c>
      <c r="C7" s="5677">
        <v>36.299999999999997</v>
      </c>
      <c r="D7" s="5676">
        <v>67</v>
      </c>
      <c r="E7" s="5677">
        <v>12.3</v>
      </c>
      <c r="F7" s="5676">
        <v>114</v>
      </c>
      <c r="G7" s="5677">
        <v>22.6205</v>
      </c>
      <c r="H7" s="5676">
        <v>43</v>
      </c>
      <c r="I7" s="5677">
        <v>9.8000000000000007</v>
      </c>
      <c r="J7" s="5676">
        <v>22</v>
      </c>
      <c r="K7" s="5677">
        <v>4.0999999999999996</v>
      </c>
      <c r="L7" s="5676">
        <v>21</v>
      </c>
      <c r="M7" s="5677">
        <v>5.0999999999999996</v>
      </c>
      <c r="N7" s="5676">
        <v>12</v>
      </c>
      <c r="O7" s="5677">
        <v>2.6</v>
      </c>
      <c r="P7" s="5676">
        <v>17</v>
      </c>
      <c r="Q7" s="5677">
        <v>3.1</v>
      </c>
      <c r="R7" s="5676">
        <v>34</v>
      </c>
      <c r="S7" s="5677">
        <v>5.3</v>
      </c>
    </row>
    <row r="8" spans="1:20" x14ac:dyDescent="0.25">
      <c r="A8" s="5678" t="s">
        <v>3202</v>
      </c>
      <c r="B8" s="5679">
        <v>176</v>
      </c>
      <c r="C8" s="5680">
        <v>31.7</v>
      </c>
      <c r="D8" s="5679">
        <v>55</v>
      </c>
      <c r="E8" s="5680">
        <v>10</v>
      </c>
      <c r="F8" s="5679">
        <v>102</v>
      </c>
      <c r="G8" s="5680">
        <v>20.8</v>
      </c>
      <c r="H8" s="5679">
        <v>38</v>
      </c>
      <c r="I8" s="5680">
        <v>8.8000000000000007</v>
      </c>
      <c r="J8" s="5679">
        <v>13</v>
      </c>
      <c r="K8" s="5680">
        <v>2.2999999999999998</v>
      </c>
      <c r="L8" s="5679">
        <v>7</v>
      </c>
      <c r="M8" s="5680">
        <v>1.4</v>
      </c>
      <c r="N8" s="5679">
        <v>2</v>
      </c>
      <c r="O8" s="5680">
        <v>0.5</v>
      </c>
      <c r="P8" s="5679">
        <v>7</v>
      </c>
      <c r="Q8" s="5680">
        <v>2.1</v>
      </c>
      <c r="R8" s="5679">
        <v>9</v>
      </c>
      <c r="S8" s="5680">
        <v>1.8</v>
      </c>
    </row>
    <row r="9" spans="1:20" x14ac:dyDescent="0.25">
      <c r="A9" s="5681" t="s">
        <v>3203</v>
      </c>
      <c r="B9" s="5679">
        <v>18</v>
      </c>
      <c r="C9" s="5682">
        <v>4.5999999999999996</v>
      </c>
      <c r="D9" s="5679">
        <v>12</v>
      </c>
      <c r="E9" s="5682">
        <v>2.2999999999999998</v>
      </c>
      <c r="F9" s="5679">
        <v>12</v>
      </c>
      <c r="G9" s="5682">
        <v>1.8</v>
      </c>
      <c r="H9" s="5679">
        <v>5</v>
      </c>
      <c r="I9" s="5682">
        <v>1</v>
      </c>
      <c r="J9" s="5679">
        <v>9</v>
      </c>
      <c r="K9" s="5682">
        <v>1.8</v>
      </c>
      <c r="L9" s="5679">
        <v>14</v>
      </c>
      <c r="M9" s="5682">
        <v>3.7</v>
      </c>
      <c r="N9" s="5679">
        <v>10</v>
      </c>
      <c r="O9" s="5682">
        <v>2.1</v>
      </c>
      <c r="P9" s="5679">
        <v>10</v>
      </c>
      <c r="Q9" s="5682">
        <v>1</v>
      </c>
      <c r="R9" s="5679">
        <v>25</v>
      </c>
      <c r="S9" s="5682">
        <v>3.5</v>
      </c>
      <c r="T9" s="5683"/>
    </row>
    <row r="10" spans="1:20" x14ac:dyDescent="0.25">
      <c r="A10" s="5672" t="s">
        <v>36</v>
      </c>
      <c r="B10" s="5673">
        <v>130</v>
      </c>
      <c r="C10" s="5677">
        <v>17.8</v>
      </c>
      <c r="D10" s="5673">
        <v>411</v>
      </c>
      <c r="E10" s="5677">
        <v>73.900000000000006</v>
      </c>
      <c r="F10" s="5673">
        <v>277</v>
      </c>
      <c r="G10" s="5677">
        <v>54.900400000000005</v>
      </c>
      <c r="H10" s="5673">
        <v>355</v>
      </c>
      <c r="I10" s="5677">
        <v>62.7</v>
      </c>
      <c r="J10" s="5673">
        <v>92</v>
      </c>
      <c r="K10" s="5677">
        <v>14.2</v>
      </c>
      <c r="L10" s="5673">
        <v>33</v>
      </c>
      <c r="M10" s="5677">
        <v>5.5</v>
      </c>
      <c r="N10" s="5673">
        <v>716</v>
      </c>
      <c r="O10" s="5677">
        <v>120.4</v>
      </c>
      <c r="P10" s="5673">
        <v>300</v>
      </c>
      <c r="Q10" s="5677">
        <v>50.1</v>
      </c>
      <c r="R10" s="5673">
        <v>618</v>
      </c>
      <c r="S10" s="5677">
        <v>94.8</v>
      </c>
    </row>
    <row r="11" spans="1:20" x14ac:dyDescent="0.25">
      <c r="A11" s="5672" t="s">
        <v>3204</v>
      </c>
      <c r="B11" s="5673">
        <v>6801</v>
      </c>
      <c r="C11" s="5674">
        <v>1901.8</v>
      </c>
      <c r="D11" s="5673">
        <v>6673</v>
      </c>
      <c r="E11" s="5674">
        <v>1991.8</v>
      </c>
      <c r="F11" s="5673">
        <v>7052</v>
      </c>
      <c r="G11" s="5674">
        <v>1975</v>
      </c>
      <c r="H11" s="5673">
        <v>6905</v>
      </c>
      <c r="I11" s="5674">
        <v>1978.6</v>
      </c>
      <c r="J11" s="5673">
        <v>6411</v>
      </c>
      <c r="K11" s="5674">
        <v>1807.5</v>
      </c>
      <c r="L11" s="5673">
        <v>6440</v>
      </c>
      <c r="M11" s="5674">
        <v>1812.3</v>
      </c>
      <c r="N11" s="5673">
        <v>6993</v>
      </c>
      <c r="O11" s="5674">
        <v>1948.2</v>
      </c>
      <c r="P11" s="5673">
        <v>7108</v>
      </c>
      <c r="Q11" s="5674">
        <v>1996.1</v>
      </c>
      <c r="R11" s="5673">
        <v>6906</v>
      </c>
      <c r="S11" s="5674">
        <v>2015.5</v>
      </c>
    </row>
    <row r="12" spans="1:20" x14ac:dyDescent="0.25">
      <c r="A12" s="5684"/>
      <c r="B12" s="5685"/>
      <c r="C12" s="5686"/>
      <c r="D12" s="5685"/>
      <c r="E12" s="5686"/>
      <c r="F12" s="5685"/>
      <c r="G12" s="5686"/>
      <c r="H12" s="5685"/>
      <c r="I12" s="5686"/>
      <c r="J12" s="5685"/>
      <c r="K12" s="5686"/>
      <c r="L12" s="5685"/>
      <c r="M12" s="5686"/>
      <c r="N12" s="5685"/>
      <c r="O12" s="5686"/>
      <c r="P12" s="5685"/>
      <c r="Q12" s="5686"/>
      <c r="R12" s="5685"/>
      <c r="S12" s="5686"/>
    </row>
    <row r="13" spans="1:20" x14ac:dyDescent="0.25">
      <c r="A13" s="5672" t="s">
        <v>3205</v>
      </c>
      <c r="B13" s="5673">
        <v>3289</v>
      </c>
      <c r="C13" s="5677">
        <v>31.8</v>
      </c>
      <c r="D13" s="5673">
        <v>2434</v>
      </c>
      <c r="E13" s="5677">
        <v>31.8</v>
      </c>
      <c r="F13" s="5673">
        <v>2328</v>
      </c>
      <c r="G13" s="5677">
        <v>35.808740000000007</v>
      </c>
      <c r="H13" s="5673">
        <v>1550</v>
      </c>
      <c r="I13" s="5677">
        <v>24.1</v>
      </c>
      <c r="J13" s="5673">
        <v>1388</v>
      </c>
      <c r="K13" s="5677">
        <v>22.4</v>
      </c>
      <c r="L13" s="5673">
        <v>1106</v>
      </c>
      <c r="M13" s="5677">
        <v>18.899999999999999</v>
      </c>
      <c r="N13" s="5673">
        <v>1302</v>
      </c>
      <c r="O13" s="5677">
        <v>20.100000000000001</v>
      </c>
      <c r="P13" s="5673">
        <v>1225</v>
      </c>
      <c r="Q13" s="5677">
        <v>18.899999999999999</v>
      </c>
      <c r="R13" s="5673">
        <v>1189</v>
      </c>
      <c r="S13" s="5677">
        <v>19.2</v>
      </c>
    </row>
    <row r="14" spans="1:20" x14ac:dyDescent="0.25">
      <c r="A14" s="5681" t="s">
        <v>3206</v>
      </c>
      <c r="B14" s="5679">
        <v>3164</v>
      </c>
      <c r="C14" s="5680">
        <v>29.5</v>
      </c>
      <c r="D14" s="5679">
        <v>2196</v>
      </c>
      <c r="E14" s="5680">
        <v>27.5</v>
      </c>
      <c r="F14" s="5679">
        <v>1498</v>
      </c>
      <c r="G14" s="5680">
        <v>19.2</v>
      </c>
      <c r="H14" s="5679">
        <v>920</v>
      </c>
      <c r="I14" s="5680">
        <v>11.2</v>
      </c>
      <c r="J14" s="5679">
        <v>611</v>
      </c>
      <c r="K14" s="5680">
        <v>7.3</v>
      </c>
      <c r="L14" s="5679">
        <v>333</v>
      </c>
      <c r="M14" s="5680">
        <v>4.2</v>
      </c>
      <c r="N14" s="5679">
        <v>1256</v>
      </c>
      <c r="O14" s="5680">
        <v>18.8</v>
      </c>
      <c r="P14" s="5679">
        <v>880</v>
      </c>
      <c r="Q14" s="5680">
        <v>12.4</v>
      </c>
      <c r="R14" s="5679">
        <v>733</v>
      </c>
      <c r="S14" s="5680">
        <v>10.1</v>
      </c>
    </row>
    <row r="15" spans="1:20" x14ac:dyDescent="0.25">
      <c r="A15" s="5681" t="s">
        <v>3207</v>
      </c>
      <c r="B15" s="5679">
        <v>125</v>
      </c>
      <c r="C15" s="5680">
        <v>2.2999999999999998</v>
      </c>
      <c r="D15" s="5679">
        <v>238</v>
      </c>
      <c r="E15" s="5680">
        <v>4.3</v>
      </c>
      <c r="F15" s="5679">
        <v>830</v>
      </c>
      <c r="G15" s="5680">
        <v>16.600000000000001</v>
      </c>
      <c r="H15" s="5679">
        <v>630</v>
      </c>
      <c r="I15" s="5680">
        <v>12.9</v>
      </c>
      <c r="J15" s="5679">
        <v>777</v>
      </c>
      <c r="K15" s="5680">
        <v>15.1</v>
      </c>
      <c r="L15" s="5679">
        <v>773</v>
      </c>
      <c r="M15" s="5680">
        <v>14.7</v>
      </c>
      <c r="N15" s="5679">
        <v>46</v>
      </c>
      <c r="O15" s="5680">
        <v>1.2</v>
      </c>
      <c r="P15" s="5679">
        <v>345</v>
      </c>
      <c r="Q15" s="5680">
        <v>6.6</v>
      </c>
      <c r="R15" s="5679">
        <v>456</v>
      </c>
      <c r="S15" s="5680">
        <v>9.1</v>
      </c>
    </row>
    <row r="16" spans="1:20" x14ac:dyDescent="0.25">
      <c r="A16" s="5672" t="s">
        <v>3208</v>
      </c>
      <c r="B16" s="5673">
        <v>648</v>
      </c>
      <c r="C16" s="5677">
        <v>9.8000000000000007</v>
      </c>
      <c r="D16" s="5673">
        <v>1624</v>
      </c>
      <c r="E16" s="5677">
        <v>24.2</v>
      </c>
      <c r="F16" s="5673">
        <v>1590</v>
      </c>
      <c r="G16" s="5677">
        <v>25.6</v>
      </c>
      <c r="H16" s="5673">
        <v>1002</v>
      </c>
      <c r="I16" s="5677">
        <v>18.399999999999999</v>
      </c>
      <c r="J16" s="5673">
        <v>1197</v>
      </c>
      <c r="K16" s="5677">
        <v>19.100000000000001</v>
      </c>
      <c r="L16" s="5673">
        <v>1110</v>
      </c>
      <c r="M16" s="5677">
        <v>21.4</v>
      </c>
      <c r="N16" s="5673">
        <v>2103</v>
      </c>
      <c r="O16" s="5677">
        <v>35</v>
      </c>
      <c r="P16" s="5673">
        <v>1614</v>
      </c>
      <c r="Q16" s="5677">
        <v>26.8</v>
      </c>
      <c r="R16" s="5673">
        <v>1593</v>
      </c>
      <c r="S16" s="5677">
        <v>29.3</v>
      </c>
    </row>
    <row r="17" spans="1:19" x14ac:dyDescent="0.25">
      <c r="A17" s="5687" t="s">
        <v>3209</v>
      </c>
      <c r="B17" s="5688">
        <v>9632</v>
      </c>
      <c r="C17" s="5689">
        <v>631.6</v>
      </c>
      <c r="D17" s="5688">
        <v>9332</v>
      </c>
      <c r="E17" s="5689">
        <v>605.9</v>
      </c>
      <c r="F17" s="5688">
        <v>8424</v>
      </c>
      <c r="G17" s="5689">
        <v>542.79999999999995</v>
      </c>
      <c r="H17" s="5688">
        <v>8865</v>
      </c>
      <c r="I17" s="5689">
        <v>595.6</v>
      </c>
      <c r="J17" s="5688">
        <v>8863</v>
      </c>
      <c r="K17" s="5689">
        <v>598.29999999999995</v>
      </c>
      <c r="L17" s="5688">
        <v>9357</v>
      </c>
      <c r="M17" s="5689">
        <v>574.20000000000005</v>
      </c>
      <c r="N17" s="5688">
        <v>8827</v>
      </c>
      <c r="O17" s="5689">
        <v>583</v>
      </c>
      <c r="P17" s="5688">
        <v>8305</v>
      </c>
      <c r="Q17" s="5689">
        <v>571.70000000000005</v>
      </c>
      <c r="R17" s="5688">
        <v>9427</v>
      </c>
      <c r="S17" s="5689">
        <v>632.79999999999995</v>
      </c>
    </row>
    <row r="18" spans="1:19" x14ac:dyDescent="0.25">
      <c r="A18" s="5690"/>
      <c r="B18" s="5691"/>
      <c r="C18" s="5691"/>
      <c r="D18" s="5691"/>
      <c r="E18" s="5691"/>
      <c r="F18" s="5692"/>
      <c r="G18" s="5693"/>
      <c r="H18" s="5691"/>
      <c r="I18" s="5691"/>
      <c r="J18" s="5691"/>
      <c r="K18" s="5691"/>
      <c r="L18" s="5691"/>
      <c r="M18" s="5691"/>
      <c r="N18" s="5691"/>
      <c r="O18" s="5691"/>
      <c r="P18" s="5691"/>
      <c r="Q18" s="5691"/>
      <c r="R18" s="5691"/>
      <c r="S18" s="5691"/>
    </row>
    <row r="19" spans="1:19" x14ac:dyDescent="0.25">
      <c r="A19" s="5694" t="s">
        <v>3210</v>
      </c>
    </row>
    <row r="20" spans="1:19" x14ac:dyDescent="0.25">
      <c r="A20" s="5694" t="s">
        <v>3211</v>
      </c>
    </row>
    <row r="21" spans="1:19" s="900" customFormat="1" x14ac:dyDescent="0.3">
      <c r="A21" s="5661" t="s">
        <v>3193</v>
      </c>
      <c r="B21" s="5661"/>
      <c r="C21" s="5663"/>
      <c r="D21" s="5661"/>
      <c r="E21" s="5661"/>
      <c r="F21" s="5661"/>
      <c r="G21" s="5661"/>
      <c r="H21" s="1559"/>
      <c r="I21" s="1559"/>
      <c r="J21" s="1559"/>
      <c r="K21" s="1559"/>
    </row>
    <row r="22" spans="1:19" x14ac:dyDescent="0.25">
      <c r="A22" s="5694" t="s">
        <v>3212</v>
      </c>
    </row>
  </sheetData>
  <mergeCells count="11">
    <mergeCell ref="J4:K4"/>
    <mergeCell ref="L4:M4"/>
    <mergeCell ref="N4:O4"/>
    <mergeCell ref="P4:Q4"/>
    <mergeCell ref="R4:S4"/>
    <mergeCell ref="H4:I4"/>
    <mergeCell ref="A1:C1"/>
    <mergeCell ref="A4:A5"/>
    <mergeCell ref="B4:C4"/>
    <mergeCell ref="D4:E4"/>
    <mergeCell ref="F4:G4"/>
  </mergeCells>
  <hyperlinks>
    <hyperlink ref="A1:C1" location="CONTENT!B200" display="Back to table of contents" xr:uid="{C1A5581C-B7A6-4B57-B601-8A9C2F46817F}"/>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4540-53A2-48A8-B6EC-998858C25D3B}">
  <dimension ref="A1:P37"/>
  <sheetViews>
    <sheetView workbookViewId="0">
      <selection sqref="A1:C1"/>
    </sheetView>
  </sheetViews>
  <sheetFormatPr defaultColWidth="6.8984375" defaultRowHeight="13.8" x14ac:dyDescent="0.3"/>
  <cols>
    <col min="1" max="13" width="8.69921875" style="2724" customWidth="1"/>
    <col min="14" max="14" width="7.19921875" style="2724" bestFit="1" customWidth="1"/>
    <col min="15" max="16384" width="6.8984375" style="2724"/>
  </cols>
  <sheetData>
    <row r="1" spans="1:16" s="900" customFormat="1" ht="15.6" x14ac:dyDescent="0.3">
      <c r="A1" s="6080" t="s">
        <v>0</v>
      </c>
      <c r="B1" s="6080"/>
      <c r="C1" s="6080"/>
      <c r="D1" s="899"/>
      <c r="E1" s="899"/>
      <c r="F1" s="899"/>
      <c r="G1" s="899"/>
      <c r="H1" s="899"/>
      <c r="I1" s="899"/>
      <c r="J1" s="899"/>
      <c r="K1" s="899"/>
      <c r="L1" s="899"/>
    </row>
    <row r="2" spans="1:16" x14ac:dyDescent="0.3">
      <c r="A2" s="5643" t="s">
        <v>3213</v>
      </c>
      <c r="K2" s="5695"/>
      <c r="L2" s="5695"/>
      <c r="M2" s="5695"/>
    </row>
    <row r="4" spans="1:16" s="5643" customFormat="1" x14ac:dyDescent="0.3">
      <c r="A4" s="6621" t="s">
        <v>3214</v>
      </c>
      <c r="B4" s="6612" t="s">
        <v>3215</v>
      </c>
      <c r="C4" s="6622"/>
      <c r="D4" s="6623"/>
      <c r="E4" s="6612" t="s">
        <v>3216</v>
      </c>
      <c r="F4" s="6622"/>
      <c r="G4" s="6623"/>
      <c r="H4" s="6612" t="s">
        <v>3217</v>
      </c>
      <c r="I4" s="6622"/>
      <c r="J4" s="6623"/>
      <c r="K4" s="6612" t="s">
        <v>3218</v>
      </c>
      <c r="L4" s="6622"/>
      <c r="M4" s="6623"/>
    </row>
    <row r="5" spans="1:16" x14ac:dyDescent="0.3">
      <c r="A5" s="6621"/>
      <c r="B5" s="5646" t="s">
        <v>3219</v>
      </c>
      <c r="C5" s="5696" t="s">
        <v>3220</v>
      </c>
      <c r="D5" s="5697" t="s">
        <v>6</v>
      </c>
      <c r="E5" s="5646" t="s">
        <v>3219</v>
      </c>
      <c r="F5" s="5696" t="s">
        <v>3220</v>
      </c>
      <c r="G5" s="5697" t="s">
        <v>6</v>
      </c>
      <c r="H5" s="5646" t="s">
        <v>3219</v>
      </c>
      <c r="I5" s="5696" t="s">
        <v>3220</v>
      </c>
      <c r="J5" s="5697" t="s">
        <v>6</v>
      </c>
      <c r="K5" s="5646" t="s">
        <v>3219</v>
      </c>
      <c r="L5" s="5696" t="s">
        <v>3220</v>
      </c>
      <c r="M5" s="5697" t="s">
        <v>6</v>
      </c>
    </row>
    <row r="6" spans="1:16" x14ac:dyDescent="0.3">
      <c r="A6" s="5698">
        <v>2014</v>
      </c>
      <c r="B6" s="5699">
        <v>32.799999999999997</v>
      </c>
      <c r="C6" s="5699">
        <v>24.3</v>
      </c>
      <c r="D6" s="5699">
        <v>57.1</v>
      </c>
      <c r="E6" s="5700">
        <v>26.4</v>
      </c>
      <c r="F6" s="5699">
        <v>24.3</v>
      </c>
      <c r="G6" s="5699">
        <v>50.7</v>
      </c>
      <c r="H6" s="5701">
        <v>2309</v>
      </c>
      <c r="I6" s="5702">
        <v>1735</v>
      </c>
      <c r="J6" s="5703">
        <v>4044</v>
      </c>
      <c r="K6" s="5700">
        <v>87.4</v>
      </c>
      <c r="L6" s="2740">
        <v>71.5</v>
      </c>
      <c r="M6" s="5699">
        <v>79.8</v>
      </c>
    </row>
    <row r="7" spans="1:16" x14ac:dyDescent="0.3">
      <c r="A7" s="5698">
        <v>2015</v>
      </c>
      <c r="B7" s="5699">
        <v>32.6</v>
      </c>
      <c r="C7" s="5699">
        <v>24.3</v>
      </c>
      <c r="D7" s="5699">
        <v>56.9</v>
      </c>
      <c r="E7" s="5700">
        <v>28.3</v>
      </c>
      <c r="F7" s="5699">
        <v>24.1</v>
      </c>
      <c r="G7" s="5699">
        <v>52.4</v>
      </c>
      <c r="H7" s="5701">
        <v>2399</v>
      </c>
      <c r="I7" s="5702">
        <v>1610</v>
      </c>
      <c r="J7" s="5703">
        <v>4009</v>
      </c>
      <c r="K7" s="5700">
        <v>84.7</v>
      </c>
      <c r="L7" s="2740">
        <v>66.900000000000006</v>
      </c>
      <c r="M7" s="5699">
        <v>76.5</v>
      </c>
    </row>
    <row r="8" spans="1:16" x14ac:dyDescent="0.3">
      <c r="A8" s="5698">
        <v>2016</v>
      </c>
      <c r="B8" s="5699">
        <v>32.9</v>
      </c>
      <c r="C8" s="5699">
        <v>22.7</v>
      </c>
      <c r="D8" s="5699">
        <v>55.6</v>
      </c>
      <c r="E8" s="5700">
        <v>28.2</v>
      </c>
      <c r="F8" s="5699">
        <v>23.3</v>
      </c>
      <c r="G8" s="5699">
        <v>51.5</v>
      </c>
      <c r="H8" s="5701">
        <v>2254</v>
      </c>
      <c r="I8" s="5702">
        <v>1544</v>
      </c>
      <c r="J8" s="5703">
        <v>3798</v>
      </c>
      <c r="K8" s="5700">
        <v>80.099999999999994</v>
      </c>
      <c r="L8" s="2740">
        <v>66.3</v>
      </c>
      <c r="M8" s="5699">
        <v>73.75</v>
      </c>
    </row>
    <row r="9" spans="1:16" x14ac:dyDescent="0.3">
      <c r="A9" s="5698">
        <v>2017</v>
      </c>
      <c r="B9" s="5699">
        <v>32.299999999999997</v>
      </c>
      <c r="C9" s="5699">
        <v>21.9</v>
      </c>
      <c r="D9" s="5699">
        <v>54.2</v>
      </c>
      <c r="E9" s="5700">
        <v>27.5</v>
      </c>
      <c r="F9" s="5699">
        <v>22.5</v>
      </c>
      <c r="G9" s="5699">
        <v>50</v>
      </c>
      <c r="H9" s="5701">
        <v>2246</v>
      </c>
      <c r="I9" s="5702">
        <v>1467</v>
      </c>
      <c r="J9" s="5703">
        <v>3713</v>
      </c>
      <c r="K9" s="5700">
        <v>81.599999999999994</v>
      </c>
      <c r="L9" s="2740">
        <v>65.2</v>
      </c>
      <c r="M9" s="5699">
        <v>74.3</v>
      </c>
    </row>
    <row r="10" spans="1:16" x14ac:dyDescent="0.3">
      <c r="A10" s="5698">
        <v>2018</v>
      </c>
      <c r="B10" s="5699">
        <v>30.3</v>
      </c>
      <c r="C10" s="5699">
        <v>21.2</v>
      </c>
      <c r="D10" s="5699">
        <v>51.5</v>
      </c>
      <c r="E10" s="5700">
        <v>26.5</v>
      </c>
      <c r="F10" s="5699">
        <v>21.2</v>
      </c>
      <c r="G10" s="5699">
        <v>47.7</v>
      </c>
      <c r="H10" s="5701">
        <v>1930</v>
      </c>
      <c r="I10" s="5702">
        <v>1225</v>
      </c>
      <c r="J10" s="5703">
        <v>3155</v>
      </c>
      <c r="K10" s="5700">
        <v>72.7</v>
      </c>
      <c r="L10" s="2740">
        <v>57.8</v>
      </c>
      <c r="M10" s="5699">
        <v>66.2</v>
      </c>
    </row>
    <row r="11" spans="1:16" x14ac:dyDescent="0.3">
      <c r="A11" s="5698">
        <v>2019</v>
      </c>
      <c r="B11" s="5699">
        <v>26</v>
      </c>
      <c r="C11" s="5699">
        <v>22.8</v>
      </c>
      <c r="D11" s="5699">
        <v>48.8</v>
      </c>
      <c r="E11" s="5699">
        <v>21.8</v>
      </c>
      <c r="F11" s="5699">
        <v>23.3</v>
      </c>
      <c r="G11" s="5699">
        <v>45.1</v>
      </c>
      <c r="H11" s="5704">
        <v>1802.4</v>
      </c>
      <c r="I11" s="5705">
        <v>1602.9</v>
      </c>
      <c r="J11" s="5706">
        <v>3405.3</v>
      </c>
      <c r="K11" s="5700">
        <v>82.8</v>
      </c>
      <c r="L11" s="2740">
        <v>68.8</v>
      </c>
      <c r="M11" s="5699">
        <v>75.599999999999994</v>
      </c>
      <c r="N11" s="5707"/>
      <c r="O11" s="5707"/>
      <c r="P11" s="5707"/>
    </row>
    <row r="12" spans="1:16" x14ac:dyDescent="0.3">
      <c r="A12" s="5698">
        <v>2020</v>
      </c>
      <c r="B12" s="5699">
        <v>22.4</v>
      </c>
      <c r="C12" s="5699">
        <v>23.4</v>
      </c>
      <c r="D12" s="5699">
        <v>45.8</v>
      </c>
      <c r="E12" s="5699">
        <v>20.3</v>
      </c>
      <c r="F12" s="5699">
        <v>23.4</v>
      </c>
      <c r="G12" s="5699">
        <v>43.7</v>
      </c>
      <c r="H12" s="5704">
        <v>1382.7</v>
      </c>
      <c r="I12" s="5705">
        <v>1238.2</v>
      </c>
      <c r="J12" s="5706">
        <v>2620.9</v>
      </c>
      <c r="K12" s="5700">
        <v>68.2</v>
      </c>
      <c r="L12" s="2740">
        <v>52.9</v>
      </c>
      <c r="M12" s="5699">
        <v>59.96</v>
      </c>
      <c r="N12" s="5707"/>
      <c r="O12" s="5707"/>
      <c r="P12" s="5707"/>
    </row>
    <row r="13" spans="1:16" x14ac:dyDescent="0.3">
      <c r="A13" s="5698">
        <v>2021</v>
      </c>
      <c r="B13" s="5699">
        <v>22.2</v>
      </c>
      <c r="C13" s="5699">
        <v>22.3</v>
      </c>
      <c r="D13" s="5699">
        <v>44.5</v>
      </c>
      <c r="E13" s="5699">
        <v>19.2</v>
      </c>
      <c r="F13" s="5699">
        <v>22.7</v>
      </c>
      <c r="G13" s="5699">
        <v>41.9</v>
      </c>
      <c r="H13" s="5704">
        <v>1411.5</v>
      </c>
      <c r="I13" s="5705">
        <v>1258.2</v>
      </c>
      <c r="J13" s="5706">
        <v>2669.7</v>
      </c>
      <c r="K13" s="5700">
        <v>73.5</v>
      </c>
      <c r="L13" s="2740">
        <v>55.4</v>
      </c>
      <c r="M13" s="5699">
        <v>63.7</v>
      </c>
      <c r="N13" s="5707"/>
      <c r="O13" s="5707"/>
      <c r="P13" s="5707"/>
    </row>
    <row r="14" spans="1:16" x14ac:dyDescent="0.3">
      <c r="A14" s="5698">
        <v>2022</v>
      </c>
      <c r="B14" s="5699">
        <v>21.2</v>
      </c>
      <c r="C14" s="5699">
        <v>20.9</v>
      </c>
      <c r="D14" s="5699">
        <v>42.2</v>
      </c>
      <c r="E14" s="5699">
        <v>17.899999999999999</v>
      </c>
      <c r="F14" s="5699">
        <v>21.3</v>
      </c>
      <c r="G14" s="5699">
        <v>39.200000000000003</v>
      </c>
      <c r="H14" s="5704">
        <v>1138.4000000000001</v>
      </c>
      <c r="I14" s="5705">
        <v>1118.4000000000001</v>
      </c>
      <c r="J14" s="5706">
        <v>2256.8000000000002</v>
      </c>
      <c r="K14" s="5700">
        <v>63.7</v>
      </c>
      <c r="L14" s="2740">
        <v>52.4</v>
      </c>
      <c r="M14" s="5699">
        <v>57.571428571428569</v>
      </c>
      <c r="N14" s="5707"/>
      <c r="O14" s="5707"/>
      <c r="P14" s="5707"/>
    </row>
    <row r="15" spans="1:16" x14ac:dyDescent="0.3">
      <c r="A15" s="5698">
        <v>2023</v>
      </c>
      <c r="B15" s="5699">
        <v>21</v>
      </c>
      <c r="C15" s="5699">
        <v>18</v>
      </c>
      <c r="D15" s="5699">
        <v>39</v>
      </c>
      <c r="E15" s="5699">
        <v>17.899999999999999</v>
      </c>
      <c r="F15" s="5699">
        <v>18</v>
      </c>
      <c r="G15" s="5699">
        <v>35.9</v>
      </c>
      <c r="H15" s="5704">
        <v>1361.2</v>
      </c>
      <c r="I15" s="5705">
        <v>1091.4000000000001</v>
      </c>
      <c r="J15" s="5706">
        <v>2452.6999999999998</v>
      </c>
      <c r="K15" s="5700">
        <v>76.2</v>
      </c>
      <c r="L15" s="2740">
        <v>60.6</v>
      </c>
      <c r="M15" s="5699">
        <v>68.400000000000006</v>
      </c>
      <c r="N15" s="5707"/>
      <c r="O15" s="5708"/>
      <c r="P15" s="5707"/>
    </row>
    <row r="16" spans="1:16" ht="21.9" customHeight="1" x14ac:dyDescent="0.3">
      <c r="A16" s="5709" t="s">
        <v>3221</v>
      </c>
      <c r="B16" s="5710">
        <v>20.3</v>
      </c>
      <c r="C16" s="5710">
        <v>17.100000000000001</v>
      </c>
      <c r="D16" s="5710">
        <v>37.4</v>
      </c>
      <c r="E16" s="5710">
        <v>17.600000000000001</v>
      </c>
      <c r="F16" s="5710">
        <v>17.100000000000001</v>
      </c>
      <c r="G16" s="5710">
        <v>34.799999999999997</v>
      </c>
      <c r="H16" s="5711">
        <v>1230.8</v>
      </c>
      <c r="I16" s="5712">
        <v>965</v>
      </c>
      <c r="J16" s="5713">
        <v>2195.8000000000002</v>
      </c>
      <c r="K16" s="5714">
        <v>69.8</v>
      </c>
      <c r="L16" s="5715">
        <v>56.4</v>
      </c>
      <c r="M16" s="5710">
        <v>63.2</v>
      </c>
      <c r="N16" s="5707"/>
      <c r="O16" s="5707"/>
      <c r="P16" s="5707"/>
    </row>
    <row r="17" spans="1:14" s="1950" customFormat="1" ht="13.2" x14ac:dyDescent="0.3">
      <c r="B17" s="5716"/>
      <c r="C17" s="5716"/>
      <c r="D17" s="5716"/>
      <c r="E17" s="5716"/>
      <c r="F17" s="5716"/>
      <c r="G17" s="5716"/>
      <c r="H17" s="5716"/>
      <c r="I17" s="5716"/>
      <c r="J17" s="5716"/>
      <c r="K17" s="2086"/>
      <c r="L17" s="2086"/>
      <c r="M17" s="2086"/>
      <c r="N17" s="2086"/>
    </row>
    <row r="18" spans="1:14" x14ac:dyDescent="0.3">
      <c r="A18" s="5643" t="s">
        <v>3222</v>
      </c>
    </row>
    <row r="19" spans="1:14" ht="21.6" customHeight="1" x14ac:dyDescent="0.3">
      <c r="A19" s="6624" t="s">
        <v>3214</v>
      </c>
      <c r="B19" s="6612" t="s">
        <v>3223</v>
      </c>
      <c r="C19" s="6623"/>
      <c r="D19" s="6612" t="s">
        <v>3224</v>
      </c>
      <c r="E19" s="6623"/>
      <c r="F19" s="6612" t="s">
        <v>3225</v>
      </c>
      <c r="G19" s="6622"/>
      <c r="H19" s="6623"/>
      <c r="I19" s="6612" t="s">
        <v>3226</v>
      </c>
      <c r="J19" s="6623"/>
      <c r="K19" s="6612" t="s">
        <v>3227</v>
      </c>
      <c r="L19" s="6613"/>
      <c r="M19" s="6614"/>
    </row>
    <row r="20" spans="1:14" ht="22.8" customHeight="1" x14ac:dyDescent="0.3">
      <c r="A20" s="6625"/>
      <c r="B20" s="6627"/>
      <c r="C20" s="6628"/>
      <c r="D20" s="6627"/>
      <c r="E20" s="6628"/>
      <c r="F20" s="6627"/>
      <c r="G20" s="6631"/>
      <c r="H20" s="6628"/>
      <c r="I20" s="6629"/>
      <c r="J20" s="6630"/>
      <c r="K20" s="6615"/>
      <c r="L20" s="6616"/>
      <c r="M20" s="6617"/>
    </row>
    <row r="21" spans="1:14" ht="39.6" x14ac:dyDescent="0.3">
      <c r="A21" s="6626"/>
      <c r="B21" s="6629"/>
      <c r="C21" s="6630"/>
      <c r="D21" s="6629"/>
      <c r="E21" s="6630"/>
      <c r="F21" s="5718" t="s">
        <v>3228</v>
      </c>
      <c r="G21" s="5718" t="s">
        <v>3229</v>
      </c>
      <c r="H21" s="5697" t="s">
        <v>3230</v>
      </c>
      <c r="I21" s="5696" t="s">
        <v>3231</v>
      </c>
      <c r="J21" s="5646" t="s">
        <v>3232</v>
      </c>
      <c r="K21" s="6618"/>
      <c r="L21" s="6619"/>
      <c r="M21" s="6620"/>
    </row>
    <row r="22" spans="1:14" x14ac:dyDescent="0.3">
      <c r="A22" s="5698">
        <v>2015</v>
      </c>
      <c r="B22" s="6632">
        <v>4</v>
      </c>
      <c r="C22" s="6633"/>
      <c r="D22" s="6634">
        <v>9.14</v>
      </c>
      <c r="E22" s="6635"/>
      <c r="F22" s="5719" t="s">
        <v>3233</v>
      </c>
      <c r="G22" s="5702">
        <v>366</v>
      </c>
      <c r="H22" s="5702">
        <v>366</v>
      </c>
      <c r="I22" s="5702">
        <v>132</v>
      </c>
      <c r="J22" s="5702">
        <v>132</v>
      </c>
      <c r="K22" s="6636">
        <v>13166</v>
      </c>
      <c r="L22" s="6637"/>
      <c r="M22" s="6638"/>
    </row>
    <row r="23" spans="1:14" x14ac:dyDescent="0.3">
      <c r="A23" s="5698">
        <v>2016</v>
      </c>
      <c r="B23" s="6639">
        <v>4</v>
      </c>
      <c r="C23" s="6640"/>
      <c r="D23" s="6641">
        <v>10.18</v>
      </c>
      <c r="E23" s="6642"/>
      <c r="F23" s="5719" t="s">
        <v>3233</v>
      </c>
      <c r="G23" s="5702">
        <v>386</v>
      </c>
      <c r="H23" s="5702">
        <v>386</v>
      </c>
      <c r="I23" s="5702">
        <v>118</v>
      </c>
      <c r="J23" s="5702">
        <v>124</v>
      </c>
      <c r="K23" s="6643">
        <v>15571</v>
      </c>
      <c r="L23" s="6644"/>
      <c r="M23" s="6645"/>
    </row>
    <row r="24" spans="1:14" x14ac:dyDescent="0.3">
      <c r="A24" s="5698">
        <v>2017</v>
      </c>
      <c r="B24" s="6639">
        <v>4</v>
      </c>
      <c r="C24" s="6640"/>
      <c r="D24" s="6641">
        <v>9.57</v>
      </c>
      <c r="E24" s="6642"/>
      <c r="F24" s="5719" t="s">
        <v>3233</v>
      </c>
      <c r="G24" s="5702">
        <v>355</v>
      </c>
      <c r="H24" s="5702">
        <v>355</v>
      </c>
      <c r="I24" s="5702">
        <v>122</v>
      </c>
      <c r="J24" s="5702">
        <v>120</v>
      </c>
      <c r="K24" s="6643">
        <v>10717</v>
      </c>
      <c r="L24" s="6644"/>
      <c r="M24" s="6645"/>
    </row>
    <row r="25" spans="1:14" x14ac:dyDescent="0.3">
      <c r="A25" s="5698">
        <v>2018</v>
      </c>
      <c r="B25" s="6639">
        <v>4</v>
      </c>
      <c r="C25" s="6640"/>
      <c r="D25" s="6641">
        <v>10.26</v>
      </c>
      <c r="E25" s="6642"/>
      <c r="F25" s="5719" t="s">
        <v>3233</v>
      </c>
      <c r="G25" s="5702">
        <v>323</v>
      </c>
      <c r="H25" s="5702">
        <v>323</v>
      </c>
      <c r="I25" s="5702">
        <v>107</v>
      </c>
      <c r="J25" s="5702">
        <v>104</v>
      </c>
      <c r="K25" s="6643">
        <v>8686</v>
      </c>
      <c r="L25" s="6644"/>
      <c r="M25" s="6645"/>
    </row>
    <row r="26" spans="1:14" x14ac:dyDescent="0.3">
      <c r="A26" s="5698">
        <v>2019</v>
      </c>
      <c r="B26" s="6639">
        <v>3</v>
      </c>
      <c r="C26" s="6640"/>
      <c r="D26" s="6641">
        <v>9.73</v>
      </c>
      <c r="E26" s="6642"/>
      <c r="F26" s="5719" t="s">
        <v>3233</v>
      </c>
      <c r="G26" s="5702">
        <v>331</v>
      </c>
      <c r="H26" s="5702">
        <v>331</v>
      </c>
      <c r="I26" s="5702">
        <v>120</v>
      </c>
      <c r="J26" s="5702">
        <v>94</v>
      </c>
      <c r="K26" s="6643">
        <v>11383</v>
      </c>
      <c r="L26" s="6644"/>
      <c r="M26" s="6645"/>
    </row>
    <row r="27" spans="1:14" x14ac:dyDescent="0.3">
      <c r="A27" s="5698">
        <v>2020</v>
      </c>
      <c r="B27" s="6639">
        <v>3</v>
      </c>
      <c r="C27" s="6640"/>
      <c r="D27" s="6641">
        <v>10.34</v>
      </c>
      <c r="E27" s="6642"/>
      <c r="F27" s="5719" t="s">
        <v>3233</v>
      </c>
      <c r="G27" s="5702">
        <v>271</v>
      </c>
      <c r="H27" s="5702">
        <v>271</v>
      </c>
      <c r="I27" s="5702">
        <v>87</v>
      </c>
      <c r="J27" s="5702">
        <v>77</v>
      </c>
      <c r="K27" s="6643">
        <v>14062</v>
      </c>
      <c r="L27" s="6644"/>
      <c r="M27" s="6645"/>
    </row>
    <row r="28" spans="1:14" x14ac:dyDescent="0.3">
      <c r="A28" s="5698">
        <v>2021</v>
      </c>
      <c r="B28" s="6639">
        <v>3</v>
      </c>
      <c r="C28" s="6640"/>
      <c r="D28" s="6641">
        <v>9.59</v>
      </c>
      <c r="E28" s="6642"/>
      <c r="F28" s="5719" t="s">
        <v>3233</v>
      </c>
      <c r="G28" s="5702">
        <v>256</v>
      </c>
      <c r="H28" s="5702">
        <v>256</v>
      </c>
      <c r="I28" s="5702">
        <v>90</v>
      </c>
      <c r="J28" s="5702">
        <v>85</v>
      </c>
      <c r="K28" s="6643">
        <v>16765</v>
      </c>
      <c r="L28" s="6644"/>
      <c r="M28" s="6645"/>
    </row>
    <row r="29" spans="1:14" x14ac:dyDescent="0.3">
      <c r="A29" s="5698">
        <v>2022</v>
      </c>
      <c r="B29" s="6639">
        <v>3</v>
      </c>
      <c r="C29" s="6640"/>
      <c r="D29" s="6641">
        <v>10.32</v>
      </c>
      <c r="E29" s="6642"/>
      <c r="F29" s="5719" t="s">
        <v>3233</v>
      </c>
      <c r="G29" s="5702">
        <v>233</v>
      </c>
      <c r="H29" s="5702">
        <v>233</v>
      </c>
      <c r="I29" s="5702">
        <v>75</v>
      </c>
      <c r="J29" s="5702">
        <v>71</v>
      </c>
      <c r="K29" s="6643">
        <v>25554</v>
      </c>
      <c r="L29" s="6644"/>
      <c r="M29" s="6645"/>
    </row>
    <row r="30" spans="1:14" x14ac:dyDescent="0.3">
      <c r="A30" s="5698">
        <v>2023</v>
      </c>
      <c r="B30" s="6639">
        <v>3</v>
      </c>
      <c r="C30" s="6640"/>
      <c r="D30" s="6641">
        <v>9.74</v>
      </c>
      <c r="E30" s="6642"/>
      <c r="F30" s="5719" t="s">
        <v>3233</v>
      </c>
      <c r="G30" s="5702">
        <v>239</v>
      </c>
      <c r="H30" s="5702">
        <v>239</v>
      </c>
      <c r="I30" s="5702">
        <v>88</v>
      </c>
      <c r="J30" s="5702">
        <v>73</v>
      </c>
      <c r="K30" s="6643">
        <v>30951</v>
      </c>
      <c r="L30" s="6644"/>
      <c r="M30" s="6645"/>
    </row>
    <row r="31" spans="1:14" ht="21.9" customHeight="1" x14ac:dyDescent="0.3">
      <c r="A31" s="5709" t="s">
        <v>1984</v>
      </c>
      <c r="B31" s="6646">
        <v>3</v>
      </c>
      <c r="C31" s="6647"/>
      <c r="D31" s="6648">
        <v>10.28</v>
      </c>
      <c r="E31" s="6649"/>
      <c r="F31" s="5720" t="s">
        <v>3233</v>
      </c>
      <c r="G31" s="5721">
        <v>226</v>
      </c>
      <c r="H31" s="5721">
        <v>226</v>
      </c>
      <c r="I31" s="5721">
        <v>80</v>
      </c>
      <c r="J31" s="5721">
        <v>65</v>
      </c>
      <c r="K31" s="6650">
        <v>27478</v>
      </c>
      <c r="L31" s="6651"/>
      <c r="M31" s="6652"/>
    </row>
    <row r="33" spans="1:13" ht="14.4" x14ac:dyDescent="0.3">
      <c r="A33" s="5722" t="s">
        <v>3234</v>
      </c>
      <c r="B33" s="5641" t="s">
        <v>3235</v>
      </c>
      <c r="C33" s="5641"/>
      <c r="D33" s="5723"/>
      <c r="E33" s="5641"/>
      <c r="F33" s="5641"/>
      <c r="G33" s="5641"/>
      <c r="H33" s="5717"/>
      <c r="I33" s="5717"/>
      <c r="J33" s="5717"/>
      <c r="K33" s="5717"/>
      <c r="L33" s="5717"/>
      <c r="M33" s="5717"/>
    </row>
    <row r="34" spans="1:13" s="5717" customFormat="1" ht="14.4" x14ac:dyDescent="0.3">
      <c r="A34" s="5722" t="s">
        <v>3236</v>
      </c>
      <c r="B34" s="5641"/>
      <c r="C34" s="5641"/>
      <c r="D34" s="5723"/>
      <c r="E34" s="5641"/>
      <c r="F34" s="5641"/>
      <c r="G34" s="5641"/>
    </row>
    <row r="35" spans="1:13" s="5717" customFormat="1" x14ac:dyDescent="0.3">
      <c r="A35" s="5641" t="s">
        <v>3237</v>
      </c>
      <c r="B35" s="5641"/>
      <c r="C35" s="5641"/>
      <c r="D35" s="5641"/>
      <c r="E35" s="5641"/>
      <c r="G35" s="5641"/>
      <c r="H35" s="2724"/>
      <c r="I35" s="2724"/>
      <c r="J35" s="2724"/>
      <c r="K35" s="2724"/>
      <c r="L35" s="2724"/>
      <c r="M35" s="2724"/>
    </row>
    <row r="36" spans="1:13" s="900" customFormat="1" ht="13.2" x14ac:dyDescent="0.3">
      <c r="A36" s="5661" t="s">
        <v>3193</v>
      </c>
      <c r="B36" s="5661"/>
      <c r="C36" s="5663"/>
      <c r="D36" s="5661"/>
      <c r="E36" s="5661"/>
      <c r="F36" s="5661"/>
      <c r="G36" s="5661"/>
      <c r="H36" s="1559"/>
      <c r="I36" s="1559"/>
      <c r="J36" s="1559"/>
      <c r="K36" s="1559"/>
    </row>
    <row r="37" spans="1:13" x14ac:dyDescent="0.3">
      <c r="A37" s="5641" t="s">
        <v>3238</v>
      </c>
    </row>
  </sheetData>
  <mergeCells count="42">
    <mergeCell ref="B30:C30"/>
    <mergeCell ref="D30:E30"/>
    <mergeCell ref="K30:M30"/>
    <mergeCell ref="B31:C31"/>
    <mergeCell ref="D31:E31"/>
    <mergeCell ref="K31:M31"/>
    <mergeCell ref="B28:C28"/>
    <mergeCell ref="D28:E28"/>
    <mergeCell ref="K28:M28"/>
    <mergeCell ref="B29:C29"/>
    <mergeCell ref="D29:E29"/>
    <mergeCell ref="K29:M29"/>
    <mergeCell ref="B26:C26"/>
    <mergeCell ref="D26:E26"/>
    <mergeCell ref="K26:M26"/>
    <mergeCell ref="B27:C27"/>
    <mergeCell ref="D27:E27"/>
    <mergeCell ref="K27:M27"/>
    <mergeCell ref="B24:C24"/>
    <mergeCell ref="D24:E24"/>
    <mergeCell ref="K24:M24"/>
    <mergeCell ref="B25:C25"/>
    <mergeCell ref="D25:E25"/>
    <mergeCell ref="K25:M25"/>
    <mergeCell ref="B22:C22"/>
    <mergeCell ref="D22:E22"/>
    <mergeCell ref="K22:M22"/>
    <mergeCell ref="B23:C23"/>
    <mergeCell ref="D23:E23"/>
    <mergeCell ref="K23:M23"/>
    <mergeCell ref="K19:M21"/>
    <mergeCell ref="A1:C1"/>
    <mergeCell ref="A4:A5"/>
    <mergeCell ref="B4:D4"/>
    <mergeCell ref="E4:G4"/>
    <mergeCell ref="H4:J4"/>
    <mergeCell ref="K4:M4"/>
    <mergeCell ref="A19:A21"/>
    <mergeCell ref="B19:C21"/>
    <mergeCell ref="D19:E21"/>
    <mergeCell ref="F19:H20"/>
    <mergeCell ref="I19:J20"/>
  </mergeCells>
  <hyperlinks>
    <hyperlink ref="A1:C1" location="CONTENT!B200" display="Back to table of contents" xr:uid="{AE6374EC-F16E-4044-9692-48F727346F4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DF7-3463-4F7B-9836-45501800C3F7}">
  <dimension ref="A1:N43"/>
  <sheetViews>
    <sheetView workbookViewId="0">
      <selection sqref="A1:G1"/>
    </sheetView>
  </sheetViews>
  <sheetFormatPr defaultColWidth="8.3984375" defaultRowHeight="15.6" x14ac:dyDescent="0.3"/>
  <cols>
    <col min="1" max="1" width="16.5" style="273" customWidth="1"/>
    <col min="2" max="2" width="13.19921875" style="273" customWidth="1"/>
    <col min="3" max="3" width="14.3984375" style="273" customWidth="1"/>
    <col min="4" max="4" width="14.69921875" style="273" customWidth="1"/>
    <col min="5" max="5" width="11.69921875" style="273" customWidth="1"/>
    <col min="6" max="6" width="13.69921875" style="273" customWidth="1"/>
    <col min="7" max="7" width="14.3984375" style="273" customWidth="1"/>
    <col min="8" max="8" width="14.69921875" style="273" customWidth="1"/>
    <col min="9" max="9" width="13.69921875" style="273" customWidth="1"/>
    <col min="10" max="10" width="8.09765625" style="273" customWidth="1"/>
    <col min="11" max="16384" width="8.3984375" style="273"/>
  </cols>
  <sheetData>
    <row r="1" spans="1:14" x14ac:dyDescent="0.3">
      <c r="A1" s="5863" t="s">
        <v>0</v>
      </c>
      <c r="B1" s="5863"/>
      <c r="C1" s="5863"/>
      <c r="D1" s="5863"/>
      <c r="E1" s="5863"/>
      <c r="F1" s="5863"/>
      <c r="G1" s="5863"/>
    </row>
    <row r="2" spans="1:14" ht="24" customHeight="1" x14ac:dyDescent="0.3">
      <c r="A2" s="270" t="s">
        <v>424</v>
      </c>
      <c r="B2" s="4085"/>
      <c r="C2" s="4085"/>
    </row>
    <row r="3" spans="1:14" ht="14.25" customHeight="1" x14ac:dyDescent="0.3">
      <c r="A3" s="270"/>
      <c r="B3" s="4085"/>
      <c r="C3" s="4085"/>
    </row>
    <row r="4" spans="1:14" ht="17.100000000000001" customHeight="1" x14ac:dyDescent="0.3">
      <c r="A4" s="5870" t="s">
        <v>425</v>
      </c>
      <c r="B4" s="5873">
        <v>2011</v>
      </c>
      <c r="C4" s="5874"/>
      <c r="D4" s="5874"/>
      <c r="E4" s="5875"/>
      <c r="F4" s="5873">
        <v>2022</v>
      </c>
      <c r="G4" s="5874"/>
      <c r="H4" s="5874"/>
      <c r="I4" s="5875"/>
    </row>
    <row r="5" spans="1:14" ht="17.100000000000001" customHeight="1" x14ac:dyDescent="0.3">
      <c r="A5" s="5871"/>
      <c r="B5" s="4274"/>
      <c r="C5" s="4275"/>
      <c r="D5" s="5873" t="s">
        <v>223</v>
      </c>
      <c r="E5" s="5875"/>
      <c r="F5" s="4274"/>
      <c r="G5" s="4275"/>
      <c r="H5" s="5873" t="s">
        <v>223</v>
      </c>
      <c r="I5" s="5875"/>
    </row>
    <row r="6" spans="1:14" ht="17.100000000000001" customHeight="1" x14ac:dyDescent="0.3">
      <c r="A6" s="5872"/>
      <c r="B6" s="286" t="s">
        <v>63</v>
      </c>
      <c r="C6" s="287" t="s">
        <v>224</v>
      </c>
      <c r="D6" s="4276" t="s">
        <v>316</v>
      </c>
      <c r="E6" s="287" t="s">
        <v>398</v>
      </c>
      <c r="F6" s="286" t="s">
        <v>63</v>
      </c>
      <c r="G6" s="287" t="s">
        <v>224</v>
      </c>
      <c r="H6" s="4276" t="s">
        <v>316</v>
      </c>
      <c r="I6" s="287" t="s">
        <v>398</v>
      </c>
    </row>
    <row r="7" spans="1:14" ht="17.100000000000001" customHeight="1" x14ac:dyDescent="0.3">
      <c r="A7" s="4069" t="s">
        <v>399</v>
      </c>
      <c r="B7" s="4277">
        <v>324</v>
      </c>
      <c r="C7" s="4074">
        <v>303</v>
      </c>
      <c r="D7" s="4278">
        <v>627</v>
      </c>
      <c r="E7" s="4279">
        <v>1.5506751743582134</v>
      </c>
      <c r="F7" s="4277">
        <v>411</v>
      </c>
      <c r="G7" s="4074">
        <v>438</v>
      </c>
      <c r="H7" s="4278">
        <v>849</v>
      </c>
      <c r="I7" s="4279">
        <v>1.9470690762315384</v>
      </c>
      <c r="N7" s="4876"/>
    </row>
    <row r="8" spans="1:14" ht="17.100000000000001" customHeight="1" x14ac:dyDescent="0.3">
      <c r="A8" s="4069" t="s">
        <v>400</v>
      </c>
      <c r="B8" s="4277">
        <v>1578</v>
      </c>
      <c r="C8" s="4074">
        <v>1573</v>
      </c>
      <c r="D8" s="4278">
        <v>3151</v>
      </c>
      <c r="E8" s="4279">
        <v>7.792946530147896</v>
      </c>
      <c r="F8" s="4277">
        <v>1648</v>
      </c>
      <c r="G8" s="4074">
        <v>1639</v>
      </c>
      <c r="H8" s="4278">
        <v>3287</v>
      </c>
      <c r="I8" s="4279">
        <v>7.5382992386019625</v>
      </c>
      <c r="J8" s="4476"/>
      <c r="N8" s="4876"/>
    </row>
    <row r="9" spans="1:14" ht="17.100000000000001" customHeight="1" x14ac:dyDescent="0.3">
      <c r="A9" s="4069" t="s">
        <v>401</v>
      </c>
      <c r="B9" s="4277">
        <v>2115</v>
      </c>
      <c r="C9" s="4074">
        <v>2072</v>
      </c>
      <c r="D9" s="4278">
        <v>4187</v>
      </c>
      <c r="E9" s="4279">
        <v>10.355146658752536</v>
      </c>
      <c r="F9" s="4277">
        <v>1828</v>
      </c>
      <c r="G9" s="4074">
        <v>1861</v>
      </c>
      <c r="H9" s="4278">
        <v>3689</v>
      </c>
      <c r="I9" s="4279">
        <v>8.4602330061462254</v>
      </c>
      <c r="N9" s="4876"/>
    </row>
    <row r="10" spans="1:14" ht="17.100000000000001" customHeight="1" x14ac:dyDescent="0.3">
      <c r="A10" s="4069" t="s">
        <v>402</v>
      </c>
      <c r="B10" s="4277">
        <v>1932</v>
      </c>
      <c r="C10" s="4074">
        <v>1901</v>
      </c>
      <c r="D10" s="4278">
        <v>3833</v>
      </c>
      <c r="E10" s="4279">
        <v>9.4796458426077059</v>
      </c>
      <c r="F10" s="4277">
        <v>1980</v>
      </c>
      <c r="G10" s="4074">
        <v>1876</v>
      </c>
      <c r="H10" s="4278">
        <v>3856</v>
      </c>
      <c r="I10" s="4279">
        <v>8.8432253921658557</v>
      </c>
      <c r="N10" s="4876"/>
    </row>
    <row r="11" spans="1:14" ht="17.100000000000001" customHeight="1" x14ac:dyDescent="0.3">
      <c r="A11" s="4069" t="s">
        <v>403</v>
      </c>
      <c r="B11" s="4277">
        <v>1740</v>
      </c>
      <c r="C11" s="4074">
        <v>1831</v>
      </c>
      <c r="D11" s="4278">
        <v>3571</v>
      </c>
      <c r="E11" s="4279">
        <v>8.8316763120146415</v>
      </c>
      <c r="F11" s="4277">
        <v>2037</v>
      </c>
      <c r="G11" s="4074">
        <v>2059</v>
      </c>
      <c r="H11" s="4278">
        <v>4096</v>
      </c>
      <c r="I11" s="4279">
        <v>9.3936336115952663</v>
      </c>
      <c r="N11" s="4876"/>
    </row>
    <row r="12" spans="1:14" ht="17.100000000000001" customHeight="1" x14ac:dyDescent="0.3">
      <c r="A12" s="4069" t="s">
        <v>404</v>
      </c>
      <c r="B12" s="4277">
        <v>1438</v>
      </c>
      <c r="C12" s="4074">
        <v>1514</v>
      </c>
      <c r="D12" s="4278">
        <v>2952</v>
      </c>
      <c r="E12" s="4279">
        <v>7.3007864668348423</v>
      </c>
      <c r="F12" s="4277">
        <v>1605</v>
      </c>
      <c r="G12" s="4074">
        <v>1626</v>
      </c>
      <c r="H12" s="4278">
        <v>3231</v>
      </c>
      <c r="I12" s="4279">
        <v>7.4098706540684347</v>
      </c>
      <c r="N12" s="4876"/>
    </row>
    <row r="13" spans="1:14" ht="17.100000000000001" customHeight="1" x14ac:dyDescent="0.3">
      <c r="A13" s="4069" t="s">
        <v>405</v>
      </c>
      <c r="B13" s="4277">
        <v>1552</v>
      </c>
      <c r="C13" s="4074">
        <v>1639</v>
      </c>
      <c r="D13" s="4278">
        <v>3191</v>
      </c>
      <c r="E13" s="4279">
        <v>7.891873176039967</v>
      </c>
      <c r="F13" s="4277">
        <v>1336</v>
      </c>
      <c r="G13" s="4074">
        <v>1509</v>
      </c>
      <c r="H13" s="4278">
        <v>2845</v>
      </c>
      <c r="I13" s="4279">
        <v>6.5246307678194659</v>
      </c>
      <c r="N13" s="4876"/>
    </row>
    <row r="14" spans="1:14" ht="17.100000000000001" customHeight="1" x14ac:dyDescent="0.3">
      <c r="A14" s="4069" t="s">
        <v>406</v>
      </c>
      <c r="B14" s="4277">
        <v>1658</v>
      </c>
      <c r="C14" s="4074">
        <v>1735</v>
      </c>
      <c r="D14" s="4278">
        <v>3393</v>
      </c>
      <c r="E14" s="4279">
        <v>8.3914527377949248</v>
      </c>
      <c r="F14" s="4277">
        <v>1306</v>
      </c>
      <c r="G14" s="4074">
        <v>1471</v>
      </c>
      <c r="H14" s="4278">
        <v>2777</v>
      </c>
      <c r="I14" s="4279">
        <v>6.3686817723144662</v>
      </c>
      <c r="N14" s="4876"/>
    </row>
    <row r="15" spans="1:14" ht="17.100000000000001" customHeight="1" x14ac:dyDescent="0.3">
      <c r="A15" s="4069" t="s">
        <v>407</v>
      </c>
      <c r="B15" s="4277">
        <v>1362</v>
      </c>
      <c r="C15" s="4074">
        <v>1398</v>
      </c>
      <c r="D15" s="4278">
        <v>2760</v>
      </c>
      <c r="E15" s="4279">
        <v>6.8259385665529013</v>
      </c>
      <c r="F15" s="4277">
        <v>1407</v>
      </c>
      <c r="G15" s="4074">
        <v>1497</v>
      </c>
      <c r="H15" s="4278">
        <v>2904</v>
      </c>
      <c r="I15" s="4279">
        <v>6.6599394550958628</v>
      </c>
      <c r="N15" s="4876"/>
    </row>
    <row r="16" spans="1:14" ht="17.100000000000001" customHeight="1" x14ac:dyDescent="0.3">
      <c r="A16" s="4069" t="s">
        <v>408</v>
      </c>
      <c r="B16" s="4277">
        <v>1221</v>
      </c>
      <c r="C16" s="4074">
        <v>1280</v>
      </c>
      <c r="D16" s="4278">
        <v>2501</v>
      </c>
      <c r="E16" s="4279">
        <v>6.1853885344017412</v>
      </c>
      <c r="F16" s="4277">
        <v>1645</v>
      </c>
      <c r="G16" s="4074">
        <v>1707</v>
      </c>
      <c r="H16" s="4278">
        <v>3352</v>
      </c>
      <c r="I16" s="4279">
        <v>7.6873681313640949</v>
      </c>
      <c r="N16" s="4876"/>
    </row>
    <row r="17" spans="1:14" ht="17.100000000000001" customHeight="1" x14ac:dyDescent="0.3">
      <c r="A17" s="4069" t="s">
        <v>409</v>
      </c>
      <c r="B17" s="4277">
        <v>1142</v>
      </c>
      <c r="C17" s="4074">
        <v>1180</v>
      </c>
      <c r="D17" s="4278">
        <v>2322</v>
      </c>
      <c r="E17" s="4279">
        <v>5.7426917940347231</v>
      </c>
      <c r="F17" s="4277">
        <v>1357</v>
      </c>
      <c r="G17" s="4074">
        <v>1370</v>
      </c>
      <c r="H17" s="4278">
        <v>2727</v>
      </c>
      <c r="I17" s="4279">
        <v>6.2</v>
      </c>
      <c r="N17" s="4876"/>
    </row>
    <row r="18" spans="1:14" ht="17.100000000000001" customHeight="1" x14ac:dyDescent="0.3">
      <c r="A18" s="4069" t="s">
        <v>410</v>
      </c>
      <c r="B18" s="4277">
        <v>1100</v>
      </c>
      <c r="C18" s="4074">
        <v>1051</v>
      </c>
      <c r="D18" s="4278">
        <v>2151</v>
      </c>
      <c r="E18" s="4279">
        <v>5.3197803828461199</v>
      </c>
      <c r="F18" s="4277">
        <v>1121</v>
      </c>
      <c r="G18" s="4074">
        <v>1187</v>
      </c>
      <c r="H18" s="4278">
        <v>2308</v>
      </c>
      <c r="I18" s="4279">
        <v>5.2930923768461611</v>
      </c>
      <c r="N18" s="4876"/>
    </row>
    <row r="19" spans="1:14" ht="17.100000000000001" customHeight="1" x14ac:dyDescent="0.3">
      <c r="A19" s="4069" t="s">
        <v>411</v>
      </c>
      <c r="B19" s="4277">
        <v>790</v>
      </c>
      <c r="C19" s="4074">
        <v>773</v>
      </c>
      <c r="D19" s="4278">
        <v>1563</v>
      </c>
      <c r="E19" s="4279">
        <v>3.8655586882326753</v>
      </c>
      <c r="F19" s="4277">
        <v>1045</v>
      </c>
      <c r="G19" s="4074">
        <v>1090</v>
      </c>
      <c r="H19" s="4278">
        <v>2135</v>
      </c>
      <c r="I19" s="4279">
        <v>4.8963397853407944</v>
      </c>
      <c r="N19" s="4876"/>
    </row>
    <row r="20" spans="1:14" ht="17.100000000000001" customHeight="1" x14ac:dyDescent="0.3">
      <c r="A20" s="4069" t="s">
        <v>412</v>
      </c>
      <c r="B20" s="4277">
        <v>615</v>
      </c>
      <c r="C20" s="4074">
        <v>576</v>
      </c>
      <c r="D20" s="4278">
        <v>1191</v>
      </c>
      <c r="E20" s="4279">
        <v>2.9455408814364148</v>
      </c>
      <c r="F20" s="4277">
        <v>897</v>
      </c>
      <c r="G20" s="4074">
        <v>941</v>
      </c>
      <c r="H20" s="4278">
        <v>1838</v>
      </c>
      <c r="I20" s="4279">
        <v>4.2152096137968993</v>
      </c>
      <c r="N20" s="4876"/>
    </row>
    <row r="21" spans="1:14" ht="17.100000000000001" customHeight="1" x14ac:dyDescent="0.3">
      <c r="A21" s="4069" t="s">
        <v>413</v>
      </c>
      <c r="B21" s="4277">
        <v>489</v>
      </c>
      <c r="C21" s="4074">
        <v>569</v>
      </c>
      <c r="D21" s="4278">
        <v>1058</v>
      </c>
      <c r="E21" s="4279">
        <v>2.6166097838452784</v>
      </c>
      <c r="F21" s="4277">
        <v>697</v>
      </c>
      <c r="G21" s="4074">
        <v>681</v>
      </c>
      <c r="H21" s="4278">
        <v>1378</v>
      </c>
      <c r="I21" s="4279">
        <v>3.1602605265571966</v>
      </c>
      <c r="N21" s="4876"/>
    </row>
    <row r="22" spans="1:14" ht="17.100000000000001" customHeight="1" x14ac:dyDescent="0.3">
      <c r="A22" s="4069" t="s">
        <v>414</v>
      </c>
      <c r="B22" s="4277">
        <v>396</v>
      </c>
      <c r="C22" s="4074">
        <v>457</v>
      </c>
      <c r="D22" s="4278">
        <v>853</v>
      </c>
      <c r="E22" s="4279">
        <v>2.109610723648415</v>
      </c>
      <c r="F22" s="4277">
        <v>427</v>
      </c>
      <c r="G22" s="4074">
        <v>473</v>
      </c>
      <c r="H22" s="4278">
        <v>900</v>
      </c>
      <c r="I22" s="4279">
        <v>2.0640308228602877</v>
      </c>
      <c r="N22" s="4876"/>
    </row>
    <row r="23" spans="1:14" ht="17.100000000000001" customHeight="1" x14ac:dyDescent="0.3">
      <c r="A23" s="4069" t="s">
        <v>415</v>
      </c>
      <c r="B23" s="4277">
        <v>237</v>
      </c>
      <c r="C23" s="4074">
        <v>318</v>
      </c>
      <c r="D23" s="4278">
        <v>555</v>
      </c>
      <c r="E23" s="4279">
        <v>1.3726072117524855</v>
      </c>
      <c r="F23" s="4277">
        <v>291</v>
      </c>
      <c r="G23" s="4074">
        <v>363</v>
      </c>
      <c r="H23" s="4278">
        <v>654</v>
      </c>
      <c r="I23" s="4279">
        <v>1.4998623979451426</v>
      </c>
      <c r="N23" s="4876"/>
    </row>
    <row r="24" spans="1:14" ht="17.100000000000001" customHeight="1" x14ac:dyDescent="0.3">
      <c r="A24" s="4069" t="s">
        <v>416</v>
      </c>
      <c r="B24" s="4277">
        <v>128</v>
      </c>
      <c r="C24" s="4074">
        <v>172</v>
      </c>
      <c r="D24" s="4278">
        <v>300</v>
      </c>
      <c r="E24" s="4279">
        <v>0.74194984419053278</v>
      </c>
      <c r="F24" s="4277">
        <v>166</v>
      </c>
      <c r="G24" s="4074">
        <v>256</v>
      </c>
      <c r="H24" s="4278">
        <v>422</v>
      </c>
      <c r="I24" s="4279">
        <v>0.96780111916337963</v>
      </c>
      <c r="N24" s="4876"/>
    </row>
    <row r="25" spans="1:14" ht="17.100000000000001" customHeight="1" x14ac:dyDescent="0.3">
      <c r="A25" s="4069" t="s">
        <v>426</v>
      </c>
      <c r="B25" s="4277">
        <v>70</v>
      </c>
      <c r="C25" s="4074">
        <v>179</v>
      </c>
      <c r="D25" s="4278">
        <v>249</v>
      </c>
      <c r="E25" s="4279">
        <v>0.61581837067814216</v>
      </c>
      <c r="F25" s="4277">
        <v>107</v>
      </c>
      <c r="G25" s="4074">
        <v>249</v>
      </c>
      <c r="H25" s="4278">
        <v>356</v>
      </c>
      <c r="I25" s="4279">
        <v>0.81643885882029166</v>
      </c>
      <c r="N25" s="4876"/>
    </row>
    <row r="26" spans="1:14" ht="16.5" customHeight="1" x14ac:dyDescent="0.3">
      <c r="A26" s="4069" t="s">
        <v>418</v>
      </c>
      <c r="B26" s="4277">
        <v>17</v>
      </c>
      <c r="C26" s="4277">
        <v>9</v>
      </c>
      <c r="D26" s="4278">
        <v>26</v>
      </c>
      <c r="E26" s="4279">
        <v>6.4302319829846175E-2</v>
      </c>
      <c r="F26" s="4277">
        <v>0</v>
      </c>
      <c r="G26" s="4277">
        <v>0</v>
      </c>
      <c r="H26" s="4278">
        <v>0</v>
      </c>
      <c r="I26" s="4279">
        <v>0</v>
      </c>
      <c r="N26" s="4263"/>
    </row>
    <row r="27" spans="1:14" ht="18.75" customHeight="1" x14ac:dyDescent="0.3">
      <c r="A27" s="4877" t="s">
        <v>419</v>
      </c>
      <c r="B27" s="4280">
        <v>19904</v>
      </c>
      <c r="C27" s="4280">
        <v>20530</v>
      </c>
      <c r="D27" s="4280">
        <v>40434</v>
      </c>
      <c r="E27" s="4281">
        <v>100</v>
      </c>
      <c r="F27" s="4280">
        <v>21311</v>
      </c>
      <c r="G27" s="4280">
        <v>22293</v>
      </c>
      <c r="H27" s="4280">
        <v>43604</v>
      </c>
      <c r="I27" s="4281">
        <v>100</v>
      </c>
    </row>
    <row r="28" spans="1:14" ht="22.5" customHeight="1" x14ac:dyDescent="0.3">
      <c r="A28" s="277" t="s">
        <v>427</v>
      </c>
      <c r="H28" s="4262"/>
      <c r="I28" s="4263"/>
    </row>
    <row r="29" spans="1:14" ht="15" customHeight="1" x14ac:dyDescent="0.3">
      <c r="A29" s="281"/>
      <c r="E29" s="4263"/>
      <c r="H29" s="4262"/>
      <c r="I29" s="4263"/>
      <c r="J29" s="4085"/>
    </row>
    <row r="30" spans="1:14" ht="15" customHeight="1" x14ac:dyDescent="0.3"/>
    <row r="31" spans="1:14" ht="15" customHeight="1" x14ac:dyDescent="0.3">
      <c r="A31" s="274"/>
      <c r="E31" s="4263"/>
      <c r="H31" s="4262"/>
      <c r="I31" s="4263"/>
    </row>
    <row r="32" spans="1:14" x14ac:dyDescent="0.3">
      <c r="A32" s="4873"/>
    </row>
    <row r="33" spans="5:9" x14ac:dyDescent="0.3">
      <c r="E33" s="4263"/>
      <c r="H33" s="4262"/>
      <c r="I33" s="4263"/>
    </row>
    <row r="35" spans="5:9" x14ac:dyDescent="0.3">
      <c r="E35" s="4263"/>
      <c r="H35" s="4262"/>
      <c r="I35" s="4263"/>
    </row>
    <row r="37" spans="5:9" x14ac:dyDescent="0.3">
      <c r="E37" s="4263"/>
      <c r="H37" s="4262"/>
      <c r="I37" s="4263"/>
    </row>
    <row r="39" spans="5:9" x14ac:dyDescent="0.3">
      <c r="E39" s="4263"/>
      <c r="H39" s="4262"/>
      <c r="I39" s="4263"/>
    </row>
    <row r="41" spans="5:9" x14ac:dyDescent="0.3">
      <c r="E41" s="4263"/>
      <c r="H41" s="4262"/>
      <c r="I41" s="4263"/>
    </row>
    <row r="43" spans="5:9" x14ac:dyDescent="0.3">
      <c r="E43" s="4263"/>
      <c r="H43" s="4262"/>
      <c r="I43" s="4263"/>
    </row>
  </sheetData>
  <mergeCells count="6">
    <mergeCell ref="A1:G1"/>
    <mergeCell ref="A4:A6"/>
    <mergeCell ref="B4:E4"/>
    <mergeCell ref="F4:I4"/>
    <mergeCell ref="D5:E5"/>
    <mergeCell ref="H5:I5"/>
  </mergeCells>
  <hyperlinks>
    <hyperlink ref="A1:G1" location="CONTENT!B4" display="Back to table of contents" xr:uid="{0118CC31-475D-4DB3-BAB8-86CFB7D0688D}"/>
    <hyperlink ref="A1" location="CONTENT!A1" display="Back to table of contents" xr:uid="{76F309CE-FA25-470F-8837-6F60B1FD7692}"/>
  </hyperlinks>
  <pageMargins left="0.82677165354330717" right="0.23622047244094491" top="0.78740157480314965" bottom="0.43307086614173229" header="0.31496062992125984" footer="0.31496062992125984"/>
  <pageSetup paperSize="9"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22D39-F1C9-4EA0-A2AF-A9D62D94347A}">
  <dimension ref="A1:N93"/>
  <sheetViews>
    <sheetView workbookViewId="0">
      <selection sqref="A1:XFD1"/>
    </sheetView>
  </sheetViews>
  <sheetFormatPr defaultColWidth="6.8984375" defaultRowHeight="20.25" customHeight="1" x14ac:dyDescent="0.25"/>
  <cols>
    <col min="1" max="1" width="6.8984375" style="4002"/>
    <col min="2" max="2" width="22.8984375" style="4002" customWidth="1"/>
    <col min="3" max="3" width="7.8984375" style="4002" customWidth="1"/>
    <col min="4" max="14" width="10.19921875" style="4002" customWidth="1"/>
    <col min="15" max="16384" width="6.8984375" style="43"/>
  </cols>
  <sheetData>
    <row r="1" spans="1:14" s="900" customFormat="1" ht="15.6" x14ac:dyDescent="0.3">
      <c r="A1" s="6080" t="s">
        <v>0</v>
      </c>
      <c r="B1" s="6080"/>
      <c r="C1" s="6080"/>
      <c r="D1" s="899"/>
      <c r="E1" s="899"/>
      <c r="F1" s="899"/>
      <c r="G1" s="899"/>
      <c r="H1" s="899"/>
      <c r="I1" s="899"/>
      <c r="J1" s="899"/>
      <c r="K1" s="899"/>
      <c r="L1" s="899"/>
    </row>
    <row r="2" spans="1:14" s="5343" customFormat="1" ht="15.6" x14ac:dyDescent="0.25">
      <c r="A2" s="5724" t="s">
        <v>4309</v>
      </c>
      <c r="B2" s="5724"/>
      <c r="C2" s="5725"/>
      <c r="D2" s="5725"/>
      <c r="E2" s="5725"/>
      <c r="F2" s="5725"/>
      <c r="G2" s="5725"/>
      <c r="H2" s="5725"/>
      <c r="I2" s="5725"/>
      <c r="J2" s="5726"/>
      <c r="K2" s="5726"/>
      <c r="L2" s="5726"/>
      <c r="M2" s="5726"/>
      <c r="N2" s="5726"/>
    </row>
    <row r="3" spans="1:14" s="5343" customFormat="1" ht="13.8" thickBot="1" x14ac:dyDescent="0.3">
      <c r="A3" s="5725"/>
      <c r="B3" s="5725"/>
      <c r="C3" s="5725"/>
      <c r="D3" s="5725"/>
      <c r="E3" s="5725"/>
      <c r="F3" s="5725"/>
      <c r="G3" s="5725"/>
      <c r="H3" s="5725"/>
      <c r="I3" s="5725"/>
      <c r="J3" s="5725"/>
      <c r="K3" s="5725"/>
      <c r="L3" s="5725"/>
      <c r="M3" s="5725"/>
      <c r="N3" s="5725"/>
    </row>
    <row r="4" spans="1:14" s="5343" customFormat="1" ht="16.5" customHeight="1" x14ac:dyDescent="0.25">
      <c r="A4" s="5727"/>
      <c r="B4" s="5728"/>
      <c r="C4" s="6655" t="s">
        <v>3053</v>
      </c>
      <c r="D4" s="6653" t="s">
        <v>4167</v>
      </c>
      <c r="E4" s="6653" t="s">
        <v>3591</v>
      </c>
      <c r="F4" s="6653" t="s">
        <v>74</v>
      </c>
      <c r="G4" s="6653" t="s">
        <v>3592</v>
      </c>
      <c r="H4" s="6653" t="s">
        <v>3360</v>
      </c>
      <c r="I4" s="6653" t="s">
        <v>2162</v>
      </c>
      <c r="J4" s="6653" t="s">
        <v>81</v>
      </c>
      <c r="K4" s="6653" t="s">
        <v>82</v>
      </c>
      <c r="L4" s="6653" t="s">
        <v>83</v>
      </c>
      <c r="M4" s="6653" t="s">
        <v>2478</v>
      </c>
      <c r="N4" s="6653" t="s">
        <v>4310</v>
      </c>
    </row>
    <row r="5" spans="1:14" s="5343" customFormat="1" ht="16.2" thickBot="1" x14ac:dyDescent="0.3">
      <c r="A5" s="5729"/>
      <c r="B5" s="5730"/>
      <c r="C5" s="6656"/>
      <c r="D5" s="6654"/>
      <c r="E5" s="6654"/>
      <c r="F5" s="6654"/>
      <c r="G5" s="6654"/>
      <c r="H5" s="6654"/>
      <c r="I5" s="6654"/>
      <c r="J5" s="6654"/>
      <c r="K5" s="6654"/>
      <c r="L5" s="6654"/>
      <c r="M5" s="6654"/>
      <c r="N5" s="6654"/>
    </row>
    <row r="6" spans="1:14" s="5343" customFormat="1" ht="23.1" customHeight="1" x14ac:dyDescent="0.25">
      <c r="A6" s="5729"/>
      <c r="B6" s="5730"/>
      <c r="C6" s="5731"/>
      <c r="D6" s="5731"/>
      <c r="E6" s="5731"/>
      <c r="F6" s="5731"/>
      <c r="G6" s="5731"/>
      <c r="H6" s="5731"/>
      <c r="I6" s="5731"/>
      <c r="J6" s="5731"/>
      <c r="K6" s="5731"/>
      <c r="L6" s="5731"/>
      <c r="M6" s="5731"/>
      <c r="N6" s="5731"/>
    </row>
    <row r="7" spans="1:14" s="5343" customFormat="1" ht="13.8" x14ac:dyDescent="0.25">
      <c r="A7" s="5732" t="s">
        <v>4168</v>
      </c>
      <c r="B7" s="5725"/>
      <c r="C7" s="5733" t="s">
        <v>4169</v>
      </c>
      <c r="D7" s="5734">
        <v>400173</v>
      </c>
      <c r="E7" s="5734">
        <v>366070</v>
      </c>
      <c r="F7" s="5734">
        <v>386277</v>
      </c>
      <c r="G7" s="5734">
        <v>355213</v>
      </c>
      <c r="H7" s="5734">
        <v>323406</v>
      </c>
      <c r="I7" s="5734">
        <v>331105</v>
      </c>
      <c r="J7" s="5734">
        <v>270875</v>
      </c>
      <c r="K7" s="5734">
        <v>255818</v>
      </c>
      <c r="L7" s="5734">
        <v>232707</v>
      </c>
      <c r="M7" s="5734">
        <v>238854</v>
      </c>
      <c r="N7" s="5734">
        <v>225547</v>
      </c>
    </row>
    <row r="8" spans="1:14" s="5343" customFormat="1" ht="13.8" x14ac:dyDescent="0.25">
      <c r="A8" s="5732" t="s">
        <v>4170</v>
      </c>
      <c r="B8" s="5725"/>
      <c r="C8" s="5733" t="s">
        <v>3059</v>
      </c>
      <c r="D8" s="5734">
        <v>138441</v>
      </c>
      <c r="E8" s="5734">
        <v>132244</v>
      </c>
      <c r="F8" s="5734">
        <v>118144</v>
      </c>
      <c r="G8" s="5734">
        <v>122273</v>
      </c>
      <c r="H8" s="5734">
        <v>106871</v>
      </c>
      <c r="I8" s="5734">
        <v>119545</v>
      </c>
      <c r="J8" s="5734">
        <v>86911</v>
      </c>
      <c r="K8" s="5734">
        <v>90376</v>
      </c>
      <c r="L8" s="5734">
        <v>74955</v>
      </c>
      <c r="M8" s="5734">
        <v>87575</v>
      </c>
      <c r="N8" s="5734">
        <v>80376</v>
      </c>
    </row>
    <row r="9" spans="1:14" s="5343" customFormat="1" ht="13.8" x14ac:dyDescent="0.25">
      <c r="A9" s="5732" t="s">
        <v>4171</v>
      </c>
      <c r="B9" s="5725"/>
      <c r="C9" s="5733" t="s">
        <v>3059</v>
      </c>
      <c r="D9" s="5734">
        <v>1504</v>
      </c>
      <c r="E9" s="5734">
        <v>1295</v>
      </c>
      <c r="F9" s="5734">
        <v>1353</v>
      </c>
      <c r="G9" s="5734">
        <v>1379</v>
      </c>
      <c r="H9" s="5734">
        <v>1470</v>
      </c>
      <c r="I9" s="5734">
        <v>1583</v>
      </c>
      <c r="J9" s="5734">
        <v>1083</v>
      </c>
      <c r="K9" s="5734">
        <v>1097</v>
      </c>
      <c r="L9" s="5734">
        <v>1156</v>
      </c>
      <c r="M9" s="5734">
        <v>1345</v>
      </c>
      <c r="N9" s="5734">
        <v>1186</v>
      </c>
    </row>
    <row r="10" spans="1:14" s="5343" customFormat="1" ht="23.1" customHeight="1" x14ac:dyDescent="0.25">
      <c r="A10" s="5732" t="s">
        <v>4311</v>
      </c>
      <c r="B10" s="5725"/>
      <c r="C10" s="5733" t="s">
        <v>3059</v>
      </c>
      <c r="D10" s="5734">
        <v>53453</v>
      </c>
      <c r="E10" s="5734">
        <v>63499</v>
      </c>
      <c r="F10" s="5734">
        <v>65360</v>
      </c>
      <c r="G10" s="5734">
        <v>69019</v>
      </c>
      <c r="H10" s="5734">
        <v>74270</v>
      </c>
      <c r="I10" s="5734">
        <v>76692</v>
      </c>
      <c r="J10" s="5734">
        <v>64686</v>
      </c>
      <c r="K10" s="5734">
        <v>64890</v>
      </c>
      <c r="L10" s="5734">
        <v>70953</v>
      </c>
      <c r="M10" s="5734">
        <v>72268</v>
      </c>
      <c r="N10" s="5734">
        <v>74225</v>
      </c>
    </row>
    <row r="11" spans="1:14" s="5343" customFormat="1" ht="13.8" x14ac:dyDescent="0.25">
      <c r="A11" s="5732" t="s">
        <v>4172</v>
      </c>
      <c r="B11" s="5725" t="s">
        <v>4173</v>
      </c>
      <c r="C11" s="5733" t="s">
        <v>3059</v>
      </c>
      <c r="D11" s="5735">
        <v>11783</v>
      </c>
      <c r="E11" s="5735">
        <v>10836</v>
      </c>
      <c r="F11" s="5735">
        <v>12922</v>
      </c>
      <c r="G11" s="5735">
        <v>18850</v>
      </c>
      <c r="H11" s="5735">
        <v>23455</v>
      </c>
      <c r="I11" s="5735">
        <v>28024</v>
      </c>
      <c r="J11" s="5735">
        <v>20903</v>
      </c>
      <c r="K11" s="5735">
        <v>24365</v>
      </c>
      <c r="L11" s="5735">
        <v>29442</v>
      </c>
      <c r="M11" s="5735">
        <v>31113</v>
      </c>
      <c r="N11" s="5735">
        <v>33957</v>
      </c>
    </row>
    <row r="12" spans="1:14" s="5343" customFormat="1" ht="13.8" x14ac:dyDescent="0.25">
      <c r="A12" s="5732"/>
      <c r="B12" s="5736" t="s">
        <v>4174</v>
      </c>
      <c r="C12" s="5733" t="s">
        <v>3059</v>
      </c>
      <c r="D12" s="5735">
        <v>699</v>
      </c>
      <c r="E12" s="5735">
        <v>841</v>
      </c>
      <c r="F12" s="5735">
        <v>790</v>
      </c>
      <c r="G12" s="5735">
        <v>752</v>
      </c>
      <c r="H12" s="5735">
        <v>548</v>
      </c>
      <c r="I12" s="5735">
        <v>569</v>
      </c>
      <c r="J12" s="5735">
        <v>655</v>
      </c>
      <c r="K12" s="5735">
        <v>479</v>
      </c>
      <c r="L12" s="5735">
        <v>1034</v>
      </c>
      <c r="M12" s="5735">
        <v>611</v>
      </c>
      <c r="N12" s="5735">
        <v>792</v>
      </c>
    </row>
    <row r="13" spans="1:14" s="5343" customFormat="1" ht="13.8" x14ac:dyDescent="0.25">
      <c r="A13" s="5732"/>
      <c r="B13" s="5736" t="s">
        <v>4175</v>
      </c>
      <c r="C13" s="5733" t="s">
        <v>3059</v>
      </c>
      <c r="D13" s="5735">
        <v>40971</v>
      </c>
      <c r="E13" s="5735">
        <v>51822</v>
      </c>
      <c r="F13" s="5735">
        <v>51648</v>
      </c>
      <c r="G13" s="5735">
        <v>49417</v>
      </c>
      <c r="H13" s="5735">
        <v>50267</v>
      </c>
      <c r="I13" s="5735">
        <v>48099</v>
      </c>
      <c r="J13" s="5735">
        <v>43128</v>
      </c>
      <c r="K13" s="5735">
        <v>40046</v>
      </c>
      <c r="L13" s="5735">
        <v>40477</v>
      </c>
      <c r="M13" s="5735">
        <v>40544</v>
      </c>
      <c r="N13" s="5735">
        <v>39476</v>
      </c>
    </row>
    <row r="14" spans="1:14" s="5343" customFormat="1" ht="23.1" customHeight="1" x14ac:dyDescent="0.25">
      <c r="A14" s="5732" t="s">
        <v>4312</v>
      </c>
      <c r="B14" s="5725"/>
      <c r="C14" s="5733" t="s">
        <v>4176</v>
      </c>
      <c r="D14" s="5734">
        <v>3577</v>
      </c>
      <c r="E14" s="5734">
        <v>4225</v>
      </c>
      <c r="F14" s="5734">
        <v>3524</v>
      </c>
      <c r="G14" s="5734">
        <v>4503</v>
      </c>
      <c r="H14" s="5734">
        <v>2856</v>
      </c>
      <c r="I14" s="5734">
        <v>3218</v>
      </c>
      <c r="J14" s="5734">
        <v>5563</v>
      </c>
      <c r="K14" s="5734">
        <v>5108</v>
      </c>
      <c r="L14" s="5734">
        <v>4257</v>
      </c>
      <c r="M14" s="5734">
        <v>2884</v>
      </c>
      <c r="N14" s="5734">
        <v>1282</v>
      </c>
    </row>
    <row r="15" spans="1:14" s="5343" customFormat="1" ht="13.8" x14ac:dyDescent="0.25">
      <c r="A15" s="5732" t="s">
        <v>4172</v>
      </c>
      <c r="B15" s="5725" t="s">
        <v>4177</v>
      </c>
      <c r="C15" s="5733" t="s">
        <v>3059</v>
      </c>
      <c r="D15" s="5735">
        <v>709</v>
      </c>
      <c r="E15" s="5735">
        <v>479</v>
      </c>
      <c r="F15" s="5735">
        <v>627</v>
      </c>
      <c r="G15" s="5735">
        <v>597</v>
      </c>
      <c r="H15" s="5735">
        <v>548</v>
      </c>
      <c r="I15" s="5735">
        <v>679</v>
      </c>
      <c r="J15" s="5735">
        <v>1552</v>
      </c>
      <c r="K15" s="5735">
        <v>1517</v>
      </c>
      <c r="L15" s="5735">
        <v>1299</v>
      </c>
      <c r="M15" s="5735">
        <v>1100</v>
      </c>
      <c r="N15" s="5735">
        <v>475</v>
      </c>
    </row>
    <row r="16" spans="1:14" s="5343" customFormat="1" ht="13.8" x14ac:dyDescent="0.25">
      <c r="A16" s="5732"/>
      <c r="B16" s="5725" t="s">
        <v>4178</v>
      </c>
      <c r="C16" s="5733" t="s">
        <v>3059</v>
      </c>
      <c r="D16" s="5735">
        <v>2868</v>
      </c>
      <c r="E16" s="5735">
        <v>3746</v>
      </c>
      <c r="F16" s="5735">
        <v>2897</v>
      </c>
      <c r="G16" s="5735">
        <v>3906</v>
      </c>
      <c r="H16" s="5735">
        <v>2308</v>
      </c>
      <c r="I16" s="5735">
        <v>2539</v>
      </c>
      <c r="J16" s="5735">
        <v>4011</v>
      </c>
      <c r="K16" s="5735">
        <v>3591</v>
      </c>
      <c r="L16" s="5735">
        <v>2958</v>
      </c>
      <c r="M16" s="5735">
        <v>1784</v>
      </c>
      <c r="N16" s="5735">
        <v>807</v>
      </c>
    </row>
    <row r="17" spans="1:14" s="5343" customFormat="1" ht="23.1" customHeight="1" x14ac:dyDescent="0.25">
      <c r="A17" s="5732" t="s">
        <v>4313</v>
      </c>
      <c r="B17" s="5725"/>
      <c r="C17" s="5733" t="s">
        <v>3059</v>
      </c>
      <c r="D17" s="5734">
        <v>1007</v>
      </c>
      <c r="E17" s="5734">
        <v>1088</v>
      </c>
      <c r="F17" s="5734">
        <v>1166</v>
      </c>
      <c r="G17" s="5734">
        <v>1188</v>
      </c>
      <c r="H17" s="5734">
        <v>124</v>
      </c>
      <c r="I17" s="5734">
        <v>107</v>
      </c>
      <c r="J17" s="5734">
        <v>221</v>
      </c>
      <c r="K17" s="5734">
        <v>120</v>
      </c>
      <c r="L17" s="5734">
        <v>120</v>
      </c>
      <c r="M17" s="5734">
        <v>120</v>
      </c>
      <c r="N17" s="5734">
        <v>120</v>
      </c>
    </row>
    <row r="18" spans="1:14" s="5343" customFormat="1" ht="23.1" customHeight="1" x14ac:dyDescent="0.25">
      <c r="A18" s="5732" t="s">
        <v>4314</v>
      </c>
      <c r="B18" s="5725"/>
      <c r="C18" s="5733" t="s">
        <v>3059</v>
      </c>
      <c r="D18" s="5734">
        <v>339176</v>
      </c>
      <c r="E18" s="5734">
        <v>353141</v>
      </c>
      <c r="F18" s="5734">
        <v>360746</v>
      </c>
      <c r="G18" s="5734">
        <v>371438</v>
      </c>
      <c r="H18" s="5734">
        <v>435468</v>
      </c>
      <c r="I18" s="5734">
        <v>464096</v>
      </c>
      <c r="J18" s="5734">
        <v>439041</v>
      </c>
      <c r="K18" s="5734">
        <v>428047</v>
      </c>
      <c r="L18" s="5734">
        <v>464478</v>
      </c>
      <c r="M18" s="5734">
        <v>467600</v>
      </c>
      <c r="N18" s="5734">
        <v>514034</v>
      </c>
    </row>
    <row r="19" spans="1:14" s="5343" customFormat="1" ht="23.1" customHeight="1" x14ac:dyDescent="0.25">
      <c r="A19" s="5732" t="s">
        <v>4315</v>
      </c>
      <c r="B19" s="5725"/>
      <c r="C19" s="5733" t="s">
        <v>3059</v>
      </c>
      <c r="D19" s="5734">
        <v>46678</v>
      </c>
      <c r="E19" s="5734">
        <v>45087</v>
      </c>
      <c r="F19" s="5734">
        <v>43862</v>
      </c>
      <c r="G19" s="5734">
        <v>40657</v>
      </c>
      <c r="H19" s="5734">
        <v>41621</v>
      </c>
      <c r="I19" s="5734">
        <v>38791</v>
      </c>
      <c r="J19" s="5734">
        <v>34944</v>
      </c>
      <c r="K19" s="5734">
        <v>31047</v>
      </c>
      <c r="L19" s="5734">
        <v>33163</v>
      </c>
      <c r="M19" s="5734">
        <v>30606</v>
      </c>
      <c r="N19" s="5734">
        <v>30262</v>
      </c>
    </row>
    <row r="20" spans="1:14" s="5343" customFormat="1" ht="14.4" thickBot="1" x14ac:dyDescent="0.3">
      <c r="A20" s="5737"/>
      <c r="B20" s="5738"/>
      <c r="C20" s="5739"/>
      <c r="D20" s="5740"/>
      <c r="E20" s="5740"/>
      <c r="F20" s="5740"/>
      <c r="G20" s="5740"/>
      <c r="H20" s="5740"/>
      <c r="I20" s="5740"/>
      <c r="J20" s="5740"/>
      <c r="K20" s="5740"/>
      <c r="L20" s="5740"/>
      <c r="M20" s="5740"/>
      <c r="N20" s="5740"/>
    </row>
    <row r="21" spans="1:14" s="5343" customFormat="1" ht="15.6" x14ac:dyDescent="0.25">
      <c r="A21" s="5741" t="s">
        <v>4316</v>
      </c>
      <c r="B21" s="5742"/>
      <c r="C21" s="5725" t="s">
        <v>4317</v>
      </c>
      <c r="D21" s="5725"/>
      <c r="E21" s="5743" t="s">
        <v>4318</v>
      </c>
      <c r="F21" s="5744"/>
      <c r="G21" s="5725"/>
      <c r="H21" s="5745"/>
      <c r="I21" s="5745"/>
      <c r="J21" s="5745"/>
      <c r="K21" s="5745"/>
      <c r="L21" s="5745"/>
      <c r="M21" s="5745"/>
      <c r="N21" s="5745"/>
    </row>
    <row r="22" spans="1:14" s="5343" customFormat="1" ht="13.2" x14ac:dyDescent="0.25">
      <c r="A22" s="5746" t="s">
        <v>3237</v>
      </c>
      <c r="B22" s="5725"/>
      <c r="C22" s="5725"/>
      <c r="D22" s="5725"/>
      <c r="E22" s="5725"/>
      <c r="F22" s="5725"/>
      <c r="G22" s="5725"/>
      <c r="H22" s="5725"/>
      <c r="I22" s="5725"/>
      <c r="J22" s="5725"/>
      <c r="K22" s="5725"/>
      <c r="L22" s="5725"/>
      <c r="M22" s="5725"/>
      <c r="N22" s="5725"/>
    </row>
    <row r="23" spans="1:14" s="5343" customFormat="1" ht="20.25" customHeight="1" x14ac:dyDescent="0.25">
      <c r="A23" s="5725"/>
      <c r="B23" s="5725"/>
      <c r="C23" s="5725"/>
      <c r="D23" s="5725"/>
      <c r="E23" s="5725"/>
      <c r="F23" s="5725"/>
      <c r="G23" s="5725"/>
      <c r="H23" s="5725"/>
      <c r="I23" s="5725"/>
      <c r="J23" s="5725"/>
      <c r="K23" s="5725"/>
      <c r="L23" s="5725"/>
      <c r="M23" s="5725"/>
      <c r="N23" s="5725"/>
    </row>
    <row r="24" spans="1:14" s="5343" customFormat="1" ht="20.25" customHeight="1" x14ac:dyDescent="0.25">
      <c r="A24" s="5725"/>
      <c r="B24" s="5725"/>
      <c r="C24" s="5725"/>
      <c r="D24" s="5725"/>
      <c r="E24" s="5725"/>
      <c r="F24" s="5725"/>
      <c r="G24" s="5725"/>
      <c r="H24" s="5725"/>
      <c r="I24" s="5725"/>
      <c r="J24" s="5725"/>
      <c r="K24" s="5725"/>
      <c r="L24" s="5725"/>
      <c r="M24" s="5725"/>
      <c r="N24" s="5725"/>
    </row>
    <row r="25" spans="1:14" s="5343" customFormat="1" ht="20.25" customHeight="1" x14ac:dyDescent="0.25">
      <c r="A25" s="5725"/>
      <c r="B25" s="5725"/>
      <c r="C25" s="5725"/>
      <c r="D25" s="5725"/>
      <c r="E25" s="5725"/>
      <c r="F25" s="5725"/>
      <c r="G25" s="5725"/>
      <c r="H25" s="5725"/>
      <c r="I25" s="5725"/>
      <c r="J25" s="5725"/>
      <c r="K25" s="5725"/>
      <c r="L25" s="5725"/>
      <c r="M25" s="5725"/>
      <c r="N25" s="5725"/>
    </row>
    <row r="26" spans="1:14" s="5343" customFormat="1" ht="20.25" customHeight="1" x14ac:dyDescent="0.25">
      <c r="A26" s="5725"/>
      <c r="B26" s="5725"/>
      <c r="C26" s="5725"/>
      <c r="D26" s="5725"/>
      <c r="E26" s="5725"/>
      <c r="F26" s="5725"/>
      <c r="G26" s="5725"/>
      <c r="H26" s="5725"/>
      <c r="I26" s="5725"/>
      <c r="J26" s="5725"/>
      <c r="K26" s="5725"/>
      <c r="L26" s="5725"/>
      <c r="M26" s="5725"/>
      <c r="N26" s="5725"/>
    </row>
    <row r="27" spans="1:14" s="5343" customFormat="1" ht="20.25" customHeight="1" x14ac:dyDescent="0.25">
      <c r="A27" s="5725"/>
      <c r="B27" s="5725"/>
      <c r="C27" s="5725"/>
      <c r="D27" s="5725"/>
      <c r="E27" s="5725"/>
      <c r="F27" s="5725"/>
      <c r="G27" s="5725"/>
      <c r="H27" s="5725"/>
      <c r="I27" s="5725"/>
      <c r="J27" s="5725"/>
      <c r="K27" s="5725"/>
      <c r="L27" s="5725"/>
      <c r="M27" s="5725"/>
      <c r="N27" s="5725"/>
    </row>
    <row r="28" spans="1:14" s="5343" customFormat="1" ht="20.25" customHeight="1" x14ac:dyDescent="0.25">
      <c r="A28" s="5725"/>
      <c r="B28" s="5725"/>
      <c r="C28" s="5725"/>
      <c r="D28" s="5725"/>
      <c r="E28" s="5725"/>
      <c r="F28" s="5725"/>
      <c r="G28" s="5725"/>
      <c r="H28" s="5725"/>
      <c r="I28" s="5725"/>
      <c r="J28" s="5725"/>
      <c r="K28" s="5725"/>
      <c r="L28" s="5725"/>
      <c r="M28" s="5725"/>
      <c r="N28" s="5725"/>
    </row>
    <row r="29" spans="1:14" s="5343" customFormat="1" ht="20.25" customHeight="1" x14ac:dyDescent="0.25">
      <c r="A29" s="5725"/>
      <c r="B29" s="5725"/>
      <c r="C29" s="5725"/>
      <c r="D29" s="5725"/>
      <c r="E29" s="5725"/>
      <c r="F29" s="5725"/>
      <c r="G29" s="5725"/>
      <c r="H29" s="5725"/>
      <c r="I29" s="5725"/>
      <c r="J29" s="5725"/>
      <c r="K29" s="5725"/>
      <c r="L29" s="5725"/>
      <c r="M29" s="5725"/>
      <c r="N29" s="5725"/>
    </row>
    <row r="30" spans="1:14" s="5343" customFormat="1" ht="20.25" customHeight="1" x14ac:dyDescent="0.25">
      <c r="A30" s="5725"/>
      <c r="B30" s="5725"/>
      <c r="C30" s="5725"/>
      <c r="D30" s="5725"/>
      <c r="E30" s="5725"/>
      <c r="F30" s="5725"/>
      <c r="G30" s="5725"/>
      <c r="H30" s="5725"/>
      <c r="I30" s="5725"/>
      <c r="J30" s="5725"/>
      <c r="K30" s="5725"/>
      <c r="L30" s="5725"/>
      <c r="M30" s="5725"/>
      <c r="N30" s="5725"/>
    </row>
    <row r="31" spans="1:14" s="5343" customFormat="1" ht="20.25" customHeight="1" x14ac:dyDescent="0.25">
      <c r="A31" s="5725"/>
      <c r="B31" s="5725"/>
      <c r="C31" s="5725"/>
      <c r="D31" s="5725"/>
      <c r="E31" s="5725"/>
      <c r="F31" s="5725"/>
      <c r="G31" s="5725"/>
      <c r="H31" s="5725"/>
      <c r="I31" s="5725"/>
      <c r="J31" s="5725"/>
      <c r="K31" s="5725"/>
      <c r="L31" s="5725"/>
      <c r="M31" s="5725"/>
      <c r="N31" s="5725"/>
    </row>
    <row r="32" spans="1:14" s="5343" customFormat="1" ht="20.25" customHeight="1" x14ac:dyDescent="0.25">
      <c r="A32" s="5725"/>
      <c r="B32" s="5725"/>
      <c r="C32" s="5725"/>
      <c r="D32" s="5725"/>
      <c r="E32" s="5725"/>
      <c r="F32" s="5725"/>
      <c r="G32" s="5725"/>
      <c r="H32" s="5725"/>
      <c r="I32" s="5725"/>
      <c r="J32" s="5725"/>
      <c r="K32" s="5725"/>
      <c r="L32" s="5725"/>
      <c r="M32" s="5725"/>
      <c r="N32" s="5725"/>
    </row>
    <row r="33" spans="1:14" s="5343" customFormat="1" ht="20.25" customHeight="1" x14ac:dyDescent="0.25">
      <c r="A33" s="5725"/>
      <c r="B33" s="5725"/>
      <c r="C33" s="5725"/>
      <c r="D33" s="5725"/>
      <c r="E33" s="5725"/>
      <c r="F33" s="5725"/>
      <c r="G33" s="5725"/>
      <c r="H33" s="5725"/>
      <c r="I33" s="5725"/>
      <c r="J33" s="5725"/>
      <c r="K33" s="5725"/>
      <c r="L33" s="5725"/>
      <c r="M33" s="5725"/>
      <c r="N33" s="5725"/>
    </row>
    <row r="34" spans="1:14" s="5343" customFormat="1" ht="20.25" customHeight="1" x14ac:dyDescent="0.25">
      <c r="A34" s="5725"/>
      <c r="B34" s="5725"/>
      <c r="C34" s="5725"/>
      <c r="D34" s="5725"/>
      <c r="E34" s="5725"/>
      <c r="F34" s="5725"/>
      <c r="G34" s="5725"/>
      <c r="H34" s="5725"/>
      <c r="I34" s="5725"/>
      <c r="J34" s="5725"/>
      <c r="K34" s="5725"/>
      <c r="L34" s="5725"/>
      <c r="M34" s="5725"/>
      <c r="N34" s="5725"/>
    </row>
    <row r="35" spans="1:14" s="5343" customFormat="1" ht="20.25" customHeight="1" x14ac:dyDescent="0.25">
      <c r="A35" s="5725"/>
      <c r="B35" s="5725"/>
      <c r="C35" s="5725"/>
      <c r="D35" s="5725"/>
      <c r="E35" s="5725"/>
      <c r="F35" s="5725"/>
      <c r="G35" s="5725"/>
      <c r="H35" s="5725"/>
      <c r="I35" s="5725"/>
      <c r="J35" s="5725"/>
      <c r="K35" s="5725"/>
      <c r="L35" s="5725"/>
      <c r="M35" s="5725"/>
      <c r="N35" s="5725"/>
    </row>
    <row r="36" spans="1:14" s="5343" customFormat="1" ht="20.25" customHeight="1" x14ac:dyDescent="0.25">
      <c r="A36" s="5725"/>
      <c r="B36" s="5725"/>
      <c r="C36" s="5725"/>
      <c r="D36" s="5725"/>
      <c r="E36" s="5725"/>
      <c r="F36" s="5725"/>
      <c r="G36" s="5725"/>
      <c r="H36" s="5725"/>
      <c r="I36" s="5725"/>
      <c r="J36" s="5725"/>
      <c r="K36" s="5725"/>
      <c r="L36" s="5725"/>
      <c r="M36" s="5725"/>
      <c r="N36" s="5725"/>
    </row>
    <row r="37" spans="1:14" s="5343" customFormat="1" ht="20.25" customHeight="1" x14ac:dyDescent="0.25">
      <c r="A37" s="5725"/>
      <c r="B37" s="5725"/>
      <c r="C37" s="5725"/>
      <c r="D37" s="5725"/>
      <c r="E37" s="5725"/>
      <c r="F37" s="5725"/>
      <c r="G37" s="5725"/>
      <c r="H37" s="5725"/>
      <c r="I37" s="5725"/>
      <c r="J37" s="5725"/>
      <c r="K37" s="5725"/>
      <c r="L37" s="5725"/>
      <c r="M37" s="5725"/>
      <c r="N37" s="5725"/>
    </row>
    <row r="38" spans="1:14" s="5343" customFormat="1" ht="20.25" customHeight="1" x14ac:dyDescent="0.25">
      <c r="A38" s="5725"/>
      <c r="B38" s="5725"/>
      <c r="C38" s="5725"/>
      <c r="D38" s="5725"/>
      <c r="E38" s="5725"/>
      <c r="F38" s="5725"/>
      <c r="G38" s="5725"/>
      <c r="H38" s="5725"/>
      <c r="I38" s="5725"/>
      <c r="J38" s="5725"/>
      <c r="K38" s="5725"/>
      <c r="L38" s="5725"/>
      <c r="M38" s="5725"/>
      <c r="N38" s="5725"/>
    </row>
    <row r="39" spans="1:14" s="5343" customFormat="1" ht="20.25" customHeight="1" x14ac:dyDescent="0.25">
      <c r="A39" s="5725"/>
      <c r="B39" s="5725"/>
      <c r="C39" s="5725"/>
      <c r="D39" s="5725"/>
      <c r="E39" s="5725"/>
      <c r="F39" s="5725"/>
      <c r="G39" s="5725"/>
      <c r="H39" s="5725"/>
      <c r="I39" s="5725"/>
      <c r="J39" s="5725"/>
      <c r="K39" s="5725"/>
      <c r="L39" s="5725"/>
      <c r="M39" s="5725"/>
      <c r="N39" s="5725"/>
    </row>
    <row r="40" spans="1:14" s="5343" customFormat="1" ht="20.25" customHeight="1" x14ac:dyDescent="0.25">
      <c r="A40" s="5725"/>
      <c r="B40" s="5725"/>
      <c r="C40" s="5725"/>
      <c r="D40" s="5725"/>
      <c r="E40" s="5725"/>
      <c r="F40" s="5725"/>
      <c r="G40" s="5725"/>
      <c r="H40" s="5725"/>
      <c r="I40" s="5725"/>
      <c r="J40" s="5725"/>
      <c r="K40" s="5725"/>
      <c r="L40" s="5725"/>
      <c r="M40" s="5725"/>
      <c r="N40" s="5725"/>
    </row>
    <row r="41" spans="1:14" s="5343" customFormat="1" ht="20.25" customHeight="1" x14ac:dyDescent="0.25">
      <c r="A41" s="5725"/>
      <c r="B41" s="5725"/>
      <c r="C41" s="5725"/>
      <c r="D41" s="5725"/>
      <c r="E41" s="5725"/>
      <c r="F41" s="5725"/>
      <c r="G41" s="5725"/>
      <c r="H41" s="5725"/>
      <c r="I41" s="5725"/>
      <c r="J41" s="5725"/>
      <c r="K41" s="5725"/>
      <c r="L41" s="5725"/>
      <c r="M41" s="5725"/>
      <c r="N41" s="5725"/>
    </row>
    <row r="42" spans="1:14" s="5343" customFormat="1" ht="20.25" customHeight="1" x14ac:dyDescent="0.25">
      <c r="A42" s="5725"/>
      <c r="B42" s="5725"/>
      <c r="C42" s="5725"/>
      <c r="D42" s="5725"/>
      <c r="E42" s="5725"/>
      <c r="F42" s="5725"/>
      <c r="G42" s="5725"/>
      <c r="H42" s="5725"/>
      <c r="I42" s="5725"/>
      <c r="J42" s="5725"/>
      <c r="K42" s="5725"/>
      <c r="L42" s="5725"/>
      <c r="M42" s="5725"/>
      <c r="N42" s="5725"/>
    </row>
    <row r="43" spans="1:14" s="5343" customFormat="1" ht="20.25" customHeight="1" x14ac:dyDescent="0.25">
      <c r="A43" s="5725"/>
      <c r="B43" s="5725"/>
      <c r="C43" s="5725"/>
      <c r="D43" s="5725"/>
      <c r="E43" s="5725"/>
      <c r="F43" s="5725"/>
      <c r="G43" s="5725"/>
      <c r="H43" s="5725"/>
      <c r="I43" s="5725"/>
      <c r="J43" s="5725"/>
      <c r="K43" s="5725"/>
      <c r="L43" s="5725"/>
      <c r="M43" s="5725"/>
      <c r="N43" s="5725"/>
    </row>
    <row r="44" spans="1:14" s="5343" customFormat="1" ht="20.25" customHeight="1" x14ac:dyDescent="0.25">
      <c r="A44" s="5725"/>
      <c r="B44" s="5725"/>
      <c r="C44" s="5725"/>
      <c r="D44" s="5725"/>
      <c r="E44" s="5725"/>
      <c r="F44" s="5725"/>
      <c r="G44" s="5725"/>
      <c r="H44" s="5725"/>
      <c r="I44" s="5725"/>
      <c r="J44" s="5725"/>
      <c r="K44" s="5725"/>
      <c r="L44" s="5725"/>
      <c r="M44" s="5725"/>
      <c r="N44" s="5725"/>
    </row>
    <row r="45" spans="1:14" s="5343" customFormat="1" ht="20.25" customHeight="1" x14ac:dyDescent="0.25">
      <c r="A45" s="5725"/>
      <c r="B45" s="5725"/>
      <c r="C45" s="5725"/>
      <c r="D45" s="5725"/>
      <c r="E45" s="5725"/>
      <c r="F45" s="5725"/>
      <c r="G45" s="5725"/>
      <c r="H45" s="5725"/>
      <c r="I45" s="5725"/>
      <c r="J45" s="5725"/>
      <c r="K45" s="5725"/>
      <c r="L45" s="5725"/>
      <c r="M45" s="5725"/>
      <c r="N45" s="5725"/>
    </row>
    <row r="46" spans="1:14" s="5343" customFormat="1" ht="20.25" customHeight="1" x14ac:dyDescent="0.25">
      <c r="A46" s="5725"/>
      <c r="B46" s="5725"/>
      <c r="C46" s="5725"/>
      <c r="D46" s="5725"/>
      <c r="E46" s="5725"/>
      <c r="F46" s="5725"/>
      <c r="G46" s="5725"/>
      <c r="H46" s="5725"/>
      <c r="I46" s="5725"/>
      <c r="J46" s="5725"/>
      <c r="K46" s="5725"/>
      <c r="L46" s="5725"/>
      <c r="M46" s="5725"/>
      <c r="N46" s="5725"/>
    </row>
    <row r="47" spans="1:14" s="5343" customFormat="1" ht="20.25" customHeight="1" x14ac:dyDescent="0.25">
      <c r="A47" s="5725"/>
      <c r="B47" s="5725"/>
      <c r="C47" s="5725"/>
      <c r="D47" s="5725"/>
      <c r="E47" s="5725"/>
      <c r="F47" s="5725"/>
      <c r="G47" s="5725"/>
      <c r="H47" s="5725"/>
      <c r="I47" s="5725"/>
      <c r="J47" s="5725"/>
      <c r="K47" s="5725"/>
      <c r="L47" s="5725"/>
      <c r="M47" s="5725"/>
      <c r="N47" s="5725"/>
    </row>
    <row r="48" spans="1:14" s="5343" customFormat="1" ht="20.25" customHeight="1" x14ac:dyDescent="0.25">
      <c r="A48" s="5725"/>
      <c r="B48" s="5725"/>
      <c r="C48" s="5725"/>
      <c r="D48" s="5725"/>
      <c r="E48" s="5725"/>
      <c r="F48" s="5725"/>
      <c r="G48" s="5725"/>
      <c r="H48" s="5725"/>
      <c r="I48" s="5725"/>
      <c r="J48" s="5725"/>
      <c r="K48" s="5725"/>
      <c r="L48" s="5725"/>
      <c r="M48" s="5725"/>
      <c r="N48" s="5725"/>
    </row>
    <row r="49" spans="1:14" s="5343" customFormat="1" ht="20.25" customHeight="1" x14ac:dyDescent="0.25">
      <c r="A49" s="5725"/>
      <c r="B49" s="5725"/>
      <c r="C49" s="5725"/>
      <c r="D49" s="5725"/>
      <c r="E49" s="5725"/>
      <c r="F49" s="5725"/>
      <c r="G49" s="5725"/>
      <c r="H49" s="5725"/>
      <c r="I49" s="5725"/>
      <c r="J49" s="5725"/>
      <c r="K49" s="5725"/>
      <c r="L49" s="5725"/>
      <c r="M49" s="5725"/>
      <c r="N49" s="5725"/>
    </row>
    <row r="50" spans="1:14" s="5343" customFormat="1" ht="20.25" customHeight="1" x14ac:dyDescent="0.25">
      <c r="A50" s="5725"/>
      <c r="B50" s="5725"/>
      <c r="C50" s="5725"/>
      <c r="D50" s="5725"/>
      <c r="E50" s="5725"/>
      <c r="F50" s="5725"/>
      <c r="G50" s="5725"/>
      <c r="H50" s="5725"/>
      <c r="I50" s="5725"/>
      <c r="J50" s="5725"/>
      <c r="K50" s="5725"/>
      <c r="L50" s="5725"/>
      <c r="M50" s="5725"/>
      <c r="N50" s="5725"/>
    </row>
    <row r="51" spans="1:14" s="5343" customFormat="1" ht="20.25" customHeight="1" x14ac:dyDescent="0.25">
      <c r="A51" s="5725"/>
      <c r="B51" s="5725"/>
      <c r="C51" s="5725"/>
      <c r="D51" s="5725"/>
      <c r="E51" s="5725"/>
      <c r="F51" s="5725"/>
      <c r="G51" s="5725"/>
      <c r="H51" s="5725"/>
      <c r="I51" s="5725"/>
      <c r="J51" s="5725"/>
      <c r="K51" s="5725"/>
      <c r="L51" s="5725"/>
      <c r="M51" s="5725"/>
      <c r="N51" s="5725"/>
    </row>
    <row r="52" spans="1:14" s="5343" customFormat="1" ht="20.25" customHeight="1" x14ac:dyDescent="0.25">
      <c r="A52" s="5725"/>
      <c r="B52" s="5725"/>
      <c r="C52" s="5725"/>
      <c r="D52" s="5725"/>
      <c r="E52" s="5725"/>
      <c r="F52" s="5725"/>
      <c r="G52" s="5725"/>
      <c r="H52" s="5725"/>
      <c r="I52" s="5725"/>
      <c r="J52" s="5725"/>
      <c r="K52" s="5725"/>
      <c r="L52" s="5725"/>
      <c r="M52" s="5725"/>
      <c r="N52" s="5725"/>
    </row>
    <row r="53" spans="1:14" s="5343" customFormat="1" ht="20.25" customHeight="1" x14ac:dyDescent="0.25">
      <c r="A53" s="5725"/>
      <c r="B53" s="5725"/>
      <c r="C53" s="5725"/>
      <c r="D53" s="5725"/>
      <c r="E53" s="5725"/>
      <c r="F53" s="5725"/>
      <c r="G53" s="5725"/>
      <c r="H53" s="5725"/>
      <c r="I53" s="5725"/>
      <c r="J53" s="5725"/>
      <c r="K53" s="5725"/>
      <c r="L53" s="5725"/>
      <c r="M53" s="5725"/>
      <c r="N53" s="5725"/>
    </row>
    <row r="54" spans="1:14" s="5343" customFormat="1" ht="20.25" customHeight="1" x14ac:dyDescent="0.25">
      <c r="A54" s="5725"/>
      <c r="B54" s="5725"/>
      <c r="C54" s="5725"/>
      <c r="D54" s="5725"/>
      <c r="E54" s="5725"/>
      <c r="F54" s="5725"/>
      <c r="G54" s="5725"/>
      <c r="H54" s="5725"/>
      <c r="I54" s="5725"/>
      <c r="J54" s="5725"/>
      <c r="K54" s="5725"/>
      <c r="L54" s="5725"/>
      <c r="M54" s="5725"/>
      <c r="N54" s="5725"/>
    </row>
    <row r="55" spans="1:14" s="5343" customFormat="1" ht="20.25" customHeight="1" x14ac:dyDescent="0.25">
      <c r="A55" s="5725"/>
      <c r="B55" s="5725"/>
      <c r="C55" s="5725"/>
      <c r="D55" s="5725"/>
      <c r="E55" s="5725"/>
      <c r="F55" s="5725"/>
      <c r="G55" s="5725"/>
      <c r="H55" s="5725"/>
      <c r="I55" s="5725"/>
      <c r="J55" s="5725"/>
      <c r="K55" s="5725"/>
      <c r="L55" s="5725"/>
      <c r="M55" s="5725"/>
      <c r="N55" s="5725"/>
    </row>
    <row r="56" spans="1:14" s="5343" customFormat="1" ht="20.25" customHeight="1" x14ac:dyDescent="0.25">
      <c r="A56" s="5725"/>
      <c r="B56" s="5725"/>
      <c r="C56" s="5725"/>
      <c r="D56" s="5725"/>
      <c r="E56" s="5725"/>
      <c r="F56" s="5725"/>
      <c r="G56" s="5725"/>
      <c r="H56" s="5725"/>
      <c r="I56" s="5725"/>
      <c r="J56" s="5725"/>
      <c r="K56" s="5725"/>
      <c r="L56" s="5725"/>
      <c r="M56" s="5725"/>
      <c r="N56" s="5725"/>
    </row>
    <row r="57" spans="1:14" s="5343" customFormat="1" ht="20.25" customHeight="1" x14ac:dyDescent="0.25">
      <c r="A57" s="5725"/>
      <c r="B57" s="5725"/>
      <c r="C57" s="5725"/>
      <c r="D57" s="5725"/>
      <c r="E57" s="5725"/>
      <c r="F57" s="5725"/>
      <c r="G57" s="5725"/>
      <c r="H57" s="5725"/>
      <c r="I57" s="5725"/>
      <c r="J57" s="5725"/>
      <c r="K57" s="5725"/>
      <c r="L57" s="5725"/>
      <c r="M57" s="5725"/>
      <c r="N57" s="5725"/>
    </row>
    <row r="58" spans="1:14" s="5343" customFormat="1" ht="20.25" customHeight="1" x14ac:dyDescent="0.25">
      <c r="A58" s="5725"/>
      <c r="B58" s="5725"/>
      <c r="C58" s="5725"/>
      <c r="D58" s="5725"/>
      <c r="E58" s="5725"/>
      <c r="F58" s="5725"/>
      <c r="G58" s="5725"/>
      <c r="H58" s="5725"/>
      <c r="I58" s="5725"/>
      <c r="J58" s="5725"/>
      <c r="K58" s="5725"/>
      <c r="L58" s="5725"/>
      <c r="M58" s="5725"/>
      <c r="N58" s="5725"/>
    </row>
    <row r="59" spans="1:14" s="5343" customFormat="1" ht="20.25" customHeight="1" x14ac:dyDescent="0.25">
      <c r="A59" s="5725"/>
      <c r="B59" s="5725"/>
      <c r="C59" s="5725"/>
      <c r="D59" s="5725"/>
      <c r="E59" s="5725"/>
      <c r="F59" s="5725"/>
      <c r="G59" s="5725"/>
      <c r="H59" s="5725"/>
      <c r="I59" s="5725"/>
      <c r="J59" s="5725"/>
      <c r="K59" s="5725"/>
      <c r="L59" s="5725"/>
      <c r="M59" s="5725"/>
      <c r="N59" s="5725"/>
    </row>
    <row r="60" spans="1:14" s="5343" customFormat="1" ht="20.25" customHeight="1" x14ac:dyDescent="0.25">
      <c r="A60" s="5725"/>
      <c r="B60" s="5725"/>
      <c r="C60" s="5725"/>
      <c r="D60" s="5725"/>
      <c r="E60" s="5725"/>
      <c r="F60" s="5725"/>
      <c r="G60" s="5725"/>
      <c r="H60" s="5725"/>
      <c r="I60" s="5725"/>
      <c r="J60" s="5725"/>
      <c r="K60" s="5725"/>
      <c r="L60" s="5725"/>
      <c r="M60" s="5725"/>
      <c r="N60" s="5725"/>
    </row>
    <row r="61" spans="1:14" s="5343" customFormat="1" ht="20.25" customHeight="1" x14ac:dyDescent="0.25">
      <c r="A61" s="5725"/>
      <c r="B61" s="5725"/>
      <c r="C61" s="5725"/>
      <c r="D61" s="5725"/>
      <c r="E61" s="5725"/>
      <c r="F61" s="5725"/>
      <c r="G61" s="5725"/>
      <c r="H61" s="5725"/>
      <c r="I61" s="5725"/>
      <c r="J61" s="5725"/>
      <c r="K61" s="5725"/>
      <c r="L61" s="5725"/>
      <c r="M61" s="5725"/>
      <c r="N61" s="5725"/>
    </row>
    <row r="62" spans="1:14" s="5343" customFormat="1" ht="20.25" customHeight="1" x14ac:dyDescent="0.25">
      <c r="A62" s="5725"/>
      <c r="B62" s="5725"/>
      <c r="C62" s="5725"/>
      <c r="D62" s="5725"/>
      <c r="E62" s="5725"/>
      <c r="F62" s="5725"/>
      <c r="G62" s="5725"/>
      <c r="H62" s="5725"/>
      <c r="I62" s="5725"/>
      <c r="J62" s="5725"/>
      <c r="K62" s="5725"/>
      <c r="L62" s="5725"/>
      <c r="M62" s="5725"/>
      <c r="N62" s="5725"/>
    </row>
    <row r="63" spans="1:14" s="5343" customFormat="1" ht="20.25" customHeight="1" x14ac:dyDescent="0.25">
      <c r="A63" s="5725"/>
      <c r="B63" s="5725"/>
      <c r="C63" s="5725"/>
      <c r="D63" s="5725"/>
      <c r="E63" s="5725"/>
      <c r="F63" s="5725"/>
      <c r="G63" s="5725"/>
      <c r="H63" s="5725"/>
      <c r="I63" s="5725"/>
      <c r="J63" s="5725"/>
      <c r="K63" s="5725"/>
      <c r="L63" s="5725"/>
      <c r="M63" s="5725"/>
      <c r="N63" s="5725"/>
    </row>
    <row r="64" spans="1:14" s="5343" customFormat="1" ht="20.25" customHeight="1" x14ac:dyDescent="0.25">
      <c r="A64" s="5725"/>
      <c r="B64" s="5725"/>
      <c r="C64" s="5725"/>
      <c r="D64" s="5725"/>
      <c r="E64" s="5725"/>
      <c r="F64" s="5725"/>
      <c r="G64" s="5725"/>
      <c r="H64" s="5725"/>
      <c r="I64" s="5725"/>
      <c r="J64" s="5725"/>
      <c r="K64" s="5725"/>
      <c r="L64" s="5725"/>
      <c r="M64" s="5725"/>
      <c r="N64" s="5725"/>
    </row>
    <row r="65" spans="1:14" s="5343" customFormat="1" ht="20.25" customHeight="1" x14ac:dyDescent="0.25">
      <c r="A65" s="5725"/>
      <c r="B65" s="5725"/>
      <c r="C65" s="5725"/>
      <c r="D65" s="5725"/>
      <c r="E65" s="5725"/>
      <c r="F65" s="5725"/>
      <c r="G65" s="5725"/>
      <c r="H65" s="5725"/>
      <c r="I65" s="5725"/>
      <c r="J65" s="5725"/>
      <c r="K65" s="5725"/>
      <c r="L65" s="5725"/>
      <c r="M65" s="5725"/>
      <c r="N65" s="5725"/>
    </row>
    <row r="66" spans="1:14" s="5343" customFormat="1" ht="20.25" customHeight="1" x14ac:dyDescent="0.25">
      <c r="A66" s="5725"/>
      <c r="B66" s="5725"/>
      <c r="C66" s="5725"/>
      <c r="D66" s="5725"/>
      <c r="E66" s="5725"/>
      <c r="F66" s="5725"/>
      <c r="G66" s="5725"/>
      <c r="H66" s="5725"/>
      <c r="I66" s="5725"/>
      <c r="J66" s="5725"/>
      <c r="K66" s="5725"/>
      <c r="L66" s="5725"/>
      <c r="M66" s="5725"/>
      <c r="N66" s="5725"/>
    </row>
    <row r="67" spans="1:14" s="5343" customFormat="1" ht="20.25" customHeight="1" x14ac:dyDescent="0.25">
      <c r="A67" s="5725"/>
      <c r="B67" s="5725"/>
      <c r="C67" s="5725"/>
      <c r="D67" s="5725"/>
      <c r="E67" s="5725"/>
      <c r="F67" s="5725"/>
      <c r="G67" s="5725"/>
      <c r="H67" s="5725"/>
      <c r="I67" s="5725"/>
      <c r="J67" s="5725"/>
      <c r="K67" s="5725"/>
      <c r="L67" s="5725"/>
      <c r="M67" s="5725"/>
      <c r="N67" s="5725"/>
    </row>
    <row r="68" spans="1:14" s="5343" customFormat="1" ht="20.25" customHeight="1" x14ac:dyDescent="0.25">
      <c r="A68" s="5725"/>
      <c r="B68" s="5725"/>
      <c r="C68" s="5725"/>
      <c r="D68" s="5725"/>
      <c r="E68" s="5725"/>
      <c r="F68" s="5725"/>
      <c r="G68" s="5725"/>
      <c r="H68" s="5725"/>
      <c r="I68" s="5725"/>
      <c r="J68" s="5725"/>
      <c r="K68" s="5725"/>
      <c r="L68" s="5725"/>
      <c r="M68" s="5725"/>
      <c r="N68" s="5725"/>
    </row>
    <row r="69" spans="1:14" s="5343" customFormat="1" ht="20.25" customHeight="1" x14ac:dyDescent="0.25">
      <c r="A69" s="5725"/>
      <c r="B69" s="5725"/>
      <c r="C69" s="5725"/>
      <c r="D69" s="5725"/>
      <c r="E69" s="5725"/>
      <c r="F69" s="5725"/>
      <c r="G69" s="5725"/>
      <c r="H69" s="5725"/>
      <c r="I69" s="5725"/>
      <c r="J69" s="5725"/>
      <c r="K69" s="5725"/>
      <c r="L69" s="5725"/>
      <c r="M69" s="5725"/>
      <c r="N69" s="5725"/>
    </row>
    <row r="70" spans="1:14" s="5343" customFormat="1" ht="20.25" customHeight="1" x14ac:dyDescent="0.25">
      <c r="A70" s="5725"/>
      <c r="B70" s="5725"/>
      <c r="C70" s="5725"/>
      <c r="D70" s="5725"/>
      <c r="E70" s="5725"/>
      <c r="F70" s="5725"/>
      <c r="G70" s="5725"/>
      <c r="H70" s="5725"/>
      <c r="I70" s="5725"/>
      <c r="J70" s="5725"/>
      <c r="K70" s="5725"/>
      <c r="L70" s="5725"/>
      <c r="M70" s="5725"/>
      <c r="N70" s="5725"/>
    </row>
    <row r="71" spans="1:14" s="5343" customFormat="1" ht="20.25" customHeight="1" x14ac:dyDescent="0.25">
      <c r="A71" s="5725"/>
      <c r="B71" s="5725"/>
      <c r="C71" s="5725"/>
      <c r="D71" s="5725"/>
      <c r="E71" s="5725"/>
      <c r="F71" s="5725"/>
      <c r="G71" s="5725"/>
      <c r="H71" s="5725"/>
      <c r="I71" s="5725"/>
      <c r="J71" s="5725"/>
      <c r="K71" s="5725"/>
      <c r="L71" s="5725"/>
      <c r="M71" s="5725"/>
      <c r="N71" s="5725"/>
    </row>
    <row r="72" spans="1:14" s="5343" customFormat="1" ht="20.25" customHeight="1" x14ac:dyDescent="0.25">
      <c r="A72" s="5725"/>
      <c r="B72" s="5725"/>
      <c r="C72" s="5725"/>
      <c r="D72" s="5725"/>
      <c r="E72" s="5725"/>
      <c r="F72" s="5725"/>
      <c r="G72" s="5725"/>
      <c r="H72" s="5725"/>
      <c r="I72" s="5725"/>
      <c r="J72" s="5725"/>
      <c r="K72" s="5725"/>
      <c r="L72" s="5725"/>
      <c r="M72" s="5725"/>
      <c r="N72" s="5725"/>
    </row>
    <row r="73" spans="1:14" s="5343" customFormat="1" ht="20.25" customHeight="1" x14ac:dyDescent="0.25">
      <c r="A73" s="5725"/>
      <c r="B73" s="5725"/>
      <c r="C73" s="5725"/>
      <c r="D73" s="5725"/>
      <c r="E73" s="5725"/>
      <c r="F73" s="5725"/>
      <c r="G73" s="5725"/>
      <c r="H73" s="5725"/>
      <c r="I73" s="5725"/>
      <c r="J73" s="5725"/>
      <c r="K73" s="5725"/>
      <c r="L73" s="5725"/>
      <c r="M73" s="5725"/>
      <c r="N73" s="5725"/>
    </row>
    <row r="74" spans="1:14" s="5343" customFormat="1" ht="20.25" customHeight="1" x14ac:dyDescent="0.25">
      <c r="A74" s="5725"/>
      <c r="B74" s="5725"/>
      <c r="C74" s="5725"/>
      <c r="D74" s="5725"/>
      <c r="E74" s="5725"/>
      <c r="F74" s="5725"/>
      <c r="G74" s="5725"/>
      <c r="H74" s="5725"/>
      <c r="I74" s="5725"/>
      <c r="J74" s="5725"/>
      <c r="K74" s="5725"/>
      <c r="L74" s="5725"/>
      <c r="M74" s="5725"/>
      <c r="N74" s="5725"/>
    </row>
    <row r="75" spans="1:14" s="5343" customFormat="1" ht="20.25" customHeight="1" x14ac:dyDescent="0.25">
      <c r="A75" s="5725"/>
      <c r="B75" s="5725"/>
      <c r="C75" s="5725"/>
      <c r="D75" s="5725"/>
      <c r="E75" s="5725"/>
      <c r="F75" s="5725"/>
      <c r="G75" s="5725"/>
      <c r="H75" s="5725"/>
      <c r="I75" s="5725"/>
      <c r="J75" s="5725"/>
      <c r="K75" s="5725"/>
      <c r="L75" s="5725"/>
      <c r="M75" s="5725"/>
      <c r="N75" s="5725"/>
    </row>
    <row r="76" spans="1:14" s="5343" customFormat="1" ht="20.25" customHeight="1" x14ac:dyDescent="0.25">
      <c r="A76" s="5725"/>
      <c r="B76" s="5725"/>
      <c r="C76" s="5725"/>
      <c r="D76" s="5725"/>
      <c r="E76" s="5725"/>
      <c r="F76" s="5725"/>
      <c r="G76" s="5725"/>
      <c r="H76" s="5725"/>
      <c r="I76" s="5725"/>
      <c r="J76" s="5725"/>
      <c r="K76" s="5725"/>
      <c r="L76" s="5725"/>
      <c r="M76" s="5725"/>
      <c r="N76" s="5725"/>
    </row>
    <row r="77" spans="1:14" s="5343" customFormat="1" ht="20.25" customHeight="1" x14ac:dyDescent="0.25">
      <c r="A77" s="5725"/>
      <c r="B77" s="5725"/>
      <c r="C77" s="5725"/>
      <c r="D77" s="5725"/>
      <c r="E77" s="5725"/>
      <c r="F77" s="5725"/>
      <c r="G77" s="5725"/>
      <c r="H77" s="5725"/>
      <c r="I77" s="5725"/>
      <c r="J77" s="5725"/>
      <c r="K77" s="5725"/>
      <c r="L77" s="5725"/>
      <c r="M77" s="5725"/>
      <c r="N77" s="5725"/>
    </row>
    <row r="78" spans="1:14" s="5343" customFormat="1" ht="20.25" customHeight="1" x14ac:dyDescent="0.25">
      <c r="A78" s="5725"/>
      <c r="B78" s="5725"/>
      <c r="C78" s="5725"/>
      <c r="D78" s="5725"/>
      <c r="E78" s="5725"/>
      <c r="F78" s="5725"/>
      <c r="G78" s="5725"/>
      <c r="H78" s="5725"/>
      <c r="I78" s="5725"/>
      <c r="J78" s="5725"/>
      <c r="K78" s="5725"/>
      <c r="L78" s="5725"/>
      <c r="M78" s="5725"/>
      <c r="N78" s="5725"/>
    </row>
    <row r="79" spans="1:14" s="5343" customFormat="1" ht="20.25" customHeight="1" x14ac:dyDescent="0.25">
      <c r="A79" s="5725"/>
      <c r="B79" s="5725"/>
      <c r="C79" s="5725"/>
      <c r="D79" s="5725"/>
      <c r="E79" s="5725"/>
      <c r="F79" s="5725"/>
      <c r="G79" s="5725"/>
      <c r="H79" s="5725"/>
      <c r="I79" s="5725"/>
      <c r="J79" s="5725"/>
      <c r="K79" s="5725"/>
      <c r="L79" s="5725"/>
      <c r="M79" s="5725"/>
      <c r="N79" s="5725"/>
    </row>
    <row r="80" spans="1:14" s="5343" customFormat="1" ht="20.25" customHeight="1" x14ac:dyDescent="0.25">
      <c r="A80" s="5725"/>
      <c r="B80" s="5725"/>
      <c r="C80" s="5725"/>
      <c r="D80" s="5725"/>
      <c r="E80" s="5725"/>
      <c r="F80" s="5725"/>
      <c r="G80" s="5725"/>
      <c r="H80" s="5725"/>
      <c r="I80" s="5725"/>
      <c r="J80" s="5725"/>
      <c r="K80" s="5725"/>
      <c r="L80" s="5725"/>
      <c r="M80" s="5725"/>
      <c r="N80" s="5725"/>
    </row>
    <row r="81" spans="1:14" s="5343" customFormat="1" ht="20.25" customHeight="1" x14ac:dyDescent="0.25">
      <c r="A81" s="5725"/>
      <c r="B81" s="5725"/>
      <c r="C81" s="5725"/>
      <c r="D81" s="5725"/>
      <c r="E81" s="5725"/>
      <c r="F81" s="5725"/>
      <c r="G81" s="5725"/>
      <c r="H81" s="5725"/>
      <c r="I81" s="5725"/>
      <c r="J81" s="5725"/>
      <c r="K81" s="5725"/>
      <c r="L81" s="5725"/>
      <c r="M81" s="5725"/>
      <c r="N81" s="5725"/>
    </row>
    <row r="82" spans="1:14" s="5343" customFormat="1" ht="20.25" customHeight="1" x14ac:dyDescent="0.25">
      <c r="A82" s="5725"/>
      <c r="B82" s="5725"/>
      <c r="C82" s="5725"/>
      <c r="D82" s="5725"/>
      <c r="E82" s="5725"/>
      <c r="F82" s="5725"/>
      <c r="G82" s="5725"/>
      <c r="H82" s="5725"/>
      <c r="I82" s="5725"/>
      <c r="J82" s="5725"/>
      <c r="K82" s="5725"/>
      <c r="L82" s="5725"/>
      <c r="M82" s="5725"/>
      <c r="N82" s="5725"/>
    </row>
    <row r="83" spans="1:14" s="5343" customFormat="1" ht="20.25" customHeight="1" x14ac:dyDescent="0.25">
      <c r="A83" s="5725"/>
      <c r="B83" s="5725"/>
      <c r="C83" s="5725"/>
      <c r="D83" s="5725"/>
      <c r="E83" s="5725"/>
      <c r="F83" s="5725"/>
      <c r="G83" s="5725"/>
      <c r="H83" s="5725"/>
      <c r="I83" s="5725"/>
      <c r="J83" s="5725"/>
      <c r="K83" s="5725"/>
      <c r="L83" s="5725"/>
      <c r="M83" s="5725"/>
      <c r="N83" s="5725"/>
    </row>
    <row r="84" spans="1:14" s="5343" customFormat="1" ht="20.25" customHeight="1" x14ac:dyDescent="0.25">
      <c r="A84" s="5725"/>
      <c r="B84" s="5725"/>
      <c r="C84" s="5725"/>
      <c r="D84" s="5725"/>
      <c r="E84" s="5725"/>
      <c r="F84" s="5725"/>
      <c r="G84" s="5725"/>
      <c r="H84" s="5725"/>
      <c r="I84" s="5725"/>
      <c r="J84" s="5725"/>
      <c r="K84" s="5725"/>
      <c r="L84" s="5725"/>
      <c r="M84" s="5725"/>
      <c r="N84" s="5725"/>
    </row>
    <row r="85" spans="1:14" s="5343" customFormat="1" ht="20.25" customHeight="1" x14ac:dyDescent="0.25">
      <c r="A85" s="5725"/>
      <c r="B85" s="5725"/>
      <c r="C85" s="5725"/>
      <c r="D85" s="5725"/>
      <c r="E85" s="5725"/>
      <c r="F85" s="5725"/>
      <c r="G85" s="5725"/>
      <c r="H85" s="5725"/>
      <c r="I85" s="5725"/>
      <c r="J85" s="5725"/>
      <c r="K85" s="5725"/>
      <c r="L85" s="5725"/>
      <c r="M85" s="5725"/>
      <c r="N85" s="5725"/>
    </row>
    <row r="86" spans="1:14" s="5343" customFormat="1" ht="20.25" customHeight="1" x14ac:dyDescent="0.25">
      <c r="A86" s="5725"/>
      <c r="B86" s="5725"/>
      <c r="C86" s="5725"/>
      <c r="D86" s="5725"/>
      <c r="E86" s="5725"/>
      <c r="F86" s="5725"/>
      <c r="G86" s="5725"/>
      <c r="H86" s="5725"/>
      <c r="I86" s="5725"/>
      <c r="J86" s="5725"/>
      <c r="K86" s="5725"/>
      <c r="L86" s="5725"/>
      <c r="M86" s="5725"/>
      <c r="N86" s="5725"/>
    </row>
    <row r="87" spans="1:14" s="5343" customFormat="1" ht="20.25" customHeight="1" x14ac:dyDescent="0.25">
      <c r="A87" s="5725"/>
      <c r="B87" s="5725"/>
      <c r="C87" s="5725"/>
      <c r="D87" s="5725"/>
      <c r="E87" s="5725"/>
      <c r="F87" s="5725"/>
      <c r="G87" s="5725"/>
      <c r="H87" s="5725"/>
      <c r="I87" s="5725"/>
      <c r="J87" s="5725"/>
      <c r="K87" s="5725"/>
      <c r="L87" s="5725"/>
      <c r="M87" s="5725"/>
      <c r="N87" s="5725"/>
    </row>
    <row r="88" spans="1:14" s="5343" customFormat="1" ht="20.25" customHeight="1" x14ac:dyDescent="0.25">
      <c r="A88" s="5725"/>
      <c r="B88" s="5725"/>
      <c r="C88" s="5725"/>
      <c r="D88" s="5725"/>
      <c r="E88" s="5725"/>
      <c r="F88" s="5725"/>
      <c r="G88" s="5725"/>
      <c r="H88" s="5725"/>
      <c r="I88" s="5725"/>
      <c r="J88" s="5725"/>
      <c r="K88" s="5725"/>
      <c r="L88" s="5725"/>
      <c r="M88" s="5725"/>
      <c r="N88" s="5725"/>
    </row>
    <row r="89" spans="1:14" s="5343" customFormat="1" ht="20.25" customHeight="1" x14ac:dyDescent="0.25">
      <c r="A89" s="5725"/>
      <c r="B89" s="5725"/>
      <c r="C89" s="5725"/>
      <c r="D89" s="5725"/>
      <c r="E89" s="5725"/>
      <c r="F89" s="5725"/>
      <c r="G89" s="5725"/>
      <c r="H89" s="5725"/>
      <c r="I89" s="5725"/>
      <c r="J89" s="5725"/>
      <c r="K89" s="5725"/>
      <c r="L89" s="5725"/>
      <c r="M89" s="5725"/>
      <c r="N89" s="5725"/>
    </row>
    <row r="90" spans="1:14" s="5343" customFormat="1" ht="20.25" customHeight="1" x14ac:dyDescent="0.25">
      <c r="A90" s="5725"/>
      <c r="B90" s="5725"/>
      <c r="C90" s="5725"/>
      <c r="D90" s="5725"/>
      <c r="E90" s="5725"/>
      <c r="F90" s="5725"/>
      <c r="G90" s="5725"/>
      <c r="H90" s="5725"/>
      <c r="I90" s="5725"/>
      <c r="J90" s="5725"/>
      <c r="K90" s="5725"/>
      <c r="L90" s="5725"/>
      <c r="M90" s="5725"/>
      <c r="N90" s="5725"/>
    </row>
    <row r="91" spans="1:14" s="5343" customFormat="1" ht="20.25" customHeight="1" x14ac:dyDescent="0.25">
      <c r="A91" s="5725"/>
      <c r="B91" s="5725"/>
      <c r="C91" s="5725"/>
      <c r="D91" s="5725"/>
      <c r="E91" s="5725"/>
      <c r="F91" s="5725"/>
      <c r="G91" s="5725"/>
      <c r="H91" s="5725"/>
      <c r="I91" s="5725"/>
      <c r="J91" s="5725"/>
      <c r="K91" s="5725"/>
      <c r="L91" s="5725"/>
      <c r="M91" s="5725"/>
      <c r="N91" s="5725"/>
    </row>
    <row r="92" spans="1:14" s="5343" customFormat="1" ht="20.25" customHeight="1" x14ac:dyDescent="0.25">
      <c r="A92" s="5725"/>
      <c r="B92" s="5725"/>
      <c r="C92" s="5725"/>
      <c r="D92" s="5725"/>
      <c r="E92" s="5725"/>
      <c r="F92" s="5725"/>
      <c r="G92" s="5725"/>
      <c r="H92" s="5725"/>
      <c r="I92" s="5725"/>
      <c r="J92" s="5725"/>
      <c r="K92" s="5725"/>
      <c r="L92" s="5725"/>
      <c r="M92" s="5725"/>
      <c r="N92" s="5725"/>
    </row>
    <row r="93" spans="1:14" s="5343" customFormat="1" ht="20.25" customHeight="1" x14ac:dyDescent="0.25">
      <c r="A93" s="5725"/>
      <c r="B93" s="5725"/>
      <c r="C93" s="5725"/>
      <c r="D93" s="5725"/>
      <c r="E93" s="5725"/>
      <c r="F93" s="5725"/>
      <c r="G93" s="5725"/>
      <c r="H93" s="5725"/>
      <c r="I93" s="5725"/>
      <c r="J93" s="5725"/>
      <c r="K93" s="5725"/>
      <c r="L93" s="5725"/>
      <c r="M93" s="5725"/>
      <c r="N93" s="5725"/>
    </row>
  </sheetData>
  <mergeCells count="13">
    <mergeCell ref="N4:N5"/>
    <mergeCell ref="H4:H5"/>
    <mergeCell ref="I4:I5"/>
    <mergeCell ref="J4:J5"/>
    <mergeCell ref="K4:K5"/>
    <mergeCell ref="L4:L5"/>
    <mergeCell ref="M4:M5"/>
    <mergeCell ref="G4:G5"/>
    <mergeCell ref="A1:C1"/>
    <mergeCell ref="C4:C5"/>
    <mergeCell ref="D4:D5"/>
    <mergeCell ref="E4:E5"/>
    <mergeCell ref="F4:F5"/>
  </mergeCells>
  <hyperlinks>
    <hyperlink ref="A1:C1" location="CONTENT!B200" display="Back to table of contents" xr:uid="{2D07A11E-6FBF-4412-946F-34F7F8840FEC}"/>
  </hyperlinks>
  <pageMargins left="0.7" right="0.7" top="0.75" bottom="0.75" header="0.3" footer="0.3"/>
  <pageSetup paperSize="9" orientation="portrait" r:id="rId1"/>
  <ignoredErrors>
    <ignoredError sqref="D4:M5" numberStoredAsText="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3026-95A5-42D2-A1A0-6BD794B29926}">
  <dimension ref="A1:L35"/>
  <sheetViews>
    <sheetView workbookViewId="0">
      <selection sqref="A1:XFD1"/>
    </sheetView>
  </sheetViews>
  <sheetFormatPr defaultColWidth="8" defaultRowHeight="15.6" x14ac:dyDescent="0.3"/>
  <cols>
    <col min="1" max="1" width="50.59765625" customWidth="1"/>
  </cols>
  <sheetData>
    <row r="1" spans="1:12" s="900" customFormat="1" x14ac:dyDescent="0.3">
      <c r="A1" s="6080" t="s">
        <v>0</v>
      </c>
      <c r="B1" s="6080"/>
      <c r="C1" s="6080"/>
      <c r="D1" s="899"/>
      <c r="E1" s="899"/>
      <c r="F1" s="899"/>
      <c r="G1" s="899"/>
      <c r="H1" s="899"/>
      <c r="I1" s="899"/>
      <c r="J1" s="899"/>
      <c r="K1" s="899"/>
      <c r="L1" s="899"/>
    </row>
    <row r="2" spans="1:12" ht="16.8" x14ac:dyDescent="0.3">
      <c r="A2" s="4003" t="s">
        <v>4200</v>
      </c>
      <c r="B2" s="4004"/>
      <c r="C2" s="4004"/>
    </row>
    <row r="3" spans="1:12" x14ac:dyDescent="0.3">
      <c r="A3" s="4005" t="s">
        <v>1889</v>
      </c>
      <c r="B3" s="4006" t="s">
        <v>4179</v>
      </c>
      <c r="C3" s="4006" t="s">
        <v>4180</v>
      </c>
      <c r="D3" s="4006" t="s">
        <v>3068</v>
      </c>
      <c r="E3" s="4006" t="s">
        <v>3069</v>
      </c>
    </row>
    <row r="4" spans="1:12" x14ac:dyDescent="0.3">
      <c r="A4" s="4007" t="s">
        <v>1662</v>
      </c>
      <c r="B4" s="4008">
        <v>16</v>
      </c>
      <c r="C4" s="4008">
        <v>15</v>
      </c>
      <c r="D4" s="4008">
        <v>15</v>
      </c>
      <c r="E4" s="4008">
        <v>15</v>
      </c>
    </row>
    <row r="5" spans="1:12" x14ac:dyDescent="0.3">
      <c r="A5" s="4007" t="s">
        <v>1663</v>
      </c>
      <c r="B5" s="4009">
        <v>467</v>
      </c>
      <c r="C5" s="4009">
        <v>446</v>
      </c>
      <c r="D5" s="4009">
        <v>444</v>
      </c>
      <c r="E5" s="4009">
        <v>440</v>
      </c>
    </row>
    <row r="6" spans="1:12" x14ac:dyDescent="0.3">
      <c r="A6" s="4010" t="s">
        <v>1920</v>
      </c>
      <c r="B6" s="4011">
        <v>90</v>
      </c>
      <c r="C6" s="4011">
        <v>85</v>
      </c>
      <c r="D6" s="4011">
        <v>84</v>
      </c>
      <c r="E6" s="4011">
        <v>84</v>
      </c>
    </row>
    <row r="7" spans="1:12" x14ac:dyDescent="0.3">
      <c r="A7" s="4012" t="s">
        <v>1940</v>
      </c>
      <c r="B7" s="4011">
        <v>12</v>
      </c>
      <c r="C7" s="4011">
        <v>12</v>
      </c>
      <c r="D7" s="4011">
        <v>12</v>
      </c>
      <c r="E7" s="4011">
        <v>12</v>
      </c>
    </row>
    <row r="8" spans="1:12" x14ac:dyDescent="0.3">
      <c r="A8" s="4010" t="s">
        <v>1899</v>
      </c>
      <c r="B8" s="4011">
        <v>25</v>
      </c>
      <c r="C8" s="4011">
        <v>23</v>
      </c>
      <c r="D8" s="4011">
        <v>23</v>
      </c>
      <c r="E8" s="4011">
        <v>24</v>
      </c>
    </row>
    <row r="9" spans="1:12" x14ac:dyDescent="0.3">
      <c r="A9" s="4012" t="s">
        <v>1900</v>
      </c>
      <c r="B9" s="4011">
        <v>85</v>
      </c>
      <c r="C9" s="4011">
        <v>80</v>
      </c>
      <c r="D9" s="4011">
        <v>79</v>
      </c>
      <c r="E9" s="4011">
        <v>77</v>
      </c>
    </row>
    <row r="10" spans="1:12" x14ac:dyDescent="0.3">
      <c r="A10" s="4010" t="s">
        <v>1901</v>
      </c>
      <c r="B10" s="4011">
        <v>13</v>
      </c>
      <c r="C10" s="4011">
        <v>13</v>
      </c>
      <c r="D10" s="4011">
        <v>13</v>
      </c>
      <c r="E10" s="4011">
        <v>13</v>
      </c>
    </row>
    <row r="11" spans="1:12" x14ac:dyDescent="0.3">
      <c r="A11" s="4013" t="s">
        <v>4181</v>
      </c>
      <c r="B11" s="4014">
        <v>5</v>
      </c>
      <c r="C11" s="4014">
        <v>5</v>
      </c>
      <c r="D11" s="4014">
        <v>5</v>
      </c>
      <c r="E11" s="4014">
        <v>5</v>
      </c>
    </row>
    <row r="12" spans="1:12" ht="26.4" x14ac:dyDescent="0.3">
      <c r="A12" s="4015" t="s">
        <v>4182</v>
      </c>
      <c r="B12" s="4011">
        <v>13</v>
      </c>
      <c r="C12" s="4011">
        <v>12</v>
      </c>
      <c r="D12" s="4011">
        <v>13</v>
      </c>
      <c r="E12" s="4011">
        <v>12</v>
      </c>
    </row>
    <row r="13" spans="1:12" x14ac:dyDescent="0.3">
      <c r="A13" s="4010" t="s">
        <v>4183</v>
      </c>
      <c r="B13" s="4011">
        <v>11</v>
      </c>
      <c r="C13" s="4011">
        <v>11</v>
      </c>
      <c r="D13" s="4011">
        <v>11</v>
      </c>
      <c r="E13" s="4011">
        <v>11</v>
      </c>
    </row>
    <row r="14" spans="1:12" x14ac:dyDescent="0.3">
      <c r="A14" s="4012" t="s">
        <v>1904</v>
      </c>
      <c r="B14" s="4011">
        <v>29</v>
      </c>
      <c r="C14" s="4011">
        <v>29</v>
      </c>
      <c r="D14" s="4011">
        <v>29</v>
      </c>
      <c r="E14" s="4011">
        <v>28</v>
      </c>
    </row>
    <row r="15" spans="1:12" ht="39.6" x14ac:dyDescent="0.3">
      <c r="A15" s="4016" t="s">
        <v>4184</v>
      </c>
      <c r="B15" s="4011">
        <v>27</v>
      </c>
      <c r="C15" s="4011">
        <v>26</v>
      </c>
      <c r="D15" s="4011">
        <v>26</v>
      </c>
      <c r="E15" s="4011">
        <v>26</v>
      </c>
    </row>
    <row r="16" spans="1:12" x14ac:dyDescent="0.3">
      <c r="A16" s="4012" t="s">
        <v>1906</v>
      </c>
      <c r="B16" s="4011">
        <v>25</v>
      </c>
      <c r="C16" s="4011">
        <v>22</v>
      </c>
      <c r="D16" s="4011">
        <v>22</v>
      </c>
      <c r="E16" s="4011">
        <v>23</v>
      </c>
    </row>
    <row r="17" spans="1:5" x14ac:dyDescent="0.3">
      <c r="A17" s="4010" t="s">
        <v>1907</v>
      </c>
      <c r="B17" s="4011">
        <v>15</v>
      </c>
      <c r="C17" s="4011">
        <v>15</v>
      </c>
      <c r="D17" s="4011">
        <v>14</v>
      </c>
      <c r="E17" s="4011">
        <v>12</v>
      </c>
    </row>
    <row r="18" spans="1:5" x14ac:dyDescent="0.3">
      <c r="A18" s="4010" t="s">
        <v>1908</v>
      </c>
      <c r="B18" s="4011">
        <v>4</v>
      </c>
      <c r="C18" s="4011">
        <v>4</v>
      </c>
      <c r="D18" s="4011">
        <v>4</v>
      </c>
      <c r="E18" s="4011">
        <v>4</v>
      </c>
    </row>
    <row r="19" spans="1:5" x14ac:dyDescent="0.3">
      <c r="A19" s="4017" t="s">
        <v>4185</v>
      </c>
      <c r="B19" s="4011">
        <v>36</v>
      </c>
      <c r="C19" s="4011">
        <v>35</v>
      </c>
      <c r="D19" s="4011">
        <v>35</v>
      </c>
      <c r="E19" s="4011">
        <v>34</v>
      </c>
    </row>
    <row r="20" spans="1:5" x14ac:dyDescent="0.3">
      <c r="A20" s="4010" t="s">
        <v>4186</v>
      </c>
      <c r="B20" s="4018">
        <v>8</v>
      </c>
      <c r="C20" s="4018">
        <v>8</v>
      </c>
      <c r="D20" s="4018">
        <v>8</v>
      </c>
      <c r="E20" s="4018">
        <v>8</v>
      </c>
    </row>
    <row r="21" spans="1:5" x14ac:dyDescent="0.3">
      <c r="A21" s="4010" t="s">
        <v>1911</v>
      </c>
      <c r="B21" s="4018">
        <v>6</v>
      </c>
      <c r="C21" s="4018">
        <v>6</v>
      </c>
      <c r="D21" s="4018">
        <v>6</v>
      </c>
      <c r="E21" s="4018">
        <v>6</v>
      </c>
    </row>
    <row r="22" spans="1:5" x14ac:dyDescent="0.3">
      <c r="A22" s="4010" t="s">
        <v>4187</v>
      </c>
      <c r="B22" s="4018">
        <v>2</v>
      </c>
      <c r="C22" s="4018">
        <v>2</v>
      </c>
      <c r="D22" s="4018">
        <v>2</v>
      </c>
      <c r="E22" s="4018">
        <v>2</v>
      </c>
    </row>
    <row r="23" spans="1:5" x14ac:dyDescent="0.3">
      <c r="A23" s="4017" t="s">
        <v>4188</v>
      </c>
      <c r="B23" s="4018">
        <v>9</v>
      </c>
      <c r="C23" s="4018">
        <v>7</v>
      </c>
      <c r="D23" s="4018">
        <v>8</v>
      </c>
      <c r="E23" s="4018">
        <v>8</v>
      </c>
    </row>
    <row r="24" spans="1:5" x14ac:dyDescent="0.3">
      <c r="A24" s="4010" t="s">
        <v>4189</v>
      </c>
      <c r="B24" s="4011">
        <v>18</v>
      </c>
      <c r="C24" s="4011">
        <v>18</v>
      </c>
      <c r="D24" s="4011">
        <v>18</v>
      </c>
      <c r="E24" s="4011">
        <v>18</v>
      </c>
    </row>
    <row r="25" spans="1:5" x14ac:dyDescent="0.3">
      <c r="A25" s="4010" t="s">
        <v>1661</v>
      </c>
      <c r="B25" s="4011">
        <v>31</v>
      </c>
      <c r="C25" s="4011">
        <v>31</v>
      </c>
      <c r="D25" s="4011">
        <v>30</v>
      </c>
      <c r="E25" s="4011">
        <v>31</v>
      </c>
    </row>
    <row r="26" spans="1:5" x14ac:dyDescent="0.3">
      <c r="A26" s="4013" t="s">
        <v>4190</v>
      </c>
      <c r="B26" s="4014">
        <v>17</v>
      </c>
      <c r="C26" s="4014">
        <v>17</v>
      </c>
      <c r="D26" s="4014">
        <v>15</v>
      </c>
      <c r="E26" s="4014">
        <v>16</v>
      </c>
    </row>
    <row r="27" spans="1:5" x14ac:dyDescent="0.3">
      <c r="A27" s="4010" t="s">
        <v>4191</v>
      </c>
      <c r="B27" s="4011">
        <v>8</v>
      </c>
      <c r="C27" s="4011">
        <v>7</v>
      </c>
      <c r="D27" s="4011">
        <v>7</v>
      </c>
      <c r="E27" s="4011">
        <v>7</v>
      </c>
    </row>
    <row r="28" spans="1:5" x14ac:dyDescent="0.3">
      <c r="A28" s="4019" t="s">
        <v>2229</v>
      </c>
      <c r="B28" s="4020">
        <v>6</v>
      </c>
      <c r="C28" s="4020">
        <v>6</v>
      </c>
      <c r="D28" s="4020">
        <v>6</v>
      </c>
      <c r="E28" s="4020">
        <v>6</v>
      </c>
    </row>
    <row r="29" spans="1:5" ht="27.6" x14ac:dyDescent="0.3">
      <c r="A29" s="4021" t="s">
        <v>1668</v>
      </c>
      <c r="B29" s="4020">
        <v>8</v>
      </c>
      <c r="C29" s="4020">
        <v>8</v>
      </c>
      <c r="D29" s="4020">
        <v>6</v>
      </c>
      <c r="E29" s="4020">
        <v>6</v>
      </c>
    </row>
    <row r="30" spans="1:5" x14ac:dyDescent="0.3">
      <c r="A30" s="4022" t="s">
        <v>4192</v>
      </c>
      <c r="B30" s="4023">
        <v>497</v>
      </c>
      <c r="C30" s="4023">
        <v>475</v>
      </c>
      <c r="D30" s="4023">
        <v>471</v>
      </c>
      <c r="E30" s="4023">
        <v>467</v>
      </c>
    </row>
    <row r="31" spans="1:5" x14ac:dyDescent="0.3">
      <c r="A31" s="4024" t="s">
        <v>4193</v>
      </c>
      <c r="B31" s="4025"/>
      <c r="C31" s="4025"/>
    </row>
    <row r="32" spans="1:5" x14ac:dyDescent="0.3">
      <c r="A32" s="4026" t="s">
        <v>4194</v>
      </c>
      <c r="B32" s="4027"/>
      <c r="C32" s="4027"/>
    </row>
    <row r="33" spans="1:5" x14ac:dyDescent="0.3">
      <c r="A33" s="4028" t="s">
        <v>4195</v>
      </c>
      <c r="B33" s="4029"/>
      <c r="C33" s="4029"/>
    </row>
    <row r="34" spans="1:5" x14ac:dyDescent="0.3">
      <c r="B34" s="4029"/>
      <c r="C34" s="4029"/>
      <c r="D34" s="4029"/>
      <c r="E34" s="4029"/>
    </row>
    <row r="35" spans="1:5" x14ac:dyDescent="0.3">
      <c r="B35" s="4029"/>
      <c r="C35" s="4029"/>
      <c r="D35" s="4029"/>
      <c r="E35" s="4029"/>
    </row>
  </sheetData>
  <mergeCells count="1">
    <mergeCell ref="A1:C1"/>
  </mergeCells>
  <hyperlinks>
    <hyperlink ref="A1:C1" location="CONTENT!B200" display="Back to table of contents" xr:uid="{4250676B-8F2E-4EF8-AF52-99B5BC8CD64F}"/>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3231D-3522-4849-AC5A-D35CA626F03C}">
  <dimension ref="A1:AG24"/>
  <sheetViews>
    <sheetView workbookViewId="0">
      <selection sqref="A1:XFD1"/>
    </sheetView>
  </sheetViews>
  <sheetFormatPr defaultColWidth="7.59765625" defaultRowHeight="15.6" x14ac:dyDescent="0.3"/>
  <cols>
    <col min="1" max="1" width="5.8984375" customWidth="1"/>
    <col min="2" max="2" width="24.8984375" customWidth="1"/>
    <col min="3" max="3" width="7" customWidth="1"/>
    <col min="4" max="11" width="7.5" customWidth="1"/>
    <col min="12" max="12" width="7.09765625" customWidth="1"/>
    <col min="13" max="15" width="7.5" customWidth="1"/>
    <col min="24" max="27" width="7.8984375" style="940" customWidth="1"/>
    <col min="28" max="28" width="9.19921875" style="940" customWidth="1"/>
  </cols>
  <sheetData>
    <row r="1" spans="1:33" s="900" customFormat="1" x14ac:dyDescent="0.3">
      <c r="A1" s="6080" t="s">
        <v>0</v>
      </c>
      <c r="B1" s="6080"/>
      <c r="C1" s="6080"/>
      <c r="D1" s="899"/>
      <c r="E1" s="899"/>
      <c r="F1" s="899"/>
      <c r="G1" s="899"/>
      <c r="H1" s="899"/>
      <c r="I1" s="899"/>
      <c r="J1" s="899"/>
      <c r="K1" s="899"/>
      <c r="L1" s="899"/>
    </row>
    <row r="2" spans="1:33" x14ac:dyDescent="0.3">
      <c r="A2" s="901" t="s">
        <v>1886</v>
      </c>
      <c r="B2" s="902"/>
      <c r="C2" s="902"/>
      <c r="D2" s="902"/>
      <c r="E2" s="902"/>
      <c r="F2" s="902"/>
      <c r="G2" s="902"/>
      <c r="H2" s="902"/>
      <c r="I2" s="902"/>
      <c r="J2" s="902"/>
      <c r="K2" s="902"/>
      <c r="L2" s="902"/>
      <c r="M2" s="902"/>
      <c r="N2" s="902"/>
      <c r="O2" s="902"/>
      <c r="X2"/>
      <c r="Y2"/>
      <c r="Z2"/>
      <c r="AA2"/>
      <c r="AB2"/>
    </row>
    <row r="3" spans="1:33" ht="16.2" thickBot="1" x14ac:dyDescent="0.35">
      <c r="A3" s="903"/>
      <c r="B3" s="904"/>
      <c r="C3" s="904"/>
      <c r="D3" s="6664"/>
      <c r="E3" s="6664"/>
      <c r="F3" s="6664"/>
      <c r="G3" s="6664"/>
      <c r="H3" s="6664"/>
      <c r="I3" s="6664"/>
      <c r="J3" s="6664"/>
      <c r="K3" s="6664"/>
      <c r="L3" s="6664"/>
      <c r="M3" s="6664"/>
      <c r="N3" s="6664"/>
      <c r="O3" s="6664"/>
      <c r="U3" s="905" t="s">
        <v>1887</v>
      </c>
      <c r="X3" s="906"/>
      <c r="Y3" s="906"/>
      <c r="Z3" s="906"/>
      <c r="AA3" s="906"/>
      <c r="AB3" s="906"/>
    </row>
    <row r="4" spans="1:33" x14ac:dyDescent="0.3">
      <c r="A4" s="6658" t="s">
        <v>1888</v>
      </c>
      <c r="B4" s="6666" t="s">
        <v>1889</v>
      </c>
      <c r="C4" s="6668" t="s">
        <v>1833</v>
      </c>
      <c r="D4" s="6657">
        <v>2020</v>
      </c>
      <c r="E4" s="6670"/>
      <c r="F4" s="6670"/>
      <c r="G4" s="6670"/>
      <c r="H4" s="6671"/>
      <c r="I4" s="6657">
        <v>2021</v>
      </c>
      <c r="J4" s="6658"/>
      <c r="K4" s="6658"/>
      <c r="L4" s="6659"/>
      <c r="M4" s="6660"/>
      <c r="N4" s="6657">
        <v>2022</v>
      </c>
      <c r="O4" s="6658"/>
      <c r="P4" s="6658"/>
      <c r="Q4" s="6659"/>
      <c r="R4" s="6660"/>
      <c r="S4" s="6657">
        <v>2023</v>
      </c>
      <c r="T4" s="6658"/>
      <c r="U4" s="6658"/>
      <c r="V4" s="6659"/>
      <c r="W4" s="6660"/>
      <c r="X4" s="6661">
        <v>2024</v>
      </c>
      <c r="Y4" s="6662"/>
      <c r="Z4" s="6662"/>
      <c r="AA4" s="6662"/>
      <c r="AB4" s="6663"/>
    </row>
    <row r="5" spans="1:33" ht="26.4" x14ac:dyDescent="0.3">
      <c r="A5" s="6665"/>
      <c r="B5" s="6667"/>
      <c r="C5" s="6669"/>
      <c r="D5" s="907" t="s">
        <v>1890</v>
      </c>
      <c r="E5" s="907" t="s">
        <v>1891</v>
      </c>
      <c r="F5" s="907" t="s">
        <v>1892</v>
      </c>
      <c r="G5" s="907" t="s">
        <v>1893</v>
      </c>
      <c r="H5" s="908" t="s">
        <v>1894</v>
      </c>
      <c r="I5" s="907" t="s">
        <v>1890</v>
      </c>
      <c r="J5" s="907" t="s">
        <v>1891</v>
      </c>
      <c r="K5" s="907" t="s">
        <v>1892</v>
      </c>
      <c r="L5" s="907" t="s">
        <v>1893</v>
      </c>
      <c r="M5" s="908" t="s">
        <v>1894</v>
      </c>
      <c r="N5" s="907" t="s">
        <v>1890</v>
      </c>
      <c r="O5" s="907" t="s">
        <v>1891</v>
      </c>
      <c r="P5" s="907" t="s">
        <v>1892</v>
      </c>
      <c r="Q5" s="907" t="s">
        <v>1893</v>
      </c>
      <c r="R5" s="908" t="s">
        <v>1894</v>
      </c>
      <c r="S5" s="907" t="s">
        <v>1890</v>
      </c>
      <c r="T5" s="907" t="s">
        <v>1891</v>
      </c>
      <c r="U5" s="907" t="s">
        <v>1892</v>
      </c>
      <c r="V5" s="907" t="s">
        <v>1893</v>
      </c>
      <c r="W5" s="908" t="s">
        <v>1894</v>
      </c>
      <c r="X5" s="909" t="s">
        <v>1890</v>
      </c>
      <c r="Y5" s="910" t="s">
        <v>1891</v>
      </c>
      <c r="Z5" s="907" t="s">
        <v>1892</v>
      </c>
      <c r="AA5" s="907" t="s">
        <v>1893</v>
      </c>
      <c r="AB5" s="908" t="s">
        <v>1894</v>
      </c>
    </row>
    <row r="6" spans="1:33" ht="26.4" x14ac:dyDescent="0.3">
      <c r="A6" s="911" t="s">
        <v>1895</v>
      </c>
      <c r="B6" s="912" t="s">
        <v>1896</v>
      </c>
      <c r="C6" s="913">
        <v>1000</v>
      </c>
      <c r="D6" s="914">
        <v>103.9</v>
      </c>
      <c r="E6" s="914">
        <v>106.4</v>
      </c>
      <c r="F6" s="914">
        <v>109.5</v>
      </c>
      <c r="G6" s="914">
        <v>110.4</v>
      </c>
      <c r="H6" s="915">
        <v>107.6</v>
      </c>
      <c r="I6" s="914">
        <v>113.1</v>
      </c>
      <c r="J6" s="914">
        <v>116.9</v>
      </c>
      <c r="K6" s="914">
        <v>122.5</v>
      </c>
      <c r="L6" s="914">
        <v>126.7</v>
      </c>
      <c r="M6" s="915">
        <v>119.8</v>
      </c>
      <c r="N6" s="914">
        <v>133.30000000000001</v>
      </c>
      <c r="O6" s="914">
        <v>138</v>
      </c>
      <c r="P6" s="914">
        <v>146.69999999999999</v>
      </c>
      <c r="Q6" s="914">
        <v>147.80000000000001</v>
      </c>
      <c r="R6" s="915">
        <v>141.5</v>
      </c>
      <c r="S6" s="914">
        <v>149.4</v>
      </c>
      <c r="T6" s="914">
        <v>150.6</v>
      </c>
      <c r="U6" s="914">
        <v>151.1</v>
      </c>
      <c r="V6" s="914">
        <v>149.6</v>
      </c>
      <c r="W6" s="915">
        <v>150.19999999999999</v>
      </c>
      <c r="X6" s="916">
        <v>151.30000000000001</v>
      </c>
      <c r="Y6" s="917">
        <v>154.5</v>
      </c>
      <c r="Z6" s="918">
        <v>156.1</v>
      </c>
      <c r="AA6" s="918">
        <v>158.6</v>
      </c>
      <c r="AB6" s="919">
        <v>155.1</v>
      </c>
      <c r="AC6" s="920"/>
      <c r="AD6" s="920"/>
      <c r="AE6" s="920"/>
      <c r="AF6" s="920"/>
      <c r="AG6" s="920"/>
    </row>
    <row r="7" spans="1:33" x14ac:dyDescent="0.3">
      <c r="A7" s="921" t="s">
        <v>1897</v>
      </c>
      <c r="B7" s="922" t="s">
        <v>1898</v>
      </c>
      <c r="C7" s="923">
        <v>447</v>
      </c>
      <c r="D7" s="924">
        <v>103.6</v>
      </c>
      <c r="E7" s="924">
        <v>104.8</v>
      </c>
      <c r="F7" s="924">
        <v>107.9</v>
      </c>
      <c r="G7" s="924">
        <v>109</v>
      </c>
      <c r="H7" s="915">
        <v>106.3</v>
      </c>
      <c r="I7" s="924">
        <v>110.7</v>
      </c>
      <c r="J7" s="924">
        <v>112.6</v>
      </c>
      <c r="K7" s="924">
        <v>116.8</v>
      </c>
      <c r="L7" s="924">
        <v>121.5</v>
      </c>
      <c r="M7" s="915">
        <v>115.4</v>
      </c>
      <c r="N7" s="924">
        <v>126.1</v>
      </c>
      <c r="O7" s="924">
        <v>130.6</v>
      </c>
      <c r="P7" s="924">
        <v>141.9</v>
      </c>
      <c r="Q7" s="924">
        <v>144.1</v>
      </c>
      <c r="R7" s="915">
        <v>135.69999999999999</v>
      </c>
      <c r="S7" s="924">
        <v>145.6</v>
      </c>
      <c r="T7" s="924">
        <v>147.4</v>
      </c>
      <c r="U7" s="924">
        <v>149</v>
      </c>
      <c r="V7" s="924">
        <v>146.80000000000001</v>
      </c>
      <c r="W7" s="915">
        <v>147.19999999999999</v>
      </c>
      <c r="X7" s="925">
        <v>148.5</v>
      </c>
      <c r="Y7" s="926">
        <v>151</v>
      </c>
      <c r="Z7" s="927">
        <v>151.4</v>
      </c>
      <c r="AA7" s="927">
        <v>153.80000000000001</v>
      </c>
      <c r="AB7" s="928">
        <v>151.19999999999999</v>
      </c>
      <c r="AC7" s="920"/>
      <c r="AD7" s="920"/>
      <c r="AE7" s="920"/>
      <c r="AF7" s="920"/>
    </row>
    <row r="8" spans="1:33" x14ac:dyDescent="0.3">
      <c r="A8" s="929">
        <v>13</v>
      </c>
      <c r="B8" s="922" t="s">
        <v>1899</v>
      </c>
      <c r="C8" s="930">
        <v>14</v>
      </c>
      <c r="D8" s="924">
        <v>107</v>
      </c>
      <c r="E8" s="924">
        <v>107.6</v>
      </c>
      <c r="F8" s="924">
        <v>109.6</v>
      </c>
      <c r="G8" s="924">
        <v>112.6</v>
      </c>
      <c r="H8" s="915">
        <v>109.2</v>
      </c>
      <c r="I8" s="924">
        <v>112.6</v>
      </c>
      <c r="J8" s="924">
        <v>114.4</v>
      </c>
      <c r="K8" s="924">
        <v>121.3</v>
      </c>
      <c r="L8" s="924">
        <v>125.1</v>
      </c>
      <c r="M8" s="915">
        <v>118.4</v>
      </c>
      <c r="N8" s="924">
        <v>135.80000000000001</v>
      </c>
      <c r="O8" s="924">
        <v>139.9</v>
      </c>
      <c r="P8" s="924">
        <v>142.30000000000001</v>
      </c>
      <c r="Q8" s="924">
        <v>144.1</v>
      </c>
      <c r="R8" s="915">
        <v>140.5</v>
      </c>
      <c r="S8" s="924">
        <v>146.19999999999999</v>
      </c>
      <c r="T8" s="924">
        <v>149.9</v>
      </c>
      <c r="U8" s="924">
        <v>153.80000000000001</v>
      </c>
      <c r="V8" s="924">
        <v>153.80000000000001</v>
      </c>
      <c r="W8" s="915">
        <v>150.9</v>
      </c>
      <c r="X8" s="925">
        <v>159.1</v>
      </c>
      <c r="Y8" s="926">
        <v>166.9</v>
      </c>
      <c r="Z8" s="927">
        <v>180.3</v>
      </c>
      <c r="AA8" s="927">
        <v>183.6</v>
      </c>
      <c r="AB8" s="928">
        <v>172.5</v>
      </c>
      <c r="AC8" s="920"/>
      <c r="AD8" s="920"/>
      <c r="AE8" s="920"/>
      <c r="AF8" s="920"/>
    </row>
    <row r="9" spans="1:33" x14ac:dyDescent="0.3">
      <c r="A9" s="921">
        <v>14</v>
      </c>
      <c r="B9" s="922" t="s">
        <v>1900</v>
      </c>
      <c r="C9" s="930">
        <v>47</v>
      </c>
      <c r="D9" s="924">
        <v>113.4</v>
      </c>
      <c r="E9" s="924">
        <v>113.4</v>
      </c>
      <c r="F9" s="924">
        <v>118</v>
      </c>
      <c r="G9" s="924">
        <v>118.5</v>
      </c>
      <c r="H9" s="915">
        <v>115.8</v>
      </c>
      <c r="I9" s="924">
        <v>126.7</v>
      </c>
      <c r="J9" s="924">
        <v>127.2</v>
      </c>
      <c r="K9" s="924">
        <v>134.5</v>
      </c>
      <c r="L9" s="924">
        <v>134.6</v>
      </c>
      <c r="M9" s="915">
        <v>130.80000000000001</v>
      </c>
      <c r="N9" s="924">
        <v>143.80000000000001</v>
      </c>
      <c r="O9" s="924">
        <v>149.69999999999999</v>
      </c>
      <c r="P9" s="924">
        <v>149.69999999999999</v>
      </c>
      <c r="Q9" s="924">
        <v>150.80000000000001</v>
      </c>
      <c r="R9" s="915">
        <v>148.5</v>
      </c>
      <c r="S9" s="924">
        <v>152</v>
      </c>
      <c r="T9" s="924">
        <v>152</v>
      </c>
      <c r="U9" s="924">
        <v>153.1</v>
      </c>
      <c r="V9" s="924">
        <v>153.1</v>
      </c>
      <c r="W9" s="915">
        <v>152.6</v>
      </c>
      <c r="X9" s="925">
        <v>157.1</v>
      </c>
      <c r="Y9" s="926">
        <v>160.30000000000001</v>
      </c>
      <c r="Z9" s="927">
        <v>168.4</v>
      </c>
      <c r="AA9" s="927">
        <v>172</v>
      </c>
      <c r="AB9" s="928">
        <v>164.5</v>
      </c>
      <c r="AC9" s="920"/>
      <c r="AD9" s="920"/>
      <c r="AE9" s="920"/>
      <c r="AF9" s="920"/>
    </row>
    <row r="10" spans="1:33" x14ac:dyDescent="0.3">
      <c r="A10" s="929">
        <v>15</v>
      </c>
      <c r="B10" s="922" t="s">
        <v>1901</v>
      </c>
      <c r="C10" s="930">
        <v>4</v>
      </c>
      <c r="D10" s="924">
        <v>110.8</v>
      </c>
      <c r="E10" s="924">
        <v>111.2</v>
      </c>
      <c r="F10" s="924">
        <v>114.1</v>
      </c>
      <c r="G10" s="924">
        <v>114.1</v>
      </c>
      <c r="H10" s="915">
        <v>112.6</v>
      </c>
      <c r="I10" s="924">
        <v>118.6</v>
      </c>
      <c r="J10" s="924">
        <v>119.2</v>
      </c>
      <c r="K10" s="924">
        <v>122.5</v>
      </c>
      <c r="L10" s="924">
        <v>126.8</v>
      </c>
      <c r="M10" s="915">
        <v>121.8</v>
      </c>
      <c r="N10" s="924">
        <v>126.8</v>
      </c>
      <c r="O10" s="924">
        <v>126.8</v>
      </c>
      <c r="P10" s="924">
        <v>145.6</v>
      </c>
      <c r="Q10" s="924">
        <v>145.6</v>
      </c>
      <c r="R10" s="915">
        <v>136.19999999999999</v>
      </c>
      <c r="S10" s="924">
        <v>147.5</v>
      </c>
      <c r="T10" s="924">
        <v>151.4</v>
      </c>
      <c r="U10" s="924">
        <v>151.4</v>
      </c>
      <c r="V10" s="924">
        <v>151.4</v>
      </c>
      <c r="W10" s="915">
        <v>150.4</v>
      </c>
      <c r="X10" s="925">
        <v>156.80000000000001</v>
      </c>
      <c r="Y10" s="926">
        <v>156.80000000000001</v>
      </c>
      <c r="Z10" s="927">
        <v>156.80000000000001</v>
      </c>
      <c r="AA10" s="927">
        <v>156.80000000000001</v>
      </c>
      <c r="AB10" s="928">
        <v>156.80000000000001</v>
      </c>
      <c r="AC10" s="920"/>
      <c r="AD10" s="920"/>
      <c r="AE10" s="920"/>
      <c r="AF10" s="920"/>
    </row>
    <row r="11" spans="1:33" ht="52.8" x14ac:dyDescent="0.3">
      <c r="A11" s="921" t="s">
        <v>1902</v>
      </c>
      <c r="B11" s="922" t="s">
        <v>1903</v>
      </c>
      <c r="C11" s="930">
        <v>33</v>
      </c>
      <c r="D11" s="924">
        <v>103.8</v>
      </c>
      <c r="E11" s="924">
        <v>106</v>
      </c>
      <c r="F11" s="924">
        <v>109.2</v>
      </c>
      <c r="G11" s="924">
        <v>110.3</v>
      </c>
      <c r="H11" s="915">
        <v>107.3</v>
      </c>
      <c r="I11" s="924">
        <v>112.7</v>
      </c>
      <c r="J11" s="924">
        <v>117.3</v>
      </c>
      <c r="K11" s="924">
        <v>121.6</v>
      </c>
      <c r="L11" s="924">
        <v>131.4</v>
      </c>
      <c r="M11" s="915">
        <v>120.8</v>
      </c>
      <c r="N11" s="924">
        <v>144.19999999999999</v>
      </c>
      <c r="O11" s="924">
        <v>154.80000000000001</v>
      </c>
      <c r="P11" s="924">
        <v>171.7</v>
      </c>
      <c r="Q11" s="924">
        <v>178.8</v>
      </c>
      <c r="R11" s="915">
        <v>162.4</v>
      </c>
      <c r="S11" s="924">
        <v>179.3</v>
      </c>
      <c r="T11" s="924">
        <v>179.1</v>
      </c>
      <c r="U11" s="924">
        <v>178</v>
      </c>
      <c r="V11" s="924">
        <v>178.3</v>
      </c>
      <c r="W11" s="915">
        <v>178.7</v>
      </c>
      <c r="X11" s="925">
        <v>180.3</v>
      </c>
      <c r="Y11" s="926">
        <v>179.8</v>
      </c>
      <c r="Z11" s="927">
        <v>179.1</v>
      </c>
      <c r="AA11" s="927">
        <v>180.2</v>
      </c>
      <c r="AB11" s="928">
        <v>179.9</v>
      </c>
      <c r="AC11" s="920"/>
      <c r="AD11" s="920"/>
      <c r="AE11" s="920"/>
      <c r="AF11" s="920"/>
    </row>
    <row r="12" spans="1:33" ht="26.4" x14ac:dyDescent="0.3">
      <c r="A12" s="921">
        <v>18</v>
      </c>
      <c r="B12" s="922" t="s">
        <v>1904</v>
      </c>
      <c r="C12" s="930">
        <v>27</v>
      </c>
      <c r="D12" s="924">
        <v>92.8</v>
      </c>
      <c r="E12" s="924">
        <v>106.1</v>
      </c>
      <c r="F12" s="924">
        <v>106.9</v>
      </c>
      <c r="G12" s="924">
        <v>107.3</v>
      </c>
      <c r="H12" s="915">
        <v>103.3</v>
      </c>
      <c r="I12" s="924">
        <v>123.3</v>
      </c>
      <c r="J12" s="924">
        <v>133.19999999999999</v>
      </c>
      <c r="K12" s="924">
        <v>125.8</v>
      </c>
      <c r="L12" s="924">
        <v>126.7</v>
      </c>
      <c r="M12" s="915">
        <v>127.3</v>
      </c>
      <c r="N12" s="924">
        <v>128.69999999999999</v>
      </c>
      <c r="O12" s="924">
        <v>130.69999999999999</v>
      </c>
      <c r="P12" s="924">
        <v>142.9</v>
      </c>
      <c r="Q12" s="924">
        <v>148.30000000000001</v>
      </c>
      <c r="R12" s="915">
        <v>137.69999999999999</v>
      </c>
      <c r="S12" s="924">
        <v>153.9</v>
      </c>
      <c r="T12" s="924">
        <v>153.5</v>
      </c>
      <c r="U12" s="924">
        <v>149.30000000000001</v>
      </c>
      <c r="V12" s="924">
        <v>147.30000000000001</v>
      </c>
      <c r="W12" s="915">
        <v>151</v>
      </c>
      <c r="X12" s="925">
        <v>146.80000000000001</v>
      </c>
      <c r="Y12" s="926">
        <v>149.19999999999999</v>
      </c>
      <c r="Z12" s="927">
        <v>147</v>
      </c>
      <c r="AA12" s="927">
        <v>145.1</v>
      </c>
      <c r="AB12" s="928">
        <v>147</v>
      </c>
      <c r="AC12" s="920"/>
      <c r="AD12" s="920"/>
      <c r="AE12" s="920"/>
      <c r="AF12" s="920"/>
    </row>
    <row r="13" spans="1:33" x14ac:dyDescent="0.3">
      <c r="A13" s="921">
        <v>20</v>
      </c>
      <c r="B13" s="922" t="s">
        <v>1905</v>
      </c>
      <c r="C13" s="930">
        <v>89</v>
      </c>
      <c r="D13" s="924">
        <v>101.5</v>
      </c>
      <c r="E13" s="924">
        <v>101.7</v>
      </c>
      <c r="F13" s="924">
        <v>102.5</v>
      </c>
      <c r="G13" s="924">
        <v>102.4</v>
      </c>
      <c r="H13" s="915">
        <v>102</v>
      </c>
      <c r="I13" s="924">
        <v>104.7</v>
      </c>
      <c r="J13" s="924">
        <v>108.5</v>
      </c>
      <c r="K13" s="924">
        <v>117.8</v>
      </c>
      <c r="L13" s="924">
        <v>124.3</v>
      </c>
      <c r="M13" s="915">
        <v>113.8</v>
      </c>
      <c r="N13" s="924">
        <v>131.80000000000001</v>
      </c>
      <c r="O13" s="924">
        <v>142.6</v>
      </c>
      <c r="P13" s="924">
        <v>155.30000000000001</v>
      </c>
      <c r="Q13" s="924">
        <v>157.5</v>
      </c>
      <c r="R13" s="915">
        <v>146.80000000000001</v>
      </c>
      <c r="S13" s="924">
        <v>155.19999999999999</v>
      </c>
      <c r="T13" s="924">
        <v>153.1</v>
      </c>
      <c r="U13" s="924">
        <v>150.9</v>
      </c>
      <c r="V13" s="924">
        <v>145.1</v>
      </c>
      <c r="W13" s="915">
        <v>151.1</v>
      </c>
      <c r="X13" s="925">
        <v>144.69999999999999</v>
      </c>
      <c r="Y13" s="926">
        <v>146.1</v>
      </c>
      <c r="Z13" s="927">
        <v>148.5</v>
      </c>
      <c r="AA13" s="927">
        <v>150.30000000000001</v>
      </c>
      <c r="AB13" s="928">
        <v>147.4</v>
      </c>
      <c r="AC13" s="920"/>
      <c r="AD13" s="920"/>
      <c r="AE13" s="920"/>
      <c r="AF13" s="920"/>
    </row>
    <row r="14" spans="1:33" x14ac:dyDescent="0.3">
      <c r="A14" s="921">
        <v>22</v>
      </c>
      <c r="B14" s="922" t="s">
        <v>1906</v>
      </c>
      <c r="C14" s="930">
        <v>28</v>
      </c>
      <c r="D14" s="924">
        <v>100.1</v>
      </c>
      <c r="E14" s="924">
        <v>100.1</v>
      </c>
      <c r="F14" s="924">
        <v>102.3</v>
      </c>
      <c r="G14" s="924">
        <v>102.6</v>
      </c>
      <c r="H14" s="915">
        <v>101.3</v>
      </c>
      <c r="I14" s="924">
        <v>106.2</v>
      </c>
      <c r="J14" s="924">
        <v>113</v>
      </c>
      <c r="K14" s="924">
        <v>117.2</v>
      </c>
      <c r="L14" s="924">
        <v>118.9</v>
      </c>
      <c r="M14" s="915">
        <v>113.8</v>
      </c>
      <c r="N14" s="924">
        <v>122.3</v>
      </c>
      <c r="O14" s="924">
        <v>128.9</v>
      </c>
      <c r="P14" s="924">
        <v>147.80000000000001</v>
      </c>
      <c r="Q14" s="924">
        <v>153.69999999999999</v>
      </c>
      <c r="R14" s="915">
        <v>138.19999999999999</v>
      </c>
      <c r="S14" s="924">
        <v>153.9</v>
      </c>
      <c r="T14" s="924">
        <v>151.19999999999999</v>
      </c>
      <c r="U14" s="924">
        <v>150.9</v>
      </c>
      <c r="V14" s="924">
        <v>150.4</v>
      </c>
      <c r="W14" s="915">
        <v>151.6</v>
      </c>
      <c r="X14" s="925">
        <v>154.1</v>
      </c>
      <c r="Y14" s="926">
        <v>167.8</v>
      </c>
      <c r="Z14" s="927">
        <v>167.8</v>
      </c>
      <c r="AA14" s="927">
        <v>167.8</v>
      </c>
      <c r="AB14" s="928">
        <v>164.4</v>
      </c>
      <c r="AC14" s="920"/>
      <c r="AD14" s="920"/>
      <c r="AE14" s="920"/>
      <c r="AF14" s="920"/>
    </row>
    <row r="15" spans="1:33" ht="26.4" x14ac:dyDescent="0.3">
      <c r="A15" s="921">
        <v>23</v>
      </c>
      <c r="B15" s="922" t="s">
        <v>1907</v>
      </c>
      <c r="C15" s="930">
        <v>50</v>
      </c>
      <c r="D15" s="924">
        <v>103.7</v>
      </c>
      <c r="E15" s="924">
        <v>106.4</v>
      </c>
      <c r="F15" s="924">
        <v>106.8</v>
      </c>
      <c r="G15" s="924">
        <v>107.3</v>
      </c>
      <c r="H15" s="915">
        <v>106.1</v>
      </c>
      <c r="I15" s="924">
        <v>107.3</v>
      </c>
      <c r="J15" s="924">
        <v>107.5</v>
      </c>
      <c r="K15" s="924">
        <v>110.3</v>
      </c>
      <c r="L15" s="924">
        <v>110.8</v>
      </c>
      <c r="M15" s="915">
        <v>109</v>
      </c>
      <c r="N15" s="924">
        <v>112.5</v>
      </c>
      <c r="O15" s="924">
        <v>112.5</v>
      </c>
      <c r="P15" s="924">
        <v>117.8</v>
      </c>
      <c r="Q15" s="924">
        <v>118.8</v>
      </c>
      <c r="R15" s="915">
        <v>115.4</v>
      </c>
      <c r="S15" s="924">
        <v>122.4</v>
      </c>
      <c r="T15" s="924">
        <v>124.2</v>
      </c>
      <c r="U15" s="924">
        <v>124.2</v>
      </c>
      <c r="V15" s="924">
        <v>126.1</v>
      </c>
      <c r="W15" s="915">
        <v>124.2</v>
      </c>
      <c r="X15" s="925">
        <v>128.69999999999999</v>
      </c>
      <c r="Y15" s="926">
        <v>131.9</v>
      </c>
      <c r="Z15" s="927">
        <v>134</v>
      </c>
      <c r="AA15" s="927">
        <v>134.30000000000001</v>
      </c>
      <c r="AB15" s="928">
        <v>132.19999999999999</v>
      </c>
      <c r="AC15" s="920"/>
      <c r="AD15" s="920"/>
      <c r="AE15" s="920"/>
      <c r="AF15" s="920"/>
    </row>
    <row r="16" spans="1:33" x14ac:dyDescent="0.3">
      <c r="A16" s="921">
        <v>24</v>
      </c>
      <c r="B16" s="922" t="s">
        <v>1908</v>
      </c>
      <c r="C16" s="930">
        <v>11</v>
      </c>
      <c r="D16" s="924">
        <v>99.3</v>
      </c>
      <c r="E16" s="924">
        <v>99.4</v>
      </c>
      <c r="F16" s="924">
        <v>99.6</v>
      </c>
      <c r="G16" s="924">
        <v>105.7</v>
      </c>
      <c r="H16" s="915">
        <v>101</v>
      </c>
      <c r="I16" s="924">
        <v>118.7</v>
      </c>
      <c r="J16" s="924">
        <v>135.9</v>
      </c>
      <c r="K16" s="924">
        <v>156.9</v>
      </c>
      <c r="L16" s="924">
        <v>178.8</v>
      </c>
      <c r="M16" s="915">
        <v>147.6</v>
      </c>
      <c r="N16" s="924">
        <v>187.6</v>
      </c>
      <c r="O16" s="924">
        <v>194.8</v>
      </c>
      <c r="P16" s="924">
        <v>188.9</v>
      </c>
      <c r="Q16" s="924">
        <v>183.1</v>
      </c>
      <c r="R16" s="915">
        <v>188.6</v>
      </c>
      <c r="S16" s="924">
        <v>178.8</v>
      </c>
      <c r="T16" s="924">
        <v>178</v>
      </c>
      <c r="U16" s="924">
        <v>171.1</v>
      </c>
      <c r="V16" s="924">
        <v>165.3</v>
      </c>
      <c r="W16" s="915">
        <v>173.3</v>
      </c>
      <c r="X16" s="925">
        <v>160.4</v>
      </c>
      <c r="Y16" s="926">
        <v>157.1</v>
      </c>
      <c r="Z16" s="927">
        <v>157.4</v>
      </c>
      <c r="AA16" s="927">
        <v>155.6</v>
      </c>
      <c r="AB16" s="928">
        <v>157.6</v>
      </c>
      <c r="AC16" s="920"/>
      <c r="AD16" s="920"/>
      <c r="AE16" s="920"/>
      <c r="AF16" s="920"/>
    </row>
    <row r="17" spans="1:32" x14ac:dyDescent="0.3">
      <c r="A17" s="921">
        <v>25</v>
      </c>
      <c r="B17" s="922" t="s">
        <v>1909</v>
      </c>
      <c r="C17" s="930">
        <v>79</v>
      </c>
      <c r="D17" s="924">
        <v>100.6</v>
      </c>
      <c r="E17" s="924">
        <v>112.9</v>
      </c>
      <c r="F17" s="924">
        <v>119.7</v>
      </c>
      <c r="G17" s="924">
        <v>119.9</v>
      </c>
      <c r="H17" s="915">
        <v>113.3</v>
      </c>
      <c r="I17" s="924">
        <v>120.7</v>
      </c>
      <c r="J17" s="924">
        <v>129.1</v>
      </c>
      <c r="K17" s="924">
        <v>137.80000000000001</v>
      </c>
      <c r="L17" s="924">
        <v>139.80000000000001</v>
      </c>
      <c r="M17" s="915">
        <v>131.9</v>
      </c>
      <c r="N17" s="924">
        <v>155.6</v>
      </c>
      <c r="O17" s="924">
        <v>156.1</v>
      </c>
      <c r="P17" s="924">
        <v>152.6</v>
      </c>
      <c r="Q17" s="924">
        <v>145.6</v>
      </c>
      <c r="R17" s="915">
        <v>152.5</v>
      </c>
      <c r="S17" s="924">
        <v>146.19999999999999</v>
      </c>
      <c r="T17" s="924">
        <v>146.19999999999999</v>
      </c>
      <c r="U17" s="924">
        <v>146.4</v>
      </c>
      <c r="V17" s="924">
        <v>147.19999999999999</v>
      </c>
      <c r="W17" s="915">
        <v>146.5</v>
      </c>
      <c r="X17" s="925">
        <v>147.1</v>
      </c>
      <c r="Y17" s="926">
        <v>147.9</v>
      </c>
      <c r="Z17" s="927">
        <v>148.4</v>
      </c>
      <c r="AA17" s="927">
        <v>149.19999999999999</v>
      </c>
      <c r="AB17" s="928">
        <v>148.19999999999999</v>
      </c>
      <c r="AC17" s="920"/>
      <c r="AD17" s="920"/>
      <c r="AE17" s="920"/>
      <c r="AF17" s="920"/>
    </row>
    <row r="18" spans="1:32" ht="26.4" x14ac:dyDescent="0.3">
      <c r="A18" s="921" t="s">
        <v>1014</v>
      </c>
      <c r="B18" s="922" t="s">
        <v>1910</v>
      </c>
      <c r="C18" s="930">
        <v>5</v>
      </c>
      <c r="D18" s="924">
        <v>109.3</v>
      </c>
      <c r="E18" s="924">
        <v>109.3</v>
      </c>
      <c r="F18" s="924">
        <v>109.3</v>
      </c>
      <c r="G18" s="924">
        <v>109.3</v>
      </c>
      <c r="H18" s="915">
        <v>109.3</v>
      </c>
      <c r="I18" s="924">
        <v>112.6</v>
      </c>
      <c r="J18" s="924">
        <v>112.6</v>
      </c>
      <c r="K18" s="924">
        <v>112.6</v>
      </c>
      <c r="L18" s="924">
        <v>112.6</v>
      </c>
      <c r="M18" s="915">
        <v>112.6</v>
      </c>
      <c r="N18" s="924">
        <v>112.6</v>
      </c>
      <c r="O18" s="924">
        <v>112.6</v>
      </c>
      <c r="P18" s="924">
        <v>112.6</v>
      </c>
      <c r="Q18" s="924">
        <v>112.6</v>
      </c>
      <c r="R18" s="915">
        <v>112.6</v>
      </c>
      <c r="S18" s="924">
        <v>112.6</v>
      </c>
      <c r="T18" s="924">
        <v>112.6</v>
      </c>
      <c r="U18" s="924">
        <v>112.6</v>
      </c>
      <c r="V18" s="924">
        <v>112.6</v>
      </c>
      <c r="W18" s="915">
        <v>112.6</v>
      </c>
      <c r="X18" s="925">
        <v>112.6</v>
      </c>
      <c r="Y18" s="926">
        <v>112.6</v>
      </c>
      <c r="Z18" s="927">
        <v>112.6</v>
      </c>
      <c r="AA18" s="927">
        <v>112.6</v>
      </c>
      <c r="AB18" s="928">
        <v>112.6</v>
      </c>
      <c r="AC18" s="920"/>
      <c r="AD18" s="920"/>
      <c r="AE18" s="920"/>
      <c r="AF18" s="920"/>
    </row>
    <row r="19" spans="1:32" x14ac:dyDescent="0.3">
      <c r="A19" s="921" t="s">
        <v>1015</v>
      </c>
      <c r="B19" s="922" t="s">
        <v>1911</v>
      </c>
      <c r="C19" s="930">
        <v>2</v>
      </c>
      <c r="D19" s="924">
        <v>100</v>
      </c>
      <c r="E19" s="924">
        <v>100</v>
      </c>
      <c r="F19" s="924">
        <v>100</v>
      </c>
      <c r="G19" s="924">
        <v>100</v>
      </c>
      <c r="H19" s="915">
        <v>100</v>
      </c>
      <c r="I19" s="924">
        <v>100</v>
      </c>
      <c r="J19" s="924">
        <v>100</v>
      </c>
      <c r="K19" s="924">
        <v>100</v>
      </c>
      <c r="L19" s="924">
        <v>100</v>
      </c>
      <c r="M19" s="915">
        <v>100</v>
      </c>
      <c r="N19" s="924">
        <v>100</v>
      </c>
      <c r="O19" s="924">
        <v>100</v>
      </c>
      <c r="P19" s="924">
        <v>100</v>
      </c>
      <c r="Q19" s="924">
        <v>100</v>
      </c>
      <c r="R19" s="915">
        <v>100</v>
      </c>
      <c r="S19" s="924">
        <v>101.3</v>
      </c>
      <c r="T19" s="924">
        <v>103.8</v>
      </c>
      <c r="U19" s="924">
        <v>103.8</v>
      </c>
      <c r="V19" s="924">
        <v>103.8</v>
      </c>
      <c r="W19" s="915">
        <v>103.2</v>
      </c>
      <c r="X19" s="925">
        <v>103.8</v>
      </c>
      <c r="Y19" s="926">
        <v>103.8</v>
      </c>
      <c r="Z19" s="927">
        <v>103.8</v>
      </c>
      <c r="AA19" s="927">
        <v>103.8</v>
      </c>
      <c r="AB19" s="928">
        <v>103.8</v>
      </c>
      <c r="AC19" s="920"/>
      <c r="AD19" s="920"/>
      <c r="AE19" s="920"/>
      <c r="AF19" s="920"/>
    </row>
    <row r="20" spans="1:32" x14ac:dyDescent="0.3">
      <c r="A20" s="921">
        <v>28</v>
      </c>
      <c r="B20" s="922" t="s">
        <v>1912</v>
      </c>
      <c r="C20" s="930">
        <v>10</v>
      </c>
      <c r="D20" s="924">
        <v>100</v>
      </c>
      <c r="E20" s="924">
        <v>100</v>
      </c>
      <c r="F20" s="924">
        <v>101.3</v>
      </c>
      <c r="G20" s="924">
        <v>102.9</v>
      </c>
      <c r="H20" s="915">
        <v>101.1</v>
      </c>
      <c r="I20" s="924">
        <v>109.9</v>
      </c>
      <c r="J20" s="924">
        <v>114.7</v>
      </c>
      <c r="K20" s="924">
        <v>165.3</v>
      </c>
      <c r="L20" s="924">
        <v>175.6</v>
      </c>
      <c r="M20" s="915">
        <v>141.4</v>
      </c>
      <c r="N20" s="924">
        <v>181.3</v>
      </c>
      <c r="O20" s="924">
        <v>184.1</v>
      </c>
      <c r="P20" s="924">
        <v>184.1</v>
      </c>
      <c r="Q20" s="924">
        <v>184.1</v>
      </c>
      <c r="R20" s="915">
        <v>183.4</v>
      </c>
      <c r="S20" s="924">
        <v>184.1</v>
      </c>
      <c r="T20" s="924">
        <v>184.1</v>
      </c>
      <c r="U20" s="924">
        <v>184.1</v>
      </c>
      <c r="V20" s="924">
        <v>184.1</v>
      </c>
      <c r="W20" s="915">
        <v>184.1</v>
      </c>
      <c r="X20" s="925">
        <v>184.1</v>
      </c>
      <c r="Y20" s="926">
        <v>187.2</v>
      </c>
      <c r="Z20" s="927">
        <v>188.7</v>
      </c>
      <c r="AA20" s="927">
        <v>223.8</v>
      </c>
      <c r="AB20" s="928">
        <v>196</v>
      </c>
      <c r="AC20" s="920"/>
      <c r="AD20" s="920"/>
      <c r="AE20" s="920"/>
      <c r="AF20" s="920"/>
    </row>
    <row r="21" spans="1:32" ht="26.4" x14ac:dyDescent="0.3">
      <c r="A21" s="921">
        <v>29</v>
      </c>
      <c r="B21" s="922" t="s">
        <v>1913</v>
      </c>
      <c r="C21" s="930">
        <v>5</v>
      </c>
      <c r="D21" s="924">
        <v>122.6</v>
      </c>
      <c r="E21" s="924">
        <v>123.9</v>
      </c>
      <c r="F21" s="924">
        <v>115.6</v>
      </c>
      <c r="G21" s="924">
        <v>115.6</v>
      </c>
      <c r="H21" s="915">
        <v>119.4</v>
      </c>
      <c r="I21" s="924">
        <v>115.6</v>
      </c>
      <c r="J21" s="924">
        <v>115.6</v>
      </c>
      <c r="K21" s="924">
        <v>136.30000000000001</v>
      </c>
      <c r="L21" s="924">
        <v>160</v>
      </c>
      <c r="M21" s="915">
        <v>131.9</v>
      </c>
      <c r="N21" s="924">
        <v>179.5</v>
      </c>
      <c r="O21" s="924">
        <v>199.5</v>
      </c>
      <c r="P21" s="924">
        <v>203.6</v>
      </c>
      <c r="Q21" s="924">
        <v>203.6</v>
      </c>
      <c r="R21" s="915">
        <v>196.6</v>
      </c>
      <c r="S21" s="924">
        <v>217.4</v>
      </c>
      <c r="T21" s="924">
        <v>217.4</v>
      </c>
      <c r="U21" s="924">
        <v>217.4</v>
      </c>
      <c r="V21" s="924">
        <v>217.4</v>
      </c>
      <c r="W21" s="915">
        <v>217.4</v>
      </c>
      <c r="X21" s="925">
        <v>223.5</v>
      </c>
      <c r="Y21" s="926">
        <v>235.6</v>
      </c>
      <c r="Z21" s="927">
        <v>235.6</v>
      </c>
      <c r="AA21" s="927">
        <v>235.6</v>
      </c>
      <c r="AB21" s="928">
        <v>232.6</v>
      </c>
      <c r="AC21" s="920"/>
      <c r="AD21" s="920"/>
      <c r="AE21" s="920"/>
      <c r="AF21" s="920"/>
    </row>
    <row r="22" spans="1:32" x14ac:dyDescent="0.3">
      <c r="A22" s="921">
        <v>30</v>
      </c>
      <c r="B22" s="922" t="s">
        <v>1721</v>
      </c>
      <c r="C22" s="930">
        <v>21</v>
      </c>
      <c r="D22" s="924">
        <v>106.5</v>
      </c>
      <c r="E22" s="924">
        <v>111.4</v>
      </c>
      <c r="F22" s="924">
        <v>117.3</v>
      </c>
      <c r="G22" s="924">
        <v>121.9</v>
      </c>
      <c r="H22" s="915">
        <v>114.3</v>
      </c>
      <c r="I22" s="924">
        <v>125.5</v>
      </c>
      <c r="J22" s="924">
        <v>127.9</v>
      </c>
      <c r="K22" s="924">
        <v>129.19999999999999</v>
      </c>
      <c r="L22" s="924">
        <v>128.69999999999999</v>
      </c>
      <c r="M22" s="915">
        <v>127.8</v>
      </c>
      <c r="N22" s="924">
        <v>128.4</v>
      </c>
      <c r="O22" s="924">
        <v>123.1</v>
      </c>
      <c r="P22" s="924">
        <v>124.3</v>
      </c>
      <c r="Q22" s="924">
        <v>118.1</v>
      </c>
      <c r="R22" s="915">
        <v>123.5</v>
      </c>
      <c r="S22" s="924">
        <v>124</v>
      </c>
      <c r="T22" s="924">
        <v>124.4</v>
      </c>
      <c r="U22" s="924">
        <v>127.3</v>
      </c>
      <c r="V22" s="924">
        <v>125.7</v>
      </c>
      <c r="W22" s="915">
        <v>125.4</v>
      </c>
      <c r="X22" s="925">
        <v>131.1</v>
      </c>
      <c r="Y22" s="926">
        <v>133</v>
      </c>
      <c r="Z22" s="927">
        <v>137.30000000000001</v>
      </c>
      <c r="AA22" s="927">
        <v>140.69999999999999</v>
      </c>
      <c r="AB22" s="928">
        <v>135.5</v>
      </c>
      <c r="AC22" s="920"/>
      <c r="AD22" s="920"/>
      <c r="AE22" s="920"/>
      <c r="AF22" s="920"/>
    </row>
    <row r="23" spans="1:32" x14ac:dyDescent="0.3">
      <c r="A23" s="921">
        <v>31</v>
      </c>
      <c r="B23" s="922" t="s">
        <v>1914</v>
      </c>
      <c r="C23" s="930">
        <v>81</v>
      </c>
      <c r="D23" s="924">
        <v>105.7</v>
      </c>
      <c r="E23" s="924">
        <v>107.5</v>
      </c>
      <c r="F23" s="924">
        <v>108.3</v>
      </c>
      <c r="G23" s="924">
        <v>109</v>
      </c>
      <c r="H23" s="915">
        <v>107.6</v>
      </c>
      <c r="I23" s="924">
        <v>111.8</v>
      </c>
      <c r="J23" s="924">
        <v>120.5</v>
      </c>
      <c r="K23" s="924">
        <v>125.7</v>
      </c>
      <c r="L23" s="924">
        <v>129.30000000000001</v>
      </c>
      <c r="M23" s="915">
        <v>121.8</v>
      </c>
      <c r="N23" s="924">
        <v>139.6</v>
      </c>
      <c r="O23" s="924">
        <v>145.69999999999999</v>
      </c>
      <c r="P23" s="924">
        <v>158</v>
      </c>
      <c r="Q23" s="924">
        <v>157.69999999999999</v>
      </c>
      <c r="R23" s="915">
        <v>150.30000000000001</v>
      </c>
      <c r="S23" s="924">
        <v>158.69999999999999</v>
      </c>
      <c r="T23" s="924">
        <v>158.80000000000001</v>
      </c>
      <c r="U23" s="924">
        <v>159.5</v>
      </c>
      <c r="V23" s="924">
        <v>160.4</v>
      </c>
      <c r="W23" s="915">
        <v>159.4</v>
      </c>
      <c r="X23" s="925">
        <v>163.19999999999999</v>
      </c>
      <c r="Y23" s="926">
        <v>167.9</v>
      </c>
      <c r="Z23" s="927">
        <v>170.3</v>
      </c>
      <c r="AA23" s="927">
        <v>171.3</v>
      </c>
      <c r="AB23" s="928">
        <v>168.2</v>
      </c>
      <c r="AC23" s="920"/>
      <c r="AD23" s="920"/>
      <c r="AE23" s="920"/>
      <c r="AF23" s="920"/>
    </row>
    <row r="24" spans="1:32" x14ac:dyDescent="0.3">
      <c r="A24" s="931">
        <v>32</v>
      </c>
      <c r="B24" s="932" t="s">
        <v>1915</v>
      </c>
      <c r="C24" s="933">
        <v>47</v>
      </c>
      <c r="D24" s="934">
        <v>110</v>
      </c>
      <c r="E24" s="934">
        <v>114.7</v>
      </c>
      <c r="F24" s="934">
        <v>123.8</v>
      </c>
      <c r="G24" s="934">
        <v>123.8</v>
      </c>
      <c r="H24" s="935">
        <v>118.1</v>
      </c>
      <c r="I24" s="934">
        <v>127.4</v>
      </c>
      <c r="J24" s="934">
        <v>132</v>
      </c>
      <c r="K24" s="934">
        <v>138.5</v>
      </c>
      <c r="L24" s="934">
        <v>140.9</v>
      </c>
      <c r="M24" s="935">
        <v>134.69999999999999</v>
      </c>
      <c r="N24" s="934">
        <v>147.30000000000001</v>
      </c>
      <c r="O24" s="934">
        <v>151.4</v>
      </c>
      <c r="P24" s="934">
        <v>151.9</v>
      </c>
      <c r="Q24" s="934">
        <v>152.4</v>
      </c>
      <c r="R24" s="935">
        <v>150.80000000000001</v>
      </c>
      <c r="S24" s="934">
        <v>161.5</v>
      </c>
      <c r="T24" s="934">
        <v>170.1</v>
      </c>
      <c r="U24" s="934">
        <v>170.1</v>
      </c>
      <c r="V24" s="934">
        <v>170.1</v>
      </c>
      <c r="W24" s="935">
        <v>168</v>
      </c>
      <c r="X24" s="936">
        <v>173</v>
      </c>
      <c r="Y24" s="937">
        <v>183.4</v>
      </c>
      <c r="Z24" s="938">
        <v>190.3</v>
      </c>
      <c r="AA24" s="938">
        <v>201</v>
      </c>
      <c r="AB24" s="939">
        <v>186.9</v>
      </c>
      <c r="AC24" s="920"/>
      <c r="AD24" s="920"/>
      <c r="AE24" s="920"/>
      <c r="AF24" s="920"/>
    </row>
  </sheetData>
  <mergeCells count="10">
    <mergeCell ref="S4:W4"/>
    <mergeCell ref="X4:AB4"/>
    <mergeCell ref="A1:C1"/>
    <mergeCell ref="D3:O3"/>
    <mergeCell ref="A4:A5"/>
    <mergeCell ref="B4:B5"/>
    <mergeCell ref="C4:C5"/>
    <mergeCell ref="D4:H4"/>
    <mergeCell ref="I4:M4"/>
    <mergeCell ref="N4:R4"/>
  </mergeCells>
  <hyperlinks>
    <hyperlink ref="A1:C1" location="CONTENT!B200" display="Back to table of contents" xr:uid="{597D3018-FA4A-4812-B155-47512C085628}"/>
  </hyperlinks>
  <pageMargins left="0.7" right="0.7" top="0.75" bottom="0.75" header="0.3" footer="0.3"/>
  <ignoredErrors>
    <ignoredError sqref="A6" twoDigitTextYear="1"/>
    <ignoredError sqref="A18:A28"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7E44F-FF7C-4288-A467-8C5BE4FC6D11}">
  <dimension ref="A1:AG29"/>
  <sheetViews>
    <sheetView workbookViewId="0">
      <selection sqref="A1:XFD1"/>
    </sheetView>
  </sheetViews>
  <sheetFormatPr defaultColWidth="4.59765625" defaultRowHeight="15.6" x14ac:dyDescent="0.3"/>
  <cols>
    <col min="1" max="1" width="7" style="942" customWidth="1"/>
    <col min="2" max="2" width="23.19921875" style="942" customWidth="1"/>
    <col min="3" max="3" width="5.59765625" style="999" customWidth="1"/>
    <col min="4" max="7" width="7.796875" style="940" bestFit="1" customWidth="1"/>
    <col min="8" max="8" width="7.19921875" style="940" bestFit="1" customWidth="1"/>
    <col min="9" max="15" width="7.796875" style="940" bestFit="1" customWidth="1"/>
    <col min="16" max="23" width="7.796875" bestFit="1" customWidth="1"/>
    <col min="24" max="28" width="7.796875" style="940" bestFit="1" customWidth="1"/>
    <col min="146" max="146" width="6.8984375" customWidth="1"/>
    <col min="147" max="147" width="34.09765625" customWidth="1"/>
    <col min="148" max="148" width="5.5" customWidth="1"/>
    <col min="149" max="157" width="8.69921875" customWidth="1"/>
    <col min="158" max="158" width="5.09765625" customWidth="1"/>
    <col min="201" max="201" width="7.09765625" customWidth="1"/>
    <col min="202" max="202" width="25.69921875" customWidth="1"/>
    <col min="203" max="203" width="6.19921875" customWidth="1"/>
    <col min="204" max="214" width="7.59765625" customWidth="1"/>
    <col min="215" max="215" width="3.5" customWidth="1"/>
    <col min="216" max="216" width="7.5" customWidth="1"/>
    <col min="217" max="217" width="2.09765625" customWidth="1"/>
    <col min="402" max="402" width="6.8984375" customWidth="1"/>
    <col min="403" max="403" width="34.09765625" customWidth="1"/>
    <col min="404" max="404" width="5.5" customWidth="1"/>
    <col min="405" max="413" width="8.69921875" customWidth="1"/>
    <col min="414" max="414" width="5.09765625" customWidth="1"/>
    <col min="457" max="457" width="7.09765625" customWidth="1"/>
    <col min="458" max="458" width="25.69921875" customWidth="1"/>
    <col min="459" max="459" width="6.19921875" customWidth="1"/>
    <col min="460" max="470" width="7.59765625" customWidth="1"/>
    <col min="471" max="471" width="3.5" customWidth="1"/>
    <col min="472" max="472" width="7.5" customWidth="1"/>
    <col min="473" max="473" width="2.09765625" customWidth="1"/>
    <col min="658" max="658" width="6.8984375" customWidth="1"/>
    <col min="659" max="659" width="34.09765625" customWidth="1"/>
    <col min="660" max="660" width="5.5" customWidth="1"/>
    <col min="661" max="669" width="8.69921875" customWidth="1"/>
    <col min="670" max="670" width="5.09765625" customWidth="1"/>
    <col min="713" max="713" width="7.09765625" customWidth="1"/>
    <col min="714" max="714" width="25.69921875" customWidth="1"/>
    <col min="715" max="715" width="6.19921875" customWidth="1"/>
    <col min="716" max="726" width="7.59765625" customWidth="1"/>
    <col min="727" max="727" width="3.5" customWidth="1"/>
    <col min="728" max="728" width="7.5" customWidth="1"/>
    <col min="729" max="729" width="2.09765625" customWidth="1"/>
    <col min="914" max="914" width="6.8984375" customWidth="1"/>
    <col min="915" max="915" width="34.09765625" customWidth="1"/>
    <col min="916" max="916" width="5.5" customWidth="1"/>
    <col min="917" max="925" width="8.69921875" customWidth="1"/>
    <col min="926" max="926" width="5.09765625" customWidth="1"/>
    <col min="969" max="969" width="7.09765625" customWidth="1"/>
    <col min="970" max="970" width="25.69921875" customWidth="1"/>
    <col min="971" max="971" width="6.19921875" customWidth="1"/>
    <col min="972" max="982" width="7.59765625" customWidth="1"/>
    <col min="983" max="983" width="3.5" customWidth="1"/>
    <col min="984" max="984" width="7.5" customWidth="1"/>
    <col min="985" max="985" width="2.09765625" customWidth="1"/>
    <col min="1170" max="1170" width="6.8984375" customWidth="1"/>
    <col min="1171" max="1171" width="34.09765625" customWidth="1"/>
    <col min="1172" max="1172" width="5.5" customWidth="1"/>
    <col min="1173" max="1181" width="8.69921875" customWidth="1"/>
    <col min="1182" max="1182" width="5.09765625" customWidth="1"/>
    <col min="1225" max="1225" width="7.09765625" customWidth="1"/>
    <col min="1226" max="1226" width="25.69921875" customWidth="1"/>
    <col min="1227" max="1227" width="6.19921875" customWidth="1"/>
    <col min="1228" max="1238" width="7.59765625" customWidth="1"/>
    <col min="1239" max="1239" width="3.5" customWidth="1"/>
    <col min="1240" max="1240" width="7.5" customWidth="1"/>
    <col min="1241" max="1241" width="2.09765625" customWidth="1"/>
    <col min="1426" max="1426" width="6.8984375" customWidth="1"/>
    <col min="1427" max="1427" width="34.09765625" customWidth="1"/>
    <col min="1428" max="1428" width="5.5" customWidth="1"/>
    <col min="1429" max="1437" width="8.69921875" customWidth="1"/>
    <col min="1438" max="1438" width="5.09765625" customWidth="1"/>
    <col min="1481" max="1481" width="7.09765625" customWidth="1"/>
    <col min="1482" max="1482" width="25.69921875" customWidth="1"/>
    <col min="1483" max="1483" width="6.19921875" customWidth="1"/>
    <col min="1484" max="1494" width="7.59765625" customWidth="1"/>
    <col min="1495" max="1495" width="3.5" customWidth="1"/>
    <col min="1496" max="1496" width="7.5" customWidth="1"/>
    <col min="1497" max="1497" width="2.09765625" customWidth="1"/>
    <col min="1682" max="1682" width="6.8984375" customWidth="1"/>
    <col min="1683" max="1683" width="34.09765625" customWidth="1"/>
    <col min="1684" max="1684" width="5.5" customWidth="1"/>
    <col min="1685" max="1693" width="8.69921875" customWidth="1"/>
    <col min="1694" max="1694" width="5.09765625" customWidth="1"/>
    <col min="1737" max="1737" width="7.09765625" customWidth="1"/>
    <col min="1738" max="1738" width="25.69921875" customWidth="1"/>
    <col min="1739" max="1739" width="6.19921875" customWidth="1"/>
    <col min="1740" max="1750" width="7.59765625" customWidth="1"/>
    <col min="1751" max="1751" width="3.5" customWidth="1"/>
    <col min="1752" max="1752" width="7.5" customWidth="1"/>
    <col min="1753" max="1753" width="2.09765625" customWidth="1"/>
    <col min="1938" max="1938" width="6.8984375" customWidth="1"/>
    <col min="1939" max="1939" width="34.09765625" customWidth="1"/>
    <col min="1940" max="1940" width="5.5" customWidth="1"/>
    <col min="1941" max="1949" width="8.69921875" customWidth="1"/>
    <col min="1950" max="1950" width="5.09765625" customWidth="1"/>
    <col min="1993" max="1993" width="7.09765625" customWidth="1"/>
    <col min="1994" max="1994" width="25.69921875" customWidth="1"/>
    <col min="1995" max="1995" width="6.19921875" customWidth="1"/>
    <col min="1996" max="2006" width="7.59765625" customWidth="1"/>
    <col min="2007" max="2007" width="3.5" customWidth="1"/>
    <col min="2008" max="2008" width="7.5" customWidth="1"/>
    <col min="2009" max="2009" width="2.09765625" customWidth="1"/>
    <col min="2194" max="2194" width="6.8984375" customWidth="1"/>
    <col min="2195" max="2195" width="34.09765625" customWidth="1"/>
    <col min="2196" max="2196" width="5.5" customWidth="1"/>
    <col min="2197" max="2205" width="8.69921875" customWidth="1"/>
    <col min="2206" max="2206" width="5.09765625" customWidth="1"/>
    <col min="2249" max="2249" width="7.09765625" customWidth="1"/>
    <col min="2250" max="2250" width="25.69921875" customWidth="1"/>
    <col min="2251" max="2251" width="6.19921875" customWidth="1"/>
    <col min="2252" max="2262" width="7.59765625" customWidth="1"/>
    <col min="2263" max="2263" width="3.5" customWidth="1"/>
    <col min="2264" max="2264" width="7.5" customWidth="1"/>
    <col min="2265" max="2265" width="2.09765625" customWidth="1"/>
    <col min="2450" max="2450" width="6.8984375" customWidth="1"/>
    <col min="2451" max="2451" width="34.09765625" customWidth="1"/>
    <col min="2452" max="2452" width="5.5" customWidth="1"/>
    <col min="2453" max="2461" width="8.69921875" customWidth="1"/>
    <col min="2462" max="2462" width="5.09765625" customWidth="1"/>
    <col min="2505" max="2505" width="7.09765625" customWidth="1"/>
    <col min="2506" max="2506" width="25.69921875" customWidth="1"/>
    <col min="2507" max="2507" width="6.19921875" customWidth="1"/>
    <col min="2508" max="2518" width="7.59765625" customWidth="1"/>
    <col min="2519" max="2519" width="3.5" customWidth="1"/>
    <col min="2520" max="2520" width="7.5" customWidth="1"/>
    <col min="2521" max="2521" width="2.09765625" customWidth="1"/>
    <col min="2706" max="2706" width="6.8984375" customWidth="1"/>
    <col min="2707" max="2707" width="34.09765625" customWidth="1"/>
    <col min="2708" max="2708" width="5.5" customWidth="1"/>
    <col min="2709" max="2717" width="8.69921875" customWidth="1"/>
    <col min="2718" max="2718" width="5.09765625" customWidth="1"/>
    <col min="2761" max="2761" width="7.09765625" customWidth="1"/>
    <col min="2762" max="2762" width="25.69921875" customWidth="1"/>
    <col min="2763" max="2763" width="6.19921875" customWidth="1"/>
    <col min="2764" max="2774" width="7.59765625" customWidth="1"/>
    <col min="2775" max="2775" width="3.5" customWidth="1"/>
    <col min="2776" max="2776" width="7.5" customWidth="1"/>
    <col min="2777" max="2777" width="2.09765625" customWidth="1"/>
    <col min="2962" max="2962" width="6.8984375" customWidth="1"/>
    <col min="2963" max="2963" width="34.09765625" customWidth="1"/>
    <col min="2964" max="2964" width="5.5" customWidth="1"/>
    <col min="2965" max="2973" width="8.69921875" customWidth="1"/>
    <col min="2974" max="2974" width="5.09765625" customWidth="1"/>
    <col min="3017" max="3017" width="7.09765625" customWidth="1"/>
    <col min="3018" max="3018" width="25.69921875" customWidth="1"/>
    <col min="3019" max="3019" width="6.19921875" customWidth="1"/>
    <col min="3020" max="3030" width="7.59765625" customWidth="1"/>
    <col min="3031" max="3031" width="3.5" customWidth="1"/>
    <col min="3032" max="3032" width="7.5" customWidth="1"/>
    <col min="3033" max="3033" width="2.09765625" customWidth="1"/>
    <col min="3218" max="3218" width="6.8984375" customWidth="1"/>
    <col min="3219" max="3219" width="34.09765625" customWidth="1"/>
    <col min="3220" max="3220" width="5.5" customWidth="1"/>
    <col min="3221" max="3229" width="8.69921875" customWidth="1"/>
    <col min="3230" max="3230" width="5.09765625" customWidth="1"/>
    <col min="3273" max="3273" width="7.09765625" customWidth="1"/>
    <col min="3274" max="3274" width="25.69921875" customWidth="1"/>
    <col min="3275" max="3275" width="6.19921875" customWidth="1"/>
    <col min="3276" max="3286" width="7.59765625" customWidth="1"/>
    <col min="3287" max="3287" width="3.5" customWidth="1"/>
    <col min="3288" max="3288" width="7.5" customWidth="1"/>
    <col min="3289" max="3289" width="2.09765625" customWidth="1"/>
    <col min="3474" max="3474" width="6.8984375" customWidth="1"/>
    <col min="3475" max="3475" width="34.09765625" customWidth="1"/>
    <col min="3476" max="3476" width="5.5" customWidth="1"/>
    <col min="3477" max="3485" width="8.69921875" customWidth="1"/>
    <col min="3486" max="3486" width="5.09765625" customWidth="1"/>
    <col min="3529" max="3529" width="7.09765625" customWidth="1"/>
    <col min="3530" max="3530" width="25.69921875" customWidth="1"/>
    <col min="3531" max="3531" width="6.19921875" customWidth="1"/>
    <col min="3532" max="3542" width="7.59765625" customWidth="1"/>
    <col min="3543" max="3543" width="3.5" customWidth="1"/>
    <col min="3544" max="3544" width="7.5" customWidth="1"/>
    <col min="3545" max="3545" width="2.09765625" customWidth="1"/>
    <col min="3730" max="3730" width="6.8984375" customWidth="1"/>
    <col min="3731" max="3731" width="34.09765625" customWidth="1"/>
    <col min="3732" max="3732" width="5.5" customWidth="1"/>
    <col min="3733" max="3741" width="8.69921875" customWidth="1"/>
    <col min="3742" max="3742" width="5.09765625" customWidth="1"/>
    <col min="3785" max="3785" width="7.09765625" customWidth="1"/>
    <col min="3786" max="3786" width="25.69921875" customWidth="1"/>
    <col min="3787" max="3787" width="6.19921875" customWidth="1"/>
    <col min="3788" max="3798" width="7.59765625" customWidth="1"/>
    <col min="3799" max="3799" width="3.5" customWidth="1"/>
    <col min="3800" max="3800" width="7.5" customWidth="1"/>
    <col min="3801" max="3801" width="2.09765625" customWidth="1"/>
    <col min="3986" max="3986" width="6.8984375" customWidth="1"/>
    <col min="3987" max="3987" width="34.09765625" customWidth="1"/>
    <col min="3988" max="3988" width="5.5" customWidth="1"/>
    <col min="3989" max="3997" width="8.69921875" customWidth="1"/>
    <col min="3998" max="3998" width="5.09765625" customWidth="1"/>
    <col min="4041" max="4041" width="7.09765625" customWidth="1"/>
    <col min="4042" max="4042" width="25.69921875" customWidth="1"/>
    <col min="4043" max="4043" width="6.19921875" customWidth="1"/>
    <col min="4044" max="4054" width="7.59765625" customWidth="1"/>
    <col min="4055" max="4055" width="3.5" customWidth="1"/>
    <col min="4056" max="4056" width="7.5" customWidth="1"/>
    <col min="4057" max="4057" width="2.09765625" customWidth="1"/>
    <col min="4242" max="4242" width="6.8984375" customWidth="1"/>
    <col min="4243" max="4243" width="34.09765625" customWidth="1"/>
    <col min="4244" max="4244" width="5.5" customWidth="1"/>
    <col min="4245" max="4253" width="8.69921875" customWidth="1"/>
    <col min="4254" max="4254" width="5.09765625" customWidth="1"/>
    <col min="4297" max="4297" width="7.09765625" customWidth="1"/>
    <col min="4298" max="4298" width="25.69921875" customWidth="1"/>
    <col min="4299" max="4299" width="6.19921875" customWidth="1"/>
    <col min="4300" max="4310" width="7.59765625" customWidth="1"/>
    <col min="4311" max="4311" width="3.5" customWidth="1"/>
    <col min="4312" max="4312" width="7.5" customWidth="1"/>
    <col min="4313" max="4313" width="2.09765625" customWidth="1"/>
    <col min="4498" max="4498" width="6.8984375" customWidth="1"/>
    <col min="4499" max="4499" width="34.09765625" customWidth="1"/>
    <col min="4500" max="4500" width="5.5" customWidth="1"/>
    <col min="4501" max="4509" width="8.69921875" customWidth="1"/>
    <col min="4510" max="4510" width="5.09765625" customWidth="1"/>
    <col min="4553" max="4553" width="7.09765625" customWidth="1"/>
    <col min="4554" max="4554" width="25.69921875" customWidth="1"/>
    <col min="4555" max="4555" width="6.19921875" customWidth="1"/>
    <col min="4556" max="4566" width="7.59765625" customWidth="1"/>
    <col min="4567" max="4567" width="3.5" customWidth="1"/>
    <col min="4568" max="4568" width="7.5" customWidth="1"/>
    <col min="4569" max="4569" width="2.09765625" customWidth="1"/>
    <col min="4754" max="4754" width="6.8984375" customWidth="1"/>
    <col min="4755" max="4755" width="34.09765625" customWidth="1"/>
    <col min="4756" max="4756" width="5.5" customWidth="1"/>
    <col min="4757" max="4765" width="8.69921875" customWidth="1"/>
    <col min="4766" max="4766" width="5.09765625" customWidth="1"/>
    <col min="4809" max="4809" width="7.09765625" customWidth="1"/>
    <col min="4810" max="4810" width="25.69921875" customWidth="1"/>
    <col min="4811" max="4811" width="6.19921875" customWidth="1"/>
    <col min="4812" max="4822" width="7.59765625" customWidth="1"/>
    <col min="4823" max="4823" width="3.5" customWidth="1"/>
    <col min="4824" max="4824" width="7.5" customWidth="1"/>
    <col min="4825" max="4825" width="2.09765625" customWidth="1"/>
    <col min="5010" max="5010" width="6.8984375" customWidth="1"/>
    <col min="5011" max="5011" width="34.09765625" customWidth="1"/>
    <col min="5012" max="5012" width="5.5" customWidth="1"/>
    <col min="5013" max="5021" width="8.69921875" customWidth="1"/>
    <col min="5022" max="5022" width="5.09765625" customWidth="1"/>
    <col min="5065" max="5065" width="7.09765625" customWidth="1"/>
    <col min="5066" max="5066" width="25.69921875" customWidth="1"/>
    <col min="5067" max="5067" width="6.19921875" customWidth="1"/>
    <col min="5068" max="5078" width="7.59765625" customWidth="1"/>
    <col min="5079" max="5079" width="3.5" customWidth="1"/>
    <col min="5080" max="5080" width="7.5" customWidth="1"/>
    <col min="5081" max="5081" width="2.09765625" customWidth="1"/>
    <col min="5266" max="5266" width="6.8984375" customWidth="1"/>
    <col min="5267" max="5267" width="34.09765625" customWidth="1"/>
    <col min="5268" max="5268" width="5.5" customWidth="1"/>
    <col min="5269" max="5277" width="8.69921875" customWidth="1"/>
    <col min="5278" max="5278" width="5.09765625" customWidth="1"/>
    <col min="5321" max="5321" width="7.09765625" customWidth="1"/>
    <col min="5322" max="5322" width="25.69921875" customWidth="1"/>
    <col min="5323" max="5323" width="6.19921875" customWidth="1"/>
    <col min="5324" max="5334" width="7.59765625" customWidth="1"/>
    <col min="5335" max="5335" width="3.5" customWidth="1"/>
    <col min="5336" max="5336" width="7.5" customWidth="1"/>
    <col min="5337" max="5337" width="2.09765625" customWidth="1"/>
    <col min="5522" max="5522" width="6.8984375" customWidth="1"/>
    <col min="5523" max="5523" width="34.09765625" customWidth="1"/>
    <col min="5524" max="5524" width="5.5" customWidth="1"/>
    <col min="5525" max="5533" width="8.69921875" customWidth="1"/>
    <col min="5534" max="5534" width="5.09765625" customWidth="1"/>
    <col min="5577" max="5577" width="7.09765625" customWidth="1"/>
    <col min="5578" max="5578" width="25.69921875" customWidth="1"/>
    <col min="5579" max="5579" width="6.19921875" customWidth="1"/>
    <col min="5580" max="5590" width="7.59765625" customWidth="1"/>
    <col min="5591" max="5591" width="3.5" customWidth="1"/>
    <col min="5592" max="5592" width="7.5" customWidth="1"/>
    <col min="5593" max="5593" width="2.09765625" customWidth="1"/>
    <col min="5778" max="5778" width="6.8984375" customWidth="1"/>
    <col min="5779" max="5779" width="34.09765625" customWidth="1"/>
    <col min="5780" max="5780" width="5.5" customWidth="1"/>
    <col min="5781" max="5789" width="8.69921875" customWidth="1"/>
    <col min="5790" max="5790" width="5.09765625" customWidth="1"/>
    <col min="5833" max="5833" width="7.09765625" customWidth="1"/>
    <col min="5834" max="5834" width="25.69921875" customWidth="1"/>
    <col min="5835" max="5835" width="6.19921875" customWidth="1"/>
    <col min="5836" max="5846" width="7.59765625" customWidth="1"/>
    <col min="5847" max="5847" width="3.5" customWidth="1"/>
    <col min="5848" max="5848" width="7.5" customWidth="1"/>
    <col min="5849" max="5849" width="2.09765625" customWidth="1"/>
    <col min="6034" max="6034" width="6.8984375" customWidth="1"/>
    <col min="6035" max="6035" width="34.09765625" customWidth="1"/>
    <col min="6036" max="6036" width="5.5" customWidth="1"/>
    <col min="6037" max="6045" width="8.69921875" customWidth="1"/>
    <col min="6046" max="6046" width="5.09765625" customWidth="1"/>
    <col min="6089" max="6089" width="7.09765625" customWidth="1"/>
    <col min="6090" max="6090" width="25.69921875" customWidth="1"/>
    <col min="6091" max="6091" width="6.19921875" customWidth="1"/>
    <col min="6092" max="6102" width="7.59765625" customWidth="1"/>
    <col min="6103" max="6103" width="3.5" customWidth="1"/>
    <col min="6104" max="6104" width="7.5" customWidth="1"/>
    <col min="6105" max="6105" width="2.09765625" customWidth="1"/>
    <col min="6290" max="6290" width="6.8984375" customWidth="1"/>
    <col min="6291" max="6291" width="34.09765625" customWidth="1"/>
    <col min="6292" max="6292" width="5.5" customWidth="1"/>
    <col min="6293" max="6301" width="8.69921875" customWidth="1"/>
    <col min="6302" max="6302" width="5.09765625" customWidth="1"/>
    <col min="6345" max="6345" width="7.09765625" customWidth="1"/>
    <col min="6346" max="6346" width="25.69921875" customWidth="1"/>
    <col min="6347" max="6347" width="6.19921875" customWidth="1"/>
    <col min="6348" max="6358" width="7.59765625" customWidth="1"/>
    <col min="6359" max="6359" width="3.5" customWidth="1"/>
    <col min="6360" max="6360" width="7.5" customWidth="1"/>
    <col min="6361" max="6361" width="2.09765625" customWidth="1"/>
    <col min="6546" max="6546" width="6.8984375" customWidth="1"/>
    <col min="6547" max="6547" width="34.09765625" customWidth="1"/>
    <col min="6548" max="6548" width="5.5" customWidth="1"/>
    <col min="6549" max="6557" width="8.69921875" customWidth="1"/>
    <col min="6558" max="6558" width="5.09765625" customWidth="1"/>
    <col min="6601" max="6601" width="7.09765625" customWidth="1"/>
    <col min="6602" max="6602" width="25.69921875" customWidth="1"/>
    <col min="6603" max="6603" width="6.19921875" customWidth="1"/>
    <col min="6604" max="6614" width="7.59765625" customWidth="1"/>
    <col min="6615" max="6615" width="3.5" customWidth="1"/>
    <col min="6616" max="6616" width="7.5" customWidth="1"/>
    <col min="6617" max="6617" width="2.09765625" customWidth="1"/>
    <col min="6802" max="6802" width="6.8984375" customWidth="1"/>
    <col min="6803" max="6803" width="34.09765625" customWidth="1"/>
    <col min="6804" max="6804" width="5.5" customWidth="1"/>
    <col min="6805" max="6813" width="8.69921875" customWidth="1"/>
    <col min="6814" max="6814" width="5.09765625" customWidth="1"/>
    <col min="6857" max="6857" width="7.09765625" customWidth="1"/>
    <col min="6858" max="6858" width="25.69921875" customWidth="1"/>
    <col min="6859" max="6859" width="6.19921875" customWidth="1"/>
    <col min="6860" max="6870" width="7.59765625" customWidth="1"/>
    <col min="6871" max="6871" width="3.5" customWidth="1"/>
    <col min="6872" max="6872" width="7.5" customWidth="1"/>
    <col min="6873" max="6873" width="2.09765625" customWidth="1"/>
    <col min="7058" max="7058" width="6.8984375" customWidth="1"/>
    <col min="7059" max="7059" width="34.09765625" customWidth="1"/>
    <col min="7060" max="7060" width="5.5" customWidth="1"/>
    <col min="7061" max="7069" width="8.69921875" customWidth="1"/>
    <col min="7070" max="7070" width="5.09765625" customWidth="1"/>
    <col min="7113" max="7113" width="7.09765625" customWidth="1"/>
    <col min="7114" max="7114" width="25.69921875" customWidth="1"/>
    <col min="7115" max="7115" width="6.19921875" customWidth="1"/>
    <col min="7116" max="7126" width="7.59765625" customWidth="1"/>
    <col min="7127" max="7127" width="3.5" customWidth="1"/>
    <col min="7128" max="7128" width="7.5" customWidth="1"/>
    <col min="7129" max="7129" width="2.09765625" customWidth="1"/>
    <col min="7314" max="7314" width="6.8984375" customWidth="1"/>
    <col min="7315" max="7315" width="34.09765625" customWidth="1"/>
    <col min="7316" max="7316" width="5.5" customWidth="1"/>
    <col min="7317" max="7325" width="8.69921875" customWidth="1"/>
    <col min="7326" max="7326" width="5.09765625" customWidth="1"/>
    <col min="7369" max="7369" width="7.09765625" customWidth="1"/>
    <col min="7370" max="7370" width="25.69921875" customWidth="1"/>
    <col min="7371" max="7371" width="6.19921875" customWidth="1"/>
    <col min="7372" max="7382" width="7.59765625" customWidth="1"/>
    <col min="7383" max="7383" width="3.5" customWidth="1"/>
    <col min="7384" max="7384" width="7.5" customWidth="1"/>
    <col min="7385" max="7385" width="2.09765625" customWidth="1"/>
    <col min="7570" max="7570" width="6.8984375" customWidth="1"/>
    <col min="7571" max="7571" width="34.09765625" customWidth="1"/>
    <col min="7572" max="7572" width="5.5" customWidth="1"/>
    <col min="7573" max="7581" width="8.69921875" customWidth="1"/>
    <col min="7582" max="7582" width="5.09765625" customWidth="1"/>
    <col min="7625" max="7625" width="7.09765625" customWidth="1"/>
    <col min="7626" max="7626" width="25.69921875" customWidth="1"/>
    <col min="7627" max="7627" width="6.19921875" customWidth="1"/>
    <col min="7628" max="7638" width="7.59765625" customWidth="1"/>
    <col min="7639" max="7639" width="3.5" customWidth="1"/>
    <col min="7640" max="7640" width="7.5" customWidth="1"/>
    <col min="7641" max="7641" width="2.09765625" customWidth="1"/>
    <col min="7826" max="7826" width="6.8984375" customWidth="1"/>
    <col min="7827" max="7827" width="34.09765625" customWidth="1"/>
    <col min="7828" max="7828" width="5.5" customWidth="1"/>
    <col min="7829" max="7837" width="8.69921875" customWidth="1"/>
    <col min="7838" max="7838" width="5.09765625" customWidth="1"/>
    <col min="7881" max="7881" width="7.09765625" customWidth="1"/>
    <col min="7882" max="7882" width="25.69921875" customWidth="1"/>
    <col min="7883" max="7883" width="6.19921875" customWidth="1"/>
    <col min="7884" max="7894" width="7.59765625" customWidth="1"/>
    <col min="7895" max="7895" width="3.5" customWidth="1"/>
    <col min="7896" max="7896" width="7.5" customWidth="1"/>
    <col min="7897" max="7897" width="2.09765625" customWidth="1"/>
    <col min="8082" max="8082" width="6.8984375" customWidth="1"/>
    <col min="8083" max="8083" width="34.09765625" customWidth="1"/>
    <col min="8084" max="8084" width="5.5" customWidth="1"/>
    <col min="8085" max="8093" width="8.69921875" customWidth="1"/>
    <col min="8094" max="8094" width="5.09765625" customWidth="1"/>
    <col min="8137" max="8137" width="7.09765625" customWidth="1"/>
    <col min="8138" max="8138" width="25.69921875" customWidth="1"/>
    <col min="8139" max="8139" width="6.19921875" customWidth="1"/>
    <col min="8140" max="8150" width="7.59765625" customWidth="1"/>
    <col min="8151" max="8151" width="3.5" customWidth="1"/>
    <col min="8152" max="8152" width="7.5" customWidth="1"/>
    <col min="8153" max="8153" width="2.09765625" customWidth="1"/>
    <col min="8338" max="8338" width="6.8984375" customWidth="1"/>
    <col min="8339" max="8339" width="34.09765625" customWidth="1"/>
    <col min="8340" max="8340" width="5.5" customWidth="1"/>
    <col min="8341" max="8349" width="8.69921875" customWidth="1"/>
    <col min="8350" max="8350" width="5.09765625" customWidth="1"/>
    <col min="8393" max="8393" width="7.09765625" customWidth="1"/>
    <col min="8394" max="8394" width="25.69921875" customWidth="1"/>
    <col min="8395" max="8395" width="6.19921875" customWidth="1"/>
    <col min="8396" max="8406" width="7.59765625" customWidth="1"/>
    <col min="8407" max="8407" width="3.5" customWidth="1"/>
    <col min="8408" max="8408" width="7.5" customWidth="1"/>
    <col min="8409" max="8409" width="2.09765625" customWidth="1"/>
    <col min="8594" max="8594" width="6.8984375" customWidth="1"/>
    <col min="8595" max="8595" width="34.09765625" customWidth="1"/>
    <col min="8596" max="8596" width="5.5" customWidth="1"/>
    <col min="8597" max="8605" width="8.69921875" customWidth="1"/>
    <col min="8606" max="8606" width="5.09765625" customWidth="1"/>
    <col min="8649" max="8649" width="7.09765625" customWidth="1"/>
    <col min="8650" max="8650" width="25.69921875" customWidth="1"/>
    <col min="8651" max="8651" width="6.19921875" customWidth="1"/>
    <col min="8652" max="8662" width="7.59765625" customWidth="1"/>
    <col min="8663" max="8663" width="3.5" customWidth="1"/>
    <col min="8664" max="8664" width="7.5" customWidth="1"/>
    <col min="8665" max="8665" width="2.09765625" customWidth="1"/>
    <col min="8850" max="8850" width="6.8984375" customWidth="1"/>
    <col min="8851" max="8851" width="34.09765625" customWidth="1"/>
    <col min="8852" max="8852" width="5.5" customWidth="1"/>
    <col min="8853" max="8861" width="8.69921875" customWidth="1"/>
    <col min="8862" max="8862" width="5.09765625" customWidth="1"/>
    <col min="8905" max="8905" width="7.09765625" customWidth="1"/>
    <col min="8906" max="8906" width="25.69921875" customWidth="1"/>
    <col min="8907" max="8907" width="6.19921875" customWidth="1"/>
    <col min="8908" max="8918" width="7.59765625" customWidth="1"/>
    <col min="8919" max="8919" width="3.5" customWidth="1"/>
    <col min="8920" max="8920" width="7.5" customWidth="1"/>
    <col min="8921" max="8921" width="2.09765625" customWidth="1"/>
    <col min="9106" max="9106" width="6.8984375" customWidth="1"/>
    <col min="9107" max="9107" width="34.09765625" customWidth="1"/>
    <col min="9108" max="9108" width="5.5" customWidth="1"/>
    <col min="9109" max="9117" width="8.69921875" customWidth="1"/>
    <col min="9118" max="9118" width="5.09765625" customWidth="1"/>
    <col min="9161" max="9161" width="7.09765625" customWidth="1"/>
    <col min="9162" max="9162" width="25.69921875" customWidth="1"/>
    <col min="9163" max="9163" width="6.19921875" customWidth="1"/>
    <col min="9164" max="9174" width="7.59765625" customWidth="1"/>
    <col min="9175" max="9175" width="3.5" customWidth="1"/>
    <col min="9176" max="9176" width="7.5" customWidth="1"/>
    <col min="9177" max="9177" width="2.09765625" customWidth="1"/>
    <col min="9362" max="9362" width="6.8984375" customWidth="1"/>
    <col min="9363" max="9363" width="34.09765625" customWidth="1"/>
    <col min="9364" max="9364" width="5.5" customWidth="1"/>
    <col min="9365" max="9373" width="8.69921875" customWidth="1"/>
    <col min="9374" max="9374" width="5.09765625" customWidth="1"/>
    <col min="9417" max="9417" width="7.09765625" customWidth="1"/>
    <col min="9418" max="9418" width="25.69921875" customWidth="1"/>
    <col min="9419" max="9419" width="6.19921875" customWidth="1"/>
    <col min="9420" max="9430" width="7.59765625" customWidth="1"/>
    <col min="9431" max="9431" width="3.5" customWidth="1"/>
    <col min="9432" max="9432" width="7.5" customWidth="1"/>
    <col min="9433" max="9433" width="2.09765625" customWidth="1"/>
    <col min="9618" max="9618" width="6.8984375" customWidth="1"/>
    <col min="9619" max="9619" width="34.09765625" customWidth="1"/>
    <col min="9620" max="9620" width="5.5" customWidth="1"/>
    <col min="9621" max="9629" width="8.69921875" customWidth="1"/>
    <col min="9630" max="9630" width="5.09765625" customWidth="1"/>
    <col min="9673" max="9673" width="7.09765625" customWidth="1"/>
    <col min="9674" max="9674" width="25.69921875" customWidth="1"/>
    <col min="9675" max="9675" width="6.19921875" customWidth="1"/>
    <col min="9676" max="9686" width="7.59765625" customWidth="1"/>
    <col min="9687" max="9687" width="3.5" customWidth="1"/>
    <col min="9688" max="9688" width="7.5" customWidth="1"/>
    <col min="9689" max="9689" width="2.09765625" customWidth="1"/>
    <col min="9874" max="9874" width="6.8984375" customWidth="1"/>
    <col min="9875" max="9875" width="34.09765625" customWidth="1"/>
    <col min="9876" max="9876" width="5.5" customWidth="1"/>
    <col min="9877" max="9885" width="8.69921875" customWidth="1"/>
    <col min="9886" max="9886" width="5.09765625" customWidth="1"/>
    <col min="9929" max="9929" width="7.09765625" customWidth="1"/>
    <col min="9930" max="9930" width="25.69921875" customWidth="1"/>
    <col min="9931" max="9931" width="6.19921875" customWidth="1"/>
    <col min="9932" max="9942" width="7.59765625" customWidth="1"/>
    <col min="9943" max="9943" width="3.5" customWidth="1"/>
    <col min="9944" max="9944" width="7.5" customWidth="1"/>
    <col min="9945" max="9945" width="2.09765625" customWidth="1"/>
    <col min="10130" max="10130" width="6.8984375" customWidth="1"/>
    <col min="10131" max="10131" width="34.09765625" customWidth="1"/>
    <col min="10132" max="10132" width="5.5" customWidth="1"/>
    <col min="10133" max="10141" width="8.69921875" customWidth="1"/>
    <col min="10142" max="10142" width="5.09765625" customWidth="1"/>
    <col min="10185" max="10185" width="7.09765625" customWidth="1"/>
    <col min="10186" max="10186" width="25.69921875" customWidth="1"/>
    <col min="10187" max="10187" width="6.19921875" customWidth="1"/>
    <col min="10188" max="10198" width="7.59765625" customWidth="1"/>
    <col min="10199" max="10199" width="3.5" customWidth="1"/>
    <col min="10200" max="10200" width="7.5" customWidth="1"/>
    <col min="10201" max="10201" width="2.09765625" customWidth="1"/>
    <col min="10386" max="10386" width="6.8984375" customWidth="1"/>
    <col min="10387" max="10387" width="34.09765625" customWidth="1"/>
    <col min="10388" max="10388" width="5.5" customWidth="1"/>
    <col min="10389" max="10397" width="8.69921875" customWidth="1"/>
    <col min="10398" max="10398" width="5.09765625" customWidth="1"/>
    <col min="10441" max="10441" width="7.09765625" customWidth="1"/>
    <col min="10442" max="10442" width="25.69921875" customWidth="1"/>
    <col min="10443" max="10443" width="6.19921875" customWidth="1"/>
    <col min="10444" max="10454" width="7.59765625" customWidth="1"/>
    <col min="10455" max="10455" width="3.5" customWidth="1"/>
    <col min="10456" max="10456" width="7.5" customWidth="1"/>
    <col min="10457" max="10457" width="2.09765625" customWidth="1"/>
    <col min="10642" max="10642" width="6.8984375" customWidth="1"/>
    <col min="10643" max="10643" width="34.09765625" customWidth="1"/>
    <col min="10644" max="10644" width="5.5" customWidth="1"/>
    <col min="10645" max="10653" width="8.69921875" customWidth="1"/>
    <col min="10654" max="10654" width="5.09765625" customWidth="1"/>
    <col min="10697" max="10697" width="7.09765625" customWidth="1"/>
    <col min="10698" max="10698" width="25.69921875" customWidth="1"/>
    <col min="10699" max="10699" width="6.19921875" customWidth="1"/>
    <col min="10700" max="10710" width="7.59765625" customWidth="1"/>
    <col min="10711" max="10711" width="3.5" customWidth="1"/>
    <col min="10712" max="10712" width="7.5" customWidth="1"/>
    <col min="10713" max="10713" width="2.09765625" customWidth="1"/>
    <col min="10898" max="10898" width="6.8984375" customWidth="1"/>
    <col min="10899" max="10899" width="34.09765625" customWidth="1"/>
    <col min="10900" max="10900" width="5.5" customWidth="1"/>
    <col min="10901" max="10909" width="8.69921875" customWidth="1"/>
    <col min="10910" max="10910" width="5.09765625" customWidth="1"/>
    <col min="10953" max="10953" width="7.09765625" customWidth="1"/>
    <col min="10954" max="10954" width="25.69921875" customWidth="1"/>
    <col min="10955" max="10955" width="6.19921875" customWidth="1"/>
    <col min="10956" max="10966" width="7.59765625" customWidth="1"/>
    <col min="10967" max="10967" width="3.5" customWidth="1"/>
    <col min="10968" max="10968" width="7.5" customWidth="1"/>
    <col min="10969" max="10969" width="2.09765625" customWidth="1"/>
    <col min="11154" max="11154" width="6.8984375" customWidth="1"/>
    <col min="11155" max="11155" width="34.09765625" customWidth="1"/>
    <col min="11156" max="11156" width="5.5" customWidth="1"/>
    <col min="11157" max="11165" width="8.69921875" customWidth="1"/>
    <col min="11166" max="11166" width="5.09765625" customWidth="1"/>
    <col min="11209" max="11209" width="7.09765625" customWidth="1"/>
    <col min="11210" max="11210" width="25.69921875" customWidth="1"/>
    <col min="11211" max="11211" width="6.19921875" customWidth="1"/>
    <col min="11212" max="11222" width="7.59765625" customWidth="1"/>
    <col min="11223" max="11223" width="3.5" customWidth="1"/>
    <col min="11224" max="11224" width="7.5" customWidth="1"/>
    <col min="11225" max="11225" width="2.09765625" customWidth="1"/>
    <col min="11410" max="11410" width="6.8984375" customWidth="1"/>
    <col min="11411" max="11411" width="34.09765625" customWidth="1"/>
    <col min="11412" max="11412" width="5.5" customWidth="1"/>
    <col min="11413" max="11421" width="8.69921875" customWidth="1"/>
    <col min="11422" max="11422" width="5.09765625" customWidth="1"/>
    <col min="11465" max="11465" width="7.09765625" customWidth="1"/>
    <col min="11466" max="11466" width="25.69921875" customWidth="1"/>
    <col min="11467" max="11467" width="6.19921875" customWidth="1"/>
    <col min="11468" max="11478" width="7.59765625" customWidth="1"/>
    <col min="11479" max="11479" width="3.5" customWidth="1"/>
    <col min="11480" max="11480" width="7.5" customWidth="1"/>
    <col min="11481" max="11481" width="2.09765625" customWidth="1"/>
    <col min="11666" max="11666" width="6.8984375" customWidth="1"/>
    <col min="11667" max="11667" width="34.09765625" customWidth="1"/>
    <col min="11668" max="11668" width="5.5" customWidth="1"/>
    <col min="11669" max="11677" width="8.69921875" customWidth="1"/>
    <col min="11678" max="11678" width="5.09765625" customWidth="1"/>
    <col min="11721" max="11721" width="7.09765625" customWidth="1"/>
    <col min="11722" max="11722" width="25.69921875" customWidth="1"/>
    <col min="11723" max="11723" width="6.19921875" customWidth="1"/>
    <col min="11724" max="11734" width="7.59765625" customWidth="1"/>
    <col min="11735" max="11735" width="3.5" customWidth="1"/>
    <col min="11736" max="11736" width="7.5" customWidth="1"/>
    <col min="11737" max="11737" width="2.09765625" customWidth="1"/>
    <col min="11922" max="11922" width="6.8984375" customWidth="1"/>
    <col min="11923" max="11923" width="34.09765625" customWidth="1"/>
    <col min="11924" max="11924" width="5.5" customWidth="1"/>
    <col min="11925" max="11933" width="8.69921875" customWidth="1"/>
    <col min="11934" max="11934" width="5.09765625" customWidth="1"/>
    <col min="11977" max="11977" width="7.09765625" customWidth="1"/>
    <col min="11978" max="11978" width="25.69921875" customWidth="1"/>
    <col min="11979" max="11979" width="6.19921875" customWidth="1"/>
    <col min="11980" max="11990" width="7.59765625" customWidth="1"/>
    <col min="11991" max="11991" width="3.5" customWidth="1"/>
    <col min="11992" max="11992" width="7.5" customWidth="1"/>
    <col min="11993" max="11993" width="2.09765625" customWidth="1"/>
    <col min="12178" max="12178" width="6.8984375" customWidth="1"/>
    <col min="12179" max="12179" width="34.09765625" customWidth="1"/>
    <col min="12180" max="12180" width="5.5" customWidth="1"/>
    <col min="12181" max="12189" width="8.69921875" customWidth="1"/>
    <col min="12190" max="12190" width="5.09765625" customWidth="1"/>
    <col min="12233" max="12233" width="7.09765625" customWidth="1"/>
    <col min="12234" max="12234" width="25.69921875" customWidth="1"/>
    <col min="12235" max="12235" width="6.19921875" customWidth="1"/>
    <col min="12236" max="12246" width="7.59765625" customWidth="1"/>
    <col min="12247" max="12247" width="3.5" customWidth="1"/>
    <col min="12248" max="12248" width="7.5" customWidth="1"/>
    <col min="12249" max="12249" width="2.09765625" customWidth="1"/>
    <col min="12434" max="12434" width="6.8984375" customWidth="1"/>
    <col min="12435" max="12435" width="34.09765625" customWidth="1"/>
    <col min="12436" max="12436" width="5.5" customWidth="1"/>
    <col min="12437" max="12445" width="8.69921875" customWidth="1"/>
    <col min="12446" max="12446" width="5.09765625" customWidth="1"/>
    <col min="12489" max="12489" width="7.09765625" customWidth="1"/>
    <col min="12490" max="12490" width="25.69921875" customWidth="1"/>
    <col min="12491" max="12491" width="6.19921875" customWidth="1"/>
    <col min="12492" max="12502" width="7.59765625" customWidth="1"/>
    <col min="12503" max="12503" width="3.5" customWidth="1"/>
    <col min="12504" max="12504" width="7.5" customWidth="1"/>
    <col min="12505" max="12505" width="2.09765625" customWidth="1"/>
    <col min="12690" max="12690" width="6.8984375" customWidth="1"/>
    <col min="12691" max="12691" width="34.09765625" customWidth="1"/>
    <col min="12692" max="12692" width="5.5" customWidth="1"/>
    <col min="12693" max="12701" width="8.69921875" customWidth="1"/>
    <col min="12702" max="12702" width="5.09765625" customWidth="1"/>
    <col min="12745" max="12745" width="7.09765625" customWidth="1"/>
    <col min="12746" max="12746" width="25.69921875" customWidth="1"/>
    <col min="12747" max="12747" width="6.19921875" customWidth="1"/>
    <col min="12748" max="12758" width="7.59765625" customWidth="1"/>
    <col min="12759" max="12759" width="3.5" customWidth="1"/>
    <col min="12760" max="12760" width="7.5" customWidth="1"/>
    <col min="12761" max="12761" width="2.09765625" customWidth="1"/>
    <col min="12946" max="12946" width="6.8984375" customWidth="1"/>
    <col min="12947" max="12947" width="34.09765625" customWidth="1"/>
    <col min="12948" max="12948" width="5.5" customWidth="1"/>
    <col min="12949" max="12957" width="8.69921875" customWidth="1"/>
    <col min="12958" max="12958" width="5.09765625" customWidth="1"/>
    <col min="13001" max="13001" width="7.09765625" customWidth="1"/>
    <col min="13002" max="13002" width="25.69921875" customWidth="1"/>
    <col min="13003" max="13003" width="6.19921875" customWidth="1"/>
    <col min="13004" max="13014" width="7.59765625" customWidth="1"/>
    <col min="13015" max="13015" width="3.5" customWidth="1"/>
    <col min="13016" max="13016" width="7.5" customWidth="1"/>
    <col min="13017" max="13017" width="2.09765625" customWidth="1"/>
    <col min="13202" max="13202" width="6.8984375" customWidth="1"/>
    <col min="13203" max="13203" width="34.09765625" customWidth="1"/>
    <col min="13204" max="13204" width="5.5" customWidth="1"/>
    <col min="13205" max="13213" width="8.69921875" customWidth="1"/>
    <col min="13214" max="13214" width="5.09765625" customWidth="1"/>
    <col min="13257" max="13257" width="7.09765625" customWidth="1"/>
    <col min="13258" max="13258" width="25.69921875" customWidth="1"/>
    <col min="13259" max="13259" width="6.19921875" customWidth="1"/>
    <col min="13260" max="13270" width="7.59765625" customWidth="1"/>
    <col min="13271" max="13271" width="3.5" customWidth="1"/>
    <col min="13272" max="13272" width="7.5" customWidth="1"/>
    <col min="13273" max="13273" width="2.09765625" customWidth="1"/>
    <col min="13458" max="13458" width="6.8984375" customWidth="1"/>
    <col min="13459" max="13459" width="34.09765625" customWidth="1"/>
    <col min="13460" max="13460" width="5.5" customWidth="1"/>
    <col min="13461" max="13469" width="8.69921875" customWidth="1"/>
    <col min="13470" max="13470" width="5.09765625" customWidth="1"/>
    <col min="13513" max="13513" width="7.09765625" customWidth="1"/>
    <col min="13514" max="13514" width="25.69921875" customWidth="1"/>
    <col min="13515" max="13515" width="6.19921875" customWidth="1"/>
    <col min="13516" max="13526" width="7.59765625" customWidth="1"/>
    <col min="13527" max="13527" width="3.5" customWidth="1"/>
    <col min="13528" max="13528" width="7.5" customWidth="1"/>
    <col min="13529" max="13529" width="2.09765625" customWidth="1"/>
    <col min="13714" max="13714" width="6.8984375" customWidth="1"/>
    <col min="13715" max="13715" width="34.09765625" customWidth="1"/>
    <col min="13716" max="13716" width="5.5" customWidth="1"/>
    <col min="13717" max="13725" width="8.69921875" customWidth="1"/>
    <col min="13726" max="13726" width="5.09765625" customWidth="1"/>
    <col min="13769" max="13769" width="7.09765625" customWidth="1"/>
    <col min="13770" max="13770" width="25.69921875" customWidth="1"/>
    <col min="13771" max="13771" width="6.19921875" customWidth="1"/>
    <col min="13772" max="13782" width="7.59765625" customWidth="1"/>
    <col min="13783" max="13783" width="3.5" customWidth="1"/>
    <col min="13784" max="13784" width="7.5" customWidth="1"/>
    <col min="13785" max="13785" width="2.09765625" customWidth="1"/>
    <col min="13970" max="13970" width="6.8984375" customWidth="1"/>
    <col min="13971" max="13971" width="34.09765625" customWidth="1"/>
    <col min="13972" max="13972" width="5.5" customWidth="1"/>
    <col min="13973" max="13981" width="8.69921875" customWidth="1"/>
    <col min="13982" max="13982" width="5.09765625" customWidth="1"/>
    <col min="14025" max="14025" width="7.09765625" customWidth="1"/>
    <col min="14026" max="14026" width="25.69921875" customWidth="1"/>
    <col min="14027" max="14027" width="6.19921875" customWidth="1"/>
    <col min="14028" max="14038" width="7.59765625" customWidth="1"/>
    <col min="14039" max="14039" width="3.5" customWidth="1"/>
    <col min="14040" max="14040" width="7.5" customWidth="1"/>
    <col min="14041" max="14041" width="2.09765625" customWidth="1"/>
    <col min="14226" max="14226" width="6.8984375" customWidth="1"/>
    <col min="14227" max="14227" width="34.09765625" customWidth="1"/>
    <col min="14228" max="14228" width="5.5" customWidth="1"/>
    <col min="14229" max="14237" width="8.69921875" customWidth="1"/>
    <col min="14238" max="14238" width="5.09765625" customWidth="1"/>
    <col min="14281" max="14281" width="7.09765625" customWidth="1"/>
    <col min="14282" max="14282" width="25.69921875" customWidth="1"/>
    <col min="14283" max="14283" width="6.19921875" customWidth="1"/>
    <col min="14284" max="14294" width="7.59765625" customWidth="1"/>
    <col min="14295" max="14295" width="3.5" customWidth="1"/>
    <col min="14296" max="14296" width="7.5" customWidth="1"/>
    <col min="14297" max="14297" width="2.09765625" customWidth="1"/>
    <col min="14482" max="14482" width="6.8984375" customWidth="1"/>
    <col min="14483" max="14483" width="34.09765625" customWidth="1"/>
    <col min="14484" max="14484" width="5.5" customWidth="1"/>
    <col min="14485" max="14493" width="8.69921875" customWidth="1"/>
    <col min="14494" max="14494" width="5.09765625" customWidth="1"/>
    <col min="14537" max="14537" width="7.09765625" customWidth="1"/>
    <col min="14538" max="14538" width="25.69921875" customWidth="1"/>
    <col min="14539" max="14539" width="6.19921875" customWidth="1"/>
    <col min="14540" max="14550" width="7.59765625" customWidth="1"/>
    <col min="14551" max="14551" width="3.5" customWidth="1"/>
    <col min="14552" max="14552" width="7.5" customWidth="1"/>
    <col min="14553" max="14553" width="2.09765625" customWidth="1"/>
    <col min="14738" max="14738" width="6.8984375" customWidth="1"/>
    <col min="14739" max="14739" width="34.09765625" customWidth="1"/>
    <col min="14740" max="14740" width="5.5" customWidth="1"/>
    <col min="14741" max="14749" width="8.69921875" customWidth="1"/>
    <col min="14750" max="14750" width="5.09765625" customWidth="1"/>
    <col min="14793" max="14793" width="7.09765625" customWidth="1"/>
    <col min="14794" max="14794" width="25.69921875" customWidth="1"/>
    <col min="14795" max="14795" width="6.19921875" customWidth="1"/>
    <col min="14796" max="14806" width="7.59765625" customWidth="1"/>
    <col min="14807" max="14807" width="3.5" customWidth="1"/>
    <col min="14808" max="14808" width="7.5" customWidth="1"/>
    <col min="14809" max="14809" width="2.09765625" customWidth="1"/>
    <col min="14994" max="14994" width="6.8984375" customWidth="1"/>
    <col min="14995" max="14995" width="34.09765625" customWidth="1"/>
    <col min="14996" max="14996" width="5.5" customWidth="1"/>
    <col min="14997" max="15005" width="8.69921875" customWidth="1"/>
    <col min="15006" max="15006" width="5.09765625" customWidth="1"/>
    <col min="15049" max="15049" width="7.09765625" customWidth="1"/>
    <col min="15050" max="15050" width="25.69921875" customWidth="1"/>
    <col min="15051" max="15051" width="6.19921875" customWidth="1"/>
    <col min="15052" max="15062" width="7.59765625" customWidth="1"/>
    <col min="15063" max="15063" width="3.5" customWidth="1"/>
    <col min="15064" max="15064" width="7.5" customWidth="1"/>
    <col min="15065" max="15065" width="2.09765625" customWidth="1"/>
    <col min="15250" max="15250" width="6.8984375" customWidth="1"/>
    <col min="15251" max="15251" width="34.09765625" customWidth="1"/>
    <col min="15252" max="15252" width="5.5" customWidth="1"/>
    <col min="15253" max="15261" width="8.69921875" customWidth="1"/>
    <col min="15262" max="15262" width="5.09765625" customWidth="1"/>
    <col min="15305" max="15305" width="7.09765625" customWidth="1"/>
    <col min="15306" max="15306" width="25.69921875" customWidth="1"/>
    <col min="15307" max="15307" width="6.19921875" customWidth="1"/>
    <col min="15308" max="15318" width="7.59765625" customWidth="1"/>
    <col min="15319" max="15319" width="3.5" customWidth="1"/>
    <col min="15320" max="15320" width="7.5" customWidth="1"/>
    <col min="15321" max="15321" width="2.09765625" customWidth="1"/>
    <col min="15506" max="15506" width="6.8984375" customWidth="1"/>
    <col min="15507" max="15507" width="34.09765625" customWidth="1"/>
    <col min="15508" max="15508" width="5.5" customWidth="1"/>
    <col min="15509" max="15517" width="8.69921875" customWidth="1"/>
    <col min="15518" max="15518" width="5.09765625" customWidth="1"/>
    <col min="15561" max="15561" width="7.09765625" customWidth="1"/>
    <col min="15562" max="15562" width="25.69921875" customWidth="1"/>
    <col min="15563" max="15563" width="6.19921875" customWidth="1"/>
    <col min="15564" max="15574" width="7.59765625" customWidth="1"/>
    <col min="15575" max="15575" width="3.5" customWidth="1"/>
    <col min="15576" max="15576" width="7.5" customWidth="1"/>
    <col min="15577" max="15577" width="2.09765625" customWidth="1"/>
    <col min="15762" max="15762" width="6.8984375" customWidth="1"/>
    <col min="15763" max="15763" width="34.09765625" customWidth="1"/>
    <col min="15764" max="15764" width="5.5" customWidth="1"/>
    <col min="15765" max="15773" width="8.69921875" customWidth="1"/>
    <col min="15774" max="15774" width="5.09765625" customWidth="1"/>
    <col min="15817" max="15817" width="7.09765625" customWidth="1"/>
    <col min="15818" max="15818" width="25.69921875" customWidth="1"/>
    <col min="15819" max="15819" width="6.19921875" customWidth="1"/>
    <col min="15820" max="15830" width="7.59765625" customWidth="1"/>
    <col min="15831" max="15831" width="3.5" customWidth="1"/>
    <col min="15832" max="15832" width="7.5" customWidth="1"/>
    <col min="15833" max="15833" width="2.09765625" customWidth="1"/>
    <col min="16018" max="16018" width="6.8984375" customWidth="1"/>
    <col min="16019" max="16019" width="34.09765625" customWidth="1"/>
    <col min="16020" max="16020" width="5.5" customWidth="1"/>
    <col min="16021" max="16029" width="8.69921875" customWidth="1"/>
    <col min="16030" max="16030" width="5.09765625" customWidth="1"/>
    <col min="16073" max="16073" width="7.09765625" customWidth="1"/>
    <col min="16074" max="16074" width="25.69921875" customWidth="1"/>
    <col min="16075" max="16075" width="6.19921875" customWidth="1"/>
    <col min="16076" max="16086" width="7.59765625" customWidth="1"/>
    <col min="16087" max="16087" width="3.5" customWidth="1"/>
    <col min="16088" max="16088" width="7.5" customWidth="1"/>
    <col min="16089" max="16089" width="2.09765625" customWidth="1"/>
    <col min="16274" max="16274" width="6.8984375" customWidth="1"/>
    <col min="16275" max="16275" width="34.09765625" customWidth="1"/>
    <col min="16276" max="16276" width="5.5" customWidth="1"/>
    <col min="16277" max="16285" width="8.69921875" customWidth="1"/>
    <col min="16286" max="16286" width="5.09765625" customWidth="1"/>
  </cols>
  <sheetData>
    <row r="1" spans="1:33" s="900" customFormat="1" x14ac:dyDescent="0.3">
      <c r="A1" s="6080" t="s">
        <v>0</v>
      </c>
      <c r="B1" s="6080"/>
      <c r="C1" s="6080"/>
      <c r="D1" s="899"/>
      <c r="E1" s="899"/>
      <c r="F1" s="899"/>
      <c r="G1" s="899"/>
      <c r="H1" s="899"/>
      <c r="I1" s="899"/>
      <c r="J1" s="899"/>
      <c r="K1" s="899"/>
      <c r="L1" s="899"/>
    </row>
    <row r="2" spans="1:33" s="941" customFormat="1" ht="14.4" x14ac:dyDescent="0.3">
      <c r="A2" s="6679" t="s">
        <v>1916</v>
      </c>
      <c r="B2" s="6679"/>
      <c r="C2" s="6679"/>
      <c r="D2" s="6679"/>
      <c r="E2" s="6679"/>
      <c r="F2" s="6679"/>
      <c r="G2" s="6679"/>
      <c r="H2" s="6679"/>
      <c r="I2" s="6679"/>
      <c r="J2" s="6679"/>
      <c r="K2" s="6679"/>
      <c r="L2" s="6679"/>
      <c r="M2" s="6679"/>
      <c r="N2" s="6679"/>
      <c r="O2" s="6679"/>
    </row>
    <row r="3" spans="1:33" ht="16.2" thickBot="1" x14ac:dyDescent="0.35">
      <c r="A3" s="903"/>
      <c r="C3" s="943"/>
      <c r="D3" s="943"/>
      <c r="E3" s="943"/>
      <c r="F3" s="943"/>
      <c r="G3" s="943"/>
      <c r="H3" s="943"/>
      <c r="I3" s="943"/>
      <c r="J3" s="943"/>
      <c r="K3" s="943"/>
      <c r="L3" s="943"/>
      <c r="M3" s="943"/>
      <c r="N3" s="943"/>
      <c r="O3" s="943"/>
      <c r="R3" s="944"/>
      <c r="S3" s="944"/>
      <c r="T3" s="944"/>
      <c r="U3" s="945" t="s">
        <v>1887</v>
      </c>
      <c r="X3" s="906"/>
      <c r="Y3" s="906"/>
      <c r="Z3" s="906"/>
      <c r="AA3" s="906"/>
      <c r="AB3" s="906"/>
    </row>
    <row r="4" spans="1:33" ht="15" customHeight="1" x14ac:dyDescent="0.3">
      <c r="A4" s="6680" t="s">
        <v>1888</v>
      </c>
      <c r="B4" s="6682" t="s">
        <v>1889</v>
      </c>
      <c r="C4" s="6683" t="s">
        <v>1833</v>
      </c>
      <c r="D4" s="6672">
        <v>2020</v>
      </c>
      <c r="E4" s="6673"/>
      <c r="F4" s="6673"/>
      <c r="G4" s="6673"/>
      <c r="H4" s="6674"/>
      <c r="I4" s="6672">
        <v>2021</v>
      </c>
      <c r="J4" s="6673"/>
      <c r="K4" s="6673"/>
      <c r="L4" s="6673"/>
      <c r="M4" s="6674"/>
      <c r="N4" s="6672">
        <v>2022</v>
      </c>
      <c r="O4" s="6673"/>
      <c r="P4" s="6673"/>
      <c r="Q4" s="6673"/>
      <c r="R4" s="6674"/>
      <c r="S4" s="6672">
        <v>2023</v>
      </c>
      <c r="T4" s="6673"/>
      <c r="U4" s="6673"/>
      <c r="V4" s="6673"/>
      <c r="W4" s="6674"/>
      <c r="X4" s="6675">
        <v>2024</v>
      </c>
      <c r="Y4" s="6676"/>
      <c r="Z4" s="6676"/>
      <c r="AA4" s="6677"/>
      <c r="AB4" s="6678"/>
    </row>
    <row r="5" spans="1:33" ht="26.4" x14ac:dyDescent="0.3">
      <c r="A5" s="6681"/>
      <c r="B5" s="6682"/>
      <c r="C5" s="6684"/>
      <c r="D5" s="909" t="s">
        <v>1890</v>
      </c>
      <c r="E5" s="907" t="s">
        <v>1891</v>
      </c>
      <c r="F5" s="907" t="s">
        <v>1892</v>
      </c>
      <c r="G5" s="907" t="s">
        <v>1893</v>
      </c>
      <c r="H5" s="908" t="s">
        <v>1894</v>
      </c>
      <c r="I5" s="907" t="s">
        <v>1890</v>
      </c>
      <c r="J5" s="946" t="s">
        <v>1891</v>
      </c>
      <c r="K5" s="907" t="s">
        <v>1892</v>
      </c>
      <c r="L5" s="907" t="s">
        <v>1893</v>
      </c>
      <c r="M5" s="908" t="s">
        <v>1894</v>
      </c>
      <c r="N5" s="909" t="s">
        <v>1890</v>
      </c>
      <c r="O5" s="946" t="s">
        <v>1891</v>
      </c>
      <c r="P5" s="907" t="s">
        <v>1892</v>
      </c>
      <c r="Q5" s="907" t="s">
        <v>1893</v>
      </c>
      <c r="R5" s="908" t="s">
        <v>1894</v>
      </c>
      <c r="S5" s="909" t="s">
        <v>1890</v>
      </c>
      <c r="T5" s="946" t="s">
        <v>1891</v>
      </c>
      <c r="U5" s="907" t="s">
        <v>1892</v>
      </c>
      <c r="V5" s="907" t="s">
        <v>1893</v>
      </c>
      <c r="W5" s="908" t="s">
        <v>1894</v>
      </c>
      <c r="X5" s="909" t="s">
        <v>1890</v>
      </c>
      <c r="Y5" s="910" t="s">
        <v>1891</v>
      </c>
      <c r="Z5" s="907" t="s">
        <v>1892</v>
      </c>
      <c r="AA5" s="907" t="s">
        <v>1893</v>
      </c>
      <c r="AB5" s="908" t="s">
        <v>1894</v>
      </c>
    </row>
    <row r="6" spans="1:33" ht="26.4" x14ac:dyDescent="0.3">
      <c r="A6" s="947" t="s">
        <v>1917</v>
      </c>
      <c r="B6" s="948" t="s">
        <v>1918</v>
      </c>
      <c r="C6" s="949">
        <v>447</v>
      </c>
      <c r="D6" s="950">
        <v>103.6</v>
      </c>
      <c r="E6" s="950">
        <v>104.8</v>
      </c>
      <c r="F6" s="950">
        <v>107.9</v>
      </c>
      <c r="G6" s="950">
        <v>109</v>
      </c>
      <c r="H6" s="951">
        <v>106.3</v>
      </c>
      <c r="I6" s="950">
        <v>110.7</v>
      </c>
      <c r="J6" s="952">
        <v>112.6</v>
      </c>
      <c r="K6" s="950">
        <v>116.8</v>
      </c>
      <c r="L6" s="950">
        <v>121.5</v>
      </c>
      <c r="M6" s="953">
        <v>115.4</v>
      </c>
      <c r="N6" s="954">
        <v>126.1</v>
      </c>
      <c r="O6" s="955">
        <v>130.6</v>
      </c>
      <c r="P6" s="950">
        <v>141.9</v>
      </c>
      <c r="Q6" s="950">
        <v>144.1</v>
      </c>
      <c r="R6" s="951">
        <v>135.69999999999999</v>
      </c>
      <c r="S6" s="954">
        <v>145.6</v>
      </c>
      <c r="T6" s="955">
        <v>147.4</v>
      </c>
      <c r="U6" s="950">
        <v>149</v>
      </c>
      <c r="V6" s="950">
        <v>146.80000000000001</v>
      </c>
      <c r="W6" s="951">
        <v>147.19999999999999</v>
      </c>
      <c r="X6" s="950">
        <v>148.5</v>
      </c>
      <c r="Y6" s="952">
        <v>151</v>
      </c>
      <c r="Z6" s="918">
        <v>151.4</v>
      </c>
      <c r="AA6" s="950">
        <v>153.80000000000001</v>
      </c>
      <c r="AB6" s="951">
        <v>151.19999999999999</v>
      </c>
      <c r="AC6" s="920"/>
      <c r="AD6" s="920"/>
      <c r="AE6" s="920"/>
      <c r="AF6" s="920"/>
      <c r="AG6" s="920"/>
    </row>
    <row r="7" spans="1:33" x14ac:dyDescent="0.3">
      <c r="A7" s="956" t="s">
        <v>1919</v>
      </c>
      <c r="B7" s="957" t="s">
        <v>1920</v>
      </c>
      <c r="C7" s="949">
        <v>283</v>
      </c>
      <c r="D7" s="958">
        <v>104.8</v>
      </c>
      <c r="E7" s="958">
        <v>106.2</v>
      </c>
      <c r="F7" s="958">
        <v>108.4</v>
      </c>
      <c r="G7" s="958">
        <v>109.6</v>
      </c>
      <c r="H7" s="951">
        <v>107.3</v>
      </c>
      <c r="I7" s="958">
        <v>112.2</v>
      </c>
      <c r="J7" s="958">
        <v>114.7</v>
      </c>
      <c r="K7" s="958">
        <v>118.9</v>
      </c>
      <c r="L7" s="958">
        <v>125.7</v>
      </c>
      <c r="M7" s="953">
        <v>117.9</v>
      </c>
      <c r="N7" s="959">
        <v>132</v>
      </c>
      <c r="O7" s="960">
        <v>138.30000000000001</v>
      </c>
      <c r="P7" s="950">
        <v>151.4</v>
      </c>
      <c r="Q7" s="958">
        <v>154.6</v>
      </c>
      <c r="R7" s="951">
        <v>144.1</v>
      </c>
      <c r="S7" s="959">
        <v>156.69999999999999</v>
      </c>
      <c r="T7" s="960">
        <v>157.9</v>
      </c>
      <c r="U7" s="950">
        <v>158</v>
      </c>
      <c r="V7" s="958">
        <v>154.5</v>
      </c>
      <c r="W7" s="951">
        <v>156.80000000000001</v>
      </c>
      <c r="X7" s="958">
        <v>155.1</v>
      </c>
      <c r="Y7" s="950">
        <v>156.9</v>
      </c>
      <c r="Z7" s="961">
        <v>157.5</v>
      </c>
      <c r="AA7" s="958">
        <v>161.1</v>
      </c>
      <c r="AB7" s="951">
        <v>157.69999999999999</v>
      </c>
      <c r="AC7" s="920"/>
      <c r="AD7" s="920"/>
      <c r="AE7" s="920"/>
      <c r="AF7" s="920"/>
    </row>
    <row r="8" spans="1:33" ht="26.4" x14ac:dyDescent="0.3">
      <c r="A8" s="962">
        <v>1010</v>
      </c>
      <c r="B8" s="963" t="s">
        <v>1921</v>
      </c>
      <c r="C8" s="964">
        <v>61</v>
      </c>
      <c r="D8" s="965">
        <v>102.3</v>
      </c>
      <c r="E8" s="965">
        <v>102.4</v>
      </c>
      <c r="F8" s="965">
        <v>106.2</v>
      </c>
      <c r="G8" s="965">
        <v>107.1</v>
      </c>
      <c r="H8" s="951">
        <v>104.5</v>
      </c>
      <c r="I8" s="965">
        <v>107.2</v>
      </c>
      <c r="J8" s="965">
        <v>107.8</v>
      </c>
      <c r="K8" s="965">
        <v>113.3</v>
      </c>
      <c r="L8" s="965">
        <v>120.2</v>
      </c>
      <c r="M8" s="966">
        <v>112.1</v>
      </c>
      <c r="N8" s="967">
        <v>127.7</v>
      </c>
      <c r="O8" s="968">
        <v>131.6</v>
      </c>
      <c r="P8" s="965">
        <v>140.6</v>
      </c>
      <c r="Q8" s="965">
        <v>146.5</v>
      </c>
      <c r="R8" s="951">
        <v>136.6</v>
      </c>
      <c r="S8" s="967">
        <v>146.6</v>
      </c>
      <c r="T8" s="968">
        <v>146.6</v>
      </c>
      <c r="U8" s="965">
        <v>150.4</v>
      </c>
      <c r="V8" s="965">
        <v>148.80000000000001</v>
      </c>
      <c r="W8" s="951">
        <v>148.1</v>
      </c>
      <c r="X8" s="965">
        <v>151.1</v>
      </c>
      <c r="Y8" s="965">
        <v>152.6</v>
      </c>
      <c r="Z8" s="927">
        <v>153.9</v>
      </c>
      <c r="AA8" s="965">
        <v>154.80000000000001</v>
      </c>
      <c r="AB8" s="951">
        <v>153.1</v>
      </c>
      <c r="AC8" s="920"/>
      <c r="AD8" s="920"/>
      <c r="AE8" s="920"/>
      <c r="AF8" s="920"/>
    </row>
    <row r="9" spans="1:33" ht="26.4" x14ac:dyDescent="0.3">
      <c r="A9" s="962">
        <v>1020</v>
      </c>
      <c r="B9" s="963" t="s">
        <v>1922</v>
      </c>
      <c r="C9" s="964">
        <v>3</v>
      </c>
      <c r="D9" s="965">
        <v>100</v>
      </c>
      <c r="E9" s="965">
        <v>107.3</v>
      </c>
      <c r="F9" s="965">
        <v>109.2</v>
      </c>
      <c r="G9" s="965">
        <v>109.2</v>
      </c>
      <c r="H9" s="951">
        <v>106.4</v>
      </c>
      <c r="I9" s="965">
        <v>109.2</v>
      </c>
      <c r="J9" s="965">
        <v>109.2</v>
      </c>
      <c r="K9" s="965">
        <v>109.2</v>
      </c>
      <c r="L9" s="965">
        <v>113</v>
      </c>
      <c r="M9" s="966">
        <v>110.2</v>
      </c>
      <c r="N9" s="967">
        <v>114.1</v>
      </c>
      <c r="O9" s="968">
        <v>121.7</v>
      </c>
      <c r="P9" s="965">
        <v>132.4</v>
      </c>
      <c r="Q9" s="965">
        <v>134.4</v>
      </c>
      <c r="R9" s="951">
        <v>125.7</v>
      </c>
      <c r="S9" s="967">
        <v>127.3</v>
      </c>
      <c r="T9" s="968">
        <v>134.4</v>
      </c>
      <c r="U9" s="965">
        <v>134.4</v>
      </c>
      <c r="V9" s="965">
        <v>134.4</v>
      </c>
      <c r="W9" s="951">
        <v>132.6</v>
      </c>
      <c r="X9" s="965">
        <v>140</v>
      </c>
      <c r="Y9" s="965">
        <v>151.30000000000001</v>
      </c>
      <c r="Z9" s="927">
        <v>151.80000000000001</v>
      </c>
      <c r="AA9" s="965">
        <v>163</v>
      </c>
      <c r="AB9" s="951">
        <v>151.5</v>
      </c>
      <c r="AC9" s="920"/>
      <c r="AD9" s="920"/>
      <c r="AE9" s="920"/>
      <c r="AF9" s="920"/>
    </row>
    <row r="10" spans="1:33" ht="26.4" x14ac:dyDescent="0.3">
      <c r="A10" s="962">
        <v>1030</v>
      </c>
      <c r="B10" s="963" t="s">
        <v>1923</v>
      </c>
      <c r="C10" s="964">
        <v>11</v>
      </c>
      <c r="D10" s="965">
        <v>103</v>
      </c>
      <c r="E10" s="965">
        <v>105.7</v>
      </c>
      <c r="F10" s="965">
        <v>110.1</v>
      </c>
      <c r="G10" s="965">
        <v>111.7</v>
      </c>
      <c r="H10" s="951">
        <v>107.6</v>
      </c>
      <c r="I10" s="965">
        <v>114.6</v>
      </c>
      <c r="J10" s="965">
        <v>116.6</v>
      </c>
      <c r="K10" s="965">
        <v>117.5</v>
      </c>
      <c r="L10" s="965">
        <v>120.6</v>
      </c>
      <c r="M10" s="966">
        <v>117.3</v>
      </c>
      <c r="N10" s="967">
        <v>126.1</v>
      </c>
      <c r="O10" s="968">
        <v>130.30000000000001</v>
      </c>
      <c r="P10" s="965">
        <v>146.80000000000001</v>
      </c>
      <c r="Q10" s="965">
        <v>153.19999999999999</v>
      </c>
      <c r="R10" s="951">
        <v>139.1</v>
      </c>
      <c r="S10" s="967">
        <v>155.5</v>
      </c>
      <c r="T10" s="968">
        <v>157.9</v>
      </c>
      <c r="U10" s="965">
        <v>164.3</v>
      </c>
      <c r="V10" s="965">
        <v>165.9</v>
      </c>
      <c r="W10" s="951">
        <v>160.9</v>
      </c>
      <c r="X10" s="965">
        <v>167.7</v>
      </c>
      <c r="Y10" s="965">
        <v>171.6</v>
      </c>
      <c r="Z10" s="927">
        <v>175.6</v>
      </c>
      <c r="AA10" s="965">
        <v>178.3</v>
      </c>
      <c r="AB10" s="951">
        <v>173.3</v>
      </c>
      <c r="AC10" s="920"/>
      <c r="AD10" s="920"/>
      <c r="AE10" s="920"/>
      <c r="AF10" s="920"/>
    </row>
    <row r="11" spans="1:33" ht="26.4" x14ac:dyDescent="0.3">
      <c r="A11" s="962">
        <v>1040</v>
      </c>
      <c r="B11" s="963" t="s">
        <v>1924</v>
      </c>
      <c r="C11" s="964">
        <v>21</v>
      </c>
      <c r="D11" s="965">
        <v>94.8</v>
      </c>
      <c r="E11" s="965">
        <v>95.5</v>
      </c>
      <c r="F11" s="965">
        <v>96.7</v>
      </c>
      <c r="G11" s="965">
        <v>103.3</v>
      </c>
      <c r="H11" s="951">
        <v>97.6</v>
      </c>
      <c r="I11" s="965">
        <v>119</v>
      </c>
      <c r="J11" s="965">
        <v>129.5</v>
      </c>
      <c r="K11" s="965">
        <v>132.9</v>
      </c>
      <c r="L11" s="965">
        <v>130.19999999999999</v>
      </c>
      <c r="M11" s="966">
        <v>127.9</v>
      </c>
      <c r="N11" s="967">
        <v>131.9</v>
      </c>
      <c r="O11" s="968">
        <v>133.19999999999999</v>
      </c>
      <c r="P11" s="965">
        <v>222.7</v>
      </c>
      <c r="Q11" s="965">
        <v>215.1</v>
      </c>
      <c r="R11" s="951">
        <v>175.7</v>
      </c>
      <c r="S11" s="967">
        <v>202.7</v>
      </c>
      <c r="T11" s="968">
        <v>192.9</v>
      </c>
      <c r="U11" s="965">
        <v>172.7</v>
      </c>
      <c r="V11" s="965">
        <v>172.6</v>
      </c>
      <c r="W11" s="951">
        <v>185.2</v>
      </c>
      <c r="X11" s="965">
        <v>169.4</v>
      </c>
      <c r="Y11" s="965">
        <v>165.3</v>
      </c>
      <c r="Z11" s="927">
        <v>164.8</v>
      </c>
      <c r="AA11" s="965">
        <v>174.1</v>
      </c>
      <c r="AB11" s="951">
        <v>168.4</v>
      </c>
      <c r="AC11" s="920"/>
      <c r="AD11" s="920"/>
      <c r="AE11" s="920"/>
      <c r="AF11" s="920"/>
    </row>
    <row r="12" spans="1:33" x14ac:dyDescent="0.3">
      <c r="A12" s="962">
        <v>1050</v>
      </c>
      <c r="B12" s="963" t="s">
        <v>1925</v>
      </c>
      <c r="C12" s="964">
        <v>22</v>
      </c>
      <c r="D12" s="965">
        <v>104.2</v>
      </c>
      <c r="E12" s="965">
        <v>105.1</v>
      </c>
      <c r="F12" s="965">
        <v>106.5</v>
      </c>
      <c r="G12" s="965">
        <v>105.3</v>
      </c>
      <c r="H12" s="951">
        <v>105.3</v>
      </c>
      <c r="I12" s="965">
        <v>108.6</v>
      </c>
      <c r="J12" s="965">
        <v>112.1</v>
      </c>
      <c r="K12" s="965">
        <v>119</v>
      </c>
      <c r="L12" s="965">
        <v>122.9</v>
      </c>
      <c r="M12" s="966">
        <v>115.7</v>
      </c>
      <c r="N12" s="967">
        <v>125.5</v>
      </c>
      <c r="O12" s="968">
        <v>128.4</v>
      </c>
      <c r="P12" s="965">
        <v>139.9</v>
      </c>
      <c r="Q12" s="965">
        <v>144.80000000000001</v>
      </c>
      <c r="R12" s="951">
        <v>134.69999999999999</v>
      </c>
      <c r="S12" s="967">
        <v>145.80000000000001</v>
      </c>
      <c r="T12" s="968">
        <v>145.9</v>
      </c>
      <c r="U12" s="965">
        <v>146.69999999999999</v>
      </c>
      <c r="V12" s="965">
        <v>148.4</v>
      </c>
      <c r="W12" s="951">
        <v>146.69999999999999</v>
      </c>
      <c r="X12" s="965">
        <v>149.1</v>
      </c>
      <c r="Y12" s="965">
        <v>154.1</v>
      </c>
      <c r="Z12" s="927">
        <v>155.1</v>
      </c>
      <c r="AA12" s="965">
        <v>155.19999999999999</v>
      </c>
      <c r="AB12" s="951">
        <v>153.4</v>
      </c>
      <c r="AC12" s="920"/>
      <c r="AD12" s="920"/>
      <c r="AE12" s="920"/>
      <c r="AF12" s="920"/>
    </row>
    <row r="13" spans="1:33" x14ac:dyDescent="0.3">
      <c r="A13" s="962">
        <v>1061</v>
      </c>
      <c r="B13" s="963" t="s">
        <v>1926</v>
      </c>
      <c r="C13" s="964">
        <v>28</v>
      </c>
      <c r="D13" s="965">
        <v>120.2</v>
      </c>
      <c r="E13" s="965">
        <v>127.9</v>
      </c>
      <c r="F13" s="965">
        <v>128</v>
      </c>
      <c r="G13" s="965">
        <v>127.4</v>
      </c>
      <c r="H13" s="951">
        <v>125.9</v>
      </c>
      <c r="I13" s="965">
        <v>127.7</v>
      </c>
      <c r="J13" s="965">
        <v>130.4</v>
      </c>
      <c r="K13" s="965">
        <v>136.30000000000001</v>
      </c>
      <c r="L13" s="965">
        <v>137.4</v>
      </c>
      <c r="M13" s="966">
        <v>133</v>
      </c>
      <c r="N13" s="967">
        <v>149</v>
      </c>
      <c r="O13" s="968">
        <v>183.9</v>
      </c>
      <c r="P13" s="965">
        <v>188.3</v>
      </c>
      <c r="Q13" s="965">
        <v>185.6</v>
      </c>
      <c r="R13" s="951">
        <v>176.7</v>
      </c>
      <c r="S13" s="967">
        <v>206.6</v>
      </c>
      <c r="T13" s="968">
        <v>209.5</v>
      </c>
      <c r="U13" s="965">
        <v>208.9</v>
      </c>
      <c r="V13" s="965">
        <v>175.7</v>
      </c>
      <c r="W13" s="951">
        <v>200.2</v>
      </c>
      <c r="X13" s="965">
        <v>169.2</v>
      </c>
      <c r="Y13" s="965">
        <v>170.9</v>
      </c>
      <c r="Z13" s="927">
        <v>169.7</v>
      </c>
      <c r="AA13" s="965">
        <v>173.5</v>
      </c>
      <c r="AB13" s="951">
        <v>170.8</v>
      </c>
      <c r="AC13" s="920"/>
      <c r="AD13" s="920"/>
      <c r="AE13" s="920"/>
      <c r="AF13" s="920"/>
    </row>
    <row r="14" spans="1:33" x14ac:dyDescent="0.3">
      <c r="A14" s="962">
        <v>1071</v>
      </c>
      <c r="B14" s="963" t="s">
        <v>1927</v>
      </c>
      <c r="C14" s="964">
        <v>43</v>
      </c>
      <c r="D14" s="965">
        <v>101.8</v>
      </c>
      <c r="E14" s="965">
        <v>103</v>
      </c>
      <c r="F14" s="965">
        <v>103.6</v>
      </c>
      <c r="G14" s="965">
        <v>103.7</v>
      </c>
      <c r="H14" s="951">
        <v>103</v>
      </c>
      <c r="I14" s="965">
        <v>103.7</v>
      </c>
      <c r="J14" s="965">
        <v>104</v>
      </c>
      <c r="K14" s="965">
        <v>107.5</v>
      </c>
      <c r="L14" s="965">
        <v>107.8</v>
      </c>
      <c r="M14" s="966">
        <v>105.8</v>
      </c>
      <c r="N14" s="967">
        <v>113.2</v>
      </c>
      <c r="O14" s="968">
        <v>113.3</v>
      </c>
      <c r="P14" s="965">
        <v>117</v>
      </c>
      <c r="Q14" s="965">
        <v>123.1</v>
      </c>
      <c r="R14" s="951">
        <v>116.7</v>
      </c>
      <c r="S14" s="967">
        <v>125.8</v>
      </c>
      <c r="T14" s="968">
        <v>130.5</v>
      </c>
      <c r="U14" s="965">
        <v>131.30000000000001</v>
      </c>
      <c r="V14" s="965">
        <v>132.5</v>
      </c>
      <c r="W14" s="951">
        <v>130</v>
      </c>
      <c r="X14" s="965">
        <v>135.4</v>
      </c>
      <c r="Y14" s="965">
        <v>138.5</v>
      </c>
      <c r="Z14" s="969">
        <v>140.6</v>
      </c>
      <c r="AA14" s="965">
        <v>142.80000000000001</v>
      </c>
      <c r="AB14" s="951">
        <v>139.30000000000001</v>
      </c>
      <c r="AC14" s="920"/>
      <c r="AD14" s="920"/>
      <c r="AE14" s="920"/>
      <c r="AF14" s="920"/>
    </row>
    <row r="15" spans="1:33" ht="52.8" x14ac:dyDescent="0.3">
      <c r="A15" s="970" t="s">
        <v>1928</v>
      </c>
      <c r="B15" s="971" t="s">
        <v>1929</v>
      </c>
      <c r="C15" s="972">
        <v>39</v>
      </c>
      <c r="D15" s="969">
        <v>102.1</v>
      </c>
      <c r="E15" s="969">
        <v>103</v>
      </c>
      <c r="F15" s="969">
        <v>103.7</v>
      </c>
      <c r="G15" s="969">
        <v>103.8</v>
      </c>
      <c r="H15" s="951">
        <v>103.2</v>
      </c>
      <c r="I15" s="969">
        <v>103.8</v>
      </c>
      <c r="J15" s="969">
        <v>104.1</v>
      </c>
      <c r="K15" s="969">
        <v>107.1</v>
      </c>
      <c r="L15" s="969">
        <v>107.2</v>
      </c>
      <c r="M15" s="973">
        <v>105.6</v>
      </c>
      <c r="N15" s="974">
        <v>113.2</v>
      </c>
      <c r="O15" s="975">
        <v>113.2</v>
      </c>
      <c r="P15" s="969">
        <v>117.1</v>
      </c>
      <c r="Q15" s="969">
        <v>123.6</v>
      </c>
      <c r="R15" s="976">
        <v>116.8</v>
      </c>
      <c r="S15" s="974">
        <v>126.1</v>
      </c>
      <c r="T15" s="975">
        <v>130.4</v>
      </c>
      <c r="U15" s="969">
        <v>131.4</v>
      </c>
      <c r="V15" s="969">
        <v>132.69999999999999</v>
      </c>
      <c r="W15" s="976">
        <v>130.19999999999999</v>
      </c>
      <c r="X15" s="969">
        <v>135.19999999999999</v>
      </c>
      <c r="Y15" s="969">
        <v>137.80000000000001</v>
      </c>
      <c r="Z15" s="969">
        <v>140.1</v>
      </c>
      <c r="AA15" s="969">
        <v>142.5</v>
      </c>
      <c r="AB15" s="976">
        <v>138.9</v>
      </c>
      <c r="AC15" s="920"/>
      <c r="AD15" s="920"/>
      <c r="AE15" s="920"/>
      <c r="AF15" s="920"/>
    </row>
    <row r="16" spans="1:33" ht="26.4" x14ac:dyDescent="0.3">
      <c r="A16" s="970" t="s">
        <v>1930</v>
      </c>
      <c r="B16" s="971" t="s">
        <v>1931</v>
      </c>
      <c r="C16" s="972">
        <v>4</v>
      </c>
      <c r="D16" s="969">
        <v>99.3</v>
      </c>
      <c r="E16" s="969">
        <v>103.2</v>
      </c>
      <c r="F16" s="969">
        <v>103.3</v>
      </c>
      <c r="G16" s="969">
        <v>103.3</v>
      </c>
      <c r="H16" s="951">
        <v>102.3</v>
      </c>
      <c r="I16" s="969">
        <v>103.3</v>
      </c>
      <c r="J16" s="969">
        <v>103.3</v>
      </c>
      <c r="K16" s="969">
        <v>111.8</v>
      </c>
      <c r="L16" s="969">
        <v>113.4</v>
      </c>
      <c r="M16" s="973">
        <v>108</v>
      </c>
      <c r="N16" s="974">
        <v>113.4</v>
      </c>
      <c r="O16" s="975">
        <v>114.4</v>
      </c>
      <c r="P16" s="969">
        <v>114.9</v>
      </c>
      <c r="Q16" s="969">
        <v>117.1</v>
      </c>
      <c r="R16" s="976">
        <v>115</v>
      </c>
      <c r="S16" s="974">
        <v>122.5</v>
      </c>
      <c r="T16" s="975">
        <v>131.30000000000001</v>
      </c>
      <c r="U16" s="969">
        <v>131.30000000000001</v>
      </c>
      <c r="V16" s="969">
        <v>131.4</v>
      </c>
      <c r="W16" s="976">
        <v>129.1</v>
      </c>
      <c r="X16" s="969">
        <v>137.69999999999999</v>
      </c>
      <c r="Y16" s="969">
        <v>145.9</v>
      </c>
      <c r="Z16" s="969">
        <v>146</v>
      </c>
      <c r="AA16" s="969">
        <v>146.19999999999999</v>
      </c>
      <c r="AB16" s="976">
        <v>144</v>
      </c>
      <c r="AC16" s="920"/>
      <c r="AD16" s="920"/>
      <c r="AE16" s="920"/>
      <c r="AF16" s="920"/>
    </row>
    <row r="17" spans="1:32" ht="39.6" x14ac:dyDescent="0.3">
      <c r="A17" s="962">
        <v>1074</v>
      </c>
      <c r="B17" s="963" t="s">
        <v>1932</v>
      </c>
      <c r="C17" s="964">
        <v>7</v>
      </c>
      <c r="D17" s="965">
        <v>100.2</v>
      </c>
      <c r="E17" s="965">
        <v>100.4</v>
      </c>
      <c r="F17" s="965">
        <v>100.7</v>
      </c>
      <c r="G17" s="965">
        <v>100.7</v>
      </c>
      <c r="H17" s="951">
        <v>100.5</v>
      </c>
      <c r="I17" s="965">
        <v>100.7</v>
      </c>
      <c r="J17" s="965">
        <v>100.7</v>
      </c>
      <c r="K17" s="965">
        <v>101.4</v>
      </c>
      <c r="L17" s="965">
        <v>101.4</v>
      </c>
      <c r="M17" s="966">
        <v>101.1</v>
      </c>
      <c r="N17" s="967">
        <v>102.5</v>
      </c>
      <c r="O17" s="968">
        <v>102.5</v>
      </c>
      <c r="P17" s="965">
        <v>102.5</v>
      </c>
      <c r="Q17" s="965">
        <v>102.6</v>
      </c>
      <c r="R17" s="951">
        <v>102.5</v>
      </c>
      <c r="S17" s="967">
        <v>102.6</v>
      </c>
      <c r="T17" s="968">
        <v>103.8</v>
      </c>
      <c r="U17" s="965">
        <v>103.8</v>
      </c>
      <c r="V17" s="965">
        <v>103.8</v>
      </c>
      <c r="W17" s="951">
        <v>103.5</v>
      </c>
      <c r="X17" s="965">
        <v>104.5</v>
      </c>
      <c r="Y17" s="965">
        <v>104.8</v>
      </c>
      <c r="Z17" s="965">
        <v>111.5</v>
      </c>
      <c r="AA17" s="965">
        <v>124.8</v>
      </c>
      <c r="AB17" s="951">
        <v>111.4</v>
      </c>
      <c r="AC17" s="920"/>
      <c r="AD17" s="920"/>
      <c r="AE17" s="920"/>
      <c r="AF17" s="920"/>
    </row>
    <row r="18" spans="1:32" x14ac:dyDescent="0.3">
      <c r="A18" s="962" t="s">
        <v>1933</v>
      </c>
      <c r="B18" s="963" t="s">
        <v>1934</v>
      </c>
      <c r="C18" s="964">
        <v>2</v>
      </c>
      <c r="D18" s="965">
        <v>100</v>
      </c>
      <c r="E18" s="965">
        <v>100</v>
      </c>
      <c r="F18" s="965">
        <v>105.8</v>
      </c>
      <c r="G18" s="965">
        <v>108.7</v>
      </c>
      <c r="H18" s="951">
        <v>103.6</v>
      </c>
      <c r="I18" s="965">
        <v>108.7</v>
      </c>
      <c r="J18" s="965">
        <v>108.7</v>
      </c>
      <c r="K18" s="965">
        <v>108.7</v>
      </c>
      <c r="L18" s="965">
        <v>115.7</v>
      </c>
      <c r="M18" s="966">
        <v>110.5</v>
      </c>
      <c r="N18" s="967">
        <v>120.6</v>
      </c>
      <c r="O18" s="968">
        <v>129.9</v>
      </c>
      <c r="P18" s="965">
        <v>133.6</v>
      </c>
      <c r="Q18" s="965">
        <v>133.6</v>
      </c>
      <c r="R18" s="951">
        <v>129.4</v>
      </c>
      <c r="S18" s="967">
        <v>133.5</v>
      </c>
      <c r="T18" s="968">
        <v>133.5</v>
      </c>
      <c r="U18" s="965">
        <v>133.5</v>
      </c>
      <c r="V18" s="965">
        <v>141.30000000000001</v>
      </c>
      <c r="W18" s="951">
        <v>135.5</v>
      </c>
      <c r="X18" s="965">
        <v>145.19999999999999</v>
      </c>
      <c r="Y18" s="965">
        <v>145.19999999999999</v>
      </c>
      <c r="Z18" s="965">
        <v>145.19999999999999</v>
      </c>
      <c r="AA18" s="965">
        <v>145.19999999999999</v>
      </c>
      <c r="AB18" s="951">
        <v>145.19999999999999</v>
      </c>
      <c r="AC18" s="920"/>
      <c r="AD18" s="920"/>
      <c r="AE18" s="920"/>
      <c r="AF18" s="920"/>
    </row>
    <row r="19" spans="1:32" x14ac:dyDescent="0.3">
      <c r="A19" s="962">
        <v>1079</v>
      </c>
      <c r="B19" s="963" t="s">
        <v>1935</v>
      </c>
      <c r="C19" s="964">
        <v>46</v>
      </c>
      <c r="D19" s="965">
        <v>105.1</v>
      </c>
      <c r="E19" s="965">
        <v>106</v>
      </c>
      <c r="F19" s="965">
        <v>108.9</v>
      </c>
      <c r="G19" s="965">
        <v>109.7</v>
      </c>
      <c r="H19" s="951">
        <v>107.4</v>
      </c>
      <c r="I19" s="965">
        <v>110.5</v>
      </c>
      <c r="J19" s="965">
        <v>120.3</v>
      </c>
      <c r="K19" s="965">
        <v>123.9</v>
      </c>
      <c r="L19" s="965">
        <v>136</v>
      </c>
      <c r="M19" s="966">
        <v>124.6</v>
      </c>
      <c r="N19" s="967">
        <v>142.1</v>
      </c>
      <c r="O19" s="968">
        <v>145</v>
      </c>
      <c r="P19" s="965">
        <v>150.6</v>
      </c>
      <c r="Q19" s="965">
        <v>152.80000000000001</v>
      </c>
      <c r="R19" s="951">
        <v>147.6</v>
      </c>
      <c r="S19" s="967">
        <v>155.6</v>
      </c>
      <c r="T19" s="968">
        <v>156.19999999999999</v>
      </c>
      <c r="U19" s="965">
        <v>156.9</v>
      </c>
      <c r="V19" s="965">
        <v>158.4</v>
      </c>
      <c r="W19" s="951">
        <v>156.80000000000001</v>
      </c>
      <c r="X19" s="965">
        <v>160.5</v>
      </c>
      <c r="Y19" s="965">
        <v>165.6</v>
      </c>
      <c r="Z19" s="965">
        <v>166.1</v>
      </c>
      <c r="AA19" s="965">
        <v>173.7</v>
      </c>
      <c r="AB19" s="951">
        <v>166.5</v>
      </c>
      <c r="AC19" s="920"/>
      <c r="AD19" s="920"/>
      <c r="AE19" s="920"/>
      <c r="AF19" s="920"/>
    </row>
    <row r="20" spans="1:32" ht="16.5" customHeight="1" x14ac:dyDescent="0.3">
      <c r="A20" s="970">
        <v>10791</v>
      </c>
      <c r="B20" s="971" t="s">
        <v>1936</v>
      </c>
      <c r="C20" s="972">
        <v>6</v>
      </c>
      <c r="D20" s="969">
        <v>124.3</v>
      </c>
      <c r="E20" s="969">
        <v>125</v>
      </c>
      <c r="F20" s="969">
        <v>125</v>
      </c>
      <c r="G20" s="969">
        <v>128.1</v>
      </c>
      <c r="H20" s="951">
        <v>125.6</v>
      </c>
      <c r="I20" s="969">
        <v>129.6</v>
      </c>
      <c r="J20" s="969">
        <v>129.6</v>
      </c>
      <c r="K20" s="969">
        <v>129.6</v>
      </c>
      <c r="L20" s="969">
        <v>132.30000000000001</v>
      </c>
      <c r="M20" s="973">
        <v>130.30000000000001</v>
      </c>
      <c r="N20" s="974">
        <v>140.4</v>
      </c>
      <c r="O20" s="975">
        <v>142</v>
      </c>
      <c r="P20" s="969">
        <v>145.19999999999999</v>
      </c>
      <c r="Q20" s="969">
        <v>146.30000000000001</v>
      </c>
      <c r="R20" s="976">
        <v>143.5</v>
      </c>
      <c r="S20" s="974">
        <v>151.30000000000001</v>
      </c>
      <c r="T20" s="975">
        <v>154.19999999999999</v>
      </c>
      <c r="U20" s="969">
        <v>156.19999999999999</v>
      </c>
      <c r="V20" s="969">
        <v>156.80000000000001</v>
      </c>
      <c r="W20" s="976">
        <v>154.6</v>
      </c>
      <c r="X20" s="969">
        <v>164.4</v>
      </c>
      <c r="Y20" s="969">
        <v>172.5</v>
      </c>
      <c r="Z20" s="969">
        <v>172.5</v>
      </c>
      <c r="AA20" s="969">
        <v>183.1</v>
      </c>
      <c r="AB20" s="976">
        <v>173.1</v>
      </c>
      <c r="AC20" s="920"/>
      <c r="AD20" s="920"/>
      <c r="AE20" s="920"/>
      <c r="AF20" s="920"/>
    </row>
    <row r="21" spans="1:32" ht="52.8" x14ac:dyDescent="0.3">
      <c r="A21" s="970" t="s">
        <v>1937</v>
      </c>
      <c r="B21" s="971" t="s">
        <v>1938</v>
      </c>
      <c r="C21" s="972">
        <v>40</v>
      </c>
      <c r="D21" s="969">
        <v>106.6</v>
      </c>
      <c r="E21" s="969">
        <v>107.5</v>
      </c>
      <c r="F21" s="969">
        <v>113.4</v>
      </c>
      <c r="G21" s="969">
        <v>114.9</v>
      </c>
      <c r="H21" s="951">
        <v>110.6</v>
      </c>
      <c r="I21" s="969">
        <v>116.5</v>
      </c>
      <c r="J21" s="969">
        <v>119</v>
      </c>
      <c r="K21" s="969">
        <v>123.1</v>
      </c>
      <c r="L21" s="969">
        <v>136.6</v>
      </c>
      <c r="M21" s="973">
        <v>123.8</v>
      </c>
      <c r="N21" s="974">
        <v>142.4</v>
      </c>
      <c r="O21" s="975">
        <v>145.4</v>
      </c>
      <c r="P21" s="969">
        <v>151.5</v>
      </c>
      <c r="Q21" s="969">
        <v>153.80000000000001</v>
      </c>
      <c r="R21" s="976">
        <v>148.30000000000001</v>
      </c>
      <c r="S21" s="974">
        <v>156.19999999999999</v>
      </c>
      <c r="T21" s="975">
        <v>156.5</v>
      </c>
      <c r="U21" s="969">
        <v>157</v>
      </c>
      <c r="V21" s="969">
        <v>158.69999999999999</v>
      </c>
      <c r="W21" s="976">
        <v>157.1</v>
      </c>
      <c r="X21" s="969">
        <v>159.9</v>
      </c>
      <c r="Y21" s="969">
        <v>164.6</v>
      </c>
      <c r="Z21" s="969">
        <v>165.1</v>
      </c>
      <c r="AA21" s="969">
        <v>172.3</v>
      </c>
      <c r="AB21" s="977">
        <v>165.5</v>
      </c>
      <c r="AC21" s="920"/>
      <c r="AD21" s="920"/>
      <c r="AE21" s="920"/>
      <c r="AF21" s="920"/>
    </row>
    <row r="22" spans="1:32" x14ac:dyDescent="0.3">
      <c r="A22" s="962">
        <v>1080</v>
      </c>
      <c r="B22" s="963" t="s">
        <v>1939</v>
      </c>
      <c r="C22" s="964">
        <v>39</v>
      </c>
      <c r="D22" s="965">
        <v>103.5</v>
      </c>
      <c r="E22" s="965">
        <v>103.5</v>
      </c>
      <c r="F22" s="965">
        <v>103.5</v>
      </c>
      <c r="G22" s="965">
        <v>105.5</v>
      </c>
      <c r="H22" s="951">
        <v>104</v>
      </c>
      <c r="I22" s="965">
        <v>111.2</v>
      </c>
      <c r="J22" s="965">
        <v>115.6</v>
      </c>
      <c r="K22" s="965">
        <v>118.6</v>
      </c>
      <c r="L22" s="965">
        <v>139.69999999999999</v>
      </c>
      <c r="M22" s="966">
        <v>121.3</v>
      </c>
      <c r="N22" s="967">
        <v>147.5</v>
      </c>
      <c r="O22" s="968">
        <v>153.5</v>
      </c>
      <c r="P22" s="965">
        <v>161.4</v>
      </c>
      <c r="Q22" s="965">
        <v>166.8</v>
      </c>
      <c r="R22" s="951">
        <v>157.30000000000001</v>
      </c>
      <c r="S22" s="967">
        <v>166.8</v>
      </c>
      <c r="T22" s="968">
        <v>171.2</v>
      </c>
      <c r="U22" s="965">
        <v>173</v>
      </c>
      <c r="V22" s="965">
        <v>169.2</v>
      </c>
      <c r="W22" s="951">
        <v>170.1</v>
      </c>
      <c r="X22" s="965">
        <v>169.2</v>
      </c>
      <c r="Y22" s="965">
        <v>165.7</v>
      </c>
      <c r="Z22" s="965">
        <v>164</v>
      </c>
      <c r="AA22" s="965">
        <v>165.6</v>
      </c>
      <c r="AB22" s="978">
        <v>166.1</v>
      </c>
      <c r="AC22" s="920"/>
      <c r="AD22" s="920"/>
      <c r="AE22" s="920"/>
      <c r="AF22" s="920"/>
    </row>
    <row r="23" spans="1:32" ht="17.25" customHeight="1" x14ac:dyDescent="0.3">
      <c r="A23" s="979">
        <v>110</v>
      </c>
      <c r="B23" s="957" t="s">
        <v>1940</v>
      </c>
      <c r="C23" s="949">
        <v>164</v>
      </c>
      <c r="D23" s="958">
        <v>101.5</v>
      </c>
      <c r="E23" s="958">
        <v>102.3</v>
      </c>
      <c r="F23" s="958">
        <v>107</v>
      </c>
      <c r="G23" s="958">
        <v>108</v>
      </c>
      <c r="H23" s="951">
        <v>104.7</v>
      </c>
      <c r="I23" s="958">
        <v>108</v>
      </c>
      <c r="J23" s="958">
        <v>108.8</v>
      </c>
      <c r="K23" s="958">
        <v>113.2</v>
      </c>
      <c r="L23" s="958">
        <v>114.2</v>
      </c>
      <c r="M23" s="953">
        <v>111.1</v>
      </c>
      <c r="N23" s="959">
        <v>115.9</v>
      </c>
      <c r="O23" s="960">
        <v>117.3</v>
      </c>
      <c r="P23" s="950">
        <v>125.5</v>
      </c>
      <c r="Q23" s="958">
        <v>126.1</v>
      </c>
      <c r="R23" s="951">
        <v>121.2</v>
      </c>
      <c r="S23" s="959">
        <v>126.6</v>
      </c>
      <c r="T23" s="960">
        <v>129.19999999999999</v>
      </c>
      <c r="U23" s="950">
        <v>133.5</v>
      </c>
      <c r="V23" s="958">
        <v>133.5</v>
      </c>
      <c r="W23" s="951">
        <v>130.69999999999999</v>
      </c>
      <c r="X23" s="958">
        <v>136.9</v>
      </c>
      <c r="Y23" s="950">
        <v>140.9</v>
      </c>
      <c r="Z23" s="958">
        <v>140.9</v>
      </c>
      <c r="AA23" s="958">
        <v>141</v>
      </c>
      <c r="AB23" s="951">
        <v>139.9</v>
      </c>
      <c r="AC23" s="920"/>
      <c r="AD23" s="920"/>
      <c r="AE23" s="920"/>
      <c r="AF23" s="920"/>
    </row>
    <row r="24" spans="1:32" ht="26.4" x14ac:dyDescent="0.3">
      <c r="A24" s="962">
        <v>1101</v>
      </c>
      <c r="B24" s="980" t="s">
        <v>1941</v>
      </c>
      <c r="C24" s="964">
        <v>48</v>
      </c>
      <c r="D24" s="965">
        <v>100.7</v>
      </c>
      <c r="E24" s="965">
        <v>101.3</v>
      </c>
      <c r="F24" s="965">
        <v>101.3</v>
      </c>
      <c r="G24" s="965">
        <v>101.3</v>
      </c>
      <c r="H24" s="951">
        <v>101.2</v>
      </c>
      <c r="I24" s="965">
        <v>101.4</v>
      </c>
      <c r="J24" s="965">
        <v>103.1</v>
      </c>
      <c r="K24" s="965">
        <v>110.4</v>
      </c>
      <c r="L24" s="965">
        <v>110.7</v>
      </c>
      <c r="M24" s="953">
        <v>106.4</v>
      </c>
      <c r="N24" s="967">
        <v>110.7</v>
      </c>
      <c r="O24" s="981">
        <v>115.4</v>
      </c>
      <c r="P24" s="982">
        <v>127.4</v>
      </c>
      <c r="Q24" s="965">
        <v>127.4</v>
      </c>
      <c r="R24" s="951">
        <v>120.2</v>
      </c>
      <c r="S24" s="967">
        <v>127.4</v>
      </c>
      <c r="T24" s="981">
        <v>130.9</v>
      </c>
      <c r="U24" s="982">
        <v>137.1</v>
      </c>
      <c r="V24" s="965">
        <v>137.1</v>
      </c>
      <c r="W24" s="951">
        <v>133.1</v>
      </c>
      <c r="X24" s="965">
        <v>137.1</v>
      </c>
      <c r="Y24" s="982">
        <v>137.6</v>
      </c>
      <c r="Z24" s="965">
        <v>137.5</v>
      </c>
      <c r="AA24" s="965">
        <v>137.5</v>
      </c>
      <c r="AB24" s="983">
        <v>137.4</v>
      </c>
      <c r="AC24" s="920"/>
      <c r="AD24" s="920"/>
      <c r="AE24" s="920"/>
      <c r="AF24" s="920"/>
    </row>
    <row r="25" spans="1:32" ht="17.25" customHeight="1" x14ac:dyDescent="0.3">
      <c r="A25" s="962">
        <v>1102</v>
      </c>
      <c r="B25" s="980" t="s">
        <v>1942</v>
      </c>
      <c r="C25" s="964">
        <v>7</v>
      </c>
      <c r="D25" s="965">
        <v>102.7</v>
      </c>
      <c r="E25" s="965">
        <v>102.7</v>
      </c>
      <c r="F25" s="965">
        <v>103.9</v>
      </c>
      <c r="G25" s="965">
        <v>108</v>
      </c>
      <c r="H25" s="951">
        <v>104.3</v>
      </c>
      <c r="I25" s="965">
        <v>108</v>
      </c>
      <c r="J25" s="965">
        <v>109.3</v>
      </c>
      <c r="K25" s="965">
        <v>115.2</v>
      </c>
      <c r="L25" s="965">
        <v>119.3</v>
      </c>
      <c r="M25" s="953">
        <v>113</v>
      </c>
      <c r="N25" s="967">
        <v>119.3</v>
      </c>
      <c r="O25" s="981">
        <v>119.3</v>
      </c>
      <c r="P25" s="982">
        <v>126.8</v>
      </c>
      <c r="Q25" s="965">
        <v>130.5</v>
      </c>
      <c r="R25" s="951">
        <v>124</v>
      </c>
      <c r="S25" s="967">
        <v>130.5</v>
      </c>
      <c r="T25" s="981">
        <v>132.6</v>
      </c>
      <c r="U25" s="982">
        <v>136.69999999999999</v>
      </c>
      <c r="V25" s="965">
        <v>136.69999999999999</v>
      </c>
      <c r="W25" s="951">
        <v>134.1</v>
      </c>
      <c r="X25" s="965">
        <v>141.6</v>
      </c>
      <c r="Y25" s="982">
        <v>151.30000000000001</v>
      </c>
      <c r="Z25" s="965">
        <v>151.30000000000001</v>
      </c>
      <c r="AA25" s="965">
        <v>151.30000000000001</v>
      </c>
      <c r="AB25" s="978">
        <v>148.9</v>
      </c>
      <c r="AC25" s="920"/>
      <c r="AD25" s="920"/>
      <c r="AE25" s="920"/>
      <c r="AF25" s="920"/>
    </row>
    <row r="26" spans="1:32" ht="26.4" x14ac:dyDescent="0.3">
      <c r="A26" s="962">
        <v>1103</v>
      </c>
      <c r="B26" s="980" t="s">
        <v>1943</v>
      </c>
      <c r="C26" s="964">
        <v>88</v>
      </c>
      <c r="D26" s="965">
        <v>102.2</v>
      </c>
      <c r="E26" s="965">
        <v>102.8</v>
      </c>
      <c r="F26" s="965">
        <v>109.3</v>
      </c>
      <c r="G26" s="965">
        <v>110.6</v>
      </c>
      <c r="H26" s="951">
        <v>106.2</v>
      </c>
      <c r="I26" s="965">
        <v>110.6</v>
      </c>
      <c r="J26" s="965">
        <v>110.6</v>
      </c>
      <c r="K26" s="965">
        <v>113.3</v>
      </c>
      <c r="L26" s="965">
        <v>113.3</v>
      </c>
      <c r="M26" s="953">
        <v>112</v>
      </c>
      <c r="N26" s="967">
        <v>116.2</v>
      </c>
      <c r="O26" s="981">
        <v>116.2</v>
      </c>
      <c r="P26" s="982">
        <v>124.1</v>
      </c>
      <c r="Q26" s="965">
        <v>124.1</v>
      </c>
      <c r="R26" s="951">
        <v>120.2</v>
      </c>
      <c r="S26" s="967">
        <v>124.9</v>
      </c>
      <c r="T26" s="981">
        <v>127.8</v>
      </c>
      <c r="U26" s="982">
        <v>132</v>
      </c>
      <c r="V26" s="965">
        <v>132</v>
      </c>
      <c r="W26" s="951">
        <v>129.19999999999999</v>
      </c>
      <c r="X26" s="965">
        <v>137.5</v>
      </c>
      <c r="Y26" s="982">
        <v>142.19999999999999</v>
      </c>
      <c r="Z26" s="965">
        <v>142.19999999999999</v>
      </c>
      <c r="AA26" s="965">
        <v>142.19999999999999</v>
      </c>
      <c r="AB26" s="978">
        <v>141</v>
      </c>
      <c r="AC26" s="920"/>
      <c r="AD26" s="920"/>
      <c r="AE26" s="920"/>
      <c r="AF26" s="920"/>
    </row>
    <row r="27" spans="1:32" ht="26.4" x14ac:dyDescent="0.3">
      <c r="A27" s="984">
        <v>1104</v>
      </c>
      <c r="B27" s="985" t="s">
        <v>1944</v>
      </c>
      <c r="C27" s="986">
        <v>21</v>
      </c>
      <c r="D27" s="987">
        <v>100</v>
      </c>
      <c r="E27" s="987">
        <v>101.9</v>
      </c>
      <c r="F27" s="987">
        <v>111.7</v>
      </c>
      <c r="G27" s="987">
        <v>112.9</v>
      </c>
      <c r="H27" s="988">
        <v>106.6</v>
      </c>
      <c r="I27" s="987">
        <v>113</v>
      </c>
      <c r="J27" s="987">
        <v>114.9</v>
      </c>
      <c r="K27" s="987">
        <v>118.7</v>
      </c>
      <c r="L27" s="987">
        <v>124.5</v>
      </c>
      <c r="M27" s="989">
        <v>117.8</v>
      </c>
      <c r="N27" s="990">
        <v>125.3</v>
      </c>
      <c r="O27" s="991">
        <v>125.3</v>
      </c>
      <c r="P27" s="992">
        <v>126.8</v>
      </c>
      <c r="Q27" s="987">
        <v>129.69999999999999</v>
      </c>
      <c r="R27" s="988">
        <v>126.8</v>
      </c>
      <c r="S27" s="990">
        <v>130.19999999999999</v>
      </c>
      <c r="T27" s="991">
        <v>130.9</v>
      </c>
      <c r="U27" s="992">
        <v>130.9</v>
      </c>
      <c r="V27" s="987">
        <v>130.9</v>
      </c>
      <c r="W27" s="988">
        <v>130.69999999999999</v>
      </c>
      <c r="X27" s="987">
        <v>132.80000000000001</v>
      </c>
      <c r="Y27" s="992">
        <v>139.80000000000001</v>
      </c>
      <c r="Z27" s="987">
        <v>139.80000000000001</v>
      </c>
      <c r="AA27" s="987">
        <v>140.69999999999999</v>
      </c>
      <c r="AB27" s="993">
        <v>138.30000000000001</v>
      </c>
      <c r="AC27" s="920"/>
      <c r="AD27" s="920"/>
      <c r="AE27" s="920"/>
      <c r="AF27" s="920"/>
    </row>
    <row r="28" spans="1:32" ht="30" customHeight="1" x14ac:dyDescent="0.3">
      <c r="A28" s="994"/>
      <c r="B28" s="995"/>
      <c r="C28" s="996"/>
      <c r="D28" s="997"/>
      <c r="E28" s="997"/>
      <c r="F28" s="997"/>
      <c r="G28" s="997"/>
      <c r="H28" s="997"/>
      <c r="I28" s="997"/>
      <c r="J28" s="997"/>
      <c r="K28" s="997"/>
      <c r="L28" s="997"/>
      <c r="M28" s="997"/>
      <c r="N28" s="997"/>
      <c r="O28" s="997"/>
    </row>
    <row r="29" spans="1:32" x14ac:dyDescent="0.3">
      <c r="C29" s="998"/>
    </row>
  </sheetData>
  <mergeCells count="10">
    <mergeCell ref="S4:W4"/>
    <mergeCell ref="X4:AB4"/>
    <mergeCell ref="A1:C1"/>
    <mergeCell ref="A2:O2"/>
    <mergeCell ref="A4:A5"/>
    <mergeCell ref="B4:B5"/>
    <mergeCell ref="C4:C5"/>
    <mergeCell ref="D4:H4"/>
    <mergeCell ref="I4:M4"/>
    <mergeCell ref="N4:R4"/>
  </mergeCells>
  <hyperlinks>
    <hyperlink ref="A1:C1" location="CONTENT!B200" display="Back to table of contents" xr:uid="{B2BCC66E-685A-47E4-B80D-445209E81DE2}"/>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C647D-A79E-41E1-81D2-D65D869D85B4}">
  <dimension ref="A1:S13"/>
  <sheetViews>
    <sheetView workbookViewId="0">
      <selection sqref="A1:XFD1"/>
    </sheetView>
  </sheetViews>
  <sheetFormatPr defaultColWidth="6.8984375" defaultRowHeight="15.6" x14ac:dyDescent="0.3"/>
  <cols>
    <col min="1" max="1" width="24.19921875" style="3002" customWidth="1"/>
    <col min="2" max="19" width="6.69921875" style="3002" customWidth="1"/>
    <col min="20" max="20" width="12.8984375" customWidth="1"/>
    <col min="256" max="256" width="12.59765625" customWidth="1"/>
    <col min="257" max="268" width="8.59765625" customWidth="1"/>
    <col min="269" max="269" width="1.59765625" customWidth="1"/>
    <col min="270" max="270" width="3.5" customWidth="1"/>
    <col min="271" max="271" width="2.59765625" customWidth="1"/>
    <col min="512" max="512" width="12.59765625" customWidth="1"/>
    <col min="513" max="524" width="8.59765625" customWidth="1"/>
    <col min="525" max="525" width="1.59765625" customWidth="1"/>
    <col min="526" max="526" width="3.5" customWidth="1"/>
    <col min="527" max="527" width="2.59765625" customWidth="1"/>
    <col min="768" max="768" width="12.59765625" customWidth="1"/>
    <col min="769" max="780" width="8.59765625" customWidth="1"/>
    <col min="781" max="781" width="1.59765625" customWidth="1"/>
    <col min="782" max="782" width="3.5" customWidth="1"/>
    <col min="783" max="783" width="2.59765625" customWidth="1"/>
    <col min="1024" max="1024" width="12.59765625" customWidth="1"/>
    <col min="1025" max="1036" width="8.59765625" customWidth="1"/>
    <col min="1037" max="1037" width="1.59765625" customWidth="1"/>
    <col min="1038" max="1038" width="3.5" customWidth="1"/>
    <col min="1039" max="1039" width="2.59765625" customWidth="1"/>
    <col min="1280" max="1280" width="12.59765625" customWidth="1"/>
    <col min="1281" max="1292" width="8.59765625" customWidth="1"/>
    <col min="1293" max="1293" width="1.59765625" customWidth="1"/>
    <col min="1294" max="1294" width="3.5" customWidth="1"/>
    <col min="1295" max="1295" width="2.59765625" customWidth="1"/>
    <col min="1536" max="1536" width="12.59765625" customWidth="1"/>
    <col min="1537" max="1548" width="8.59765625" customWidth="1"/>
    <col min="1549" max="1549" width="1.59765625" customWidth="1"/>
    <col min="1550" max="1550" width="3.5" customWidth="1"/>
    <col min="1551" max="1551" width="2.59765625" customWidth="1"/>
    <col min="1792" max="1792" width="12.59765625" customWidth="1"/>
    <col min="1793" max="1804" width="8.59765625" customWidth="1"/>
    <col min="1805" max="1805" width="1.59765625" customWidth="1"/>
    <col min="1806" max="1806" width="3.5" customWidth="1"/>
    <col min="1807" max="1807" width="2.59765625" customWidth="1"/>
    <col min="2048" max="2048" width="12.59765625" customWidth="1"/>
    <col min="2049" max="2060" width="8.59765625" customWidth="1"/>
    <col min="2061" max="2061" width="1.59765625" customWidth="1"/>
    <col min="2062" max="2062" width="3.5" customWidth="1"/>
    <col min="2063" max="2063" width="2.59765625" customWidth="1"/>
    <col min="2304" max="2304" width="12.59765625" customWidth="1"/>
    <col min="2305" max="2316" width="8.59765625" customWidth="1"/>
    <col min="2317" max="2317" width="1.59765625" customWidth="1"/>
    <col min="2318" max="2318" width="3.5" customWidth="1"/>
    <col min="2319" max="2319" width="2.59765625" customWidth="1"/>
    <col min="2560" max="2560" width="12.59765625" customWidth="1"/>
    <col min="2561" max="2572" width="8.59765625" customWidth="1"/>
    <col min="2573" max="2573" width="1.59765625" customWidth="1"/>
    <col min="2574" max="2574" width="3.5" customWidth="1"/>
    <col min="2575" max="2575" width="2.59765625" customWidth="1"/>
    <col min="2816" max="2816" width="12.59765625" customWidth="1"/>
    <col min="2817" max="2828" width="8.59765625" customWidth="1"/>
    <col min="2829" max="2829" width="1.59765625" customWidth="1"/>
    <col min="2830" max="2830" width="3.5" customWidth="1"/>
    <col min="2831" max="2831" width="2.59765625" customWidth="1"/>
    <col min="3072" max="3072" width="12.59765625" customWidth="1"/>
    <col min="3073" max="3084" width="8.59765625" customWidth="1"/>
    <col min="3085" max="3085" width="1.59765625" customWidth="1"/>
    <col min="3086" max="3086" width="3.5" customWidth="1"/>
    <col min="3087" max="3087" width="2.59765625" customWidth="1"/>
    <col min="3328" max="3328" width="12.59765625" customWidth="1"/>
    <col min="3329" max="3340" width="8.59765625" customWidth="1"/>
    <col min="3341" max="3341" width="1.59765625" customWidth="1"/>
    <col min="3342" max="3342" width="3.5" customWidth="1"/>
    <col min="3343" max="3343" width="2.59765625" customWidth="1"/>
    <col min="3584" max="3584" width="12.59765625" customWidth="1"/>
    <col min="3585" max="3596" width="8.59765625" customWidth="1"/>
    <col min="3597" max="3597" width="1.59765625" customWidth="1"/>
    <col min="3598" max="3598" width="3.5" customWidth="1"/>
    <col min="3599" max="3599" width="2.59765625" customWidth="1"/>
    <col min="3840" max="3840" width="12.59765625" customWidth="1"/>
    <col min="3841" max="3852" width="8.59765625" customWidth="1"/>
    <col min="3853" max="3853" width="1.59765625" customWidth="1"/>
    <col min="3854" max="3854" width="3.5" customWidth="1"/>
    <col min="3855" max="3855" width="2.59765625" customWidth="1"/>
    <col min="4096" max="4096" width="12.59765625" customWidth="1"/>
    <col min="4097" max="4108" width="8.59765625" customWidth="1"/>
    <col min="4109" max="4109" width="1.59765625" customWidth="1"/>
    <col min="4110" max="4110" width="3.5" customWidth="1"/>
    <col min="4111" max="4111" width="2.59765625" customWidth="1"/>
    <col min="4352" max="4352" width="12.59765625" customWidth="1"/>
    <col min="4353" max="4364" width="8.59765625" customWidth="1"/>
    <col min="4365" max="4365" width="1.59765625" customWidth="1"/>
    <col min="4366" max="4366" width="3.5" customWidth="1"/>
    <col min="4367" max="4367" width="2.59765625" customWidth="1"/>
    <col min="4608" max="4608" width="12.59765625" customWidth="1"/>
    <col min="4609" max="4620" width="8.59765625" customWidth="1"/>
    <col min="4621" max="4621" width="1.59765625" customWidth="1"/>
    <col min="4622" max="4622" width="3.5" customWidth="1"/>
    <col min="4623" max="4623" width="2.59765625" customWidth="1"/>
    <col min="4864" max="4864" width="12.59765625" customWidth="1"/>
    <col min="4865" max="4876" width="8.59765625" customWidth="1"/>
    <col min="4877" max="4877" width="1.59765625" customWidth="1"/>
    <col min="4878" max="4878" width="3.5" customWidth="1"/>
    <col min="4879" max="4879" width="2.59765625" customWidth="1"/>
    <col min="5120" max="5120" width="12.59765625" customWidth="1"/>
    <col min="5121" max="5132" width="8.59765625" customWidth="1"/>
    <col min="5133" max="5133" width="1.59765625" customWidth="1"/>
    <col min="5134" max="5134" width="3.5" customWidth="1"/>
    <col min="5135" max="5135" width="2.59765625" customWidth="1"/>
    <col min="5376" max="5376" width="12.59765625" customWidth="1"/>
    <col min="5377" max="5388" width="8.59765625" customWidth="1"/>
    <col min="5389" max="5389" width="1.59765625" customWidth="1"/>
    <col min="5390" max="5390" width="3.5" customWidth="1"/>
    <col min="5391" max="5391" width="2.59765625" customWidth="1"/>
    <col min="5632" max="5632" width="12.59765625" customWidth="1"/>
    <col min="5633" max="5644" width="8.59765625" customWidth="1"/>
    <col min="5645" max="5645" width="1.59765625" customWidth="1"/>
    <col min="5646" max="5646" width="3.5" customWidth="1"/>
    <col min="5647" max="5647" width="2.59765625" customWidth="1"/>
    <col min="5888" max="5888" width="12.59765625" customWidth="1"/>
    <col min="5889" max="5900" width="8.59765625" customWidth="1"/>
    <col min="5901" max="5901" width="1.59765625" customWidth="1"/>
    <col min="5902" max="5902" width="3.5" customWidth="1"/>
    <col min="5903" max="5903" width="2.59765625" customWidth="1"/>
    <col min="6144" max="6144" width="12.59765625" customWidth="1"/>
    <col min="6145" max="6156" width="8.59765625" customWidth="1"/>
    <col min="6157" max="6157" width="1.59765625" customWidth="1"/>
    <col min="6158" max="6158" width="3.5" customWidth="1"/>
    <col min="6159" max="6159" width="2.59765625" customWidth="1"/>
    <col min="6400" max="6400" width="12.59765625" customWidth="1"/>
    <col min="6401" max="6412" width="8.59765625" customWidth="1"/>
    <col min="6413" max="6413" width="1.59765625" customWidth="1"/>
    <col min="6414" max="6414" width="3.5" customWidth="1"/>
    <col min="6415" max="6415" width="2.59765625" customWidth="1"/>
    <col min="6656" max="6656" width="12.59765625" customWidth="1"/>
    <col min="6657" max="6668" width="8.59765625" customWidth="1"/>
    <col min="6669" max="6669" width="1.59765625" customWidth="1"/>
    <col min="6670" max="6670" width="3.5" customWidth="1"/>
    <col min="6671" max="6671" width="2.59765625" customWidth="1"/>
    <col min="6912" max="6912" width="12.59765625" customWidth="1"/>
    <col min="6913" max="6924" width="8.59765625" customWidth="1"/>
    <col min="6925" max="6925" width="1.59765625" customWidth="1"/>
    <col min="6926" max="6926" width="3.5" customWidth="1"/>
    <col min="6927" max="6927" width="2.59765625" customWidth="1"/>
    <col min="7168" max="7168" width="12.59765625" customWidth="1"/>
    <col min="7169" max="7180" width="8.59765625" customWidth="1"/>
    <col min="7181" max="7181" width="1.59765625" customWidth="1"/>
    <col min="7182" max="7182" width="3.5" customWidth="1"/>
    <col min="7183" max="7183" width="2.59765625" customWidth="1"/>
    <col min="7424" max="7424" width="12.59765625" customWidth="1"/>
    <col min="7425" max="7436" width="8.59765625" customWidth="1"/>
    <col min="7437" max="7437" width="1.59765625" customWidth="1"/>
    <col min="7438" max="7438" width="3.5" customWidth="1"/>
    <col min="7439" max="7439" width="2.59765625" customWidth="1"/>
    <col min="7680" max="7680" width="12.59765625" customWidth="1"/>
    <col min="7681" max="7692" width="8.59765625" customWidth="1"/>
    <col min="7693" max="7693" width="1.59765625" customWidth="1"/>
    <col min="7694" max="7694" width="3.5" customWidth="1"/>
    <col min="7695" max="7695" width="2.59765625" customWidth="1"/>
    <col min="7936" max="7936" width="12.59765625" customWidth="1"/>
    <col min="7937" max="7948" width="8.59765625" customWidth="1"/>
    <col min="7949" max="7949" width="1.59765625" customWidth="1"/>
    <col min="7950" max="7950" width="3.5" customWidth="1"/>
    <col min="7951" max="7951" width="2.59765625" customWidth="1"/>
    <col min="8192" max="8192" width="12.59765625" customWidth="1"/>
    <col min="8193" max="8204" width="8.59765625" customWidth="1"/>
    <col min="8205" max="8205" width="1.59765625" customWidth="1"/>
    <col min="8206" max="8206" width="3.5" customWidth="1"/>
    <col min="8207" max="8207" width="2.59765625" customWidth="1"/>
    <col min="8448" max="8448" width="12.59765625" customWidth="1"/>
    <col min="8449" max="8460" width="8.59765625" customWidth="1"/>
    <col min="8461" max="8461" width="1.59765625" customWidth="1"/>
    <col min="8462" max="8462" width="3.5" customWidth="1"/>
    <col min="8463" max="8463" width="2.59765625" customWidth="1"/>
    <col min="8704" max="8704" width="12.59765625" customWidth="1"/>
    <col min="8705" max="8716" width="8.59765625" customWidth="1"/>
    <col min="8717" max="8717" width="1.59765625" customWidth="1"/>
    <col min="8718" max="8718" width="3.5" customWidth="1"/>
    <col min="8719" max="8719" width="2.59765625" customWidth="1"/>
    <col min="8960" max="8960" width="12.59765625" customWidth="1"/>
    <col min="8961" max="8972" width="8.59765625" customWidth="1"/>
    <col min="8973" max="8973" width="1.59765625" customWidth="1"/>
    <col min="8974" max="8974" width="3.5" customWidth="1"/>
    <col min="8975" max="8975" width="2.59765625" customWidth="1"/>
    <col min="9216" max="9216" width="12.59765625" customWidth="1"/>
    <col min="9217" max="9228" width="8.59765625" customWidth="1"/>
    <col min="9229" max="9229" width="1.59765625" customWidth="1"/>
    <col min="9230" max="9230" width="3.5" customWidth="1"/>
    <col min="9231" max="9231" width="2.59765625" customWidth="1"/>
    <col min="9472" max="9472" width="12.59765625" customWidth="1"/>
    <col min="9473" max="9484" width="8.59765625" customWidth="1"/>
    <col min="9485" max="9485" width="1.59765625" customWidth="1"/>
    <col min="9486" max="9486" width="3.5" customWidth="1"/>
    <col min="9487" max="9487" width="2.59765625" customWidth="1"/>
    <col min="9728" max="9728" width="12.59765625" customWidth="1"/>
    <col min="9729" max="9740" width="8.59765625" customWidth="1"/>
    <col min="9741" max="9741" width="1.59765625" customWidth="1"/>
    <col min="9742" max="9742" width="3.5" customWidth="1"/>
    <col min="9743" max="9743" width="2.59765625" customWidth="1"/>
    <col min="9984" max="9984" width="12.59765625" customWidth="1"/>
    <col min="9985" max="9996" width="8.59765625" customWidth="1"/>
    <col min="9997" max="9997" width="1.59765625" customWidth="1"/>
    <col min="9998" max="9998" width="3.5" customWidth="1"/>
    <col min="9999" max="9999" width="2.59765625" customWidth="1"/>
    <col min="10240" max="10240" width="12.59765625" customWidth="1"/>
    <col min="10241" max="10252" width="8.59765625" customWidth="1"/>
    <col min="10253" max="10253" width="1.59765625" customWidth="1"/>
    <col min="10254" max="10254" width="3.5" customWidth="1"/>
    <col min="10255" max="10255" width="2.59765625" customWidth="1"/>
    <col min="10496" max="10496" width="12.59765625" customWidth="1"/>
    <col min="10497" max="10508" width="8.59765625" customWidth="1"/>
    <col min="10509" max="10509" width="1.59765625" customWidth="1"/>
    <col min="10510" max="10510" width="3.5" customWidth="1"/>
    <col min="10511" max="10511" width="2.59765625" customWidth="1"/>
    <col min="10752" max="10752" width="12.59765625" customWidth="1"/>
    <col min="10753" max="10764" width="8.59765625" customWidth="1"/>
    <col min="10765" max="10765" width="1.59765625" customWidth="1"/>
    <col min="10766" max="10766" width="3.5" customWidth="1"/>
    <col min="10767" max="10767" width="2.59765625" customWidth="1"/>
    <col min="11008" max="11008" width="12.59765625" customWidth="1"/>
    <col min="11009" max="11020" width="8.59765625" customWidth="1"/>
    <col min="11021" max="11021" width="1.59765625" customWidth="1"/>
    <col min="11022" max="11022" width="3.5" customWidth="1"/>
    <col min="11023" max="11023" width="2.59765625" customWidth="1"/>
    <col min="11264" max="11264" width="12.59765625" customWidth="1"/>
    <col min="11265" max="11276" width="8.59765625" customWidth="1"/>
    <col min="11277" max="11277" width="1.59765625" customWidth="1"/>
    <col min="11278" max="11278" width="3.5" customWidth="1"/>
    <col min="11279" max="11279" width="2.59765625" customWidth="1"/>
    <col min="11520" max="11520" width="12.59765625" customWidth="1"/>
    <col min="11521" max="11532" width="8.59765625" customWidth="1"/>
    <col min="11533" max="11533" width="1.59765625" customWidth="1"/>
    <col min="11534" max="11534" width="3.5" customWidth="1"/>
    <col min="11535" max="11535" width="2.59765625" customWidth="1"/>
    <col min="11776" max="11776" width="12.59765625" customWidth="1"/>
    <col min="11777" max="11788" width="8.59765625" customWidth="1"/>
    <col min="11789" max="11789" width="1.59765625" customWidth="1"/>
    <col min="11790" max="11790" width="3.5" customWidth="1"/>
    <col min="11791" max="11791" width="2.59765625" customWidth="1"/>
    <col min="12032" max="12032" width="12.59765625" customWidth="1"/>
    <col min="12033" max="12044" width="8.59765625" customWidth="1"/>
    <col min="12045" max="12045" width="1.59765625" customWidth="1"/>
    <col min="12046" max="12046" width="3.5" customWidth="1"/>
    <col min="12047" max="12047" width="2.59765625" customWidth="1"/>
    <col min="12288" max="12288" width="12.59765625" customWidth="1"/>
    <col min="12289" max="12300" width="8.59765625" customWidth="1"/>
    <col min="12301" max="12301" width="1.59765625" customWidth="1"/>
    <col min="12302" max="12302" width="3.5" customWidth="1"/>
    <col min="12303" max="12303" width="2.59765625" customWidth="1"/>
    <col min="12544" max="12544" width="12.59765625" customWidth="1"/>
    <col min="12545" max="12556" width="8.59765625" customWidth="1"/>
    <col min="12557" max="12557" width="1.59765625" customWidth="1"/>
    <col min="12558" max="12558" width="3.5" customWidth="1"/>
    <col min="12559" max="12559" width="2.59765625" customWidth="1"/>
    <col min="12800" max="12800" width="12.59765625" customWidth="1"/>
    <col min="12801" max="12812" width="8.59765625" customWidth="1"/>
    <col min="12813" max="12813" width="1.59765625" customWidth="1"/>
    <col min="12814" max="12814" width="3.5" customWidth="1"/>
    <col min="12815" max="12815" width="2.59765625" customWidth="1"/>
    <col min="13056" max="13056" width="12.59765625" customWidth="1"/>
    <col min="13057" max="13068" width="8.59765625" customWidth="1"/>
    <col min="13069" max="13069" width="1.59765625" customWidth="1"/>
    <col min="13070" max="13070" width="3.5" customWidth="1"/>
    <col min="13071" max="13071" width="2.59765625" customWidth="1"/>
    <col min="13312" max="13312" width="12.59765625" customWidth="1"/>
    <col min="13313" max="13324" width="8.59765625" customWidth="1"/>
    <col min="13325" max="13325" width="1.59765625" customWidth="1"/>
    <col min="13326" max="13326" width="3.5" customWidth="1"/>
    <col min="13327" max="13327" width="2.59765625" customWidth="1"/>
    <col min="13568" max="13568" width="12.59765625" customWidth="1"/>
    <col min="13569" max="13580" width="8.59765625" customWidth="1"/>
    <col min="13581" max="13581" width="1.59765625" customWidth="1"/>
    <col min="13582" max="13582" width="3.5" customWidth="1"/>
    <col min="13583" max="13583" width="2.59765625" customWidth="1"/>
    <col min="13824" max="13824" width="12.59765625" customWidth="1"/>
    <col min="13825" max="13836" width="8.59765625" customWidth="1"/>
    <col min="13837" max="13837" width="1.59765625" customWidth="1"/>
    <col min="13838" max="13838" width="3.5" customWidth="1"/>
    <col min="13839" max="13839" width="2.59765625" customWidth="1"/>
    <col min="14080" max="14080" width="12.59765625" customWidth="1"/>
    <col min="14081" max="14092" width="8.59765625" customWidth="1"/>
    <col min="14093" max="14093" width="1.59765625" customWidth="1"/>
    <col min="14094" max="14094" width="3.5" customWidth="1"/>
    <col min="14095" max="14095" width="2.59765625" customWidth="1"/>
    <col min="14336" max="14336" width="12.59765625" customWidth="1"/>
    <col min="14337" max="14348" width="8.59765625" customWidth="1"/>
    <col min="14349" max="14349" width="1.59765625" customWidth="1"/>
    <col min="14350" max="14350" width="3.5" customWidth="1"/>
    <col min="14351" max="14351" width="2.59765625" customWidth="1"/>
    <col min="14592" max="14592" width="12.59765625" customWidth="1"/>
    <col min="14593" max="14604" width="8.59765625" customWidth="1"/>
    <col min="14605" max="14605" width="1.59765625" customWidth="1"/>
    <col min="14606" max="14606" width="3.5" customWidth="1"/>
    <col min="14607" max="14607" width="2.59765625" customWidth="1"/>
    <col min="14848" max="14848" width="12.59765625" customWidth="1"/>
    <col min="14849" max="14860" width="8.59765625" customWidth="1"/>
    <col min="14861" max="14861" width="1.59765625" customWidth="1"/>
    <col min="14862" max="14862" width="3.5" customWidth="1"/>
    <col min="14863" max="14863" width="2.59765625" customWidth="1"/>
    <col min="15104" max="15104" width="12.59765625" customWidth="1"/>
    <col min="15105" max="15116" width="8.59765625" customWidth="1"/>
    <col min="15117" max="15117" width="1.59765625" customWidth="1"/>
    <col min="15118" max="15118" width="3.5" customWidth="1"/>
    <col min="15119" max="15119" width="2.59765625" customWidth="1"/>
    <col min="15360" max="15360" width="12.59765625" customWidth="1"/>
    <col min="15361" max="15372" width="8.59765625" customWidth="1"/>
    <col min="15373" max="15373" width="1.59765625" customWidth="1"/>
    <col min="15374" max="15374" width="3.5" customWidth="1"/>
    <col min="15375" max="15375" width="2.59765625" customWidth="1"/>
    <col min="15616" max="15616" width="12.59765625" customWidth="1"/>
    <col min="15617" max="15628" width="8.59765625" customWidth="1"/>
    <col min="15629" max="15629" width="1.59765625" customWidth="1"/>
    <col min="15630" max="15630" width="3.5" customWidth="1"/>
    <col min="15631" max="15631" width="2.59765625" customWidth="1"/>
    <col min="15872" max="15872" width="12.59765625" customWidth="1"/>
    <col min="15873" max="15884" width="8.59765625" customWidth="1"/>
    <col min="15885" max="15885" width="1.59765625" customWidth="1"/>
    <col min="15886" max="15886" width="3.5" customWidth="1"/>
    <col min="15887" max="15887" width="2.59765625" customWidth="1"/>
    <col min="16128" max="16128" width="12.59765625" customWidth="1"/>
    <col min="16129" max="16140" width="8.59765625" customWidth="1"/>
    <col min="16141" max="16141" width="1.59765625" customWidth="1"/>
    <col min="16142" max="16142" width="3.5" customWidth="1"/>
    <col min="16143" max="16143" width="2.59765625" customWidth="1"/>
  </cols>
  <sheetData>
    <row r="1" spans="1:19" s="900" customFormat="1" x14ac:dyDescent="0.3">
      <c r="A1" s="6080" t="s">
        <v>0</v>
      </c>
      <c r="B1" s="6080"/>
      <c r="C1" s="6080"/>
      <c r="D1" s="899"/>
      <c r="E1" s="899"/>
      <c r="F1" s="899"/>
      <c r="G1" s="899"/>
      <c r="H1" s="899"/>
      <c r="I1" s="899"/>
      <c r="J1" s="899"/>
      <c r="K1" s="899"/>
      <c r="L1" s="899"/>
    </row>
    <row r="2" spans="1:19" x14ac:dyDescent="0.3">
      <c r="A2" s="5747" t="s">
        <v>3378</v>
      </c>
    </row>
    <row r="3" spans="1:19" ht="16.2" thickBot="1" x14ac:dyDescent="0.35">
      <c r="D3" s="5748"/>
      <c r="E3" s="5749"/>
      <c r="F3" s="5749"/>
      <c r="G3" s="5749"/>
      <c r="H3" s="5749"/>
      <c r="I3" s="5749"/>
      <c r="J3" s="5749"/>
      <c r="K3" s="5749"/>
      <c r="L3" s="5749"/>
      <c r="M3" s="5749"/>
      <c r="N3" s="5749"/>
      <c r="O3" s="5749"/>
      <c r="P3" s="5749"/>
      <c r="Q3" s="5749"/>
      <c r="R3" s="5749"/>
      <c r="S3" s="5749"/>
    </row>
    <row r="4" spans="1:19" x14ac:dyDescent="0.3">
      <c r="A4" s="6685" t="s">
        <v>61</v>
      </c>
      <c r="B4" s="6687" t="s">
        <v>3379</v>
      </c>
      <c r="C4" s="6688"/>
      <c r="D4" s="6688"/>
      <c r="E4" s="6688"/>
      <c r="F4" s="6688"/>
      <c r="G4" s="6688"/>
      <c r="H4" s="6688"/>
      <c r="I4" s="6688"/>
      <c r="J4" s="6688"/>
      <c r="K4" s="6688"/>
      <c r="L4" s="6688"/>
      <c r="M4" s="6688"/>
      <c r="N4" s="6688"/>
      <c r="O4" s="6688"/>
      <c r="P4" s="6688"/>
      <c r="Q4" s="6688"/>
      <c r="R4" s="6688"/>
      <c r="S4" s="6689"/>
    </row>
    <row r="5" spans="1:19" x14ac:dyDescent="0.3">
      <c r="A5" s="6686"/>
      <c r="B5" s="3003">
        <v>2007</v>
      </c>
      <c r="C5" s="3003">
        <v>2008</v>
      </c>
      <c r="D5" s="3003">
        <v>2009</v>
      </c>
      <c r="E5" s="3003">
        <v>2010</v>
      </c>
      <c r="F5" s="3003">
        <v>2011</v>
      </c>
      <c r="G5" s="3003">
        <v>2012</v>
      </c>
      <c r="H5" s="3003">
        <v>2013</v>
      </c>
      <c r="I5" s="3003">
        <v>2014</v>
      </c>
      <c r="J5" s="3003">
        <v>2015</v>
      </c>
      <c r="K5" s="3003">
        <v>2016</v>
      </c>
      <c r="L5" s="3003">
        <v>2017</v>
      </c>
      <c r="M5" s="3003">
        <v>2018</v>
      </c>
      <c r="N5" s="3004">
        <v>2019</v>
      </c>
      <c r="O5" s="3003">
        <v>2020</v>
      </c>
      <c r="P5" s="3004">
        <v>2021</v>
      </c>
      <c r="Q5" s="3004">
        <v>2022</v>
      </c>
      <c r="R5" s="3004">
        <v>2023</v>
      </c>
      <c r="S5" s="3003">
        <v>2024</v>
      </c>
    </row>
    <row r="6" spans="1:19" x14ac:dyDescent="0.3">
      <c r="A6" s="5750" t="s">
        <v>3380</v>
      </c>
      <c r="B6" s="5751">
        <v>83.297566105506036</v>
      </c>
      <c r="C6" s="5751">
        <v>85.713195522565726</v>
      </c>
      <c r="D6" s="5751">
        <v>87.77031221510731</v>
      </c>
      <c r="E6" s="5751">
        <v>89.437948147194348</v>
      </c>
      <c r="F6" s="5751">
        <v>90.064013784224699</v>
      </c>
      <c r="G6" s="5751">
        <v>91.95535807369339</v>
      </c>
      <c r="H6" s="5751">
        <v>96.277259903156988</v>
      </c>
      <c r="I6" s="5751">
        <v>97.978975074803614</v>
      </c>
      <c r="J6" s="5751">
        <v>97.961436385229391</v>
      </c>
      <c r="K6" s="5751">
        <v>98.278755772807784</v>
      </c>
      <c r="L6" s="5751">
        <v>99.753644416953634</v>
      </c>
      <c r="M6" s="5751">
        <v>100</v>
      </c>
      <c r="N6" s="5751">
        <v>101.4</v>
      </c>
      <c r="O6" s="5751">
        <v>83.5</v>
      </c>
      <c r="P6" s="5751">
        <v>90.4</v>
      </c>
      <c r="Q6" s="5751">
        <v>98.6</v>
      </c>
      <c r="R6" s="5751">
        <v>100.5</v>
      </c>
      <c r="S6" s="5751">
        <v>102.1</v>
      </c>
    </row>
    <row r="7" spans="1:19" x14ac:dyDescent="0.3">
      <c r="A7" s="5750" t="s">
        <v>3381</v>
      </c>
      <c r="B7" s="5751">
        <v>115.91375770020534</v>
      </c>
      <c r="C7" s="5751">
        <v>116.42710472279261</v>
      </c>
      <c r="D7" s="5751">
        <v>107.28952772073922</v>
      </c>
      <c r="E7" s="5751">
        <v>105.85215605749487</v>
      </c>
      <c r="F7" s="5751">
        <v>102.15605749486652</v>
      </c>
      <c r="G7" s="5751">
        <v>101.43737166324433</v>
      </c>
      <c r="H7" s="5751">
        <v>104.31211498973305</v>
      </c>
      <c r="I7" s="5751">
        <v>104.31211498973305</v>
      </c>
      <c r="J7" s="5751">
        <v>103.69609856262834</v>
      </c>
      <c r="K7" s="5751">
        <v>101.33470225872688</v>
      </c>
      <c r="L7" s="5751">
        <v>100.2053388090349</v>
      </c>
      <c r="M7" s="5751">
        <v>100</v>
      </c>
      <c r="N7" s="5751">
        <v>98.870636550308006</v>
      </c>
      <c r="O7" s="5751">
        <v>92.813141683778227</v>
      </c>
      <c r="P7" s="5751">
        <v>87.3</v>
      </c>
      <c r="Q7" s="5751">
        <v>85.1</v>
      </c>
      <c r="R7" s="5751">
        <v>88.4</v>
      </c>
      <c r="S7" s="5751">
        <v>87.6</v>
      </c>
    </row>
    <row r="8" spans="1:19" ht="45" customHeight="1" x14ac:dyDescent="0.3">
      <c r="A8" s="5750" t="s">
        <v>3382</v>
      </c>
      <c r="B8" s="5751">
        <v>125.99395175807557</v>
      </c>
      <c r="C8" s="5751">
        <v>126.42900009642631</v>
      </c>
      <c r="D8" s="5751">
        <v>126.45225932584671</v>
      </c>
      <c r="E8" s="5751">
        <v>121.60410967068003</v>
      </c>
      <c r="F8" s="5751">
        <v>120.1114014079336</v>
      </c>
      <c r="G8" s="5751">
        <v>116.90114381376253</v>
      </c>
      <c r="H8" s="5751">
        <v>113.80038126018306</v>
      </c>
      <c r="I8" s="5751">
        <v>113.68828694133381</v>
      </c>
      <c r="J8" s="5751">
        <v>108.58215303595338</v>
      </c>
      <c r="K8" s="5751">
        <v>104.65450024579572</v>
      </c>
      <c r="L8" s="5751">
        <v>101.44872530300239</v>
      </c>
      <c r="M8" s="5751">
        <v>100</v>
      </c>
      <c r="N8" s="5751">
        <v>97.47964517946572</v>
      </c>
      <c r="O8" s="5751">
        <v>92.7</v>
      </c>
      <c r="P8" s="5751">
        <v>89.6</v>
      </c>
      <c r="Q8" s="5751">
        <v>87.9</v>
      </c>
      <c r="R8" s="5751">
        <v>86.8</v>
      </c>
      <c r="S8" s="5751">
        <v>85.6</v>
      </c>
    </row>
    <row r="9" spans="1:19" ht="45" customHeight="1" x14ac:dyDescent="0.3">
      <c r="A9" s="5750" t="s">
        <v>3383</v>
      </c>
      <c r="B9" s="5751">
        <v>74.015396035032197</v>
      </c>
      <c r="C9" s="5751">
        <v>81.479214590257556</v>
      </c>
      <c r="D9" s="5751">
        <v>83.236543150478781</v>
      </c>
      <c r="E9" s="5751">
        <v>85.674595136500002</v>
      </c>
      <c r="F9" s="5751">
        <v>90.574838237116893</v>
      </c>
      <c r="G9" s="5751">
        <v>94.731596177640199</v>
      </c>
      <c r="H9" s="5751">
        <v>98.675929786708181</v>
      </c>
      <c r="I9" s="5751">
        <v>97.313687466770602</v>
      </c>
      <c r="J9" s="5751">
        <v>98.877624333515755</v>
      </c>
      <c r="K9" s="5751">
        <v>99.697821253633705</v>
      </c>
      <c r="L9" s="5751">
        <v>101.22769487618216</v>
      </c>
      <c r="M9" s="5751">
        <v>100</v>
      </c>
      <c r="N9" s="5751">
        <v>94.12361591793416</v>
      </c>
      <c r="O9" s="5751">
        <v>83.832028106575692</v>
      </c>
      <c r="P9" s="5751">
        <v>97.1</v>
      </c>
      <c r="Q9" s="5751">
        <v>116.7</v>
      </c>
      <c r="R9" s="5751">
        <v>125.8</v>
      </c>
      <c r="S9" s="5751">
        <v>131.80000000000001</v>
      </c>
    </row>
    <row r="10" spans="1:19" ht="27.6" x14ac:dyDescent="0.3">
      <c r="A10" s="5750" t="s">
        <v>3384</v>
      </c>
      <c r="B10" s="5751">
        <v>71.861673504661539</v>
      </c>
      <c r="C10" s="5751">
        <v>73.619622962062621</v>
      </c>
      <c r="D10" s="5751">
        <v>81.806970428243559</v>
      </c>
      <c r="E10" s="5751">
        <v>84.49327012159776</v>
      </c>
      <c r="F10" s="5751">
        <v>88.163165252095339</v>
      </c>
      <c r="G10" s="5751">
        <v>90.652346926900179</v>
      </c>
      <c r="H10" s="5751">
        <v>92.297294434719419</v>
      </c>
      <c r="I10" s="5751">
        <v>93.928663113049936</v>
      </c>
      <c r="J10" s="5751">
        <v>94.469741622983591</v>
      </c>
      <c r="K10" s="5751">
        <v>96.984304075698887</v>
      </c>
      <c r="L10" s="5751">
        <v>99.549231211181194</v>
      </c>
      <c r="M10" s="5751">
        <v>100</v>
      </c>
      <c r="N10" s="5751">
        <v>102.6</v>
      </c>
      <c r="O10" s="5751">
        <v>89.9</v>
      </c>
      <c r="P10" s="5751">
        <v>103.6</v>
      </c>
      <c r="Q10" s="5751">
        <v>115.8</v>
      </c>
      <c r="R10" s="5751">
        <v>113.7</v>
      </c>
      <c r="S10" s="5751">
        <v>116.6</v>
      </c>
    </row>
    <row r="11" spans="1:19" ht="27.6" x14ac:dyDescent="0.3">
      <c r="A11" s="5750" t="s">
        <v>3385</v>
      </c>
      <c r="B11" s="5751">
        <v>66.11235296869485</v>
      </c>
      <c r="C11" s="5751">
        <v>67.795518003933438</v>
      </c>
      <c r="D11" s="5751">
        <v>69.409841060204087</v>
      </c>
      <c r="E11" s="5751">
        <v>73.548458509670525</v>
      </c>
      <c r="F11" s="5751">
        <v>74.983734040651868</v>
      </c>
      <c r="G11" s="5751">
        <v>78.66078557810286</v>
      </c>
      <c r="H11" s="5751">
        <v>84.601878163340444</v>
      </c>
      <c r="I11" s="5751">
        <v>86.182119293752208</v>
      </c>
      <c r="J11" s="5751">
        <v>90.218727153800955</v>
      </c>
      <c r="K11" s="5751">
        <v>93.907816235313717</v>
      </c>
      <c r="L11" s="5751">
        <v>98.329125495676792</v>
      </c>
      <c r="M11" s="5751">
        <v>100</v>
      </c>
      <c r="N11" s="5751">
        <v>104</v>
      </c>
      <c r="O11" s="5751">
        <v>90</v>
      </c>
      <c r="P11" s="5751">
        <v>100.9</v>
      </c>
      <c r="Q11" s="5751">
        <v>112.1</v>
      </c>
      <c r="R11" s="5751">
        <v>115.8</v>
      </c>
      <c r="S11" s="5751">
        <v>119.2</v>
      </c>
    </row>
    <row r="12" spans="1:19" ht="16.2" thickBot="1" x14ac:dyDescent="0.35">
      <c r="A12" s="5752" t="s">
        <v>3386</v>
      </c>
      <c r="B12" s="5751">
        <v>88.856613098734599</v>
      </c>
      <c r="C12" s="5751">
        <v>95.060292751314478</v>
      </c>
      <c r="D12" s="5751">
        <v>94.834507306391743</v>
      </c>
      <c r="E12" s="5751">
        <v>95.792218975662621</v>
      </c>
      <c r="F12" s="5751">
        <v>100.56717931105761</v>
      </c>
      <c r="G12" s="5751">
        <v>103.01911510335474</v>
      </c>
      <c r="H12" s="5751">
        <v>102.49141893523345</v>
      </c>
      <c r="I12" s="5751">
        <v>99.320989418877787</v>
      </c>
      <c r="J12" s="5751">
        <v>100.93525368971061</v>
      </c>
      <c r="K12" s="5751">
        <v>101.44391885068873</v>
      </c>
      <c r="L12" s="5751">
        <v>101.47769083309601</v>
      </c>
      <c r="M12" s="5751">
        <v>100</v>
      </c>
      <c r="N12" s="5751">
        <v>92.8</v>
      </c>
      <c r="O12" s="5751">
        <v>100.5</v>
      </c>
      <c r="P12" s="5751">
        <v>107.5</v>
      </c>
      <c r="Q12" s="5751">
        <v>118.4</v>
      </c>
      <c r="R12" s="5751">
        <v>125.1</v>
      </c>
      <c r="S12" s="5751">
        <v>129.1</v>
      </c>
    </row>
    <row r="13" spans="1:19" s="904" customFormat="1" x14ac:dyDescent="0.3">
      <c r="A13" s="5753" t="s">
        <v>3387</v>
      </c>
      <c r="B13" s="5754"/>
      <c r="C13" s="5754"/>
      <c r="D13" s="5754"/>
      <c r="E13" s="5754"/>
      <c r="F13" s="5754"/>
      <c r="G13" s="5754"/>
      <c r="H13" s="5754"/>
      <c r="I13" s="5754"/>
      <c r="J13" s="5754"/>
      <c r="K13" s="5754"/>
      <c r="L13" s="5754"/>
      <c r="M13" s="5754"/>
      <c r="N13" s="5754"/>
      <c r="O13" s="5754"/>
      <c r="P13" s="5754"/>
      <c r="Q13" s="5754"/>
      <c r="R13" s="5754"/>
      <c r="S13" s="5754"/>
    </row>
  </sheetData>
  <mergeCells count="3">
    <mergeCell ref="A1:C1"/>
    <mergeCell ref="A4:A5"/>
    <mergeCell ref="B4:S4"/>
  </mergeCells>
  <hyperlinks>
    <hyperlink ref="A1:C1" location="CONTENT!B200" display="Back to table of contents" xr:uid="{AEF6276B-5C83-4561-A76A-CDDC7C4C41F9}"/>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872C8-7452-4525-810C-D80B37B6612B}">
  <dimension ref="A1:Q31"/>
  <sheetViews>
    <sheetView workbookViewId="0">
      <selection sqref="A1:XFD1"/>
    </sheetView>
  </sheetViews>
  <sheetFormatPr defaultColWidth="7.69921875" defaultRowHeight="13.2" x14ac:dyDescent="0.25"/>
  <cols>
    <col min="1" max="1" width="29" style="2742" customWidth="1"/>
    <col min="2" max="2" width="7.3984375" style="2742" customWidth="1"/>
    <col min="3" max="10" width="8" style="2742" customWidth="1"/>
    <col min="11" max="11" width="7.69921875" style="2742"/>
    <col min="12" max="13" width="9.3984375" style="2742" bestFit="1" customWidth="1"/>
    <col min="14" max="14" width="7.69921875" style="2742"/>
    <col min="15" max="15" width="9.3984375" style="2742" bestFit="1" customWidth="1"/>
    <col min="16" max="16" width="8.59765625" style="2742" bestFit="1" customWidth="1"/>
    <col min="17" max="16384" width="7.69921875" style="2742"/>
  </cols>
  <sheetData>
    <row r="1" spans="1:12" s="900" customFormat="1" ht="15.6" x14ac:dyDescent="0.3">
      <c r="A1" s="6080" t="s">
        <v>0</v>
      </c>
      <c r="B1" s="6080"/>
      <c r="C1" s="6080"/>
      <c r="D1" s="899"/>
      <c r="E1" s="899"/>
      <c r="F1" s="899"/>
      <c r="G1" s="899"/>
      <c r="H1" s="899"/>
      <c r="I1" s="899"/>
      <c r="J1" s="899"/>
      <c r="K1" s="899"/>
      <c r="L1" s="899"/>
    </row>
    <row r="2" spans="1:12" ht="16.2" thickBot="1" x14ac:dyDescent="0.3">
      <c r="A2" s="2741" t="s">
        <v>3239</v>
      </c>
    </row>
    <row r="3" spans="1:12" s="2747" customFormat="1" ht="16.2" thickBot="1" x14ac:dyDescent="0.3">
      <c r="A3" s="2743" t="s">
        <v>3240</v>
      </c>
      <c r="B3" s="2744" t="s">
        <v>3053</v>
      </c>
      <c r="C3" s="2745">
        <v>2017</v>
      </c>
      <c r="D3" s="2745">
        <v>2018</v>
      </c>
      <c r="E3" s="2745">
        <v>2019</v>
      </c>
      <c r="F3" s="2745">
        <v>2020</v>
      </c>
      <c r="G3" s="2745">
        <v>2021</v>
      </c>
      <c r="H3" s="2745">
        <v>2022</v>
      </c>
      <c r="I3" s="2745">
        <v>2023</v>
      </c>
      <c r="J3" s="2746" t="s">
        <v>3241</v>
      </c>
    </row>
    <row r="4" spans="1:12" x14ac:dyDescent="0.25">
      <c r="A4" s="2748" t="s">
        <v>3242</v>
      </c>
      <c r="B4" s="2749"/>
      <c r="C4" s="2747"/>
      <c r="D4" s="2747"/>
      <c r="E4" s="2747"/>
      <c r="F4" s="2747"/>
      <c r="G4" s="2747"/>
      <c r="H4" s="2750"/>
      <c r="I4" s="2747"/>
      <c r="J4" s="2751"/>
    </row>
    <row r="5" spans="1:12" x14ac:dyDescent="0.25">
      <c r="A5" s="2752" t="s">
        <v>3243</v>
      </c>
      <c r="B5" s="2753" t="s">
        <v>3244</v>
      </c>
      <c r="C5" s="2754">
        <v>1599.7739999999999</v>
      </c>
      <c r="D5" s="2754">
        <v>1586.306</v>
      </c>
      <c r="E5" s="2754">
        <v>1600.2650000000001</v>
      </c>
      <c r="F5" s="2754">
        <v>1334.047</v>
      </c>
      <c r="G5" s="2754">
        <v>1367.124</v>
      </c>
      <c r="H5" s="2754">
        <v>1484.9760000000001</v>
      </c>
      <c r="I5" s="2754">
        <v>1537.6220000000001</v>
      </c>
      <c r="J5" s="2755">
        <v>1614.8720000000001</v>
      </c>
    </row>
    <row r="6" spans="1:12" x14ac:dyDescent="0.25">
      <c r="A6" s="2756" t="s">
        <v>3245</v>
      </c>
      <c r="B6" s="2757" t="s">
        <v>398</v>
      </c>
      <c r="C6" s="2758">
        <v>13.4</v>
      </c>
      <c r="D6" s="2758">
        <v>12.9</v>
      </c>
      <c r="E6" s="2758">
        <v>12.8</v>
      </c>
      <c r="F6" s="2758">
        <v>13.3</v>
      </c>
      <c r="G6" s="2758">
        <v>12.3</v>
      </c>
      <c r="H6" s="2758">
        <v>10.1</v>
      </c>
      <c r="I6" s="2758">
        <v>9.8000000000000007</v>
      </c>
      <c r="J6" s="2759">
        <v>9.1</v>
      </c>
    </row>
    <row r="7" spans="1:12" x14ac:dyDescent="0.25">
      <c r="A7" s="2760" t="s">
        <v>3246</v>
      </c>
      <c r="B7" s="2753" t="s">
        <v>398</v>
      </c>
      <c r="C7" s="2761">
        <v>2.9</v>
      </c>
      <c r="D7" s="2762">
        <v>-0.8</v>
      </c>
      <c r="E7" s="2763">
        <v>0.9</v>
      </c>
      <c r="F7" s="2764">
        <v>-16.600000000000001</v>
      </c>
      <c r="G7" s="2761">
        <v>2.5</v>
      </c>
      <c r="H7" s="2761">
        <v>8.6</v>
      </c>
      <c r="I7" s="2761">
        <v>3.5</v>
      </c>
      <c r="J7" s="2765">
        <v>5</v>
      </c>
    </row>
    <row r="8" spans="1:12" ht="26.4" x14ac:dyDescent="0.25">
      <c r="A8" s="2760" t="s">
        <v>3247</v>
      </c>
      <c r="B8" s="2753"/>
      <c r="C8" s="2766">
        <v>100.8</v>
      </c>
      <c r="D8" s="2766">
        <v>100</v>
      </c>
      <c r="E8" s="2766">
        <v>100.9</v>
      </c>
      <c r="F8" s="2766">
        <v>84.1</v>
      </c>
      <c r="G8" s="2766">
        <v>86.2</v>
      </c>
      <c r="H8" s="2766">
        <v>93.6</v>
      </c>
      <c r="I8" s="2766">
        <v>96.9</v>
      </c>
      <c r="J8" s="2767">
        <v>101.8</v>
      </c>
      <c r="K8" s="2768"/>
    </row>
    <row r="9" spans="1:12" ht="15.6" x14ac:dyDescent="0.25">
      <c r="A9" s="2760" t="s">
        <v>3248</v>
      </c>
      <c r="B9" s="2753" t="s">
        <v>398</v>
      </c>
      <c r="C9" s="2766">
        <v>86.6</v>
      </c>
      <c r="D9" s="2766">
        <v>87.1</v>
      </c>
      <c r="E9" s="2766">
        <v>87.2</v>
      </c>
      <c r="F9" s="2766">
        <v>86.7</v>
      </c>
      <c r="G9" s="2766">
        <v>87.7</v>
      </c>
      <c r="H9" s="2766">
        <v>90</v>
      </c>
      <c r="I9" s="2766">
        <v>90.2</v>
      </c>
      <c r="J9" s="2767">
        <v>90.9</v>
      </c>
      <c r="K9" s="2768"/>
    </row>
    <row r="10" spans="1:12" ht="40.799999999999997" x14ac:dyDescent="0.25">
      <c r="A10" s="2769" t="s">
        <v>3249</v>
      </c>
      <c r="B10" s="2770" t="s">
        <v>3250</v>
      </c>
      <c r="C10" s="2771">
        <v>0.33</v>
      </c>
      <c r="D10" s="2771">
        <v>0.32</v>
      </c>
      <c r="E10" s="2771">
        <v>0.31</v>
      </c>
      <c r="F10" s="2771">
        <v>0.3</v>
      </c>
      <c r="G10" s="2771">
        <v>0.3</v>
      </c>
      <c r="H10" s="2771">
        <v>0.3</v>
      </c>
      <c r="I10" s="2771">
        <v>0.28999999999999998</v>
      </c>
      <c r="J10" s="2772">
        <v>0.28999999999999998</v>
      </c>
    </row>
    <row r="11" spans="1:12" x14ac:dyDescent="0.25">
      <c r="A11" s="2773" t="s">
        <v>3251</v>
      </c>
      <c r="B11" s="2753" t="s">
        <v>3252</v>
      </c>
      <c r="C11" s="2774">
        <v>1.27</v>
      </c>
      <c r="D11" s="2774">
        <v>1.25</v>
      </c>
      <c r="E11" s="2774">
        <v>1.26</v>
      </c>
      <c r="F11" s="2774">
        <v>1.05</v>
      </c>
      <c r="G11" s="2774">
        <v>1.08</v>
      </c>
      <c r="H11" s="2774">
        <v>1.18</v>
      </c>
      <c r="I11" s="2774">
        <v>1.22</v>
      </c>
      <c r="J11" s="2775">
        <v>1.28</v>
      </c>
    </row>
    <row r="12" spans="1:12" x14ac:dyDescent="0.25">
      <c r="A12" s="2773" t="s">
        <v>3253</v>
      </c>
      <c r="B12" s="2753" t="s">
        <v>3244</v>
      </c>
      <c r="C12" s="2776">
        <v>978.822</v>
      </c>
      <c r="D12" s="2776">
        <v>989.30100000000004</v>
      </c>
      <c r="E12" s="2776">
        <v>1015.972</v>
      </c>
      <c r="F12" s="2776">
        <v>813.95399999999995</v>
      </c>
      <c r="G12" s="2776">
        <v>804.82399999999996</v>
      </c>
      <c r="H12" s="2776">
        <v>958.28499999999997</v>
      </c>
      <c r="I12" s="2776">
        <v>967.70799999999997</v>
      </c>
      <c r="J12" s="2777">
        <v>1012.062</v>
      </c>
    </row>
    <row r="13" spans="1:12" x14ac:dyDescent="0.25">
      <c r="A13" s="2756" t="s">
        <v>3245</v>
      </c>
      <c r="B13" s="2757" t="s">
        <v>398</v>
      </c>
      <c r="C13" s="2778">
        <v>2.8</v>
      </c>
      <c r="D13" s="2778">
        <v>2.5</v>
      </c>
      <c r="E13" s="2778">
        <v>2.1</v>
      </c>
      <c r="F13" s="2778">
        <v>2</v>
      </c>
      <c r="G13" s="2778">
        <v>1.9</v>
      </c>
      <c r="H13" s="2778">
        <v>1.3</v>
      </c>
      <c r="I13" s="2778">
        <v>1.5</v>
      </c>
      <c r="J13" s="2779">
        <v>1.3</v>
      </c>
    </row>
    <row r="14" spans="1:12" x14ac:dyDescent="0.25">
      <c r="A14" s="2773" t="s">
        <v>3254</v>
      </c>
      <c r="B14" s="2753" t="s">
        <v>3252</v>
      </c>
      <c r="C14" s="2771">
        <v>0.77</v>
      </c>
      <c r="D14" s="2771">
        <v>0.78</v>
      </c>
      <c r="E14" s="2771">
        <v>0.8</v>
      </c>
      <c r="F14" s="2771">
        <v>0.64</v>
      </c>
      <c r="G14" s="2771">
        <v>0.64</v>
      </c>
      <c r="H14" s="2771">
        <v>0.76</v>
      </c>
      <c r="I14" s="2771">
        <v>0.77</v>
      </c>
      <c r="J14" s="2772">
        <v>0.8</v>
      </c>
    </row>
    <row r="15" spans="1:12" x14ac:dyDescent="0.25">
      <c r="A15" s="2773" t="s">
        <v>3255</v>
      </c>
      <c r="B15" s="2753" t="s">
        <v>3256</v>
      </c>
      <c r="C15" s="2776">
        <v>3119.711812</v>
      </c>
      <c r="D15" s="2776">
        <v>3131.6409079999999</v>
      </c>
      <c r="E15" s="2776">
        <v>3236.583928</v>
      </c>
      <c r="F15" s="2776">
        <v>2882.4009449999999</v>
      </c>
      <c r="G15" s="2776">
        <v>2992.0913839999998</v>
      </c>
      <c r="H15" s="2776">
        <v>3119.2256430000002</v>
      </c>
      <c r="I15" s="2776">
        <v>3265.4659749999996</v>
      </c>
      <c r="J15" s="2777">
        <v>3417.638739</v>
      </c>
    </row>
    <row r="16" spans="1:12" ht="13.8" x14ac:dyDescent="0.25">
      <c r="A16" s="2756" t="s">
        <v>3257</v>
      </c>
      <c r="B16" s="2780" t="s">
        <v>398</v>
      </c>
      <c r="C16" s="2781">
        <v>20</v>
      </c>
      <c r="D16" s="2781">
        <v>20.7</v>
      </c>
      <c r="E16" s="2781">
        <v>21.7</v>
      </c>
      <c r="F16" s="2781">
        <v>23.9</v>
      </c>
      <c r="G16" s="2781">
        <v>21.5</v>
      </c>
      <c r="H16" s="2781">
        <v>19.2</v>
      </c>
      <c r="I16" s="2781">
        <v>17.600000000000001</v>
      </c>
      <c r="J16" s="2782">
        <v>18.2</v>
      </c>
    </row>
    <row r="17" spans="1:17" x14ac:dyDescent="0.25">
      <c r="A17" s="2773" t="s">
        <v>3258</v>
      </c>
      <c r="B17" s="2753" t="s">
        <v>3256</v>
      </c>
      <c r="C17" s="2783">
        <v>2618.1227699999999</v>
      </c>
      <c r="D17" s="2783">
        <v>2650.2455089999999</v>
      </c>
      <c r="E17" s="2783">
        <v>2754.021812</v>
      </c>
      <c r="F17" s="2783">
        <v>2448.2412949999998</v>
      </c>
      <c r="G17" s="2783">
        <v>2524.276304</v>
      </c>
      <c r="H17" s="2783">
        <v>2698.1469609999999</v>
      </c>
      <c r="I17" s="2783">
        <v>2813.6890619999999</v>
      </c>
      <c r="J17" s="2784">
        <v>2931.5140179999999</v>
      </c>
    </row>
    <row r="18" spans="1:17" ht="26.4" x14ac:dyDescent="0.25">
      <c r="A18" s="2773" t="s">
        <v>3259</v>
      </c>
      <c r="B18" s="2753" t="s">
        <v>3260</v>
      </c>
      <c r="C18" s="2783">
        <v>2070.3000000000002</v>
      </c>
      <c r="D18" s="2783">
        <v>2094.6</v>
      </c>
      <c r="E18" s="2783">
        <v>2175.9</v>
      </c>
      <c r="F18" s="2783">
        <v>1934.2</v>
      </c>
      <c r="G18" s="2783">
        <v>1993.8</v>
      </c>
      <c r="H18" s="2785">
        <v>2137.6</v>
      </c>
      <c r="I18" s="2783">
        <v>2231.6999999999998</v>
      </c>
      <c r="J18" s="2786">
        <v>2328</v>
      </c>
    </row>
    <row r="19" spans="1:17" x14ac:dyDescent="0.25">
      <c r="A19" s="2787" t="s">
        <v>3261</v>
      </c>
      <c r="B19" s="2788"/>
      <c r="C19" s="2789"/>
      <c r="D19" s="2789"/>
      <c r="E19" s="2789"/>
      <c r="F19" s="2789"/>
      <c r="G19" s="2789"/>
      <c r="H19" s="2776"/>
      <c r="I19" s="2789"/>
      <c r="J19" s="2777"/>
    </row>
    <row r="20" spans="1:17" x14ac:dyDescent="0.25">
      <c r="A20" s="2773" t="s">
        <v>3262</v>
      </c>
      <c r="B20" s="2790" t="s">
        <v>3263</v>
      </c>
      <c r="C20" s="2776">
        <v>2134</v>
      </c>
      <c r="D20" s="2776">
        <v>2816</v>
      </c>
      <c r="E20" s="2776">
        <v>2130</v>
      </c>
      <c r="F20" s="2776">
        <v>1993</v>
      </c>
      <c r="G20" s="2776">
        <v>2025</v>
      </c>
      <c r="H20" s="2776">
        <v>2201</v>
      </c>
      <c r="I20" s="2776">
        <v>2543</v>
      </c>
      <c r="J20" s="2777">
        <v>2186</v>
      </c>
    </row>
    <row r="21" spans="1:17" ht="26.4" x14ac:dyDescent="0.25">
      <c r="A21" s="2773" t="s">
        <v>3264</v>
      </c>
      <c r="B21" s="2790" t="s">
        <v>3263</v>
      </c>
      <c r="C21" s="2776">
        <v>969</v>
      </c>
      <c r="D21" s="2776">
        <v>1602</v>
      </c>
      <c r="E21" s="2776">
        <v>1534</v>
      </c>
      <c r="F21" s="2776">
        <v>1039</v>
      </c>
      <c r="G21" s="2776">
        <v>1029</v>
      </c>
      <c r="H21" s="2776">
        <v>860</v>
      </c>
      <c r="I21" s="2776">
        <v>933</v>
      </c>
      <c r="J21" s="2777">
        <v>1230</v>
      </c>
    </row>
    <row r="22" spans="1:17" ht="15.6" x14ac:dyDescent="0.25">
      <c r="A22" s="2773" t="s">
        <v>3265</v>
      </c>
      <c r="B22" s="2790" t="s">
        <v>3266</v>
      </c>
      <c r="C22" s="2776">
        <v>261.3</v>
      </c>
      <c r="D22" s="2776">
        <v>285.2</v>
      </c>
      <c r="E22" s="2776">
        <v>295.2</v>
      </c>
      <c r="F22" s="2776">
        <v>303.7</v>
      </c>
      <c r="G22" s="2776">
        <v>315.2</v>
      </c>
      <c r="H22" s="2776">
        <v>319.5</v>
      </c>
      <c r="I22" s="2776">
        <v>313.2</v>
      </c>
      <c r="J22" s="2777">
        <v>332.3</v>
      </c>
      <c r="M22" s="2791"/>
    </row>
    <row r="23" spans="1:17" ht="15.6" x14ac:dyDescent="0.25">
      <c r="A23" s="2773" t="s">
        <v>3267</v>
      </c>
      <c r="B23" s="2790" t="s">
        <v>3266</v>
      </c>
      <c r="C23" s="2776">
        <v>104.6</v>
      </c>
      <c r="D23" s="2776">
        <v>108.6</v>
      </c>
      <c r="E23" s="2776">
        <v>110</v>
      </c>
      <c r="F23" s="2776">
        <v>108.6</v>
      </c>
      <c r="G23" s="2776">
        <v>107.8</v>
      </c>
      <c r="H23" s="2776">
        <v>113.2</v>
      </c>
      <c r="I23" s="2776">
        <v>111.1</v>
      </c>
      <c r="J23" s="2777">
        <v>115.3</v>
      </c>
      <c r="M23" s="2792"/>
      <c r="P23" s="2792"/>
    </row>
    <row r="24" spans="1:17" ht="28.8" x14ac:dyDescent="0.25">
      <c r="A24" s="2773" t="s">
        <v>3268</v>
      </c>
      <c r="B24" s="2790" t="s">
        <v>3269</v>
      </c>
      <c r="C24" s="2776">
        <v>586</v>
      </c>
      <c r="D24" s="2776">
        <v>639</v>
      </c>
      <c r="E24" s="2776">
        <v>662</v>
      </c>
      <c r="F24" s="2776">
        <v>679</v>
      </c>
      <c r="G24" s="2776">
        <v>707</v>
      </c>
      <c r="H24" s="2776">
        <v>719</v>
      </c>
      <c r="I24" s="2776">
        <v>706</v>
      </c>
      <c r="J24" s="2777">
        <v>748</v>
      </c>
      <c r="L24" s="2791"/>
      <c r="M24" s="2792"/>
      <c r="N24" s="2792"/>
    </row>
    <row r="25" spans="1:17" ht="16.2" thickBot="1" x14ac:dyDescent="0.3">
      <c r="A25" s="2793" t="s">
        <v>3270</v>
      </c>
      <c r="B25" s="2794" t="s">
        <v>3269</v>
      </c>
      <c r="C25" s="2795">
        <v>234.6</v>
      </c>
      <c r="D25" s="2795">
        <v>243</v>
      </c>
      <c r="E25" s="2795">
        <v>246</v>
      </c>
      <c r="F25" s="2795">
        <v>242.7</v>
      </c>
      <c r="G25" s="2795">
        <v>242</v>
      </c>
      <c r="H25" s="2795">
        <v>255</v>
      </c>
      <c r="I25" s="2795">
        <v>250</v>
      </c>
      <c r="J25" s="2796">
        <v>259.55507901020854</v>
      </c>
      <c r="O25" s="2791"/>
      <c r="P25" s="2792"/>
    </row>
    <row r="26" spans="1:17" ht="15.6" x14ac:dyDescent="0.25">
      <c r="A26" s="2797" t="s">
        <v>3271</v>
      </c>
      <c r="B26" s="2798"/>
      <c r="C26" s="2776"/>
      <c r="D26" s="2776"/>
      <c r="E26" s="2776"/>
      <c r="F26" s="2776"/>
      <c r="G26" s="2776"/>
      <c r="H26" s="2776"/>
      <c r="I26" s="2776"/>
      <c r="J26" s="2776"/>
      <c r="L26" s="2792"/>
      <c r="N26" s="2792"/>
      <c r="Q26" s="2792"/>
    </row>
    <row r="27" spans="1:17" ht="15.6" x14ac:dyDescent="0.25">
      <c r="A27" s="2799" t="s">
        <v>3272</v>
      </c>
    </row>
    <row r="28" spans="1:17" x14ac:dyDescent="0.25">
      <c r="C28" s="2800"/>
      <c r="D28" s="2800"/>
      <c r="E28" s="2800"/>
      <c r="F28" s="2801"/>
      <c r="G28" s="2801"/>
      <c r="H28" s="2801"/>
      <c r="I28" s="2801"/>
      <c r="J28" s="2801"/>
    </row>
    <row r="29" spans="1:17" x14ac:dyDescent="0.25">
      <c r="F29" s="2802"/>
      <c r="G29" s="2802"/>
      <c r="H29" s="2802"/>
      <c r="I29" s="2802"/>
      <c r="J29" s="2802"/>
      <c r="K29" s="2802"/>
    </row>
    <row r="30" spans="1:17" x14ac:dyDescent="0.25">
      <c r="F30" s="2802"/>
      <c r="G30" s="2802"/>
      <c r="H30" s="2802"/>
      <c r="I30" s="2802"/>
      <c r="J30" s="2802"/>
      <c r="K30" s="2802"/>
    </row>
    <row r="31" spans="1:17" x14ac:dyDescent="0.25">
      <c r="K31" s="2802"/>
    </row>
  </sheetData>
  <mergeCells count="1">
    <mergeCell ref="A1:C1"/>
  </mergeCells>
  <hyperlinks>
    <hyperlink ref="A1:C1" location="CONTENT!B200" display="Back to table of contents" xr:uid="{D24A589B-3B84-4120-B94D-2F21ECBB7DAB}"/>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0E9F-6F49-47A7-8302-2A398620D70D}">
  <dimension ref="A1:AR66"/>
  <sheetViews>
    <sheetView workbookViewId="0">
      <selection sqref="A1:XFD1"/>
    </sheetView>
  </sheetViews>
  <sheetFormatPr defaultColWidth="6.8984375" defaultRowHeight="15.6" x14ac:dyDescent="0.3"/>
  <cols>
    <col min="1" max="1" width="22.09765625" style="2804" customWidth="1"/>
    <col min="2" max="2" width="6.09765625" style="2804" customWidth="1"/>
    <col min="3" max="3" width="6.59765625" style="2804" customWidth="1"/>
    <col min="4" max="4" width="6.8984375" style="2804"/>
    <col min="5" max="5" width="6.3984375" style="2804" customWidth="1"/>
    <col min="6" max="6" width="5.3984375" style="2804" customWidth="1"/>
    <col min="7" max="7" width="6.8984375" style="2804"/>
    <col min="8" max="8" width="6.19921875" style="2804" bestFit="1" customWidth="1"/>
    <col min="9" max="9" width="7.5" style="2804" customWidth="1"/>
    <col min="10" max="11" width="5.3984375" style="2804" customWidth="1"/>
    <col min="12" max="12" width="5.59765625" style="2804" customWidth="1"/>
    <col min="13" max="14" width="5.3984375" style="2804" customWidth="1"/>
    <col min="15" max="15" width="6.3984375" style="2804" customWidth="1"/>
    <col min="16" max="16" width="6.59765625" style="2804" customWidth="1"/>
    <col min="17" max="17" width="6.19921875" style="2804" customWidth="1"/>
    <col min="18" max="18" width="5.59765625" style="2804" bestFit="1" customWidth="1"/>
    <col min="19" max="19" width="7.3984375" style="2804" customWidth="1"/>
    <col min="20" max="20" width="5.5" style="2804" customWidth="1"/>
    <col min="21" max="16384" width="6.8984375" style="2804"/>
  </cols>
  <sheetData>
    <row r="1" spans="1:44" s="900" customFormat="1" x14ac:dyDescent="0.3">
      <c r="A1" s="6080" t="s">
        <v>0</v>
      </c>
      <c r="B1" s="6080"/>
      <c r="C1" s="6080"/>
      <c r="D1" s="899"/>
      <c r="E1" s="899"/>
      <c r="F1" s="899"/>
      <c r="G1" s="899"/>
      <c r="H1" s="899"/>
      <c r="I1" s="899"/>
      <c r="J1" s="899"/>
      <c r="K1" s="899"/>
      <c r="L1" s="899"/>
    </row>
    <row r="2" spans="1:44" x14ac:dyDescent="0.3">
      <c r="A2" s="2803" t="s">
        <v>3273</v>
      </c>
    </row>
    <row r="3" spans="1:44" ht="16.2" thickBot="1" x14ac:dyDescent="0.35">
      <c r="Q3" s="2805"/>
      <c r="R3" s="2805"/>
      <c r="S3" s="2806" t="s">
        <v>3274</v>
      </c>
    </row>
    <row r="4" spans="1:44" s="2807" customFormat="1" ht="20.100000000000001" customHeight="1" x14ac:dyDescent="0.3">
      <c r="A4" s="6703" t="s">
        <v>3275</v>
      </c>
      <c r="B4" s="6706" t="s">
        <v>3276</v>
      </c>
      <c r="C4" s="6707"/>
      <c r="D4" s="6707"/>
      <c r="E4" s="6707"/>
      <c r="F4" s="6707"/>
      <c r="G4" s="6707"/>
      <c r="H4" s="6707"/>
      <c r="I4" s="6708"/>
      <c r="J4" s="6709" t="s">
        <v>3277</v>
      </c>
      <c r="K4" s="6710"/>
      <c r="L4" s="6710"/>
      <c r="M4" s="6710"/>
      <c r="N4" s="6710"/>
      <c r="O4" s="6710"/>
      <c r="P4" s="6710"/>
      <c r="Q4" s="6711"/>
      <c r="R4" s="6715" t="s">
        <v>3278</v>
      </c>
      <c r="S4" s="6690" t="s">
        <v>6</v>
      </c>
    </row>
    <row r="5" spans="1:44" s="2807" customFormat="1" ht="20.100000000000001" customHeight="1" x14ac:dyDescent="0.3">
      <c r="A5" s="6704"/>
      <c r="B5" s="6693" t="s">
        <v>3279</v>
      </c>
      <c r="C5" s="6695" t="s">
        <v>3280</v>
      </c>
      <c r="D5" s="6696"/>
      <c r="E5" s="6696"/>
      <c r="F5" s="6696"/>
      <c r="G5" s="6696"/>
      <c r="H5" s="6696"/>
      <c r="I5" s="6697"/>
      <c r="J5" s="6712"/>
      <c r="K5" s="6713"/>
      <c r="L5" s="6713"/>
      <c r="M5" s="6713"/>
      <c r="N5" s="6713"/>
      <c r="O5" s="6713"/>
      <c r="P5" s="6713"/>
      <c r="Q5" s="6714"/>
      <c r="R5" s="6716"/>
      <c r="S5" s="6691"/>
    </row>
    <row r="6" spans="1:44" s="2807" customFormat="1" ht="20.100000000000001" customHeight="1" x14ac:dyDescent="0.3">
      <c r="A6" s="6704"/>
      <c r="B6" s="6693"/>
      <c r="C6" s="2808" t="s">
        <v>3281</v>
      </c>
      <c r="D6" s="2809" t="s">
        <v>3282</v>
      </c>
      <c r="E6" s="6698" t="s">
        <v>3283</v>
      </c>
      <c r="F6" s="2809" t="s">
        <v>3284</v>
      </c>
      <c r="G6" s="6698" t="s">
        <v>3285</v>
      </c>
      <c r="H6" s="2809" t="s">
        <v>3286</v>
      </c>
      <c r="I6" s="6700" t="s">
        <v>3287</v>
      </c>
      <c r="J6" s="2809" t="s">
        <v>3288</v>
      </c>
      <c r="K6" s="2809" t="s">
        <v>3289</v>
      </c>
      <c r="L6" s="2809" t="s">
        <v>3290</v>
      </c>
      <c r="M6" s="2809" t="s">
        <v>3291</v>
      </c>
      <c r="N6" s="6702" t="s">
        <v>3292</v>
      </c>
      <c r="O6" s="6702" t="s">
        <v>3293</v>
      </c>
      <c r="P6" s="2809" t="s">
        <v>3294</v>
      </c>
      <c r="Q6" s="6700" t="s">
        <v>3295</v>
      </c>
      <c r="R6" s="6716"/>
      <c r="S6" s="6691"/>
    </row>
    <row r="7" spans="1:44" s="2807" customFormat="1" ht="20.100000000000001" customHeight="1" thickBot="1" x14ac:dyDescent="0.35">
      <c r="A7" s="6705"/>
      <c r="B7" s="6694"/>
      <c r="C7" s="2810"/>
      <c r="D7" s="2811"/>
      <c r="E7" s="6699"/>
      <c r="F7" s="2811"/>
      <c r="G7" s="6699"/>
      <c r="H7" s="2811"/>
      <c r="I7" s="6701"/>
      <c r="J7" s="2812"/>
      <c r="K7" s="2811"/>
      <c r="L7" s="2811"/>
      <c r="M7" s="2811"/>
      <c r="N7" s="6699"/>
      <c r="O7" s="6699"/>
      <c r="P7" s="2811"/>
      <c r="Q7" s="6701"/>
      <c r="R7" s="6717"/>
      <c r="S7" s="6692"/>
    </row>
    <row r="8" spans="1:44" s="2807" customFormat="1" ht="20.100000000000001" customHeight="1" x14ac:dyDescent="0.3">
      <c r="A8" s="2813"/>
      <c r="B8" s="2814"/>
      <c r="C8" s="2815"/>
      <c r="D8" s="2816"/>
      <c r="E8" s="2816"/>
      <c r="F8" s="2816"/>
      <c r="G8" s="2816"/>
      <c r="H8" s="2816"/>
      <c r="I8" s="2817"/>
      <c r="J8" s="2818"/>
      <c r="K8" s="2818"/>
      <c r="L8" s="2818"/>
      <c r="M8" s="2818"/>
      <c r="N8" s="2818"/>
      <c r="O8" s="2818"/>
      <c r="P8" s="2818"/>
      <c r="Q8" s="2818"/>
      <c r="R8" s="2819"/>
      <c r="S8" s="2820"/>
    </row>
    <row r="9" spans="1:44" ht="20.100000000000001" customHeight="1" x14ac:dyDescent="0.3">
      <c r="A9" s="2821" t="s">
        <v>3296</v>
      </c>
      <c r="B9" s="2822">
        <v>0</v>
      </c>
      <c r="C9" s="2823">
        <v>0</v>
      </c>
      <c r="D9" s="2822">
        <v>0</v>
      </c>
      <c r="E9" s="2822">
        <v>0</v>
      </c>
      <c r="F9" s="2822">
        <v>0</v>
      </c>
      <c r="G9" s="2822">
        <v>0</v>
      </c>
      <c r="H9" s="2822">
        <v>0</v>
      </c>
      <c r="I9" s="2824">
        <v>0</v>
      </c>
      <c r="J9" s="2825">
        <v>3766</v>
      </c>
      <c r="K9" s="2825">
        <v>0</v>
      </c>
      <c r="L9" s="2825">
        <v>10433</v>
      </c>
      <c r="M9" s="2825">
        <v>1218</v>
      </c>
      <c r="N9" s="2825">
        <v>751</v>
      </c>
      <c r="O9" s="2825">
        <v>15304</v>
      </c>
      <c r="P9" s="2825">
        <v>115595</v>
      </c>
      <c r="Q9" s="2822">
        <v>147066</v>
      </c>
      <c r="R9" s="2826">
        <v>0</v>
      </c>
      <c r="S9" s="2827">
        <v>147066</v>
      </c>
      <c r="T9" s="2828"/>
      <c r="U9" s="2828"/>
      <c r="V9" s="2828"/>
      <c r="W9" s="2828"/>
      <c r="X9" s="2828"/>
      <c r="Y9" s="2828"/>
      <c r="Z9" s="2828"/>
      <c r="AA9" s="2828"/>
      <c r="AB9" s="2828"/>
      <c r="AC9" s="2828"/>
      <c r="AD9" s="2828"/>
      <c r="AE9" s="2828"/>
      <c r="AF9" s="2828"/>
      <c r="AG9" s="2828"/>
      <c r="AH9" s="2828"/>
      <c r="AI9" s="2828"/>
      <c r="AJ9" s="2828"/>
      <c r="AK9" s="2828"/>
      <c r="AL9" s="2828"/>
      <c r="AM9" s="2828"/>
      <c r="AN9" s="2828"/>
      <c r="AO9" s="2828"/>
      <c r="AP9" s="2828"/>
      <c r="AQ9" s="2828"/>
      <c r="AR9" s="2828"/>
    </row>
    <row r="10" spans="1:44" ht="20.100000000000001" customHeight="1" x14ac:dyDescent="0.3">
      <c r="A10" s="2821" t="s">
        <v>3297</v>
      </c>
      <c r="B10" s="2822">
        <v>459555</v>
      </c>
      <c r="C10" s="2829">
        <v>208880</v>
      </c>
      <c r="D10" s="2825">
        <v>317108</v>
      </c>
      <c r="E10" s="2825">
        <v>274307</v>
      </c>
      <c r="F10" s="2825">
        <v>11840</v>
      </c>
      <c r="G10" s="2825">
        <v>1072119</v>
      </c>
      <c r="H10" s="2825">
        <v>103379</v>
      </c>
      <c r="I10" s="2824">
        <v>1987633</v>
      </c>
      <c r="J10" s="2825">
        <v>6</v>
      </c>
      <c r="K10" s="2825">
        <v>265</v>
      </c>
      <c r="L10" s="2825">
        <v>0</v>
      </c>
      <c r="M10" s="2825">
        <v>0</v>
      </c>
      <c r="N10" s="2825">
        <v>0</v>
      </c>
      <c r="O10" s="2825">
        <v>0</v>
      </c>
      <c r="P10" s="2825">
        <v>0</v>
      </c>
      <c r="Q10" s="2822">
        <v>271</v>
      </c>
      <c r="R10" s="2826">
        <v>0</v>
      </c>
      <c r="S10" s="2827">
        <v>2447459</v>
      </c>
      <c r="T10" s="2828"/>
      <c r="U10" s="2828"/>
      <c r="V10" s="2828"/>
      <c r="W10" s="2828"/>
      <c r="X10" s="2828"/>
      <c r="Y10" s="2828"/>
      <c r="Z10" s="2828"/>
      <c r="AA10" s="2828"/>
      <c r="AB10" s="2828"/>
      <c r="AC10" s="2828"/>
      <c r="AD10" s="2828"/>
      <c r="AE10" s="2828"/>
      <c r="AF10" s="2828"/>
      <c r="AG10" s="2828"/>
      <c r="AH10" s="2828"/>
      <c r="AI10" s="2828"/>
      <c r="AJ10" s="2828"/>
      <c r="AK10" s="2828"/>
      <c r="AL10" s="2828"/>
      <c r="AM10" s="2828"/>
      <c r="AN10" s="2828"/>
      <c r="AO10" s="2828"/>
      <c r="AP10" s="2828"/>
      <c r="AQ10" s="2828"/>
      <c r="AR10" s="2828"/>
    </row>
    <row r="11" spans="1:44" ht="20.100000000000001" customHeight="1" x14ac:dyDescent="0.3">
      <c r="A11" s="2821" t="s">
        <v>3298</v>
      </c>
      <c r="B11" s="2822">
        <v>0</v>
      </c>
      <c r="C11" s="2829">
        <v>0</v>
      </c>
      <c r="D11" s="2825">
        <v>-114774</v>
      </c>
      <c r="E11" s="2825">
        <v>-117365</v>
      </c>
      <c r="F11" s="2825">
        <v>0</v>
      </c>
      <c r="G11" s="2825">
        <v>-782789</v>
      </c>
      <c r="H11" s="2825">
        <v>0</v>
      </c>
      <c r="I11" s="2824">
        <v>-1014928</v>
      </c>
      <c r="J11" s="2825">
        <v>0</v>
      </c>
      <c r="K11" s="2825">
        <v>0</v>
      </c>
      <c r="L11" s="2825">
        <v>0</v>
      </c>
      <c r="M11" s="2825">
        <v>0</v>
      </c>
      <c r="N11" s="2825">
        <v>0</v>
      </c>
      <c r="O11" s="2825">
        <v>0</v>
      </c>
      <c r="P11" s="2825">
        <v>0</v>
      </c>
      <c r="Q11" s="2822">
        <v>0</v>
      </c>
      <c r="R11" s="2826">
        <v>0</v>
      </c>
      <c r="S11" s="2827">
        <v>-1014928</v>
      </c>
      <c r="T11" s="2828"/>
      <c r="U11" s="2828"/>
      <c r="V11" s="2828"/>
      <c r="W11" s="2828"/>
      <c r="X11" s="2828"/>
      <c r="Y11" s="2828"/>
      <c r="Z11" s="2828"/>
      <c r="AA11" s="2828"/>
      <c r="AB11" s="2828"/>
      <c r="AC11" s="2828"/>
      <c r="AD11" s="2828"/>
      <c r="AE11" s="2828"/>
      <c r="AF11" s="2828"/>
      <c r="AG11" s="2828"/>
      <c r="AH11" s="2828"/>
      <c r="AI11" s="2828"/>
      <c r="AJ11" s="2828"/>
      <c r="AK11" s="2828"/>
      <c r="AL11" s="2828"/>
      <c r="AM11" s="2828"/>
      <c r="AN11" s="2828"/>
      <c r="AO11" s="2828"/>
      <c r="AP11" s="2828"/>
      <c r="AQ11" s="2828"/>
      <c r="AR11" s="2828"/>
    </row>
    <row r="12" spans="1:44" ht="20.100000000000001" customHeight="1" x14ac:dyDescent="0.3">
      <c r="A12" s="2830" t="s">
        <v>3299</v>
      </c>
      <c r="B12" s="2822">
        <v>22047</v>
      </c>
      <c r="C12" s="2829">
        <v>7644</v>
      </c>
      <c r="D12" s="2825">
        <v>25836</v>
      </c>
      <c r="E12" s="2825">
        <v>-39164</v>
      </c>
      <c r="F12" s="2825">
        <v>-8813</v>
      </c>
      <c r="G12" s="2825">
        <v>25670</v>
      </c>
      <c r="H12" s="2825">
        <v>2112</v>
      </c>
      <c r="I12" s="2824">
        <v>13285</v>
      </c>
      <c r="J12" s="2825">
        <v>0</v>
      </c>
      <c r="K12" s="2825">
        <v>-58</v>
      </c>
      <c r="L12" s="2825">
        <v>0</v>
      </c>
      <c r="M12" s="2825">
        <v>0</v>
      </c>
      <c r="N12" s="2825">
        <v>0</v>
      </c>
      <c r="O12" s="2825">
        <v>0</v>
      </c>
      <c r="P12" s="2825">
        <v>0</v>
      </c>
      <c r="Q12" s="2822">
        <v>-58</v>
      </c>
      <c r="R12" s="2826">
        <v>0</v>
      </c>
      <c r="S12" s="2827">
        <v>35275</v>
      </c>
      <c r="T12" s="2828"/>
      <c r="U12" s="2828"/>
      <c r="V12" s="2828"/>
      <c r="W12" s="2828"/>
      <c r="X12" s="2828"/>
      <c r="Y12" s="2828"/>
      <c r="Z12" s="2828"/>
      <c r="AA12" s="2828"/>
      <c r="AB12" s="2828"/>
      <c r="AC12" s="2828"/>
      <c r="AD12" s="2828"/>
      <c r="AE12" s="2828"/>
      <c r="AF12" s="2828"/>
      <c r="AG12" s="2828"/>
      <c r="AH12" s="2828"/>
      <c r="AI12" s="2828"/>
      <c r="AJ12" s="2828"/>
      <c r="AK12" s="2828"/>
      <c r="AL12" s="2828"/>
      <c r="AM12" s="2828"/>
      <c r="AN12" s="2828"/>
      <c r="AO12" s="2828"/>
      <c r="AP12" s="2828"/>
      <c r="AQ12" s="2828"/>
      <c r="AR12" s="2828"/>
    </row>
    <row r="13" spans="1:44" s="2837" customFormat="1" ht="20.100000000000001" customHeight="1" x14ac:dyDescent="0.3">
      <c r="A13" s="2831" t="s">
        <v>3300</v>
      </c>
      <c r="B13" s="2832">
        <v>481602</v>
      </c>
      <c r="C13" s="2833">
        <v>216524</v>
      </c>
      <c r="D13" s="2832">
        <v>228169</v>
      </c>
      <c r="E13" s="2832">
        <v>117778</v>
      </c>
      <c r="F13" s="2832">
        <v>3027</v>
      </c>
      <c r="G13" s="2832">
        <v>315001</v>
      </c>
      <c r="H13" s="2832">
        <v>105491</v>
      </c>
      <c r="I13" s="2834">
        <v>985990</v>
      </c>
      <c r="J13" s="2832">
        <v>3772</v>
      </c>
      <c r="K13" s="2832">
        <v>207</v>
      </c>
      <c r="L13" s="2832">
        <v>10433</v>
      </c>
      <c r="M13" s="2832">
        <v>1218</v>
      </c>
      <c r="N13" s="2832">
        <v>751</v>
      </c>
      <c r="O13" s="2832">
        <v>15304</v>
      </c>
      <c r="P13" s="2832">
        <v>115595</v>
      </c>
      <c r="Q13" s="2832">
        <v>147280</v>
      </c>
      <c r="R13" s="2835">
        <v>0</v>
      </c>
      <c r="S13" s="2836">
        <v>1614872</v>
      </c>
      <c r="T13" s="2828"/>
      <c r="U13" s="2828"/>
      <c r="V13" s="2828"/>
      <c r="W13" s="2828"/>
      <c r="X13" s="2828"/>
      <c r="Y13" s="2828"/>
      <c r="Z13" s="2828"/>
      <c r="AA13" s="2828"/>
      <c r="AB13" s="2828"/>
      <c r="AC13" s="2828"/>
      <c r="AD13" s="2828"/>
      <c r="AE13" s="2828"/>
      <c r="AF13" s="2828"/>
      <c r="AG13" s="2828"/>
      <c r="AH13" s="2828"/>
      <c r="AI13" s="2828"/>
      <c r="AJ13" s="2828"/>
      <c r="AK13" s="2828"/>
      <c r="AL13" s="2828"/>
      <c r="AM13" s="2828"/>
      <c r="AN13" s="2828"/>
      <c r="AO13" s="2828"/>
      <c r="AP13" s="2828"/>
      <c r="AQ13" s="2828"/>
      <c r="AR13" s="2828"/>
    </row>
    <row r="14" spans="1:44" ht="20.100000000000001" customHeight="1" x14ac:dyDescent="0.3">
      <c r="A14" s="2838" t="s">
        <v>3301</v>
      </c>
      <c r="B14" s="2822">
        <v>0</v>
      </c>
      <c r="C14" s="2823">
        <v>0</v>
      </c>
      <c r="D14" s="2825">
        <v>-1196</v>
      </c>
      <c r="E14" s="2825">
        <v>0</v>
      </c>
      <c r="F14" s="2825" t="s">
        <v>88</v>
      </c>
      <c r="G14" s="2825">
        <v>-277045</v>
      </c>
      <c r="H14" s="2822">
        <v>0</v>
      </c>
      <c r="I14" s="2824">
        <v>-281269</v>
      </c>
      <c r="J14" s="2825">
        <v>0</v>
      </c>
      <c r="K14" s="2825">
        <v>0</v>
      </c>
      <c r="L14" s="2825">
        <v>-10433</v>
      </c>
      <c r="M14" s="2825">
        <v>-134</v>
      </c>
      <c r="N14" s="2825">
        <v>0</v>
      </c>
      <c r="O14" s="2825">
        <v>-1902</v>
      </c>
      <c r="P14" s="2825">
        <v>0</v>
      </c>
      <c r="Q14" s="2822">
        <v>-12470</v>
      </c>
      <c r="R14" s="2826">
        <v>138030</v>
      </c>
      <c r="S14" s="2827">
        <v>-155709</v>
      </c>
      <c r="T14" s="2828"/>
      <c r="U14" s="2828"/>
      <c r="V14" s="2828"/>
      <c r="W14" s="2828"/>
      <c r="X14" s="2828"/>
      <c r="Y14" s="2828"/>
      <c r="Z14" s="2828"/>
      <c r="AA14" s="2828"/>
      <c r="AB14" s="2828"/>
      <c r="AC14" s="2828"/>
      <c r="AD14" s="2828"/>
      <c r="AE14" s="2828"/>
      <c r="AF14" s="2828"/>
      <c r="AG14" s="2828"/>
      <c r="AH14" s="2828"/>
      <c r="AI14" s="2828"/>
      <c r="AJ14" s="2828"/>
      <c r="AK14" s="2828"/>
      <c r="AL14" s="2828"/>
      <c r="AM14" s="2828"/>
      <c r="AN14" s="2828"/>
      <c r="AO14" s="2828"/>
      <c r="AP14" s="2828"/>
      <c r="AQ14" s="2828"/>
      <c r="AR14" s="2828"/>
    </row>
    <row r="15" spans="1:44" ht="20.100000000000001" customHeight="1" x14ac:dyDescent="0.3">
      <c r="A15" s="2821" t="s">
        <v>3302</v>
      </c>
      <c r="B15" s="2822">
        <v>-458840</v>
      </c>
      <c r="C15" s="2823">
        <v>0</v>
      </c>
      <c r="D15" s="2822">
        <v>0</v>
      </c>
      <c r="E15" s="2822">
        <v>0</v>
      </c>
      <c r="F15" s="2822">
        <v>0</v>
      </c>
      <c r="G15" s="2822">
        <v>0</v>
      </c>
      <c r="H15" s="2822">
        <v>0</v>
      </c>
      <c r="I15" s="2824">
        <v>0</v>
      </c>
      <c r="J15" s="2825">
        <v>0</v>
      </c>
      <c r="K15" s="2825">
        <v>0</v>
      </c>
      <c r="L15" s="2825">
        <v>0</v>
      </c>
      <c r="M15" s="2825">
        <v>-1084</v>
      </c>
      <c r="N15" s="2825">
        <v>-751</v>
      </c>
      <c r="O15" s="2825">
        <v>-13401</v>
      </c>
      <c r="P15" s="2825">
        <v>-106221</v>
      </c>
      <c r="Q15" s="2822">
        <v>-121457</v>
      </c>
      <c r="R15" s="2826">
        <v>155834</v>
      </c>
      <c r="S15" s="2827">
        <v>-424463</v>
      </c>
      <c r="T15" s="2828"/>
      <c r="U15" s="2828"/>
      <c r="V15" s="2828"/>
      <c r="W15" s="2828"/>
      <c r="X15" s="2828"/>
      <c r="Y15" s="2828"/>
      <c r="Z15" s="2828"/>
      <c r="AA15" s="2828"/>
      <c r="AB15" s="2828"/>
      <c r="AC15" s="2828"/>
      <c r="AD15" s="2828"/>
      <c r="AE15" s="2828"/>
      <c r="AF15" s="2828"/>
      <c r="AG15" s="2828"/>
      <c r="AH15" s="2828"/>
      <c r="AI15" s="2828"/>
      <c r="AJ15" s="2828"/>
      <c r="AK15" s="2828"/>
      <c r="AL15" s="2828"/>
      <c r="AM15" s="2828"/>
      <c r="AN15" s="2828"/>
      <c r="AO15" s="2828"/>
      <c r="AP15" s="2828"/>
      <c r="AQ15" s="2828"/>
      <c r="AR15" s="2828"/>
    </row>
    <row r="16" spans="1:44" ht="20.100000000000001" customHeight="1" x14ac:dyDescent="0.3">
      <c r="A16" s="2821" t="s">
        <v>3303</v>
      </c>
      <c r="B16" s="2822">
        <v>0</v>
      </c>
      <c r="C16" s="2823">
        <v>0</v>
      </c>
      <c r="D16" s="2822">
        <v>0</v>
      </c>
      <c r="E16" s="2822">
        <v>0</v>
      </c>
      <c r="F16" s="2822">
        <v>0</v>
      </c>
      <c r="G16" s="2822">
        <v>0</v>
      </c>
      <c r="H16" s="2822">
        <v>0</v>
      </c>
      <c r="I16" s="2824">
        <v>0</v>
      </c>
      <c r="J16" s="2825">
        <v>-379</v>
      </c>
      <c r="K16" s="2825">
        <v>130</v>
      </c>
      <c r="L16" s="2825">
        <v>0</v>
      </c>
      <c r="M16" s="2825">
        <v>0</v>
      </c>
      <c r="N16" s="2825">
        <v>0</v>
      </c>
      <c r="O16" s="2825">
        <v>0</v>
      </c>
      <c r="P16" s="2825">
        <v>0</v>
      </c>
      <c r="Q16" s="2822">
        <v>-249</v>
      </c>
      <c r="R16" s="2826">
        <v>0</v>
      </c>
      <c r="S16" s="2827">
        <v>-249</v>
      </c>
      <c r="T16" s="2828"/>
      <c r="U16" s="2828"/>
      <c r="V16" s="2828"/>
      <c r="W16" s="2828"/>
      <c r="X16" s="2828"/>
      <c r="Y16" s="2828"/>
      <c r="Z16" s="2828"/>
      <c r="AA16" s="2828"/>
      <c r="AB16" s="2828"/>
      <c r="AC16" s="2828"/>
      <c r="AD16" s="2828"/>
      <c r="AE16" s="2828"/>
      <c r="AF16" s="2828"/>
      <c r="AG16" s="2828"/>
      <c r="AH16" s="2828"/>
      <c r="AI16" s="2828"/>
      <c r="AJ16" s="2828"/>
      <c r="AK16" s="2828"/>
      <c r="AL16" s="2828"/>
      <c r="AM16" s="2828"/>
      <c r="AN16" s="2828"/>
      <c r="AO16" s="2828"/>
      <c r="AP16" s="2828"/>
      <c r="AQ16" s="2828"/>
      <c r="AR16" s="2828"/>
    </row>
    <row r="17" spans="1:44" ht="20.100000000000001" customHeight="1" x14ac:dyDescent="0.3">
      <c r="A17" s="2821" t="s">
        <v>3304</v>
      </c>
      <c r="B17" s="2822">
        <v>0</v>
      </c>
      <c r="C17" s="2823">
        <v>0</v>
      </c>
      <c r="D17" s="2822">
        <v>0</v>
      </c>
      <c r="E17" s="2822">
        <v>0</v>
      </c>
      <c r="F17" s="2822">
        <v>0</v>
      </c>
      <c r="G17" s="2822">
        <v>0</v>
      </c>
      <c r="H17" s="2822">
        <v>0</v>
      </c>
      <c r="I17" s="2824">
        <v>0</v>
      </c>
      <c r="J17" s="2822">
        <v>0</v>
      </c>
      <c r="K17" s="2822">
        <v>0</v>
      </c>
      <c r="L17" s="2822">
        <v>0</v>
      </c>
      <c r="M17" s="2822">
        <v>0</v>
      </c>
      <c r="N17" s="2822">
        <v>0</v>
      </c>
      <c r="O17" s="2822">
        <v>0</v>
      </c>
      <c r="P17" s="2822">
        <v>0</v>
      </c>
      <c r="Q17" s="2822">
        <v>0</v>
      </c>
      <c r="R17" s="2826">
        <v>-5724</v>
      </c>
      <c r="S17" s="2827">
        <v>-5724</v>
      </c>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row>
    <row r="18" spans="1:44" ht="20.100000000000001" customHeight="1" x14ac:dyDescent="0.3">
      <c r="A18" s="2821" t="s">
        <v>3305</v>
      </c>
      <c r="B18" s="2822">
        <v>0</v>
      </c>
      <c r="C18" s="2823">
        <v>0</v>
      </c>
      <c r="D18" s="2822">
        <v>0</v>
      </c>
      <c r="E18" s="2822">
        <v>0</v>
      </c>
      <c r="F18" s="2822">
        <v>0</v>
      </c>
      <c r="G18" s="2822">
        <v>0</v>
      </c>
      <c r="H18" s="2822">
        <v>0</v>
      </c>
      <c r="I18" s="2824">
        <v>0</v>
      </c>
      <c r="J18" s="2822">
        <v>0</v>
      </c>
      <c r="K18" s="2822">
        <v>0</v>
      </c>
      <c r="L18" s="2822">
        <v>0</v>
      </c>
      <c r="M18" s="2822">
        <v>0</v>
      </c>
      <c r="N18" s="2822">
        <v>0</v>
      </c>
      <c r="O18" s="2822">
        <v>0</v>
      </c>
      <c r="P18" s="2822">
        <v>0</v>
      </c>
      <c r="Q18" s="2822">
        <v>0</v>
      </c>
      <c r="R18" s="2826">
        <v>-16666</v>
      </c>
      <c r="S18" s="2827">
        <v>-16666</v>
      </c>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row>
    <row r="19" spans="1:44" s="2837" customFormat="1" ht="20.100000000000001" customHeight="1" x14ac:dyDescent="0.3">
      <c r="A19" s="2839" t="s">
        <v>3306</v>
      </c>
      <c r="B19" s="2832">
        <v>22761</v>
      </c>
      <c r="C19" s="2833">
        <v>216524</v>
      </c>
      <c r="D19" s="2832">
        <v>226973</v>
      </c>
      <c r="E19" s="2832">
        <v>117778</v>
      </c>
      <c r="F19" s="2832">
        <v>0</v>
      </c>
      <c r="G19" s="2832">
        <v>37956</v>
      </c>
      <c r="H19" s="2832">
        <v>105491</v>
      </c>
      <c r="I19" s="2834">
        <v>704721</v>
      </c>
      <c r="J19" s="2832">
        <v>3393</v>
      </c>
      <c r="K19" s="2832">
        <v>337</v>
      </c>
      <c r="L19" s="2832">
        <v>0</v>
      </c>
      <c r="M19" s="2832">
        <v>0</v>
      </c>
      <c r="N19" s="2832">
        <v>0</v>
      </c>
      <c r="O19" s="2832">
        <v>0</v>
      </c>
      <c r="P19" s="2832">
        <v>9374</v>
      </c>
      <c r="Q19" s="2832">
        <v>13104</v>
      </c>
      <c r="R19" s="2835">
        <v>271475</v>
      </c>
      <c r="S19" s="2836">
        <v>1012062</v>
      </c>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row>
    <row r="20" spans="1:44" ht="20.100000000000001" customHeight="1" x14ac:dyDescent="0.3">
      <c r="A20" s="2821" t="s">
        <v>3307</v>
      </c>
      <c r="B20" s="2822">
        <v>22761</v>
      </c>
      <c r="C20" s="2823">
        <v>0</v>
      </c>
      <c r="D20" s="2825">
        <v>44883</v>
      </c>
      <c r="E20" s="2825">
        <v>0</v>
      </c>
      <c r="F20" s="2825">
        <v>0</v>
      </c>
      <c r="G20" s="2825">
        <v>34762</v>
      </c>
      <c r="H20" s="2825">
        <v>8439</v>
      </c>
      <c r="I20" s="2824">
        <v>88084</v>
      </c>
      <c r="J20" s="2825">
        <v>418</v>
      </c>
      <c r="K20" s="2825">
        <v>0</v>
      </c>
      <c r="L20" s="2825">
        <v>0</v>
      </c>
      <c r="M20" s="2825">
        <v>0</v>
      </c>
      <c r="N20" s="2825">
        <v>0</v>
      </c>
      <c r="O20" s="2825">
        <v>0</v>
      </c>
      <c r="P20" s="2825">
        <v>9374</v>
      </c>
      <c r="Q20" s="2822">
        <v>9792</v>
      </c>
      <c r="R20" s="2826">
        <v>76997</v>
      </c>
      <c r="S20" s="2827">
        <v>197635</v>
      </c>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row>
    <row r="21" spans="1:44" ht="20.100000000000001" customHeight="1" x14ac:dyDescent="0.3">
      <c r="A21" s="2821" t="s">
        <v>3308</v>
      </c>
      <c r="B21" s="2822">
        <v>0</v>
      </c>
      <c r="C21" s="2829">
        <v>216524</v>
      </c>
      <c r="D21" s="2825">
        <v>180594</v>
      </c>
      <c r="E21" s="2825">
        <v>117778</v>
      </c>
      <c r="F21" s="2825">
        <v>0</v>
      </c>
      <c r="G21" s="2825">
        <v>3194</v>
      </c>
      <c r="H21" s="2825">
        <v>2743</v>
      </c>
      <c r="I21" s="2824">
        <v>520833</v>
      </c>
      <c r="J21" s="2825">
        <v>0</v>
      </c>
      <c r="K21" s="2825">
        <v>0</v>
      </c>
      <c r="L21" s="2825">
        <v>0</v>
      </c>
      <c r="M21" s="2825">
        <v>0</v>
      </c>
      <c r="N21" s="2825">
        <v>0</v>
      </c>
      <c r="O21" s="2825">
        <v>0</v>
      </c>
      <c r="P21" s="2825">
        <v>0</v>
      </c>
      <c r="Q21" s="2822">
        <v>0</v>
      </c>
      <c r="R21" s="2826">
        <v>942</v>
      </c>
      <c r="S21" s="2827">
        <v>521775</v>
      </c>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row>
    <row r="22" spans="1:44" ht="20.100000000000001" customHeight="1" x14ac:dyDescent="0.3">
      <c r="A22" s="2838" t="s">
        <v>3309</v>
      </c>
      <c r="B22" s="2822">
        <v>0</v>
      </c>
      <c r="C22" s="2823">
        <v>0</v>
      </c>
      <c r="D22" s="2825">
        <v>0</v>
      </c>
      <c r="E22" s="2825">
        <v>0</v>
      </c>
      <c r="F22" s="2825">
        <v>0</v>
      </c>
      <c r="G22" s="2825">
        <v>0</v>
      </c>
      <c r="H22" s="2825">
        <v>25317</v>
      </c>
      <c r="I22" s="2824">
        <v>25317</v>
      </c>
      <c r="J22" s="2825">
        <v>0</v>
      </c>
      <c r="K22" s="2825">
        <v>318</v>
      </c>
      <c r="L22" s="2825">
        <v>0</v>
      </c>
      <c r="M22" s="2825">
        <v>0</v>
      </c>
      <c r="N22" s="2825">
        <v>0</v>
      </c>
      <c r="O22" s="2825">
        <v>0</v>
      </c>
      <c r="P22" s="2825">
        <v>0</v>
      </c>
      <c r="Q22" s="2822">
        <v>318</v>
      </c>
      <c r="R22" s="2826">
        <v>95133</v>
      </c>
      <c r="S22" s="2827">
        <v>120768</v>
      </c>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row>
    <row r="23" spans="1:44" ht="20.100000000000001" customHeight="1" x14ac:dyDescent="0.3">
      <c r="A23" s="2821" t="s">
        <v>3310</v>
      </c>
      <c r="B23" s="2822">
        <v>0</v>
      </c>
      <c r="C23" s="2823">
        <v>0</v>
      </c>
      <c r="D23" s="2825">
        <v>0</v>
      </c>
      <c r="E23" s="2825">
        <v>0</v>
      </c>
      <c r="F23" s="2825">
        <v>0</v>
      </c>
      <c r="G23" s="2825">
        <v>0</v>
      </c>
      <c r="H23" s="2825">
        <v>68569</v>
      </c>
      <c r="I23" s="2824">
        <v>68569</v>
      </c>
      <c r="J23" s="2825">
        <v>2975</v>
      </c>
      <c r="K23" s="2825">
        <v>19</v>
      </c>
      <c r="L23" s="2825">
        <v>0</v>
      </c>
      <c r="M23" s="2825">
        <v>0</v>
      </c>
      <c r="N23" s="2825">
        <v>0</v>
      </c>
      <c r="O23" s="2825">
        <v>0</v>
      </c>
      <c r="P23" s="2825">
        <v>0</v>
      </c>
      <c r="Q23" s="2822">
        <v>2994</v>
      </c>
      <c r="R23" s="2826">
        <v>93295</v>
      </c>
      <c r="S23" s="2827">
        <v>164858</v>
      </c>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row>
    <row r="24" spans="1:44" ht="20.100000000000001" customHeight="1" x14ac:dyDescent="0.3">
      <c r="A24" s="2821" t="s">
        <v>2677</v>
      </c>
      <c r="B24" s="2822">
        <v>0</v>
      </c>
      <c r="C24" s="2823">
        <v>0</v>
      </c>
      <c r="D24" s="2825">
        <v>1496</v>
      </c>
      <c r="E24" s="2825">
        <v>0</v>
      </c>
      <c r="F24" s="2825">
        <v>0</v>
      </c>
      <c r="G24" s="2825">
        <v>0</v>
      </c>
      <c r="H24" s="2825">
        <v>0</v>
      </c>
      <c r="I24" s="2824">
        <v>1496</v>
      </c>
      <c r="J24" s="2822">
        <v>0</v>
      </c>
      <c r="K24" s="2822">
        <v>0</v>
      </c>
      <c r="L24" s="2822">
        <v>0</v>
      </c>
      <c r="M24" s="2822">
        <v>0</v>
      </c>
      <c r="N24" s="2822">
        <v>0</v>
      </c>
      <c r="O24" s="2822">
        <v>0</v>
      </c>
      <c r="P24" s="2822">
        <v>0</v>
      </c>
      <c r="Q24" s="2822">
        <v>0</v>
      </c>
      <c r="R24" s="2826">
        <v>1451</v>
      </c>
      <c r="S24" s="2827">
        <v>2947</v>
      </c>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row>
    <row r="25" spans="1:44" ht="20.100000000000001" customHeight="1" thickBot="1" x14ac:dyDescent="0.35">
      <c r="A25" s="2840" t="s">
        <v>1661</v>
      </c>
      <c r="B25" s="2841">
        <v>0</v>
      </c>
      <c r="C25" s="2842">
        <v>0</v>
      </c>
      <c r="D25" s="2843">
        <v>0</v>
      </c>
      <c r="E25" s="2844">
        <v>0</v>
      </c>
      <c r="F25" s="2844">
        <v>0</v>
      </c>
      <c r="G25" s="2844">
        <v>0</v>
      </c>
      <c r="H25" s="2844">
        <v>422</v>
      </c>
      <c r="I25" s="2845">
        <v>422</v>
      </c>
      <c r="J25" s="2841">
        <v>0</v>
      </c>
      <c r="K25" s="2841">
        <v>0</v>
      </c>
      <c r="L25" s="2841">
        <v>0</v>
      </c>
      <c r="M25" s="2841">
        <v>0</v>
      </c>
      <c r="N25" s="2841">
        <v>0</v>
      </c>
      <c r="O25" s="2841">
        <v>0</v>
      </c>
      <c r="P25" s="2841">
        <v>0</v>
      </c>
      <c r="Q25" s="2841">
        <v>0</v>
      </c>
      <c r="R25" s="2846">
        <v>3656</v>
      </c>
      <c r="S25" s="2847">
        <v>4078</v>
      </c>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row>
    <row r="26" spans="1:44" ht="18" customHeight="1" x14ac:dyDescent="0.3">
      <c r="A26" s="2848" t="s">
        <v>3311</v>
      </c>
      <c r="B26" s="2848"/>
      <c r="C26" s="2848"/>
      <c r="D26" s="2848"/>
      <c r="E26" s="2848"/>
      <c r="F26" s="2805"/>
      <c r="G26" s="2805"/>
      <c r="H26" s="2805"/>
      <c r="I26" s="2805"/>
      <c r="J26" s="2805"/>
      <c r="K26" s="2805"/>
      <c r="L26" s="2805"/>
      <c r="M26" s="2805"/>
      <c r="N26" s="2805"/>
      <c r="O26" s="2805"/>
      <c r="P26" s="2805"/>
      <c r="Q26" s="2805"/>
    </row>
    <row r="27" spans="1:44" ht="15" customHeight="1" x14ac:dyDescent="0.3">
      <c r="A27" s="2848" t="s">
        <v>3312</v>
      </c>
      <c r="B27" s="2848" t="s">
        <v>3313</v>
      </c>
      <c r="D27" s="2848"/>
      <c r="E27" s="2848"/>
      <c r="F27" s="2805"/>
      <c r="G27" s="2805"/>
      <c r="H27" s="2805"/>
      <c r="I27" s="2805"/>
      <c r="J27" s="2805"/>
      <c r="K27" s="2805"/>
      <c r="L27" s="2805"/>
      <c r="M27" s="2805"/>
      <c r="N27" s="2805"/>
      <c r="O27" s="2805"/>
      <c r="P27" s="2805"/>
      <c r="Q27" s="2805"/>
    </row>
    <row r="28" spans="1:44" ht="14.25" customHeight="1" x14ac:dyDescent="0.3">
      <c r="A28" s="2848" t="s">
        <v>3314</v>
      </c>
    </row>
    <row r="48" spans="2:19" x14ac:dyDescent="0.3">
      <c r="B48" s="2828"/>
      <c r="C48" s="2828"/>
      <c r="D48" s="2828"/>
      <c r="E48" s="2828"/>
      <c r="F48" s="2828"/>
      <c r="G48" s="2828"/>
      <c r="H48" s="2828"/>
      <c r="I48" s="2828"/>
      <c r="J48" s="2828"/>
      <c r="K48" s="2828"/>
      <c r="L48" s="2828"/>
      <c r="M48" s="2828"/>
      <c r="N48" s="2828"/>
      <c r="O48" s="2828"/>
      <c r="P48" s="2828"/>
      <c r="Q48" s="2828"/>
      <c r="R48" s="2828"/>
      <c r="S48" s="2828"/>
    </row>
    <row r="49" spans="2:19" x14ac:dyDescent="0.3">
      <c r="B49" s="2828"/>
      <c r="C49" s="2828"/>
      <c r="D49" s="2828"/>
      <c r="E49" s="2828"/>
      <c r="F49" s="2828"/>
      <c r="G49" s="2828"/>
      <c r="H49" s="2828"/>
      <c r="I49" s="2828"/>
      <c r="J49" s="2828"/>
      <c r="K49" s="2828"/>
      <c r="L49" s="2828"/>
      <c r="M49" s="2828"/>
      <c r="N49" s="2828"/>
      <c r="O49" s="2828"/>
      <c r="P49" s="2828"/>
      <c r="Q49" s="2828"/>
      <c r="R49" s="2828"/>
      <c r="S49" s="2828"/>
    </row>
    <row r="50" spans="2:19" x14ac:dyDescent="0.3">
      <c r="B50" s="2828"/>
      <c r="C50" s="2828"/>
      <c r="D50" s="2828"/>
      <c r="E50" s="2828"/>
      <c r="F50" s="2828"/>
      <c r="G50" s="2828"/>
      <c r="H50" s="2828"/>
      <c r="I50" s="2828"/>
      <c r="J50" s="2828"/>
      <c r="K50" s="2828"/>
      <c r="L50" s="2828"/>
      <c r="M50" s="2828"/>
      <c r="N50" s="2828"/>
      <c r="O50" s="2828"/>
      <c r="P50" s="2828"/>
      <c r="Q50" s="2828"/>
      <c r="R50" s="2828"/>
      <c r="S50" s="2828"/>
    </row>
    <row r="51" spans="2:19" x14ac:dyDescent="0.3">
      <c r="B51" s="2828"/>
      <c r="C51" s="2828"/>
      <c r="D51" s="2828"/>
      <c r="E51" s="2828"/>
      <c r="F51" s="2828"/>
      <c r="G51" s="2828"/>
      <c r="H51" s="2828"/>
      <c r="I51" s="2828"/>
      <c r="J51" s="2828"/>
      <c r="K51" s="2828"/>
      <c r="L51" s="2828"/>
      <c r="M51" s="2828"/>
      <c r="N51" s="2828"/>
      <c r="O51" s="2828"/>
      <c r="P51" s="2828"/>
      <c r="Q51" s="2828"/>
      <c r="R51" s="2828"/>
      <c r="S51" s="2828"/>
    </row>
    <row r="52" spans="2:19" x14ac:dyDescent="0.3">
      <c r="B52" s="2828"/>
      <c r="C52" s="2828"/>
      <c r="D52" s="2828"/>
      <c r="E52" s="2828"/>
      <c r="F52" s="2828"/>
      <c r="G52" s="2828"/>
      <c r="H52" s="2828"/>
      <c r="I52" s="2828"/>
      <c r="J52" s="2828"/>
      <c r="K52" s="2828"/>
      <c r="L52" s="2828"/>
      <c r="M52" s="2828"/>
      <c r="N52" s="2828"/>
      <c r="O52" s="2828"/>
      <c r="P52" s="2828"/>
      <c r="Q52" s="2828"/>
      <c r="R52" s="2828"/>
      <c r="S52" s="2828"/>
    </row>
    <row r="53" spans="2:19" x14ac:dyDescent="0.3">
      <c r="B53" s="2828"/>
      <c r="C53" s="2828"/>
      <c r="D53" s="2828"/>
      <c r="E53" s="2828"/>
      <c r="F53" s="2828"/>
      <c r="G53" s="2828"/>
      <c r="H53" s="2828"/>
      <c r="I53" s="2828"/>
      <c r="J53" s="2828"/>
      <c r="K53" s="2828"/>
      <c r="L53" s="2828"/>
      <c r="M53" s="2828"/>
      <c r="N53" s="2828"/>
      <c r="O53" s="2828"/>
      <c r="P53" s="2828"/>
      <c r="Q53" s="2828"/>
      <c r="R53" s="2828"/>
      <c r="S53" s="2828"/>
    </row>
    <row r="54" spans="2:19" x14ac:dyDescent="0.3">
      <c r="B54" s="2828"/>
      <c r="C54" s="2828"/>
      <c r="D54" s="2828"/>
      <c r="E54" s="2828"/>
      <c r="F54" s="2828"/>
      <c r="G54" s="2828"/>
      <c r="H54" s="2828"/>
      <c r="I54" s="2828"/>
      <c r="J54" s="2828"/>
      <c r="K54" s="2828"/>
      <c r="L54" s="2828"/>
      <c r="M54" s="2828"/>
      <c r="N54" s="2828"/>
      <c r="O54" s="2828"/>
      <c r="P54" s="2828"/>
      <c r="Q54" s="2828"/>
      <c r="R54" s="2828"/>
      <c r="S54" s="2828"/>
    </row>
    <row r="55" spans="2:19" x14ac:dyDescent="0.3">
      <c r="B55" s="2828"/>
      <c r="C55" s="2828"/>
      <c r="D55" s="2828"/>
      <c r="E55" s="2828"/>
      <c r="F55" s="2828"/>
      <c r="G55" s="2828"/>
      <c r="H55" s="2828"/>
      <c r="I55" s="2828"/>
      <c r="J55" s="2828"/>
      <c r="K55" s="2828"/>
      <c r="L55" s="2828"/>
      <c r="M55" s="2828"/>
      <c r="N55" s="2828"/>
      <c r="O55" s="2828"/>
      <c r="P55" s="2828"/>
      <c r="Q55" s="2828"/>
      <c r="R55" s="2828"/>
      <c r="S55" s="2828"/>
    </row>
    <row r="56" spans="2:19" x14ac:dyDescent="0.3">
      <c r="B56" s="2828"/>
      <c r="C56" s="2828"/>
      <c r="D56" s="2828"/>
      <c r="E56" s="2828"/>
      <c r="F56" s="2828"/>
      <c r="G56" s="2828"/>
      <c r="H56" s="2828"/>
      <c r="I56" s="2828"/>
      <c r="J56" s="2828"/>
      <c r="K56" s="2828"/>
      <c r="L56" s="2828"/>
      <c r="M56" s="2828"/>
      <c r="N56" s="2828"/>
      <c r="O56" s="2828"/>
      <c r="P56" s="2828"/>
      <c r="Q56" s="2828"/>
      <c r="R56" s="2828"/>
      <c r="S56" s="2828"/>
    </row>
    <row r="57" spans="2:19" x14ac:dyDescent="0.3">
      <c r="B57" s="2828">
        <f t="shared" ref="B57:S62" si="0">B18-B39</f>
        <v>0</v>
      </c>
      <c r="C57" s="2828">
        <f t="shared" si="0"/>
        <v>0</v>
      </c>
      <c r="D57" s="2828">
        <f t="shared" si="0"/>
        <v>0</v>
      </c>
      <c r="E57" s="2828">
        <f t="shared" si="0"/>
        <v>0</v>
      </c>
      <c r="F57" s="2828">
        <f t="shared" si="0"/>
        <v>0</v>
      </c>
      <c r="G57" s="2828">
        <f t="shared" si="0"/>
        <v>0</v>
      </c>
      <c r="H57" s="2828">
        <f t="shared" si="0"/>
        <v>0</v>
      </c>
      <c r="I57" s="2828">
        <f t="shared" si="0"/>
        <v>0</v>
      </c>
      <c r="J57" s="2828">
        <f t="shared" si="0"/>
        <v>0</v>
      </c>
      <c r="K57" s="2828">
        <f t="shared" si="0"/>
        <v>0</v>
      </c>
      <c r="L57" s="2828">
        <f t="shared" si="0"/>
        <v>0</v>
      </c>
      <c r="M57" s="2828">
        <f t="shared" si="0"/>
        <v>0</v>
      </c>
      <c r="N57" s="2828">
        <f t="shared" si="0"/>
        <v>0</v>
      </c>
      <c r="O57" s="2828">
        <f t="shared" si="0"/>
        <v>0</v>
      </c>
      <c r="P57" s="2828">
        <f t="shared" si="0"/>
        <v>0</v>
      </c>
      <c r="Q57" s="2828">
        <f t="shared" si="0"/>
        <v>0</v>
      </c>
      <c r="R57" s="2828">
        <f t="shared" si="0"/>
        <v>-16666</v>
      </c>
      <c r="S57" s="2828">
        <f t="shared" si="0"/>
        <v>-16666</v>
      </c>
    </row>
    <row r="58" spans="2:19" x14ac:dyDescent="0.3">
      <c r="B58" s="2828">
        <f t="shared" si="0"/>
        <v>22761</v>
      </c>
      <c r="C58" s="2828">
        <f t="shared" si="0"/>
        <v>216524</v>
      </c>
      <c r="D58" s="2828">
        <f t="shared" si="0"/>
        <v>226973</v>
      </c>
      <c r="E58" s="2828">
        <f t="shared" si="0"/>
        <v>117778</v>
      </c>
      <c r="F58" s="2828">
        <f t="shared" si="0"/>
        <v>0</v>
      </c>
      <c r="G58" s="2828">
        <f t="shared" si="0"/>
        <v>37956</v>
      </c>
      <c r="H58" s="2828">
        <f t="shared" si="0"/>
        <v>105491</v>
      </c>
      <c r="I58" s="2828">
        <f t="shared" si="0"/>
        <v>704721</v>
      </c>
      <c r="J58" s="2828">
        <f t="shared" si="0"/>
        <v>3393</v>
      </c>
      <c r="K58" s="2828">
        <f t="shared" si="0"/>
        <v>337</v>
      </c>
      <c r="L58" s="2828">
        <f t="shared" si="0"/>
        <v>0</v>
      </c>
      <c r="M58" s="2828">
        <f t="shared" si="0"/>
        <v>0</v>
      </c>
      <c r="N58" s="2828">
        <f t="shared" si="0"/>
        <v>0</v>
      </c>
      <c r="O58" s="2828">
        <f t="shared" si="0"/>
        <v>0</v>
      </c>
      <c r="P58" s="2828">
        <f t="shared" si="0"/>
        <v>9374</v>
      </c>
      <c r="Q58" s="2828">
        <f t="shared" si="0"/>
        <v>13104</v>
      </c>
      <c r="R58" s="2828">
        <f t="shared" si="0"/>
        <v>271475</v>
      </c>
      <c r="S58" s="2828">
        <f t="shared" si="0"/>
        <v>1012062</v>
      </c>
    </row>
    <row r="59" spans="2:19" x14ac:dyDescent="0.3">
      <c r="B59" s="2828">
        <f t="shared" si="0"/>
        <v>22761</v>
      </c>
      <c r="C59" s="2828">
        <f t="shared" si="0"/>
        <v>0</v>
      </c>
      <c r="D59" s="2828">
        <f t="shared" si="0"/>
        <v>44883</v>
      </c>
      <c r="E59" s="2828">
        <f t="shared" si="0"/>
        <v>0</v>
      </c>
      <c r="F59" s="2828">
        <f t="shared" si="0"/>
        <v>0</v>
      </c>
      <c r="G59" s="2828">
        <f t="shared" si="0"/>
        <v>34762</v>
      </c>
      <c r="H59" s="2828">
        <f t="shared" si="0"/>
        <v>8439</v>
      </c>
      <c r="I59" s="2828">
        <f t="shared" si="0"/>
        <v>88084</v>
      </c>
      <c r="J59" s="2828">
        <f t="shared" si="0"/>
        <v>418</v>
      </c>
      <c r="K59" s="2828">
        <f t="shared" si="0"/>
        <v>0</v>
      </c>
      <c r="L59" s="2828">
        <f t="shared" si="0"/>
        <v>0</v>
      </c>
      <c r="M59" s="2828">
        <f t="shared" si="0"/>
        <v>0</v>
      </c>
      <c r="N59" s="2828">
        <f t="shared" si="0"/>
        <v>0</v>
      </c>
      <c r="O59" s="2828">
        <f t="shared" si="0"/>
        <v>0</v>
      </c>
      <c r="P59" s="2828">
        <f t="shared" si="0"/>
        <v>9374</v>
      </c>
      <c r="Q59" s="2828">
        <f t="shared" si="0"/>
        <v>9792</v>
      </c>
      <c r="R59" s="2828">
        <f t="shared" si="0"/>
        <v>76997</v>
      </c>
      <c r="S59" s="2828">
        <f t="shared" si="0"/>
        <v>197635</v>
      </c>
    </row>
    <row r="60" spans="2:19" x14ac:dyDescent="0.3">
      <c r="B60" s="2828">
        <f t="shared" si="0"/>
        <v>0</v>
      </c>
      <c r="C60" s="2828">
        <f t="shared" si="0"/>
        <v>216524</v>
      </c>
      <c r="D60" s="2828">
        <f t="shared" si="0"/>
        <v>180594</v>
      </c>
      <c r="E60" s="2828">
        <f t="shared" si="0"/>
        <v>117778</v>
      </c>
      <c r="F60" s="2828">
        <f t="shared" si="0"/>
        <v>0</v>
      </c>
      <c r="G60" s="2828">
        <f t="shared" si="0"/>
        <v>3194</v>
      </c>
      <c r="H60" s="2828">
        <f t="shared" si="0"/>
        <v>2743</v>
      </c>
      <c r="I60" s="2828">
        <f t="shared" si="0"/>
        <v>520833</v>
      </c>
      <c r="J60" s="2828">
        <f t="shared" si="0"/>
        <v>0</v>
      </c>
      <c r="K60" s="2828">
        <f t="shared" si="0"/>
        <v>0</v>
      </c>
      <c r="L60" s="2828">
        <f t="shared" si="0"/>
        <v>0</v>
      </c>
      <c r="M60" s="2828">
        <f t="shared" si="0"/>
        <v>0</v>
      </c>
      <c r="N60" s="2828">
        <f t="shared" si="0"/>
        <v>0</v>
      </c>
      <c r="O60" s="2828">
        <f t="shared" si="0"/>
        <v>0</v>
      </c>
      <c r="P60" s="2828">
        <f t="shared" si="0"/>
        <v>0</v>
      </c>
      <c r="Q60" s="2828">
        <f t="shared" si="0"/>
        <v>0</v>
      </c>
      <c r="R60" s="2828">
        <f t="shared" si="0"/>
        <v>942</v>
      </c>
      <c r="S60" s="2828">
        <f t="shared" si="0"/>
        <v>521775</v>
      </c>
    </row>
    <row r="61" spans="2:19" x14ac:dyDescent="0.3">
      <c r="B61" s="2828">
        <f t="shared" si="0"/>
        <v>0</v>
      </c>
      <c r="C61" s="2828">
        <f t="shared" si="0"/>
        <v>0</v>
      </c>
      <c r="D61" s="2828">
        <f t="shared" si="0"/>
        <v>0</v>
      </c>
      <c r="E61" s="2828">
        <f t="shared" si="0"/>
        <v>0</v>
      </c>
      <c r="F61" s="2828">
        <f t="shared" si="0"/>
        <v>0</v>
      </c>
      <c r="G61" s="2828">
        <f t="shared" si="0"/>
        <v>0</v>
      </c>
      <c r="H61" s="2828">
        <f t="shared" si="0"/>
        <v>25317</v>
      </c>
      <c r="I61" s="2828">
        <f t="shared" si="0"/>
        <v>25317</v>
      </c>
      <c r="J61" s="2828">
        <f t="shared" si="0"/>
        <v>0</v>
      </c>
      <c r="K61" s="2828">
        <f t="shared" si="0"/>
        <v>318</v>
      </c>
      <c r="L61" s="2828">
        <f t="shared" si="0"/>
        <v>0</v>
      </c>
      <c r="M61" s="2828">
        <f t="shared" si="0"/>
        <v>0</v>
      </c>
      <c r="N61" s="2828">
        <f t="shared" si="0"/>
        <v>0</v>
      </c>
      <c r="O61" s="2828">
        <f t="shared" si="0"/>
        <v>0</v>
      </c>
      <c r="P61" s="2828">
        <f t="shared" si="0"/>
        <v>0</v>
      </c>
      <c r="Q61" s="2828">
        <f t="shared" si="0"/>
        <v>318</v>
      </c>
      <c r="R61" s="2828">
        <f t="shared" si="0"/>
        <v>95133</v>
      </c>
      <c r="S61" s="2828">
        <f t="shared" si="0"/>
        <v>120768</v>
      </c>
    </row>
    <row r="62" spans="2:19" x14ac:dyDescent="0.3">
      <c r="B62" s="2828">
        <f>B23-B44</f>
        <v>0</v>
      </c>
      <c r="C62" s="2828">
        <f t="shared" si="0"/>
        <v>0</v>
      </c>
      <c r="D62" s="2828">
        <f t="shared" si="0"/>
        <v>0</v>
      </c>
      <c r="E62" s="2828">
        <f t="shared" si="0"/>
        <v>0</v>
      </c>
      <c r="F62" s="2828">
        <f t="shared" si="0"/>
        <v>0</v>
      </c>
      <c r="G62" s="2828">
        <f t="shared" si="0"/>
        <v>0</v>
      </c>
      <c r="H62" s="2828">
        <f t="shared" si="0"/>
        <v>68569</v>
      </c>
      <c r="I62" s="2828">
        <f t="shared" si="0"/>
        <v>68569</v>
      </c>
      <c r="J62" s="2828">
        <f t="shared" si="0"/>
        <v>2975</v>
      </c>
      <c r="K62" s="2828">
        <f t="shared" si="0"/>
        <v>19</v>
      </c>
      <c r="L62" s="2828">
        <f t="shared" si="0"/>
        <v>0</v>
      </c>
      <c r="M62" s="2828">
        <f t="shared" si="0"/>
        <v>0</v>
      </c>
      <c r="N62" s="2828">
        <f t="shared" si="0"/>
        <v>0</v>
      </c>
      <c r="O62" s="2828">
        <f t="shared" si="0"/>
        <v>0</v>
      </c>
      <c r="P62" s="2828">
        <f t="shared" si="0"/>
        <v>0</v>
      </c>
      <c r="Q62" s="2828">
        <f t="shared" si="0"/>
        <v>2994</v>
      </c>
      <c r="R62" s="2828">
        <f t="shared" si="0"/>
        <v>93295</v>
      </c>
      <c r="S62" s="2828">
        <f t="shared" si="0"/>
        <v>164858</v>
      </c>
    </row>
    <row r="63" spans="2:19" x14ac:dyDescent="0.3">
      <c r="B63" s="2828">
        <f t="shared" ref="B63:S66" si="1">B24-B45</f>
        <v>0</v>
      </c>
      <c r="C63" s="2828">
        <f t="shared" si="1"/>
        <v>0</v>
      </c>
      <c r="D63" s="2828">
        <f t="shared" si="1"/>
        <v>1496</v>
      </c>
      <c r="E63" s="2828">
        <f t="shared" si="1"/>
        <v>0</v>
      </c>
      <c r="F63" s="2828">
        <f t="shared" si="1"/>
        <v>0</v>
      </c>
      <c r="G63" s="2828">
        <f t="shared" si="1"/>
        <v>0</v>
      </c>
      <c r="H63" s="2828">
        <f t="shared" si="1"/>
        <v>0</v>
      </c>
      <c r="I63" s="2828">
        <f t="shared" si="1"/>
        <v>1496</v>
      </c>
      <c r="J63" s="2828">
        <f t="shared" si="1"/>
        <v>0</v>
      </c>
      <c r="K63" s="2828">
        <f t="shared" si="1"/>
        <v>0</v>
      </c>
      <c r="L63" s="2828">
        <f t="shared" si="1"/>
        <v>0</v>
      </c>
      <c r="M63" s="2828">
        <f t="shared" si="1"/>
        <v>0</v>
      </c>
      <c r="N63" s="2828">
        <f t="shared" si="1"/>
        <v>0</v>
      </c>
      <c r="O63" s="2828">
        <f t="shared" si="1"/>
        <v>0</v>
      </c>
      <c r="P63" s="2828">
        <f t="shared" si="1"/>
        <v>0</v>
      </c>
      <c r="Q63" s="2828">
        <f t="shared" si="1"/>
        <v>0</v>
      </c>
      <c r="R63" s="2828">
        <f t="shared" si="1"/>
        <v>1451</v>
      </c>
      <c r="S63" s="2828">
        <f t="shared" si="1"/>
        <v>2947</v>
      </c>
    </row>
    <row r="64" spans="2:19" x14ac:dyDescent="0.3">
      <c r="B64" s="2828">
        <f t="shared" si="1"/>
        <v>0</v>
      </c>
      <c r="C64" s="2828">
        <f t="shared" si="1"/>
        <v>0</v>
      </c>
      <c r="D64" s="2828">
        <f t="shared" si="1"/>
        <v>0</v>
      </c>
      <c r="E64" s="2828">
        <f t="shared" si="1"/>
        <v>0</v>
      </c>
      <c r="F64" s="2828">
        <f t="shared" si="1"/>
        <v>0</v>
      </c>
      <c r="G64" s="2828">
        <f t="shared" si="1"/>
        <v>0</v>
      </c>
      <c r="H64" s="2828">
        <f t="shared" si="1"/>
        <v>422</v>
      </c>
      <c r="I64" s="2828">
        <f t="shared" si="1"/>
        <v>422</v>
      </c>
      <c r="J64" s="2828">
        <f t="shared" si="1"/>
        <v>0</v>
      </c>
      <c r="K64" s="2849">
        <f t="shared" si="1"/>
        <v>0</v>
      </c>
      <c r="L64" s="2828">
        <f t="shared" si="1"/>
        <v>0</v>
      </c>
      <c r="M64" s="2828">
        <f t="shared" si="1"/>
        <v>0</v>
      </c>
      <c r="N64" s="2828">
        <f t="shared" si="1"/>
        <v>0</v>
      </c>
      <c r="O64" s="2828">
        <f t="shared" si="1"/>
        <v>0</v>
      </c>
      <c r="P64" s="2828">
        <f t="shared" si="1"/>
        <v>0</v>
      </c>
      <c r="Q64" s="2828">
        <f t="shared" si="1"/>
        <v>0</v>
      </c>
      <c r="R64" s="2828">
        <f t="shared" si="1"/>
        <v>3656</v>
      </c>
      <c r="S64" s="2828">
        <f t="shared" si="1"/>
        <v>4078</v>
      </c>
    </row>
    <row r="65" spans="2:19" x14ac:dyDescent="0.3">
      <c r="B65" s="2828">
        <f t="shared" si="1"/>
        <v>0</v>
      </c>
      <c r="C65" s="2828">
        <f t="shared" si="1"/>
        <v>0</v>
      </c>
      <c r="D65" s="2828">
        <f t="shared" si="1"/>
        <v>0</v>
      </c>
      <c r="E65" s="2828">
        <f t="shared" si="1"/>
        <v>0</v>
      </c>
      <c r="F65" s="2828">
        <f t="shared" si="1"/>
        <v>0</v>
      </c>
      <c r="G65" s="2828">
        <f t="shared" si="1"/>
        <v>0</v>
      </c>
      <c r="H65" s="2828">
        <f t="shared" si="1"/>
        <v>0</v>
      </c>
      <c r="I65" s="2828">
        <f t="shared" si="1"/>
        <v>0</v>
      </c>
      <c r="J65" s="2828">
        <f t="shared" si="1"/>
        <v>0</v>
      </c>
      <c r="K65" s="2828">
        <f t="shared" si="1"/>
        <v>0</v>
      </c>
      <c r="L65" s="2828">
        <f t="shared" si="1"/>
        <v>0</v>
      </c>
      <c r="M65" s="2828">
        <f t="shared" si="1"/>
        <v>0</v>
      </c>
      <c r="N65" s="2828">
        <f t="shared" si="1"/>
        <v>0</v>
      </c>
      <c r="O65" s="2828">
        <f t="shared" si="1"/>
        <v>0</v>
      </c>
      <c r="P65" s="2828">
        <f t="shared" si="1"/>
        <v>0</v>
      </c>
      <c r="Q65" s="2828">
        <f t="shared" si="1"/>
        <v>0</v>
      </c>
      <c r="R65" s="2828">
        <f t="shared" si="1"/>
        <v>0</v>
      </c>
      <c r="S65" s="2828">
        <f t="shared" si="1"/>
        <v>0</v>
      </c>
    </row>
    <row r="66" spans="2:19" x14ac:dyDescent="0.3">
      <c r="B66" s="2828" t="e">
        <f>A28-B48</f>
        <v>#VALUE!</v>
      </c>
      <c r="C66" s="2828" t="e">
        <f>#REF!-C48</f>
        <v>#REF!</v>
      </c>
      <c r="D66" s="2828">
        <f t="shared" si="1"/>
        <v>0</v>
      </c>
      <c r="E66" s="2828">
        <f t="shared" si="1"/>
        <v>0</v>
      </c>
      <c r="F66" s="2828">
        <f t="shared" si="1"/>
        <v>0</v>
      </c>
      <c r="G66" s="2828">
        <f t="shared" si="1"/>
        <v>0</v>
      </c>
      <c r="H66" s="2828">
        <f t="shared" si="1"/>
        <v>0</v>
      </c>
      <c r="I66" s="2828">
        <f t="shared" si="1"/>
        <v>0</v>
      </c>
      <c r="J66" s="2828">
        <f t="shared" si="1"/>
        <v>0</v>
      </c>
      <c r="K66" s="2828">
        <f t="shared" si="1"/>
        <v>0</v>
      </c>
      <c r="L66" s="2828">
        <f t="shared" si="1"/>
        <v>0</v>
      </c>
      <c r="M66" s="2828">
        <f t="shared" si="1"/>
        <v>0</v>
      </c>
      <c r="N66" s="2828">
        <f t="shared" si="1"/>
        <v>0</v>
      </c>
      <c r="O66" s="2828">
        <f t="shared" si="1"/>
        <v>0</v>
      </c>
      <c r="P66" s="2828">
        <f t="shared" si="1"/>
        <v>0</v>
      </c>
      <c r="Q66" s="2828">
        <f t="shared" si="1"/>
        <v>0</v>
      </c>
      <c r="R66" s="2828">
        <f t="shared" si="1"/>
        <v>0</v>
      </c>
      <c r="S66" s="2828">
        <f t="shared" si="1"/>
        <v>0</v>
      </c>
    </row>
  </sheetData>
  <mergeCells count="14">
    <mergeCell ref="A1:C1"/>
    <mergeCell ref="A4:A7"/>
    <mergeCell ref="B4:I4"/>
    <mergeCell ref="J4:Q5"/>
    <mergeCell ref="R4:R7"/>
    <mergeCell ref="S4:S7"/>
    <mergeCell ref="B5:B7"/>
    <mergeCell ref="C5:I5"/>
    <mergeCell ref="E6:E7"/>
    <mergeCell ref="G6:G7"/>
    <mergeCell ref="I6:I7"/>
    <mergeCell ref="N6:N7"/>
    <mergeCell ref="O6:O7"/>
    <mergeCell ref="Q6:Q7"/>
  </mergeCells>
  <hyperlinks>
    <hyperlink ref="A1:C1" location="CONTENT!B200" display="Back to table of contents" xr:uid="{786531BB-FC20-48B2-8239-E8A9E234042F}"/>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D421-3047-4F17-84E3-107CD7F591DF}">
  <dimension ref="A1:S44"/>
  <sheetViews>
    <sheetView workbookViewId="0">
      <selection sqref="A1:XFD1"/>
    </sheetView>
  </sheetViews>
  <sheetFormatPr defaultColWidth="6.8984375" defaultRowHeight="13.2" x14ac:dyDescent="0.25"/>
  <cols>
    <col min="1" max="6" width="8.8984375" style="2802" customWidth="1"/>
    <col min="7" max="7" width="9.59765625" style="2802" customWidth="1"/>
    <col min="8" max="8" width="9.09765625" style="2802" customWidth="1"/>
    <col min="9" max="14" width="10.19921875" style="2802" customWidth="1"/>
    <col min="15" max="15" width="1.8984375" style="2802" customWidth="1"/>
    <col min="16" max="16" width="7.5" style="2802" hidden="1" customWidth="1"/>
    <col min="17" max="17" width="7.8984375" style="2802" hidden="1" customWidth="1"/>
    <col min="18" max="18" width="16.59765625" style="2802" bestFit="1" customWidth="1"/>
    <col min="19" max="19" width="7.5" style="2802" bestFit="1" customWidth="1"/>
    <col min="20" max="16384" width="6.8984375" style="2802"/>
  </cols>
  <sheetData>
    <row r="1" spans="1:19" s="900" customFormat="1" ht="15.6" x14ac:dyDescent="0.3">
      <c r="A1" s="6080" t="s">
        <v>0</v>
      </c>
      <c r="B1" s="6080"/>
      <c r="C1" s="6080"/>
      <c r="D1" s="899"/>
      <c r="E1" s="899"/>
      <c r="F1" s="899"/>
      <c r="G1" s="899"/>
      <c r="H1" s="899"/>
      <c r="I1" s="899"/>
      <c r="J1" s="899"/>
      <c r="K1" s="899"/>
      <c r="L1" s="899"/>
    </row>
    <row r="2" spans="1:19" ht="13.8" x14ac:dyDescent="0.25">
      <c r="A2" s="2850" t="s">
        <v>3315</v>
      </c>
      <c r="M2" s="2851"/>
    </row>
    <row r="3" spans="1:19" ht="17.399999999999999" thickBot="1" x14ac:dyDescent="0.35">
      <c r="A3" s="2852"/>
      <c r="I3" s="2853"/>
      <c r="J3" s="2853"/>
      <c r="K3" s="2853"/>
      <c r="L3" s="2853"/>
      <c r="M3" s="2853"/>
      <c r="N3" s="2853"/>
    </row>
    <row r="4" spans="1:19" ht="16.2" customHeight="1" x14ac:dyDescent="0.25">
      <c r="A4" s="2854"/>
      <c r="B4" s="2855"/>
      <c r="C4" s="2855"/>
      <c r="D4" s="2855"/>
      <c r="E4" s="2855"/>
      <c r="F4" s="2856"/>
      <c r="G4" s="2857" t="s">
        <v>3053</v>
      </c>
      <c r="H4" s="2858">
        <v>2018</v>
      </c>
      <c r="I4" s="2859">
        <v>2019</v>
      </c>
      <c r="J4" s="2858">
        <v>2020</v>
      </c>
      <c r="K4" s="2858">
        <v>2021</v>
      </c>
      <c r="L4" s="2858">
        <v>2022</v>
      </c>
      <c r="M4" s="2860">
        <v>2023</v>
      </c>
      <c r="N4" s="2861" t="s">
        <v>3241</v>
      </c>
    </row>
    <row r="5" spans="1:19" ht="13.8" x14ac:dyDescent="0.25">
      <c r="A5" s="2862" t="s">
        <v>3316</v>
      </c>
      <c r="B5" s="2863"/>
      <c r="C5" s="2864"/>
      <c r="D5" s="2865"/>
      <c r="E5" s="2866"/>
      <c r="F5" s="2867"/>
      <c r="G5" s="2868" t="s">
        <v>3317</v>
      </c>
      <c r="H5" s="2869">
        <v>814.64</v>
      </c>
      <c r="I5" s="2870">
        <v>771.91</v>
      </c>
      <c r="J5" s="2871">
        <v>772.55</v>
      </c>
      <c r="K5" s="2869">
        <v>774.2</v>
      </c>
      <c r="L5" s="2869">
        <v>777.9</v>
      </c>
      <c r="M5" s="2871">
        <f>M6+M7+M8+M9+M10+M11</f>
        <v>794.19500000000005</v>
      </c>
      <c r="N5" s="2872">
        <v>814.84500000000003</v>
      </c>
      <c r="P5" s="2853"/>
    </row>
    <row r="6" spans="1:19" ht="13.8" x14ac:dyDescent="0.25">
      <c r="A6" s="2873"/>
      <c r="B6" s="2874" t="s">
        <v>3318</v>
      </c>
      <c r="C6" s="2875"/>
      <c r="D6" s="2876"/>
      <c r="E6" s="2876"/>
      <c r="F6" s="2868"/>
      <c r="G6" s="2868" t="s">
        <v>3059</v>
      </c>
      <c r="H6" s="2877">
        <v>56.3</v>
      </c>
      <c r="I6" s="2853">
        <v>56.3</v>
      </c>
      <c r="J6" s="2877">
        <v>56.4</v>
      </c>
      <c r="K6" s="2877">
        <v>56.400000000000006</v>
      </c>
      <c r="L6" s="2877">
        <v>56.400000000000006</v>
      </c>
      <c r="M6" s="2877">
        <v>56.2</v>
      </c>
      <c r="N6" s="2878">
        <v>52.2</v>
      </c>
      <c r="R6" s="2879"/>
    </row>
    <row r="7" spans="1:19" ht="13.8" x14ac:dyDescent="0.25">
      <c r="A7" s="2873"/>
      <c r="B7" s="2874" t="s">
        <v>3319</v>
      </c>
      <c r="C7" s="2875"/>
      <c r="D7" s="2876"/>
      <c r="E7" s="2876"/>
      <c r="F7" s="2868"/>
      <c r="G7" s="2880" t="s">
        <v>3059</v>
      </c>
      <c r="H7" s="2877">
        <v>10.63</v>
      </c>
      <c r="I7" s="2853">
        <v>10.63</v>
      </c>
      <c r="J7" s="2877">
        <v>10.629999999999999</v>
      </c>
      <c r="K7" s="2877">
        <v>10.63</v>
      </c>
      <c r="L7" s="2877">
        <v>10.63</v>
      </c>
      <c r="M7" s="2877">
        <v>10.57</v>
      </c>
      <c r="N7" s="2878">
        <v>10.57</v>
      </c>
      <c r="O7" s="2851"/>
      <c r="R7" s="2851"/>
    </row>
    <row r="8" spans="1:19" ht="13.8" x14ac:dyDescent="0.25">
      <c r="A8" s="2873"/>
      <c r="B8" s="6724" t="s">
        <v>3320</v>
      </c>
      <c r="C8" s="6724"/>
      <c r="D8" s="6724"/>
      <c r="E8" s="2876"/>
      <c r="F8" s="2868"/>
      <c r="G8" s="2880" t="s">
        <v>3059</v>
      </c>
      <c r="H8" s="2877">
        <v>65.900000000000006</v>
      </c>
      <c r="I8" s="2853">
        <v>88.078095000000033</v>
      </c>
      <c r="J8" s="2877">
        <v>95.42</v>
      </c>
      <c r="K8" s="2877">
        <v>97.06</v>
      </c>
      <c r="L8" s="2877">
        <v>100.81</v>
      </c>
      <c r="M8" s="2877">
        <v>117.32500000000002</v>
      </c>
      <c r="N8" s="2878">
        <v>141.97499999999999</v>
      </c>
      <c r="R8" s="2879"/>
    </row>
    <row r="9" spans="1:19" ht="13.8" x14ac:dyDescent="0.25">
      <c r="A9" s="2873"/>
      <c r="B9" s="2874" t="s">
        <v>3321</v>
      </c>
      <c r="C9" s="2875"/>
      <c r="D9" s="2876"/>
      <c r="E9" s="2876"/>
      <c r="F9" s="2868"/>
      <c r="G9" s="2880" t="s">
        <v>3059</v>
      </c>
      <c r="H9" s="2877">
        <v>3</v>
      </c>
      <c r="I9" s="2853">
        <v>3</v>
      </c>
      <c r="J9" s="2877">
        <v>3</v>
      </c>
      <c r="K9" s="2877">
        <v>3</v>
      </c>
      <c r="L9" s="2877">
        <v>3</v>
      </c>
      <c r="M9" s="2877">
        <v>3</v>
      </c>
      <c r="N9" s="2878">
        <v>3</v>
      </c>
      <c r="P9" s="2853"/>
      <c r="R9" s="2879"/>
      <c r="S9" s="2851"/>
    </row>
    <row r="10" spans="1:19" ht="13.8" x14ac:dyDescent="0.25">
      <c r="A10" s="2873"/>
      <c r="B10" s="2874" t="s">
        <v>3322</v>
      </c>
      <c r="C10" s="2875"/>
      <c r="D10" s="2876"/>
      <c r="E10" s="2876"/>
      <c r="F10" s="2868"/>
      <c r="G10" s="2880" t="s">
        <v>3059</v>
      </c>
      <c r="H10" s="2877">
        <v>437.6</v>
      </c>
      <c r="I10" s="2853">
        <v>414.9</v>
      </c>
      <c r="J10" s="2877">
        <v>414.09999999999997</v>
      </c>
      <c r="K10" s="2877">
        <v>414.1</v>
      </c>
      <c r="L10" s="2877">
        <v>414.1</v>
      </c>
      <c r="M10" s="2877">
        <v>414.1</v>
      </c>
      <c r="N10" s="2878">
        <v>414.1</v>
      </c>
      <c r="R10" s="2879"/>
    </row>
    <row r="11" spans="1:19" ht="13.8" x14ac:dyDescent="0.25">
      <c r="A11" s="2873"/>
      <c r="B11" s="2874" t="s">
        <v>3323</v>
      </c>
      <c r="C11" s="2875"/>
      <c r="D11" s="2876"/>
      <c r="E11" s="2876"/>
      <c r="F11" s="2868"/>
      <c r="G11" s="2880" t="s">
        <v>3059</v>
      </c>
      <c r="H11" s="2877">
        <v>241.2</v>
      </c>
      <c r="I11" s="2853">
        <v>199</v>
      </c>
      <c r="J11" s="2877">
        <v>193</v>
      </c>
      <c r="K11" s="2877">
        <v>193</v>
      </c>
      <c r="L11" s="2877">
        <v>193</v>
      </c>
      <c r="M11" s="2877">
        <v>193</v>
      </c>
      <c r="N11" s="2878">
        <v>193</v>
      </c>
      <c r="O11" s="2853"/>
      <c r="P11" s="2853"/>
      <c r="Q11" s="2853"/>
      <c r="R11" s="2879"/>
      <c r="S11" s="2853"/>
    </row>
    <row r="12" spans="1:19" ht="13.8" x14ac:dyDescent="0.25">
      <c r="A12" s="2881" t="s">
        <v>3324</v>
      </c>
      <c r="B12" s="2882"/>
      <c r="C12" s="2883"/>
      <c r="D12" s="2884"/>
      <c r="E12" s="2884"/>
      <c r="F12" s="2885"/>
      <c r="G12" s="2886" t="s">
        <v>3256</v>
      </c>
      <c r="H12" s="2887">
        <v>3131.6</v>
      </c>
      <c r="I12" s="2888">
        <v>3236.6</v>
      </c>
      <c r="J12" s="2887">
        <v>2882.4</v>
      </c>
      <c r="K12" s="2887">
        <v>2992.1</v>
      </c>
      <c r="L12" s="2887">
        <v>3119.2</v>
      </c>
      <c r="M12" s="2887">
        <v>3265.4659750000001</v>
      </c>
      <c r="N12" s="2889">
        <v>3417.638739</v>
      </c>
      <c r="O12" s="2853"/>
      <c r="R12" s="2879"/>
      <c r="S12" s="2851"/>
    </row>
    <row r="13" spans="1:19" x14ac:dyDescent="0.25">
      <c r="A13" s="2873"/>
      <c r="C13" s="6725" t="s">
        <v>3325</v>
      </c>
      <c r="D13" s="6725"/>
      <c r="E13" s="2875" t="s">
        <v>3290</v>
      </c>
      <c r="F13" s="2868"/>
      <c r="G13" s="2868" t="s">
        <v>3059</v>
      </c>
      <c r="H13" s="2890">
        <v>124.5</v>
      </c>
      <c r="I13" s="2891">
        <v>98.6</v>
      </c>
      <c r="J13" s="2890">
        <v>115.8</v>
      </c>
      <c r="K13" s="2890">
        <v>106.9</v>
      </c>
      <c r="L13" s="2890">
        <v>128.30000000000001</v>
      </c>
      <c r="M13" s="2890">
        <v>94.442257999999995</v>
      </c>
      <c r="N13" s="2892">
        <v>121.338751</v>
      </c>
      <c r="O13" s="2853"/>
      <c r="R13" s="2879"/>
      <c r="S13" s="2851"/>
    </row>
    <row r="14" spans="1:19" x14ac:dyDescent="0.25">
      <c r="A14" s="2873"/>
      <c r="B14" s="2875"/>
      <c r="C14" s="6725"/>
      <c r="D14" s="6725"/>
      <c r="E14" s="2875" t="s">
        <v>3319</v>
      </c>
      <c r="F14" s="2868"/>
      <c r="G14" s="2880" t="s">
        <v>3059</v>
      </c>
      <c r="H14" s="2890">
        <v>15.1</v>
      </c>
      <c r="I14" s="2891">
        <v>15.3</v>
      </c>
      <c r="J14" s="2890">
        <v>18.100000000000001</v>
      </c>
      <c r="K14" s="2890">
        <v>15.4</v>
      </c>
      <c r="L14" s="2890">
        <v>15.5</v>
      </c>
      <c r="M14" s="2890">
        <v>8.6383899999999993</v>
      </c>
      <c r="N14" s="2892">
        <v>14.167812</v>
      </c>
      <c r="O14" s="2853"/>
      <c r="R14" s="2879"/>
    </row>
    <row r="15" spans="1:19" x14ac:dyDescent="0.25">
      <c r="A15" s="2873"/>
      <c r="B15" s="2875"/>
      <c r="C15" s="2893"/>
      <c r="D15" s="2893"/>
      <c r="E15" s="2875" t="s">
        <v>3292</v>
      </c>
      <c r="F15" s="2868"/>
      <c r="G15" s="2880" t="s">
        <v>3059</v>
      </c>
      <c r="H15" s="2890">
        <v>22.6</v>
      </c>
      <c r="I15" s="2891">
        <v>19.8</v>
      </c>
      <c r="J15" s="2890">
        <v>24.8</v>
      </c>
      <c r="K15" s="2890">
        <v>19</v>
      </c>
      <c r="L15" s="2890">
        <v>17.2</v>
      </c>
      <c r="M15" s="2890">
        <v>13.31762</v>
      </c>
      <c r="N15" s="2892">
        <v>8.7296460000000007</v>
      </c>
      <c r="O15" s="2853"/>
      <c r="R15" s="2879"/>
    </row>
    <row r="16" spans="1:19" x14ac:dyDescent="0.25">
      <c r="A16" s="2873"/>
      <c r="B16" s="2875"/>
      <c r="C16" s="2893"/>
      <c r="D16" s="2893"/>
      <c r="E16" s="2875" t="s">
        <v>3320</v>
      </c>
      <c r="F16" s="2868"/>
      <c r="G16" s="2880" t="s">
        <v>3059</v>
      </c>
      <c r="H16" s="2890">
        <v>49.4</v>
      </c>
      <c r="I16" s="2891">
        <v>128.5</v>
      </c>
      <c r="J16" s="2890">
        <v>145.69999999999999</v>
      </c>
      <c r="K16" s="2890">
        <v>151.30000000000001</v>
      </c>
      <c r="L16" s="2890">
        <v>154.5</v>
      </c>
      <c r="M16" s="2890">
        <v>148.78756200000001</v>
      </c>
      <c r="N16" s="2892">
        <v>177.98226299999999</v>
      </c>
      <c r="O16" s="2853"/>
      <c r="R16" s="2879"/>
    </row>
    <row r="17" spans="1:18" x14ac:dyDescent="0.25">
      <c r="A17" s="2873"/>
      <c r="B17" s="2875"/>
      <c r="C17" s="2893"/>
      <c r="D17" s="2893"/>
      <c r="E17" s="2875" t="s">
        <v>3326</v>
      </c>
      <c r="F17" s="2868"/>
      <c r="G17" s="2880" t="s">
        <v>3059</v>
      </c>
      <c r="H17" s="2890">
        <v>437.1</v>
      </c>
      <c r="I17" s="2890">
        <v>439.6</v>
      </c>
      <c r="J17" s="2890">
        <v>383.6</v>
      </c>
      <c r="K17" s="2890">
        <v>349.7</v>
      </c>
      <c r="L17" s="2890">
        <v>283</v>
      </c>
      <c r="M17" s="2890">
        <v>309.232595</v>
      </c>
      <c r="N17" s="2892">
        <v>298.77503899999999</v>
      </c>
      <c r="O17" s="2853"/>
      <c r="R17" s="2879"/>
    </row>
    <row r="18" spans="1:18" x14ac:dyDescent="0.25">
      <c r="A18" s="2873"/>
      <c r="C18" s="2894" t="s">
        <v>3327</v>
      </c>
      <c r="D18" s="2876"/>
      <c r="E18" s="2875" t="s">
        <v>3328</v>
      </c>
      <c r="F18" s="2868"/>
      <c r="G18" s="2880" t="s">
        <v>3059</v>
      </c>
      <c r="H18" s="2890">
        <v>1223.3999999999999</v>
      </c>
      <c r="I18" s="2890">
        <v>1360.7</v>
      </c>
      <c r="J18" s="2890">
        <v>1056.8</v>
      </c>
      <c r="K18" s="2890">
        <v>1095.4000000000001</v>
      </c>
      <c r="L18" s="2890">
        <v>1536.9</v>
      </c>
      <c r="M18" s="2890">
        <v>1595.655307</v>
      </c>
      <c r="N18" s="2892">
        <v>1460.3</v>
      </c>
      <c r="O18" s="2853"/>
      <c r="R18" s="2879"/>
    </row>
    <row r="19" spans="1:18" x14ac:dyDescent="0.25">
      <c r="A19" s="2873"/>
      <c r="B19" s="2895"/>
      <c r="C19" s="2864"/>
      <c r="D19" s="2876"/>
      <c r="E19" s="2875" t="s">
        <v>3279</v>
      </c>
      <c r="F19" s="2868"/>
      <c r="G19" s="2880" t="s">
        <v>3059</v>
      </c>
      <c r="H19" s="2890">
        <v>1259.5</v>
      </c>
      <c r="I19" s="2890">
        <v>1174.0999999999999</v>
      </c>
      <c r="J19" s="2890">
        <v>1137.5999999999999</v>
      </c>
      <c r="K19" s="2890">
        <v>1254.5</v>
      </c>
      <c r="L19" s="2890">
        <v>983.9</v>
      </c>
      <c r="M19" s="2890">
        <v>1095.392243</v>
      </c>
      <c r="N19" s="2892">
        <v>1336.384591</v>
      </c>
      <c r="O19" s="2853"/>
      <c r="R19" s="2879"/>
    </row>
    <row r="20" spans="1:18" ht="13.8" thickBot="1" x14ac:dyDescent="0.3">
      <c r="A20" s="2896"/>
      <c r="B20" s="2897" t="s">
        <v>3329</v>
      </c>
      <c r="C20" s="2898"/>
      <c r="D20" s="2899"/>
      <c r="E20" s="2900"/>
      <c r="F20" s="2901"/>
      <c r="G20" s="2902" t="s">
        <v>398</v>
      </c>
      <c r="H20" s="2903">
        <v>48.3</v>
      </c>
      <c r="I20" s="2903">
        <v>47.2</v>
      </c>
      <c r="J20" s="2903">
        <v>51.072023313905078</v>
      </c>
      <c r="K20" s="2903">
        <v>51.777630856334191</v>
      </c>
      <c r="L20" s="2903">
        <v>39.799999999999997</v>
      </c>
      <c r="M20" s="2903">
        <v>41.3</v>
      </c>
      <c r="N20" s="2904">
        <v>45.855270339619118</v>
      </c>
      <c r="O20" s="2853"/>
      <c r="Q20" s="2891"/>
      <c r="R20" s="2879"/>
    </row>
    <row r="21" spans="1:18" ht="15.6" x14ac:dyDescent="0.25">
      <c r="A21" s="2905" t="s">
        <v>3271</v>
      </c>
      <c r="B21" s="2906"/>
      <c r="C21" s="2907"/>
      <c r="D21" s="2908"/>
      <c r="F21" s="2908"/>
      <c r="G21" s="2908"/>
      <c r="H21" s="2908"/>
      <c r="I21" s="2909"/>
      <c r="J21" s="2909"/>
      <c r="K21" s="2909"/>
      <c r="L21" s="2909"/>
      <c r="M21" s="2909"/>
      <c r="N21" s="2909"/>
      <c r="O21" s="2853"/>
      <c r="Q21" s="2891"/>
      <c r="R21" s="2879"/>
    </row>
    <row r="22" spans="1:18" ht="14.4" x14ac:dyDescent="0.25">
      <c r="A22" s="2907" t="s">
        <v>3330</v>
      </c>
      <c r="B22" s="2910"/>
      <c r="C22" s="2910"/>
      <c r="D22" s="2910"/>
      <c r="E22" s="2911"/>
      <c r="F22" s="2912"/>
      <c r="G22" s="2876"/>
      <c r="H22" s="2876"/>
      <c r="O22" s="2853"/>
      <c r="R22" s="2879"/>
    </row>
    <row r="23" spans="1:18" ht="14.4" x14ac:dyDescent="0.25">
      <c r="A23" s="2913"/>
      <c r="B23" s="2912"/>
      <c r="C23" s="2911"/>
      <c r="D23" s="2910"/>
      <c r="E23" s="2911"/>
      <c r="F23" s="2908"/>
      <c r="G23" s="2876"/>
      <c r="H23" s="2876"/>
      <c r="I23" s="2914"/>
      <c r="J23" s="2914"/>
      <c r="K23" s="2914"/>
      <c r="L23" s="2914"/>
      <c r="M23" s="2914"/>
      <c r="N23" s="2914"/>
      <c r="O23" s="2853"/>
    </row>
    <row r="24" spans="1:18" ht="15.6" x14ac:dyDescent="0.3">
      <c r="A24" s="2915"/>
      <c r="F24" s="2916"/>
      <c r="G24" s="2917"/>
      <c r="H24" s="2917"/>
      <c r="I24" s="2917"/>
      <c r="J24" s="2917"/>
      <c r="K24" s="2917"/>
      <c r="L24" s="2917"/>
      <c r="M24" s="2917"/>
      <c r="N24" s="2917"/>
      <c r="O24" s="2853"/>
    </row>
    <row r="25" spans="1:18" ht="14.4" thickBot="1" x14ac:dyDescent="0.3">
      <c r="A25" s="2850" t="s">
        <v>3331</v>
      </c>
      <c r="O25" s="2853"/>
    </row>
    <row r="26" spans="1:18" ht="15.75" customHeight="1" x14ac:dyDescent="0.25">
      <c r="A26" s="6726" t="s">
        <v>3332</v>
      </c>
      <c r="B26" s="6727"/>
      <c r="C26" s="6727"/>
      <c r="D26" s="6728"/>
      <c r="E26" s="2918" t="s">
        <v>3333</v>
      </c>
      <c r="F26" s="2919"/>
      <c r="G26" s="2918" t="s">
        <v>3334</v>
      </c>
      <c r="H26" s="2918"/>
      <c r="I26" s="6735" t="s">
        <v>3335</v>
      </c>
      <c r="J26" s="6735"/>
      <c r="K26" s="6718" t="s">
        <v>3336</v>
      </c>
      <c r="L26" s="6719"/>
      <c r="M26" s="2876"/>
      <c r="N26" s="2920"/>
      <c r="O26" s="2853"/>
    </row>
    <row r="27" spans="1:18" x14ac:dyDescent="0.25">
      <c r="A27" s="6729"/>
      <c r="B27" s="6730"/>
      <c r="C27" s="6730"/>
      <c r="D27" s="6731"/>
      <c r="E27" s="2921" t="s">
        <v>3337</v>
      </c>
      <c r="F27" s="2922"/>
      <c r="G27" s="2921" t="s">
        <v>3338</v>
      </c>
      <c r="H27" s="2921"/>
      <c r="I27" s="6720" t="s">
        <v>3339</v>
      </c>
      <c r="J27" s="6721"/>
      <c r="K27" s="6722" t="s">
        <v>3340</v>
      </c>
      <c r="L27" s="6723"/>
      <c r="M27" s="2923"/>
      <c r="N27" s="2924"/>
      <c r="O27" s="2853"/>
    </row>
    <row r="28" spans="1:18" ht="16.2" customHeight="1" x14ac:dyDescent="0.25">
      <c r="A28" s="6732"/>
      <c r="B28" s="6733"/>
      <c r="C28" s="6733"/>
      <c r="D28" s="6734"/>
      <c r="E28" s="2925">
        <v>2023</v>
      </c>
      <c r="F28" s="2925" t="s">
        <v>3341</v>
      </c>
      <c r="G28" s="2925">
        <v>2023</v>
      </c>
      <c r="H28" s="2925" t="s">
        <v>3341</v>
      </c>
      <c r="I28" s="2925">
        <v>2023</v>
      </c>
      <c r="J28" s="2925" t="s">
        <v>3341</v>
      </c>
      <c r="K28" s="2926">
        <v>2023</v>
      </c>
      <c r="L28" s="2925" t="s">
        <v>3341</v>
      </c>
      <c r="M28" s="2876"/>
      <c r="N28" s="2876"/>
      <c r="O28" s="2853"/>
    </row>
    <row r="29" spans="1:18" x14ac:dyDescent="0.25">
      <c r="A29" s="2873" t="s">
        <v>1033</v>
      </c>
      <c r="D29" s="2927"/>
      <c r="E29" s="2928">
        <v>467096</v>
      </c>
      <c r="F29" s="2928">
        <v>474800</v>
      </c>
      <c r="G29" s="2929">
        <v>1028016</v>
      </c>
      <c r="H29" s="2929">
        <v>1085024.2479999999</v>
      </c>
      <c r="I29" s="2930">
        <v>6362.3</v>
      </c>
      <c r="J29" s="2930">
        <v>6909.6</v>
      </c>
      <c r="K29" s="2931">
        <v>6.1888650862549364</v>
      </c>
      <c r="L29" s="2931">
        <v>6.37</v>
      </c>
      <c r="M29" s="2932"/>
      <c r="N29" s="2932"/>
      <c r="O29" s="2853"/>
    </row>
    <row r="30" spans="1:18" x14ac:dyDescent="0.25">
      <c r="A30" s="2873" t="s">
        <v>3342</v>
      </c>
      <c r="D30" s="2927"/>
      <c r="E30" s="2928">
        <v>47023</v>
      </c>
      <c r="F30" s="2928">
        <v>47617</v>
      </c>
      <c r="G30" s="2929">
        <v>1054407</v>
      </c>
      <c r="H30" s="2929">
        <v>1107893.74</v>
      </c>
      <c r="I30" s="2930">
        <v>9402.1</v>
      </c>
      <c r="J30" s="2930">
        <v>10027</v>
      </c>
      <c r="K30" s="2931">
        <v>8.9169645814206522</v>
      </c>
      <c r="L30" s="2931">
        <v>9.0500000000000007</v>
      </c>
      <c r="M30" s="2932"/>
      <c r="N30" s="2932"/>
      <c r="O30" s="2853"/>
    </row>
    <row r="31" spans="1:18" x14ac:dyDescent="0.25">
      <c r="A31" s="2873" t="s">
        <v>3343</v>
      </c>
      <c r="D31" s="2927"/>
      <c r="E31" s="2928">
        <v>6677</v>
      </c>
      <c r="F31" s="2928">
        <v>6688</v>
      </c>
      <c r="G31" s="2929">
        <v>690066</v>
      </c>
      <c r="H31" s="2929">
        <v>696074.71600000001</v>
      </c>
      <c r="I31" s="2933">
        <v>3470.9</v>
      </c>
      <c r="J31" s="2933">
        <v>4499</v>
      </c>
      <c r="K31" s="2931">
        <v>5.029736118957115</v>
      </c>
      <c r="L31" s="2931">
        <v>6.46</v>
      </c>
      <c r="M31" s="2932"/>
      <c r="N31" s="2932"/>
      <c r="O31" s="2853"/>
    </row>
    <row r="32" spans="1:18" x14ac:dyDescent="0.25">
      <c r="A32" s="2934" t="s">
        <v>3344</v>
      </c>
      <c r="D32" s="2927"/>
      <c r="E32" s="2935">
        <v>816</v>
      </c>
      <c r="F32" s="2935">
        <v>818</v>
      </c>
      <c r="G32" s="2936">
        <v>15951</v>
      </c>
      <c r="H32" s="2936">
        <v>16879.893</v>
      </c>
      <c r="I32" s="2937">
        <v>60.7</v>
      </c>
      <c r="J32" s="2937">
        <v>65.3</v>
      </c>
      <c r="K32" s="2938">
        <v>3.8052799001920579</v>
      </c>
      <c r="L32" s="2938">
        <v>3.87</v>
      </c>
      <c r="M32" s="2939"/>
      <c r="N32" s="2932"/>
      <c r="O32" s="2853"/>
    </row>
    <row r="33" spans="1:15" x14ac:dyDescent="0.25">
      <c r="A33" s="2873" t="s">
        <v>1661</v>
      </c>
      <c r="D33" s="2927"/>
      <c r="E33" s="2928">
        <v>831</v>
      </c>
      <c r="F33" s="2928">
        <v>847</v>
      </c>
      <c r="G33" s="2929">
        <v>41199</v>
      </c>
      <c r="H33" s="2929">
        <v>42521.313999999998</v>
      </c>
      <c r="I33" s="2940">
        <v>429.1</v>
      </c>
      <c r="J33" s="2940">
        <v>452.1</v>
      </c>
      <c r="K33" s="2941">
        <v>10.416050509702179</v>
      </c>
      <c r="L33" s="2941">
        <v>10.63</v>
      </c>
      <c r="M33" s="2932"/>
      <c r="N33" s="2932"/>
      <c r="O33" s="2853"/>
    </row>
    <row r="34" spans="1:15" ht="13.8" thickBot="1" x14ac:dyDescent="0.3">
      <c r="A34" s="2942" t="s">
        <v>6</v>
      </c>
      <c r="B34" s="2943"/>
      <c r="C34" s="2943"/>
      <c r="D34" s="2944"/>
      <c r="E34" s="2945">
        <v>521627</v>
      </c>
      <c r="F34" s="2945">
        <v>529952</v>
      </c>
      <c r="G34" s="2946">
        <v>2813689</v>
      </c>
      <c r="H34" s="2946">
        <v>2931514.0180000002</v>
      </c>
      <c r="I34" s="2947">
        <v>19664.400000000001</v>
      </c>
      <c r="J34" s="2947">
        <v>21887.7</v>
      </c>
      <c r="K34" s="2948">
        <v>6.9888148608485414</v>
      </c>
      <c r="L34" s="2948">
        <v>7.47</v>
      </c>
      <c r="M34" s="2949"/>
      <c r="N34" s="2949"/>
      <c r="O34" s="2853"/>
    </row>
    <row r="35" spans="1:15" ht="14.4" x14ac:dyDescent="0.25">
      <c r="A35" s="2950" t="s">
        <v>3345</v>
      </c>
      <c r="B35" s="2912"/>
      <c r="C35" s="2912"/>
      <c r="D35" s="2950" t="s">
        <v>3346</v>
      </c>
      <c r="F35" s="2951"/>
      <c r="G35" s="2910"/>
      <c r="H35" s="2910"/>
      <c r="K35" s="2952"/>
      <c r="L35" s="2952"/>
      <c r="M35" s="2952"/>
      <c r="N35" s="2875"/>
      <c r="O35" s="2853"/>
    </row>
    <row r="36" spans="1:15" x14ac:dyDescent="0.25">
      <c r="A36" s="2912" t="s">
        <v>3347</v>
      </c>
      <c r="I36" s="2953"/>
    </row>
    <row r="37" spans="1:15" x14ac:dyDescent="0.25">
      <c r="E37" s="2954"/>
      <c r="F37" s="2955"/>
      <c r="G37" s="2956"/>
      <c r="H37" s="2956"/>
      <c r="I37" s="2954"/>
      <c r="J37" s="2954"/>
      <c r="K37" s="2954"/>
      <c r="L37" s="2954"/>
      <c r="M37" s="2954"/>
      <c r="N37" s="2954"/>
    </row>
    <row r="38" spans="1:15" x14ac:dyDescent="0.25">
      <c r="I38" s="2953"/>
      <c r="J38" s="2957"/>
    </row>
    <row r="39" spans="1:15" x14ac:dyDescent="0.25">
      <c r="I39" s="2953"/>
      <c r="J39" s="2957"/>
    </row>
    <row r="40" spans="1:15" x14ac:dyDescent="0.25">
      <c r="E40" s="2954"/>
      <c r="F40" s="2954"/>
      <c r="G40" s="2954"/>
      <c r="H40" s="2954"/>
      <c r="I40" s="2953"/>
      <c r="J40" s="2957"/>
      <c r="K40" s="2954"/>
      <c r="L40" s="2954"/>
      <c r="M40" s="2954"/>
    </row>
    <row r="41" spans="1:15" x14ac:dyDescent="0.25">
      <c r="I41" s="2953"/>
      <c r="J41" s="2957"/>
    </row>
    <row r="42" spans="1:15" x14ac:dyDescent="0.25">
      <c r="I42" s="2953"/>
      <c r="J42" s="2957"/>
    </row>
    <row r="43" spans="1:15" x14ac:dyDescent="0.25">
      <c r="I43" s="2953"/>
      <c r="J43" s="2957"/>
    </row>
    <row r="44" spans="1:15" x14ac:dyDescent="0.25">
      <c r="I44" s="2953"/>
    </row>
  </sheetData>
  <mergeCells count="8">
    <mergeCell ref="K26:L26"/>
    <mergeCell ref="I27:J27"/>
    <mergeCell ref="K27:L27"/>
    <mergeCell ref="A1:C1"/>
    <mergeCell ref="B8:D8"/>
    <mergeCell ref="C13:D14"/>
    <mergeCell ref="A26:D28"/>
    <mergeCell ref="I26:J26"/>
  </mergeCells>
  <hyperlinks>
    <hyperlink ref="A1:C1" location="CONTENT!B200" display="Back to table of contents" xr:uid="{A0BF3CFB-3D7E-4136-85EF-2BDED846B274}"/>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6ABEE-3AC9-4F05-A093-E644254CBDB2}">
  <dimension ref="A1:AU44"/>
  <sheetViews>
    <sheetView workbookViewId="0">
      <selection sqref="A1:C1"/>
    </sheetView>
  </sheetViews>
  <sheetFormatPr defaultColWidth="6.8984375" defaultRowHeight="13.2" x14ac:dyDescent="0.25"/>
  <cols>
    <col min="1" max="1" width="6" style="2802" customWidth="1"/>
    <col min="2" max="2" width="4.69921875" style="2802" customWidth="1"/>
    <col min="3" max="3" width="10.5" style="2802" customWidth="1"/>
    <col min="4" max="19" width="4.69921875" style="2802" customWidth="1"/>
    <col min="20" max="21" width="5.19921875" style="2802" customWidth="1"/>
    <col min="22" max="22" width="4.69921875" style="2802" customWidth="1"/>
    <col min="23" max="24" width="5.8984375" style="2802" customWidth="1"/>
    <col min="25" max="25" width="6.8984375" style="2802"/>
    <col min="26" max="26" width="7.3984375" style="2802" bestFit="1" customWidth="1"/>
    <col min="27" max="16384" width="6.8984375" style="2802"/>
  </cols>
  <sheetData>
    <row r="1" spans="1:47" s="900" customFormat="1" ht="15.6" x14ac:dyDescent="0.3">
      <c r="A1" s="6080" t="s">
        <v>0</v>
      </c>
      <c r="B1" s="6080"/>
      <c r="C1" s="6080"/>
      <c r="D1" s="899"/>
      <c r="E1" s="899"/>
      <c r="F1" s="899"/>
      <c r="G1" s="899"/>
      <c r="H1" s="899"/>
      <c r="I1" s="899"/>
      <c r="J1" s="899"/>
      <c r="K1" s="899"/>
      <c r="L1" s="899"/>
    </row>
    <row r="2" spans="1:47" s="2961" customFormat="1" ht="16.8" x14ac:dyDescent="0.3">
      <c r="A2" s="2958" t="s">
        <v>3348</v>
      </c>
      <c r="B2" s="2959"/>
      <c r="C2" s="2959"/>
      <c r="D2" s="2959"/>
      <c r="E2" s="2959"/>
      <c r="F2" s="2959"/>
      <c r="G2" s="2959"/>
      <c r="H2" s="2959"/>
      <c r="I2" s="2959"/>
      <c r="J2" s="2959"/>
      <c r="K2" s="2959"/>
      <c r="L2" s="2959"/>
      <c r="M2" s="2959"/>
      <c r="N2" s="2959"/>
      <c r="O2" s="2959"/>
      <c r="P2" s="2959"/>
      <c r="Q2" s="2960"/>
      <c r="R2" s="2960"/>
      <c r="S2" s="2960"/>
      <c r="T2" s="2959"/>
      <c r="U2" s="2959"/>
      <c r="V2" s="2959"/>
      <c r="W2" s="2959"/>
      <c r="X2" s="2959"/>
    </row>
    <row r="3" spans="1:47" ht="16.2" thickBot="1" x14ac:dyDescent="0.35">
      <c r="A3" s="2960"/>
      <c r="B3" s="2962"/>
      <c r="C3" s="2962"/>
      <c r="D3" s="2962"/>
      <c r="E3" s="2962"/>
      <c r="F3" s="2962"/>
      <c r="G3" s="2962"/>
      <c r="H3" s="2962"/>
      <c r="I3" s="2962"/>
      <c r="J3" s="2962"/>
      <c r="K3" s="2962"/>
      <c r="L3" s="2962"/>
      <c r="M3" s="2962"/>
      <c r="N3" s="2962"/>
      <c r="O3" s="2962"/>
      <c r="P3" s="2962"/>
      <c r="Q3" s="2960"/>
      <c r="R3" s="2960"/>
      <c r="S3" s="2960"/>
      <c r="T3" s="2962"/>
      <c r="U3" s="2962"/>
      <c r="V3" s="2962"/>
      <c r="W3" s="2962"/>
      <c r="X3" s="2962"/>
    </row>
    <row r="4" spans="1:47" ht="18" customHeight="1" x14ac:dyDescent="0.25">
      <c r="A4" s="2963" t="s">
        <v>2</v>
      </c>
      <c r="B4" s="6736" t="s">
        <v>3349</v>
      </c>
      <c r="C4" s="6737"/>
      <c r="D4" s="6738"/>
      <c r="E4" s="6736" t="s">
        <v>3350</v>
      </c>
      <c r="F4" s="6737"/>
      <c r="G4" s="6738"/>
      <c r="H4" s="6736" t="s">
        <v>3351</v>
      </c>
      <c r="I4" s="6737"/>
      <c r="J4" s="6738"/>
      <c r="K4" s="6736" t="s">
        <v>3352</v>
      </c>
      <c r="L4" s="6737"/>
      <c r="M4" s="6738"/>
      <c r="N4" s="6736" t="s">
        <v>3353</v>
      </c>
      <c r="O4" s="6737"/>
      <c r="P4" s="6738"/>
      <c r="Q4" s="6736" t="s">
        <v>3354</v>
      </c>
      <c r="R4" s="6737"/>
      <c r="S4" s="6738"/>
      <c r="T4" s="6742" t="s">
        <v>3355</v>
      </c>
      <c r="U4" s="6743"/>
      <c r="V4" s="6743"/>
      <c r="W4" s="6743"/>
      <c r="X4" s="6744"/>
    </row>
    <row r="5" spans="1:47" ht="15.6" x14ac:dyDescent="0.25">
      <c r="A5" s="2964"/>
      <c r="B5" s="2965" t="s">
        <v>3356</v>
      </c>
      <c r="C5" s="2966" t="s">
        <v>3357</v>
      </c>
      <c r="D5" s="2967" t="s">
        <v>6</v>
      </c>
      <c r="E5" s="2965" t="s">
        <v>3356</v>
      </c>
      <c r="F5" s="2966" t="s">
        <v>3357</v>
      </c>
      <c r="G5" s="2967" t="s">
        <v>6</v>
      </c>
      <c r="H5" s="2965" t="s">
        <v>3356</v>
      </c>
      <c r="I5" s="2966" t="s">
        <v>3357</v>
      </c>
      <c r="J5" s="2967" t="s">
        <v>6</v>
      </c>
      <c r="K5" s="2965" t="s">
        <v>3356</v>
      </c>
      <c r="L5" s="2966" t="s">
        <v>3357</v>
      </c>
      <c r="M5" s="2967" t="s">
        <v>6</v>
      </c>
      <c r="N5" s="2965" t="s">
        <v>3356</v>
      </c>
      <c r="O5" s="2966" t="s">
        <v>3357</v>
      </c>
      <c r="P5" s="2967" t="s">
        <v>6</v>
      </c>
      <c r="Q5" s="2965" t="s">
        <v>3356</v>
      </c>
      <c r="R5" s="2966" t="s">
        <v>3357</v>
      </c>
      <c r="S5" s="2967" t="s">
        <v>6</v>
      </c>
      <c r="T5" s="2965" t="s">
        <v>3356</v>
      </c>
      <c r="U5" s="2966" t="s">
        <v>3357</v>
      </c>
      <c r="V5" s="2967" t="s">
        <v>6</v>
      </c>
      <c r="W5" s="2968" t="s">
        <v>3356</v>
      </c>
      <c r="X5" s="2969" t="s">
        <v>3358</v>
      </c>
    </row>
    <row r="6" spans="1:47" x14ac:dyDescent="0.25">
      <c r="A6" s="6745" t="s">
        <v>3359</v>
      </c>
      <c r="B6" s="6746"/>
      <c r="C6" s="6746"/>
      <c r="D6" s="6746"/>
      <c r="E6" s="6746"/>
      <c r="F6" s="6746"/>
      <c r="G6" s="6746"/>
      <c r="H6" s="6746"/>
      <c r="I6" s="6746"/>
      <c r="J6" s="6746"/>
      <c r="K6" s="6746"/>
      <c r="L6" s="6746"/>
      <c r="M6" s="6746"/>
      <c r="N6" s="6746"/>
      <c r="O6" s="6746"/>
      <c r="P6" s="6746"/>
      <c r="Q6" s="6746"/>
      <c r="R6" s="6746"/>
      <c r="S6" s="6746"/>
      <c r="T6" s="6746"/>
      <c r="U6" s="6746"/>
      <c r="V6" s="6746"/>
      <c r="W6" s="6746"/>
      <c r="X6" s="6747"/>
    </row>
    <row r="7" spans="1:47" x14ac:dyDescent="0.25">
      <c r="A7" s="2970" t="s">
        <v>3360</v>
      </c>
      <c r="B7" s="2971">
        <v>45.2</v>
      </c>
      <c r="C7" s="2972">
        <v>7.7</v>
      </c>
      <c r="D7" s="2973">
        <v>52.9</v>
      </c>
      <c r="E7" s="2974">
        <v>13.3</v>
      </c>
      <c r="F7" s="2972">
        <v>34</v>
      </c>
      <c r="G7" s="2975">
        <v>47.3</v>
      </c>
      <c r="H7" s="2971">
        <v>31.2</v>
      </c>
      <c r="I7" s="2972">
        <v>14.4</v>
      </c>
      <c r="J7" s="2975">
        <v>45.6</v>
      </c>
      <c r="K7" s="2971">
        <v>30.3</v>
      </c>
      <c r="L7" s="2972">
        <v>26.8</v>
      </c>
      <c r="M7" s="2975">
        <v>57.1</v>
      </c>
      <c r="N7" s="2971">
        <v>11.7</v>
      </c>
      <c r="O7" s="2972">
        <v>27.8</v>
      </c>
      <c r="P7" s="2975">
        <v>39.5</v>
      </c>
      <c r="Q7" s="2971">
        <v>16</v>
      </c>
      <c r="R7" s="2972">
        <v>26.8</v>
      </c>
      <c r="S7" s="2975">
        <v>42.8</v>
      </c>
      <c r="T7" s="2971">
        <v>147.69999999999999</v>
      </c>
      <c r="U7" s="2972">
        <v>137.5</v>
      </c>
      <c r="V7" s="2976">
        <v>285.2</v>
      </c>
      <c r="W7" s="2977">
        <v>0.52</v>
      </c>
      <c r="X7" s="2978">
        <v>0.48</v>
      </c>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row>
    <row r="8" spans="1:47" x14ac:dyDescent="0.25">
      <c r="A8" s="2970" t="s">
        <v>80</v>
      </c>
      <c r="B8" s="2971">
        <v>45.9</v>
      </c>
      <c r="C8" s="2972">
        <v>8.1999999999999993</v>
      </c>
      <c r="D8" s="2979">
        <v>54.1</v>
      </c>
      <c r="E8" s="2974">
        <v>15.5</v>
      </c>
      <c r="F8" s="2972">
        <v>35.5</v>
      </c>
      <c r="G8" s="2972">
        <v>51</v>
      </c>
      <c r="H8" s="2971">
        <v>32.700000000000003</v>
      </c>
      <c r="I8" s="2972">
        <v>13.8</v>
      </c>
      <c r="J8" s="2975">
        <v>46.5</v>
      </c>
      <c r="K8" s="2971">
        <v>32.799999999999997</v>
      </c>
      <c r="L8" s="2972">
        <v>26.8</v>
      </c>
      <c r="M8" s="2975">
        <v>59.6</v>
      </c>
      <c r="N8" s="2971">
        <v>11.4</v>
      </c>
      <c r="O8" s="2972">
        <v>28.6</v>
      </c>
      <c r="P8" s="2975">
        <v>39.9</v>
      </c>
      <c r="Q8" s="2971">
        <v>15.5</v>
      </c>
      <c r="R8" s="2972">
        <v>28.4</v>
      </c>
      <c r="S8" s="2975">
        <v>43.9</v>
      </c>
      <c r="T8" s="2971">
        <v>153.9</v>
      </c>
      <c r="U8" s="2972">
        <v>141.30000000000001</v>
      </c>
      <c r="V8" s="2976">
        <v>295.2</v>
      </c>
      <c r="W8" s="2977">
        <v>0.52100000000000002</v>
      </c>
      <c r="X8" s="2978">
        <v>0.47899999999999998</v>
      </c>
      <c r="Z8" s="2957"/>
      <c r="AA8" s="2957"/>
      <c r="AB8" s="2957"/>
      <c r="AC8" s="2957"/>
      <c r="AD8" s="2957"/>
      <c r="AE8" s="2957"/>
      <c r="AF8" s="2957"/>
      <c r="AG8" s="2957"/>
      <c r="AH8" s="2957"/>
      <c r="AI8" s="2957"/>
      <c r="AJ8" s="2957"/>
      <c r="AK8" s="2957"/>
      <c r="AL8" s="2957"/>
      <c r="AM8" s="2957"/>
      <c r="AN8" s="2957"/>
      <c r="AO8" s="2957"/>
      <c r="AP8" s="2957"/>
      <c r="AQ8" s="2957"/>
      <c r="AR8" s="2957"/>
      <c r="AS8" s="2957"/>
      <c r="AT8" s="2957"/>
      <c r="AU8" s="2957"/>
    </row>
    <row r="9" spans="1:47" x14ac:dyDescent="0.25">
      <c r="A9" s="2970" t="s">
        <v>81</v>
      </c>
      <c r="B9" s="2971">
        <v>46.1</v>
      </c>
      <c r="C9" s="2972">
        <v>8.4</v>
      </c>
      <c r="D9" s="2973">
        <v>54.6</v>
      </c>
      <c r="E9" s="2980">
        <v>18.399999999999999</v>
      </c>
      <c r="F9" s="2972">
        <v>35.6</v>
      </c>
      <c r="G9" s="2975">
        <v>54</v>
      </c>
      <c r="H9" s="2971">
        <v>33</v>
      </c>
      <c r="I9" s="2972">
        <v>14.7</v>
      </c>
      <c r="J9" s="2975">
        <v>47.7</v>
      </c>
      <c r="K9" s="2971">
        <v>32.6</v>
      </c>
      <c r="L9" s="2972">
        <v>27.3</v>
      </c>
      <c r="M9" s="2975">
        <v>59.9</v>
      </c>
      <c r="N9" s="2971">
        <v>13.1</v>
      </c>
      <c r="O9" s="2972">
        <v>29</v>
      </c>
      <c r="P9" s="2975">
        <v>42.2</v>
      </c>
      <c r="Q9" s="2971">
        <v>16.600000000000001</v>
      </c>
      <c r="R9" s="2972">
        <v>28.8</v>
      </c>
      <c r="S9" s="2975">
        <v>45.4</v>
      </c>
      <c r="T9" s="2971">
        <v>159.9</v>
      </c>
      <c r="U9" s="2972">
        <v>143.80000000000001</v>
      </c>
      <c r="V9" s="2976">
        <v>303.7</v>
      </c>
      <c r="W9" s="2977">
        <v>0.52600000000000002</v>
      </c>
      <c r="X9" s="2978">
        <v>0.47399999999999998</v>
      </c>
      <c r="Z9" s="2957"/>
      <c r="AA9" s="2957"/>
      <c r="AB9" s="2957"/>
      <c r="AC9" s="2957"/>
      <c r="AD9" s="2957"/>
      <c r="AE9" s="2957"/>
      <c r="AF9" s="2957"/>
      <c r="AG9" s="2957"/>
      <c r="AH9" s="2957"/>
      <c r="AI9" s="2957"/>
      <c r="AJ9" s="2957"/>
      <c r="AK9" s="2957"/>
      <c r="AL9" s="2957"/>
      <c r="AM9" s="2957"/>
      <c r="AN9" s="2957"/>
      <c r="AO9" s="2957"/>
      <c r="AP9" s="2957"/>
      <c r="AQ9" s="2957"/>
      <c r="AR9" s="2957"/>
      <c r="AS9" s="2957"/>
      <c r="AT9" s="2957"/>
      <c r="AU9" s="2957"/>
    </row>
    <row r="10" spans="1:47" x14ac:dyDescent="0.25">
      <c r="A10" s="2981">
        <v>2021</v>
      </c>
      <c r="B10" s="2971">
        <v>46.8</v>
      </c>
      <c r="C10" s="2972">
        <v>8.3000000000000007</v>
      </c>
      <c r="D10" s="2973">
        <v>55.1</v>
      </c>
      <c r="E10" s="2980">
        <v>24.5</v>
      </c>
      <c r="F10" s="2972">
        <v>35.5</v>
      </c>
      <c r="G10" s="2975">
        <v>60.1</v>
      </c>
      <c r="H10" s="2971">
        <v>31.3</v>
      </c>
      <c r="I10" s="2972">
        <v>14.1</v>
      </c>
      <c r="J10" s="2975">
        <v>45.4</v>
      </c>
      <c r="K10" s="2971">
        <v>33.799999999999997</v>
      </c>
      <c r="L10" s="2972">
        <v>31.2</v>
      </c>
      <c r="M10" s="2975">
        <v>65</v>
      </c>
      <c r="N10" s="2971">
        <v>12.8</v>
      </c>
      <c r="O10" s="2972">
        <v>28</v>
      </c>
      <c r="P10" s="2975">
        <v>40.799999999999997</v>
      </c>
      <c r="Q10" s="2971">
        <v>18.3</v>
      </c>
      <c r="R10" s="2972">
        <v>30.5</v>
      </c>
      <c r="S10" s="2975">
        <v>48.8</v>
      </c>
      <c r="T10" s="2971">
        <v>167.6</v>
      </c>
      <c r="U10" s="2972">
        <v>147.6</v>
      </c>
      <c r="V10" s="2976">
        <v>315.2</v>
      </c>
      <c r="W10" s="2977">
        <v>0.53100000000000003</v>
      </c>
      <c r="X10" s="2978">
        <v>0.46800000000000003</v>
      </c>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c r="AT10" s="2957"/>
      <c r="AU10" s="2957"/>
    </row>
    <row r="11" spans="1:47" x14ac:dyDescent="0.25">
      <c r="A11" s="2981">
        <v>2022</v>
      </c>
      <c r="B11" s="2971">
        <v>47.4</v>
      </c>
      <c r="C11" s="2972">
        <v>9.6</v>
      </c>
      <c r="D11" s="2973">
        <v>57</v>
      </c>
      <c r="E11" s="2980">
        <v>25.6</v>
      </c>
      <c r="F11" s="2972">
        <v>36.5</v>
      </c>
      <c r="G11" s="2975">
        <v>62.1</v>
      </c>
      <c r="H11" s="2971">
        <v>31.8</v>
      </c>
      <c r="I11" s="2972">
        <v>13.7</v>
      </c>
      <c r="J11" s="2975">
        <v>45.6</v>
      </c>
      <c r="K11" s="2971">
        <v>38.9</v>
      </c>
      <c r="L11" s="2972">
        <v>29.7</v>
      </c>
      <c r="M11" s="2975">
        <v>68.599999999999994</v>
      </c>
      <c r="N11" s="2971">
        <v>12.5</v>
      </c>
      <c r="O11" s="2972">
        <v>26</v>
      </c>
      <c r="P11" s="2975">
        <v>38.5</v>
      </c>
      <c r="Q11" s="2971">
        <v>17.899999999999999</v>
      </c>
      <c r="R11" s="2972">
        <v>29.8</v>
      </c>
      <c r="S11" s="2975">
        <v>47.8</v>
      </c>
      <c r="T11" s="2971">
        <v>174.3</v>
      </c>
      <c r="U11" s="2972">
        <v>145.30000000000001</v>
      </c>
      <c r="V11" s="2976">
        <v>319.5</v>
      </c>
      <c r="W11" s="2977">
        <v>0.55000000000000004</v>
      </c>
      <c r="X11" s="2978">
        <v>0.45</v>
      </c>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c r="AT11" s="2957"/>
      <c r="AU11" s="2957"/>
    </row>
    <row r="12" spans="1:47" x14ac:dyDescent="0.25">
      <c r="A12" s="2981">
        <v>2023</v>
      </c>
      <c r="B12" s="2971">
        <v>46</v>
      </c>
      <c r="C12" s="2972">
        <v>9.7000000000000011</v>
      </c>
      <c r="D12" s="2973">
        <v>55.7</v>
      </c>
      <c r="E12" s="2980">
        <v>23.700000000000003</v>
      </c>
      <c r="F12" s="2972">
        <v>32.800000000000004</v>
      </c>
      <c r="G12" s="2975">
        <v>56.499999999999993</v>
      </c>
      <c r="H12" s="2971">
        <v>32.1</v>
      </c>
      <c r="I12" s="2972">
        <v>13.7</v>
      </c>
      <c r="J12" s="2975">
        <v>45.8</v>
      </c>
      <c r="K12" s="2971">
        <v>38.5</v>
      </c>
      <c r="L12" s="2972">
        <v>27.3</v>
      </c>
      <c r="M12" s="2975">
        <v>65.8</v>
      </c>
      <c r="N12" s="2971">
        <v>13.099999999999996</v>
      </c>
      <c r="O12" s="2972">
        <v>29.499999999999996</v>
      </c>
      <c r="P12" s="2975">
        <v>42.6</v>
      </c>
      <c r="Q12" s="2971">
        <v>16.8</v>
      </c>
      <c r="R12" s="2972">
        <v>30</v>
      </c>
      <c r="S12" s="2975">
        <v>46.8</v>
      </c>
      <c r="T12" s="2971">
        <v>170.2</v>
      </c>
      <c r="U12" s="2972">
        <v>143</v>
      </c>
      <c r="V12" s="2976">
        <v>313.2</v>
      </c>
      <c r="W12" s="2977">
        <v>0.54300000000000004</v>
      </c>
      <c r="X12" s="2978">
        <v>0.45700000000000002</v>
      </c>
      <c r="Z12" s="2957"/>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row>
    <row r="13" spans="1:47" ht="13.8" thickBot="1" x14ac:dyDescent="0.3">
      <c r="A13" s="2982" t="s">
        <v>3361</v>
      </c>
      <c r="B13" s="2983">
        <v>46</v>
      </c>
      <c r="C13" s="2984">
        <v>10.6</v>
      </c>
      <c r="D13" s="2985">
        <v>56.6</v>
      </c>
      <c r="E13" s="2986">
        <v>25.8</v>
      </c>
      <c r="F13" s="2984">
        <v>36.700000000000003</v>
      </c>
      <c r="G13" s="2987">
        <v>62.5</v>
      </c>
      <c r="H13" s="2983">
        <v>31.6</v>
      </c>
      <c r="I13" s="2984">
        <v>15.6</v>
      </c>
      <c r="J13" s="2987">
        <v>47.2</v>
      </c>
      <c r="K13" s="2983">
        <v>40.6</v>
      </c>
      <c r="L13" s="2984">
        <v>27.9</v>
      </c>
      <c r="M13" s="2987">
        <v>68.5</v>
      </c>
      <c r="N13" s="2983">
        <v>15.8</v>
      </c>
      <c r="O13" s="2984">
        <v>30.7</v>
      </c>
      <c r="P13" s="2987">
        <v>46.5</v>
      </c>
      <c r="Q13" s="2983">
        <v>18.600000000000001</v>
      </c>
      <c r="R13" s="2984">
        <v>32.4</v>
      </c>
      <c r="S13" s="2987">
        <v>51</v>
      </c>
      <c r="T13" s="2983">
        <v>178.4</v>
      </c>
      <c r="U13" s="2984">
        <v>153.9</v>
      </c>
      <c r="V13" s="2988">
        <v>332.3</v>
      </c>
      <c r="W13" s="2989">
        <v>0.53700000000000003</v>
      </c>
      <c r="X13" s="2990">
        <v>0.46300000000000002</v>
      </c>
      <c r="Z13" s="2957"/>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row>
    <row r="14" spans="1:47" ht="15.6" x14ac:dyDescent="0.3">
      <c r="A14" s="2991" t="s">
        <v>3362</v>
      </c>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row>
    <row r="15" spans="1:47" ht="15.6" x14ac:dyDescent="0.3">
      <c r="A15" s="2912" t="s">
        <v>3363</v>
      </c>
      <c r="B15" s="2960"/>
      <c r="C15" s="2960"/>
      <c r="D15" s="2960"/>
      <c r="E15" s="2960"/>
      <c r="F15" s="2960"/>
      <c r="G15" s="2960"/>
      <c r="H15" s="2960"/>
      <c r="I15" s="2960"/>
      <c r="J15" s="2960"/>
      <c r="K15" s="2960"/>
      <c r="L15" s="2960"/>
      <c r="M15" s="2960"/>
      <c r="N15" s="2960"/>
      <c r="O15" s="2960"/>
      <c r="P15" s="2960"/>
      <c r="Q15" s="2960"/>
      <c r="R15" s="2960"/>
      <c r="S15" s="2960"/>
      <c r="T15" s="2960"/>
      <c r="U15" s="2960"/>
      <c r="V15" s="2960"/>
      <c r="W15" s="2960"/>
      <c r="X15" s="2960"/>
    </row>
    <row r="16" spans="1:47" ht="16.8" x14ac:dyDescent="0.3">
      <c r="A16" s="2852"/>
    </row>
    <row r="17" spans="1:27" s="2994" customFormat="1" ht="16.2" thickBot="1" x14ac:dyDescent="0.35">
      <c r="A17" s="2992" t="s">
        <v>3364</v>
      </c>
      <c r="B17" s="2993"/>
      <c r="C17" s="2993"/>
      <c r="D17" s="2993"/>
      <c r="S17" s="2995"/>
      <c r="T17" s="2995"/>
      <c r="U17" s="2995"/>
      <c r="V17" s="2995"/>
      <c r="W17" s="2995"/>
      <c r="X17" s="2995"/>
    </row>
    <row r="18" spans="1:27" ht="25.2" customHeight="1" x14ac:dyDescent="0.25">
      <c r="A18" s="6748" t="s">
        <v>3365</v>
      </c>
      <c r="B18" s="6749"/>
      <c r="C18" s="6749"/>
      <c r="D18" s="6750"/>
      <c r="E18" s="6754" t="s">
        <v>3366</v>
      </c>
      <c r="F18" s="6755"/>
      <c r="G18" s="6755"/>
      <c r="H18" s="6755"/>
      <c r="I18" s="6756" t="s">
        <v>3367</v>
      </c>
      <c r="J18" s="6756"/>
      <c r="K18" s="6756"/>
      <c r="L18" s="6756"/>
      <c r="M18" s="6756"/>
      <c r="N18" s="6756"/>
      <c r="O18" s="6756" t="s">
        <v>3368</v>
      </c>
      <c r="P18" s="6756"/>
      <c r="Q18" s="6756"/>
      <c r="R18" s="6756"/>
      <c r="S18" s="6756"/>
      <c r="T18" s="6756"/>
      <c r="U18" s="6756" t="s">
        <v>3369</v>
      </c>
      <c r="V18" s="6756"/>
      <c r="W18" s="6756"/>
      <c r="X18" s="6757"/>
    </row>
    <row r="19" spans="1:27" ht="14.4" x14ac:dyDescent="0.25">
      <c r="A19" s="6751"/>
      <c r="B19" s="6752"/>
      <c r="C19" s="6752"/>
      <c r="D19" s="6753"/>
      <c r="E19" s="6739">
        <v>2023</v>
      </c>
      <c r="F19" s="6739"/>
      <c r="G19" s="6739" t="s">
        <v>3370</v>
      </c>
      <c r="H19" s="6739"/>
      <c r="I19" s="6739">
        <v>2023</v>
      </c>
      <c r="J19" s="6739"/>
      <c r="K19" s="6739"/>
      <c r="L19" s="6739" t="s">
        <v>3370</v>
      </c>
      <c r="M19" s="6739"/>
      <c r="N19" s="6739"/>
      <c r="O19" s="6739">
        <v>2023</v>
      </c>
      <c r="P19" s="6739"/>
      <c r="Q19" s="6739"/>
      <c r="R19" s="6739" t="s">
        <v>3370</v>
      </c>
      <c r="S19" s="6739"/>
      <c r="T19" s="6739"/>
      <c r="U19" s="6739">
        <v>2023</v>
      </c>
      <c r="V19" s="6739"/>
      <c r="W19" s="6740" t="s">
        <v>3370</v>
      </c>
      <c r="X19" s="6741"/>
      <c r="AA19" s="2876"/>
    </row>
    <row r="20" spans="1:27" x14ac:dyDescent="0.25">
      <c r="A20" s="6773" t="s">
        <v>1033</v>
      </c>
      <c r="B20" s="6774"/>
      <c r="C20" s="6774"/>
      <c r="D20" s="6775"/>
      <c r="E20" s="6776">
        <v>376855</v>
      </c>
      <c r="F20" s="6777"/>
      <c r="G20" s="6776">
        <v>382693</v>
      </c>
      <c r="H20" s="6777"/>
      <c r="I20" s="6758">
        <v>85.294638999999989</v>
      </c>
      <c r="J20" s="6759"/>
      <c r="K20" s="6760"/>
      <c r="L20" s="6758">
        <v>87.768000000000001</v>
      </c>
      <c r="M20" s="6759"/>
      <c r="N20" s="6760"/>
      <c r="O20" s="6758">
        <v>836.43628931000001</v>
      </c>
      <c r="P20" s="6759"/>
      <c r="Q20" s="6760"/>
      <c r="R20" s="6758">
        <v>878.10050000000001</v>
      </c>
      <c r="S20" s="6759"/>
      <c r="T20" s="6760"/>
      <c r="U20" s="6761">
        <v>9.81</v>
      </c>
      <c r="V20" s="6762"/>
      <c r="W20" s="6763">
        <v>10</v>
      </c>
      <c r="X20" s="6764"/>
      <c r="AA20" s="2876"/>
    </row>
    <row r="21" spans="1:27" x14ac:dyDescent="0.25">
      <c r="A21" s="6765" t="s">
        <v>3371</v>
      </c>
      <c r="B21" s="6766"/>
      <c r="C21" s="6766"/>
      <c r="D21" s="6767"/>
      <c r="E21" s="6768">
        <v>2615</v>
      </c>
      <c r="F21" s="6769"/>
      <c r="G21" s="6768">
        <v>2632</v>
      </c>
      <c r="H21" s="6769"/>
      <c r="I21" s="6770">
        <v>4.2074759999999998</v>
      </c>
      <c r="J21" s="6771"/>
      <c r="K21" s="6772"/>
      <c r="L21" s="6770">
        <v>4.5583</v>
      </c>
      <c r="M21" s="6771"/>
      <c r="N21" s="6772"/>
      <c r="O21" s="6770">
        <v>101.18781</v>
      </c>
      <c r="P21" s="6771"/>
      <c r="Q21" s="6772"/>
      <c r="R21" s="6770">
        <v>109.13290000000001</v>
      </c>
      <c r="S21" s="6771"/>
      <c r="T21" s="6772"/>
      <c r="U21" s="6778">
        <v>24.05</v>
      </c>
      <c r="V21" s="6779"/>
      <c r="W21" s="6780">
        <v>23.94</v>
      </c>
      <c r="X21" s="6781"/>
      <c r="AA21" s="2876"/>
    </row>
    <row r="22" spans="1:27" x14ac:dyDescent="0.25">
      <c r="A22" s="6765" t="s">
        <v>3372</v>
      </c>
      <c r="B22" s="6766"/>
      <c r="C22" s="6766"/>
      <c r="D22" s="6767"/>
      <c r="E22" s="6768">
        <v>8</v>
      </c>
      <c r="F22" s="6769"/>
      <c r="G22" s="6768">
        <v>7</v>
      </c>
      <c r="H22" s="6769"/>
      <c r="I22" s="6770">
        <v>2.3709999999999998E-3</v>
      </c>
      <c r="J22" s="6771"/>
      <c r="K22" s="6772"/>
      <c r="L22" s="6770">
        <v>2.3999999999999998E-3</v>
      </c>
      <c r="M22" s="6771"/>
      <c r="N22" s="6772"/>
      <c r="O22" s="6770">
        <v>6.13E-3</v>
      </c>
      <c r="P22" s="6771"/>
      <c r="Q22" s="6772"/>
      <c r="R22" s="6770">
        <v>7.1999999999999998E-3</v>
      </c>
      <c r="S22" s="6771"/>
      <c r="T22" s="6772"/>
      <c r="U22" s="6778">
        <v>2.59</v>
      </c>
      <c r="V22" s="6779"/>
      <c r="W22" s="6780">
        <v>2.99</v>
      </c>
      <c r="X22" s="6781"/>
      <c r="AA22" s="2876"/>
    </row>
    <row r="23" spans="1:27" x14ac:dyDescent="0.25">
      <c r="A23" s="6765" t="s">
        <v>3373</v>
      </c>
      <c r="B23" s="6766"/>
      <c r="C23" s="6766"/>
      <c r="D23" s="6767"/>
      <c r="E23" s="6768">
        <v>1433</v>
      </c>
      <c r="F23" s="6769"/>
      <c r="G23" s="6768">
        <v>1463</v>
      </c>
      <c r="H23" s="6769"/>
      <c r="I23" s="6770">
        <v>7.9475190000000007</v>
      </c>
      <c r="J23" s="6771"/>
      <c r="K23" s="6772"/>
      <c r="L23" s="6770">
        <v>8.5662000000000003</v>
      </c>
      <c r="M23" s="6771"/>
      <c r="N23" s="6772"/>
      <c r="O23" s="6770">
        <v>274.81257400000004</v>
      </c>
      <c r="P23" s="6771"/>
      <c r="Q23" s="6772"/>
      <c r="R23" s="6770">
        <v>295.9572</v>
      </c>
      <c r="S23" s="6771"/>
      <c r="T23" s="6772"/>
      <c r="U23" s="6778">
        <v>34.58</v>
      </c>
      <c r="V23" s="6779"/>
      <c r="W23" s="6780">
        <v>34.549999999999997</v>
      </c>
      <c r="X23" s="6781"/>
      <c r="AA23" s="2876"/>
    </row>
    <row r="24" spans="1:27" x14ac:dyDescent="0.25">
      <c r="A24" s="6765" t="s">
        <v>3342</v>
      </c>
      <c r="B24" s="6766"/>
      <c r="C24" s="6766"/>
      <c r="D24" s="6767"/>
      <c r="E24" s="6768">
        <v>17536</v>
      </c>
      <c r="F24" s="6769"/>
      <c r="G24" s="6768">
        <v>17761</v>
      </c>
      <c r="H24" s="6769"/>
      <c r="I24" s="6770">
        <v>8.4480930000000001</v>
      </c>
      <c r="J24" s="6771"/>
      <c r="K24" s="6772"/>
      <c r="L24" s="6770">
        <v>8.6801999999999992</v>
      </c>
      <c r="M24" s="6771"/>
      <c r="N24" s="6772"/>
      <c r="O24" s="6770">
        <v>224.668059</v>
      </c>
      <c r="P24" s="6771"/>
      <c r="Q24" s="6772"/>
      <c r="R24" s="6770">
        <v>230.24789999999999</v>
      </c>
      <c r="S24" s="6771"/>
      <c r="T24" s="6772"/>
      <c r="U24" s="6778">
        <v>26.59</v>
      </c>
      <c r="V24" s="6779"/>
      <c r="W24" s="6780">
        <v>26.53</v>
      </c>
      <c r="X24" s="6781"/>
      <c r="AA24" s="2876"/>
    </row>
    <row r="25" spans="1:27" x14ac:dyDescent="0.25">
      <c r="A25" s="6765" t="s">
        <v>3374</v>
      </c>
      <c r="B25" s="6766"/>
      <c r="C25" s="6766"/>
      <c r="D25" s="6767"/>
      <c r="E25" s="6768">
        <v>2362</v>
      </c>
      <c r="F25" s="6769"/>
      <c r="G25" s="6768">
        <v>2381</v>
      </c>
      <c r="H25" s="6769"/>
      <c r="I25" s="6770">
        <v>0.66749599999999998</v>
      </c>
      <c r="J25" s="6771"/>
      <c r="K25" s="6772"/>
      <c r="L25" s="6770">
        <v>0.71560000000000001</v>
      </c>
      <c r="M25" s="6771"/>
      <c r="N25" s="6772"/>
      <c r="O25" s="6770">
        <v>13.466089999999999</v>
      </c>
      <c r="P25" s="6771"/>
      <c r="Q25" s="6772"/>
      <c r="R25" s="6770">
        <v>14.448</v>
      </c>
      <c r="S25" s="6771"/>
      <c r="T25" s="6772"/>
      <c r="U25" s="6778">
        <v>20.170000000000002</v>
      </c>
      <c r="V25" s="6779"/>
      <c r="W25" s="6780">
        <v>20.190000000000001</v>
      </c>
      <c r="X25" s="6781"/>
      <c r="AA25" s="2876"/>
    </row>
    <row r="26" spans="1:27" x14ac:dyDescent="0.25">
      <c r="A26" s="6765" t="s">
        <v>3343</v>
      </c>
      <c r="B26" s="6766"/>
      <c r="C26" s="6766"/>
      <c r="D26" s="6767"/>
      <c r="E26" s="6768">
        <v>499</v>
      </c>
      <c r="F26" s="6769"/>
      <c r="G26" s="6768">
        <v>503</v>
      </c>
      <c r="H26" s="6769"/>
      <c r="I26" s="6770">
        <v>2.951657</v>
      </c>
      <c r="J26" s="6771"/>
      <c r="K26" s="6772"/>
      <c r="L26" s="6770">
        <v>3.4131</v>
      </c>
      <c r="M26" s="6771"/>
      <c r="N26" s="6772"/>
      <c r="O26" s="6770">
        <v>53.932819000000002</v>
      </c>
      <c r="P26" s="6771"/>
      <c r="Q26" s="6772"/>
      <c r="R26" s="6770">
        <v>62.252499999999998</v>
      </c>
      <c r="S26" s="6771"/>
      <c r="T26" s="6772"/>
      <c r="U26" s="6778">
        <v>18.27</v>
      </c>
      <c r="V26" s="6779"/>
      <c r="W26" s="6780">
        <v>18.239999999999998</v>
      </c>
      <c r="X26" s="6781"/>
      <c r="AA26" s="2876"/>
    </row>
    <row r="27" spans="1:27" x14ac:dyDescent="0.25">
      <c r="A27" s="6765" t="s">
        <v>2677</v>
      </c>
      <c r="B27" s="6766"/>
      <c r="C27" s="6766"/>
      <c r="D27" s="6767"/>
      <c r="E27" s="6782">
        <v>4294</v>
      </c>
      <c r="F27" s="6783"/>
      <c r="G27" s="6782">
        <v>4368</v>
      </c>
      <c r="H27" s="6783"/>
      <c r="I27" s="6784">
        <v>1.571396</v>
      </c>
      <c r="J27" s="6785"/>
      <c r="K27" s="6786"/>
      <c r="L27" s="6784">
        <v>1.6203000000000001</v>
      </c>
      <c r="M27" s="6785"/>
      <c r="N27" s="6786"/>
      <c r="O27" s="6784">
        <v>22.964669999999998</v>
      </c>
      <c r="P27" s="6785"/>
      <c r="Q27" s="6786"/>
      <c r="R27" s="6784">
        <v>23.6496</v>
      </c>
      <c r="S27" s="6785"/>
      <c r="T27" s="6786"/>
      <c r="U27" s="6787">
        <v>14.61</v>
      </c>
      <c r="V27" s="6788"/>
      <c r="W27" s="6789">
        <v>14.6</v>
      </c>
      <c r="X27" s="6790"/>
      <c r="AA27" s="2876"/>
    </row>
    <row r="28" spans="1:27" x14ac:dyDescent="0.25">
      <c r="A28" s="6803" t="s">
        <v>3375</v>
      </c>
      <c r="B28" s="6804"/>
      <c r="C28" s="6804"/>
      <c r="D28" s="6805"/>
      <c r="E28" s="6768">
        <v>405602</v>
      </c>
      <c r="F28" s="6769"/>
      <c r="G28" s="6768">
        <v>411808</v>
      </c>
      <c r="H28" s="6769"/>
      <c r="I28" s="6806">
        <v>111.090647</v>
      </c>
      <c r="J28" s="6807"/>
      <c r="K28" s="6808"/>
      <c r="L28" s="6806">
        <v>115.3241</v>
      </c>
      <c r="M28" s="6807"/>
      <c r="N28" s="6808"/>
      <c r="O28" s="6770">
        <v>1527.47444131</v>
      </c>
      <c r="P28" s="6771"/>
      <c r="Q28" s="6772"/>
      <c r="R28" s="6770">
        <v>1613.7959000000001</v>
      </c>
      <c r="S28" s="6771"/>
      <c r="T28" s="6772"/>
      <c r="U28" s="6791">
        <v>13.75</v>
      </c>
      <c r="V28" s="6792"/>
      <c r="W28" s="6793">
        <v>13.99</v>
      </c>
      <c r="X28" s="6794"/>
      <c r="AA28" s="2876"/>
    </row>
    <row r="29" spans="1:27" ht="13.8" thickBot="1" x14ac:dyDescent="0.3">
      <c r="A29" s="6795" t="s">
        <v>3376</v>
      </c>
      <c r="B29" s="6796"/>
      <c r="C29" s="6796"/>
      <c r="D29" s="6797"/>
      <c r="E29" s="6798">
        <v>437</v>
      </c>
      <c r="F29" s="6799"/>
      <c r="G29" s="6798">
        <v>454</v>
      </c>
      <c r="H29" s="6799"/>
      <c r="I29" s="6800">
        <v>14.372242</v>
      </c>
      <c r="J29" s="6801"/>
      <c r="K29" s="6802"/>
      <c r="L29" s="6800">
        <v>16.231400000000001</v>
      </c>
      <c r="M29" s="6801"/>
      <c r="N29" s="6802"/>
      <c r="O29" s="6800">
        <v>82.434951099999992</v>
      </c>
      <c r="P29" s="6801"/>
      <c r="Q29" s="6802"/>
      <c r="R29" s="6800">
        <v>80.323300000000003</v>
      </c>
      <c r="S29" s="6801"/>
      <c r="T29" s="6802"/>
      <c r="U29" s="6811">
        <v>5.74</v>
      </c>
      <c r="V29" s="6812"/>
      <c r="W29" s="6813">
        <v>4.95</v>
      </c>
      <c r="X29" s="6814"/>
      <c r="Z29" s="2996"/>
      <c r="AA29" s="2876"/>
    </row>
    <row r="30" spans="1:27" ht="13.8" thickBot="1" x14ac:dyDescent="0.3">
      <c r="A30" s="6815" t="s">
        <v>2930</v>
      </c>
      <c r="B30" s="6816"/>
      <c r="C30" s="6816"/>
      <c r="D30" s="6817"/>
      <c r="E30" s="6818">
        <v>406039</v>
      </c>
      <c r="F30" s="6819"/>
      <c r="G30" s="6818">
        <v>412262</v>
      </c>
      <c r="H30" s="6819"/>
      <c r="I30" s="6820">
        <v>125.46288899999999</v>
      </c>
      <c r="J30" s="6821"/>
      <c r="K30" s="6822"/>
      <c r="L30" s="6820">
        <v>131.55539999999999</v>
      </c>
      <c r="M30" s="6821"/>
      <c r="N30" s="6822"/>
      <c r="O30" s="6823">
        <v>1609.9093924099998</v>
      </c>
      <c r="P30" s="6824"/>
      <c r="Q30" s="6825"/>
      <c r="R30" s="6823">
        <v>1694.1192000000001</v>
      </c>
      <c r="S30" s="6824"/>
      <c r="T30" s="6825"/>
      <c r="U30" s="6826">
        <v>12.83</v>
      </c>
      <c r="V30" s="6827"/>
      <c r="W30" s="6809">
        <v>12.88</v>
      </c>
      <c r="X30" s="6810"/>
    </row>
    <row r="31" spans="1:27" ht="14.4" x14ac:dyDescent="0.25">
      <c r="A31" s="2950" t="s">
        <v>3377</v>
      </c>
      <c r="M31" s="2997"/>
      <c r="S31" s="2998"/>
      <c r="T31" s="2999"/>
      <c r="U31" s="3000"/>
    </row>
    <row r="32" spans="1:27" x14ac:dyDescent="0.25">
      <c r="A32" s="3001" t="s">
        <v>3363</v>
      </c>
    </row>
    <row r="34" spans="19:19" x14ac:dyDescent="0.25">
      <c r="S34" s="2996"/>
    </row>
    <row r="35" spans="19:19" x14ac:dyDescent="0.25">
      <c r="S35" s="2996"/>
    </row>
    <row r="36" spans="19:19" x14ac:dyDescent="0.25">
      <c r="S36" s="2996"/>
    </row>
    <row r="37" spans="19:19" x14ac:dyDescent="0.25">
      <c r="S37" s="2996"/>
    </row>
    <row r="38" spans="19:19" x14ac:dyDescent="0.25">
      <c r="S38" s="2996"/>
    </row>
    <row r="39" spans="19:19" x14ac:dyDescent="0.25">
      <c r="S39" s="2996"/>
    </row>
    <row r="40" spans="19:19" x14ac:dyDescent="0.25">
      <c r="S40" s="2996"/>
    </row>
    <row r="41" spans="19:19" x14ac:dyDescent="0.25">
      <c r="S41" s="2996"/>
    </row>
    <row r="42" spans="19:19" x14ac:dyDescent="0.25">
      <c r="S42" s="2996"/>
    </row>
    <row r="43" spans="19:19" x14ac:dyDescent="0.25">
      <c r="S43" s="2996"/>
    </row>
    <row r="44" spans="19:19" x14ac:dyDescent="0.25">
      <c r="S44" s="2996"/>
    </row>
  </sheetData>
  <mergeCells count="121">
    <mergeCell ref="W30:X30"/>
    <mergeCell ref="U29:V29"/>
    <mergeCell ref="W29:X29"/>
    <mergeCell ref="A30:D30"/>
    <mergeCell ref="E30:F30"/>
    <mergeCell ref="G30:H30"/>
    <mergeCell ref="I30:K30"/>
    <mergeCell ref="L30:N30"/>
    <mergeCell ref="O30:Q30"/>
    <mergeCell ref="R30:T30"/>
    <mergeCell ref="U30:V30"/>
    <mergeCell ref="R28:T28"/>
    <mergeCell ref="U28:V28"/>
    <mergeCell ref="W28:X28"/>
    <mergeCell ref="A29:D29"/>
    <mergeCell ref="E29:F29"/>
    <mergeCell ref="G29:H29"/>
    <mergeCell ref="I29:K29"/>
    <mergeCell ref="L29:N29"/>
    <mergeCell ref="O29:Q29"/>
    <mergeCell ref="R29:T29"/>
    <mergeCell ref="A28:D28"/>
    <mergeCell ref="E28:F28"/>
    <mergeCell ref="G28:H28"/>
    <mergeCell ref="I28:K28"/>
    <mergeCell ref="L28:N28"/>
    <mergeCell ref="O28:Q28"/>
    <mergeCell ref="A27:D27"/>
    <mergeCell ref="E27:F27"/>
    <mergeCell ref="G27:H27"/>
    <mergeCell ref="I27:K27"/>
    <mergeCell ref="L27:N27"/>
    <mergeCell ref="O27:Q27"/>
    <mergeCell ref="R27:T27"/>
    <mergeCell ref="U27:V27"/>
    <mergeCell ref="W27:X27"/>
    <mergeCell ref="A26:D26"/>
    <mergeCell ref="E26:F26"/>
    <mergeCell ref="G26:H26"/>
    <mergeCell ref="I26:K26"/>
    <mergeCell ref="L26:N26"/>
    <mergeCell ref="O26:Q26"/>
    <mergeCell ref="R26:T26"/>
    <mergeCell ref="U26:V26"/>
    <mergeCell ref="W26:X26"/>
    <mergeCell ref="R24:T24"/>
    <mergeCell ref="U24:V24"/>
    <mergeCell ref="W24:X24"/>
    <mergeCell ref="A25:D25"/>
    <mergeCell ref="E25:F25"/>
    <mergeCell ref="G25:H25"/>
    <mergeCell ref="I25:K25"/>
    <mergeCell ref="L25:N25"/>
    <mergeCell ref="O25:Q25"/>
    <mergeCell ref="R25:T25"/>
    <mergeCell ref="A24:D24"/>
    <mergeCell ref="E24:F24"/>
    <mergeCell ref="G24:H24"/>
    <mergeCell ref="I24:K24"/>
    <mergeCell ref="L24:N24"/>
    <mergeCell ref="O24:Q24"/>
    <mergeCell ref="U25:V25"/>
    <mergeCell ref="W25:X25"/>
    <mergeCell ref="A23:D23"/>
    <mergeCell ref="E23:F23"/>
    <mergeCell ref="G23:H23"/>
    <mergeCell ref="I23:K23"/>
    <mergeCell ref="L23:N23"/>
    <mergeCell ref="O23:Q23"/>
    <mergeCell ref="R23:T23"/>
    <mergeCell ref="U23:V23"/>
    <mergeCell ref="W23:X23"/>
    <mergeCell ref="A22:D22"/>
    <mergeCell ref="E22:F22"/>
    <mergeCell ref="G22:H22"/>
    <mergeCell ref="I22:K22"/>
    <mergeCell ref="L22:N22"/>
    <mergeCell ref="O22:Q22"/>
    <mergeCell ref="R22:T22"/>
    <mergeCell ref="U22:V22"/>
    <mergeCell ref="W22:X22"/>
    <mergeCell ref="R20:T20"/>
    <mergeCell ref="U20:V20"/>
    <mergeCell ref="W20:X20"/>
    <mergeCell ref="A21:D21"/>
    <mergeCell ref="E21:F21"/>
    <mergeCell ref="G21:H21"/>
    <mergeCell ref="I21:K21"/>
    <mergeCell ref="L21:N21"/>
    <mergeCell ref="O21:Q21"/>
    <mergeCell ref="R21:T21"/>
    <mergeCell ref="A20:D20"/>
    <mergeCell ref="E20:F20"/>
    <mergeCell ref="G20:H20"/>
    <mergeCell ref="I20:K20"/>
    <mergeCell ref="L20:N20"/>
    <mergeCell ref="O20:Q20"/>
    <mergeCell ref="U21:V21"/>
    <mergeCell ref="W21:X21"/>
    <mergeCell ref="R19:T19"/>
    <mergeCell ref="U19:V19"/>
    <mergeCell ref="W19:X19"/>
    <mergeCell ref="Q4:S4"/>
    <mergeCell ref="T4:X4"/>
    <mergeCell ref="A6:X6"/>
    <mergeCell ref="A18:D19"/>
    <mergeCell ref="E18:H18"/>
    <mergeCell ref="I18:N18"/>
    <mergeCell ref="O18:T18"/>
    <mergeCell ref="U18:X18"/>
    <mergeCell ref="E19:F19"/>
    <mergeCell ref="G19:H19"/>
    <mergeCell ref="A1:C1"/>
    <mergeCell ref="B4:D4"/>
    <mergeCell ref="E4:G4"/>
    <mergeCell ref="H4:J4"/>
    <mergeCell ref="K4:M4"/>
    <mergeCell ref="N4:P4"/>
    <mergeCell ref="I19:K19"/>
    <mergeCell ref="L19:N19"/>
    <mergeCell ref="O19:Q19"/>
  </mergeCells>
  <hyperlinks>
    <hyperlink ref="A1:C1" location="CONTENT!B200" display="Back to table of contents" xr:uid="{5B6DEC40-01F2-40AC-9834-D27570156133}"/>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CCC80-CBAF-4AE6-8343-5685E1A0194B}">
  <dimension ref="A1:U37"/>
  <sheetViews>
    <sheetView workbookViewId="0">
      <selection sqref="A1:XFD1"/>
    </sheetView>
  </sheetViews>
  <sheetFormatPr defaultColWidth="6.8984375" defaultRowHeight="13.2" x14ac:dyDescent="0.3"/>
  <cols>
    <col min="1" max="1" width="25.69921875" style="594" customWidth="1"/>
    <col min="2" max="4" width="11.8984375" style="594" customWidth="1"/>
    <col min="5" max="5" width="13.8984375" style="594" bestFit="1" customWidth="1"/>
    <col min="6" max="17" width="11.8984375" style="594" customWidth="1"/>
    <col min="18" max="16384" width="6.8984375" style="594"/>
  </cols>
  <sheetData>
    <row r="1" spans="1:21" s="3282" customFormat="1" ht="15.6" x14ac:dyDescent="0.3">
      <c r="A1" s="3281" t="s">
        <v>0</v>
      </c>
      <c r="F1" s="3283"/>
    </row>
    <row r="2" spans="1:21" ht="16.8" x14ac:dyDescent="0.3">
      <c r="A2" s="3284" t="s">
        <v>3689</v>
      </c>
    </row>
    <row r="4" spans="1:21" x14ac:dyDescent="0.3">
      <c r="A4" s="3285"/>
      <c r="B4" s="6831">
        <v>2017</v>
      </c>
      <c r="C4" s="6832"/>
      <c r="D4" s="6831">
        <v>2018</v>
      </c>
      <c r="E4" s="6832"/>
      <c r="F4" s="6831">
        <v>2019</v>
      </c>
      <c r="G4" s="6832"/>
      <c r="H4" s="6828">
        <v>2020</v>
      </c>
      <c r="I4" s="6829"/>
      <c r="J4" s="6828" t="s">
        <v>82</v>
      </c>
      <c r="K4" s="6829"/>
      <c r="L4" s="6828" t="s">
        <v>3690</v>
      </c>
      <c r="M4" s="6829"/>
      <c r="N4" s="6828" t="s">
        <v>84</v>
      </c>
      <c r="O4" s="6829"/>
      <c r="P4" s="6828" t="s">
        <v>217</v>
      </c>
      <c r="Q4" s="6829"/>
    </row>
    <row r="5" spans="1:21" x14ac:dyDescent="0.3">
      <c r="A5" s="3286"/>
      <c r="B5" s="3285" t="s">
        <v>3691</v>
      </c>
      <c r="C5" s="3287" t="s">
        <v>3692</v>
      </c>
      <c r="D5" s="3285" t="s">
        <v>3691</v>
      </c>
      <c r="E5" s="3287" t="s">
        <v>3692</v>
      </c>
      <c r="F5" s="3285" t="s">
        <v>3691</v>
      </c>
      <c r="G5" s="3287" t="s">
        <v>3692</v>
      </c>
      <c r="H5" s="3288" t="s">
        <v>3691</v>
      </c>
      <c r="I5" s="3289" t="s">
        <v>3692</v>
      </c>
      <c r="J5" s="3288" t="s">
        <v>3691</v>
      </c>
      <c r="K5" s="3289" t="s">
        <v>3692</v>
      </c>
      <c r="L5" s="3288" t="s">
        <v>3691</v>
      </c>
      <c r="M5" s="3289" t="s">
        <v>3692</v>
      </c>
      <c r="N5" s="3288" t="s">
        <v>3691</v>
      </c>
      <c r="O5" s="3289" t="s">
        <v>3692</v>
      </c>
      <c r="P5" s="3288" t="s">
        <v>3691</v>
      </c>
      <c r="Q5" s="3289" t="s">
        <v>3692</v>
      </c>
    </row>
    <row r="6" spans="1:21" ht="13.8" x14ac:dyDescent="0.3">
      <c r="A6" s="3290" t="s">
        <v>3693</v>
      </c>
      <c r="B6" s="3291" t="s">
        <v>3694</v>
      </c>
      <c r="C6" s="3287" t="s">
        <v>3695</v>
      </c>
      <c r="D6" s="3291" t="s">
        <v>3694</v>
      </c>
      <c r="E6" s="3287" t="s">
        <v>3695</v>
      </c>
      <c r="F6" s="3291" t="s">
        <v>3694</v>
      </c>
      <c r="G6" s="3287" t="s">
        <v>3695</v>
      </c>
      <c r="H6" s="3292" t="s">
        <v>3694</v>
      </c>
      <c r="I6" s="3289" t="s">
        <v>3695</v>
      </c>
      <c r="J6" s="3292" t="s">
        <v>3694</v>
      </c>
      <c r="K6" s="3289" t="s">
        <v>3695</v>
      </c>
      <c r="L6" s="3292" t="s">
        <v>3694</v>
      </c>
      <c r="M6" s="3289" t="s">
        <v>3695</v>
      </c>
      <c r="N6" s="3292" t="s">
        <v>3694</v>
      </c>
      <c r="O6" s="3289" t="s">
        <v>3695</v>
      </c>
      <c r="P6" s="3292" t="s">
        <v>3696</v>
      </c>
      <c r="Q6" s="3289" t="s">
        <v>3695</v>
      </c>
    </row>
    <row r="7" spans="1:21" ht="15.6" x14ac:dyDescent="0.3">
      <c r="A7" s="3293"/>
      <c r="B7" s="3294" t="s">
        <v>3697</v>
      </c>
      <c r="C7" s="3295" t="s">
        <v>3698</v>
      </c>
      <c r="D7" s="3294" t="s">
        <v>3697</v>
      </c>
      <c r="E7" s="3295" t="s">
        <v>3698</v>
      </c>
      <c r="F7" s="3294" t="s">
        <v>3697</v>
      </c>
      <c r="G7" s="3295" t="s">
        <v>3698</v>
      </c>
      <c r="H7" s="3296" t="s">
        <v>3697</v>
      </c>
      <c r="I7" s="3297" t="s">
        <v>3699</v>
      </c>
      <c r="J7" s="3296" t="s">
        <v>3697</v>
      </c>
      <c r="K7" s="3297" t="s">
        <v>3699</v>
      </c>
      <c r="L7" s="3296" t="s">
        <v>3697</v>
      </c>
      <c r="M7" s="3297" t="s">
        <v>3699</v>
      </c>
      <c r="N7" s="3296" t="s">
        <v>3697</v>
      </c>
      <c r="O7" s="3297" t="s">
        <v>3699</v>
      </c>
      <c r="P7" s="3296" t="s">
        <v>3697</v>
      </c>
      <c r="Q7" s="3297" t="s">
        <v>3700</v>
      </c>
    </row>
    <row r="8" spans="1:21" x14ac:dyDescent="0.3">
      <c r="A8" s="3298" t="s">
        <v>3701</v>
      </c>
      <c r="B8" s="3299">
        <v>6377</v>
      </c>
      <c r="C8" s="3300">
        <v>1254625.94</v>
      </c>
      <c r="D8" s="3301">
        <v>6760</v>
      </c>
      <c r="E8" s="3302">
        <v>1141124.764</v>
      </c>
      <c r="F8" s="3301">
        <v>6278</v>
      </c>
      <c r="G8" s="3302">
        <v>1111811.5899999999</v>
      </c>
      <c r="H8" s="3301">
        <v>5853</v>
      </c>
      <c r="I8" s="3302">
        <v>988931.81</v>
      </c>
      <c r="J8" s="3301">
        <v>7800</v>
      </c>
      <c r="K8" s="3302">
        <v>1298679.53</v>
      </c>
      <c r="L8" s="3301">
        <v>7971</v>
      </c>
      <c r="M8" s="3302">
        <v>1484969.22</v>
      </c>
      <c r="N8" s="3301">
        <v>6657</v>
      </c>
      <c r="O8" s="3302">
        <v>1809630</v>
      </c>
      <c r="P8" s="3301">
        <v>7264</v>
      </c>
      <c r="Q8" s="3302">
        <v>1551097</v>
      </c>
      <c r="R8" s="3303"/>
      <c r="S8" s="3303"/>
      <c r="T8" s="3303"/>
      <c r="U8" s="3303"/>
    </row>
    <row r="9" spans="1:21" s="595" customFormat="1" ht="12" x14ac:dyDescent="0.3">
      <c r="A9" s="3304" t="s">
        <v>3702</v>
      </c>
      <c r="B9" s="3305">
        <v>4336</v>
      </c>
      <c r="C9" s="3306">
        <v>1030096.1499999999</v>
      </c>
      <c r="D9" s="3307">
        <v>4074</v>
      </c>
      <c r="E9" s="3308">
        <v>800349.76399999997</v>
      </c>
      <c r="F9" s="3307">
        <v>3695</v>
      </c>
      <c r="G9" s="3308">
        <v>817722</v>
      </c>
      <c r="H9" s="3307">
        <v>3420</v>
      </c>
      <c r="I9" s="3308">
        <v>712035</v>
      </c>
      <c r="J9" s="3307">
        <v>4266</v>
      </c>
      <c r="K9" s="3308">
        <v>893853.17</v>
      </c>
      <c r="L9" s="3307">
        <v>4738</v>
      </c>
      <c r="M9" s="3308">
        <v>1112674.97</v>
      </c>
      <c r="N9" s="3307">
        <v>4086</v>
      </c>
      <c r="O9" s="3308">
        <v>1482121</v>
      </c>
      <c r="P9" s="3307">
        <v>4492</v>
      </c>
      <c r="Q9" s="3308">
        <v>1221687</v>
      </c>
      <c r="R9" s="3309"/>
      <c r="S9" s="3309"/>
      <c r="T9" s="3309"/>
    </row>
    <row r="10" spans="1:21" s="595" customFormat="1" ht="12" x14ac:dyDescent="0.3">
      <c r="A10" s="3310" t="s">
        <v>3703</v>
      </c>
      <c r="B10" s="3305">
        <v>2041</v>
      </c>
      <c r="C10" s="3306">
        <v>224529.78999999998</v>
      </c>
      <c r="D10" s="3307">
        <v>2686</v>
      </c>
      <c r="E10" s="3308">
        <v>340775</v>
      </c>
      <c r="F10" s="3307">
        <v>2583</v>
      </c>
      <c r="G10" s="3308">
        <v>294089.58999999997</v>
      </c>
      <c r="H10" s="3307">
        <v>2433</v>
      </c>
      <c r="I10" s="3308">
        <v>276896.81</v>
      </c>
      <c r="J10" s="3307">
        <v>3534</v>
      </c>
      <c r="K10" s="3308">
        <v>404826.36</v>
      </c>
      <c r="L10" s="3307">
        <v>3233</v>
      </c>
      <c r="M10" s="3308">
        <v>372294.25</v>
      </c>
      <c r="N10" s="3307">
        <v>2571</v>
      </c>
      <c r="O10" s="3308">
        <v>327509</v>
      </c>
      <c r="P10" s="3307">
        <v>2772</v>
      </c>
      <c r="Q10" s="3308">
        <v>329410</v>
      </c>
      <c r="R10" s="3309"/>
      <c r="S10" s="3309"/>
      <c r="T10" s="3309"/>
    </row>
    <row r="11" spans="1:21" x14ac:dyDescent="0.3">
      <c r="A11" s="3311"/>
      <c r="B11" s="3312"/>
      <c r="C11" s="3313"/>
      <c r="D11" s="3314"/>
      <c r="E11" s="3315"/>
      <c r="F11" s="3314"/>
      <c r="G11" s="3315"/>
      <c r="H11" s="3314"/>
      <c r="I11" s="3315"/>
      <c r="J11" s="3314"/>
      <c r="K11" s="3315"/>
      <c r="L11" s="3314"/>
      <c r="M11" s="3315"/>
      <c r="N11" s="3314"/>
      <c r="O11" s="3315"/>
      <c r="P11" s="3314"/>
      <c r="Q11" s="3315"/>
      <c r="R11" s="3303"/>
      <c r="S11" s="3303"/>
      <c r="T11" s="3303"/>
    </row>
    <row r="12" spans="1:21" x14ac:dyDescent="0.3">
      <c r="A12" s="3316" t="s">
        <v>3704</v>
      </c>
      <c r="B12" s="3317">
        <v>526</v>
      </c>
      <c r="C12" s="3302">
        <v>227829.99999999997</v>
      </c>
      <c r="D12" s="3317">
        <v>484</v>
      </c>
      <c r="E12" s="3302">
        <v>492632</v>
      </c>
      <c r="F12" s="3317">
        <v>457</v>
      </c>
      <c r="G12" s="3302">
        <v>499109.62</v>
      </c>
      <c r="H12" s="3317">
        <v>384</v>
      </c>
      <c r="I12" s="3302">
        <v>270969.66000000003</v>
      </c>
      <c r="J12" s="3317">
        <v>528</v>
      </c>
      <c r="K12" s="3302">
        <v>563317.01</v>
      </c>
      <c r="L12" s="3317">
        <v>533</v>
      </c>
      <c r="M12" s="3302">
        <v>447575.39</v>
      </c>
      <c r="N12" s="3317">
        <v>510</v>
      </c>
      <c r="O12" s="3302">
        <v>525919</v>
      </c>
      <c r="P12" s="3317">
        <v>580</v>
      </c>
      <c r="Q12" s="3302">
        <v>556238.25</v>
      </c>
      <c r="R12" s="3303"/>
      <c r="S12" s="3303"/>
      <c r="T12" s="3303"/>
    </row>
    <row r="13" spans="1:21" x14ac:dyDescent="0.3">
      <c r="A13" s="3318" t="s">
        <v>3705</v>
      </c>
      <c r="B13" s="3319">
        <v>17</v>
      </c>
      <c r="C13" s="3320">
        <v>10020.040000000001</v>
      </c>
      <c r="D13" s="3319">
        <v>45</v>
      </c>
      <c r="E13" s="3320">
        <v>28579</v>
      </c>
      <c r="F13" s="3319">
        <v>51</v>
      </c>
      <c r="G13" s="3320">
        <v>25180.5</v>
      </c>
      <c r="H13" s="3319">
        <v>45</v>
      </c>
      <c r="I13" s="3320">
        <v>19870.419999999998</v>
      </c>
      <c r="J13" s="3319">
        <v>74</v>
      </c>
      <c r="K13" s="3320">
        <v>44341.97</v>
      </c>
      <c r="L13" s="3319">
        <v>74</v>
      </c>
      <c r="M13" s="3320">
        <v>33492.11</v>
      </c>
      <c r="N13" s="3319">
        <v>68</v>
      </c>
      <c r="O13" s="3320">
        <v>53658.879999999997</v>
      </c>
      <c r="P13" s="3319">
        <v>86</v>
      </c>
      <c r="Q13" s="3320">
        <v>36160.97</v>
      </c>
      <c r="R13" s="3303"/>
      <c r="S13" s="3303"/>
      <c r="T13" s="3303"/>
    </row>
    <row r="14" spans="1:21" x14ac:dyDescent="0.3">
      <c r="A14" s="3318" t="s">
        <v>3706</v>
      </c>
      <c r="B14" s="3321" t="s">
        <v>3707</v>
      </c>
      <c r="C14" s="3322" t="s">
        <v>3707</v>
      </c>
      <c r="D14" s="3321" t="s">
        <v>911</v>
      </c>
      <c r="E14" s="3322" t="s">
        <v>911</v>
      </c>
      <c r="F14" s="3321" t="s">
        <v>911</v>
      </c>
      <c r="G14" s="3322" t="s">
        <v>911</v>
      </c>
      <c r="H14" s="3321" t="s">
        <v>911</v>
      </c>
      <c r="I14" s="3322" t="s">
        <v>911</v>
      </c>
      <c r="J14" s="3321" t="s">
        <v>911</v>
      </c>
      <c r="K14" s="3322" t="s">
        <v>911</v>
      </c>
      <c r="L14" s="3321" t="s">
        <v>911</v>
      </c>
      <c r="M14" s="3322" t="s">
        <v>911</v>
      </c>
      <c r="N14" s="3321" t="s">
        <v>911</v>
      </c>
      <c r="O14" s="3322" t="s">
        <v>911</v>
      </c>
      <c r="P14" s="3321">
        <v>1</v>
      </c>
      <c r="Q14" s="3322">
        <v>102.73</v>
      </c>
      <c r="R14" s="3303"/>
      <c r="S14" s="3303"/>
      <c r="T14" s="3303"/>
    </row>
    <row r="15" spans="1:21" x14ac:dyDescent="0.3">
      <c r="A15" s="3318" t="s">
        <v>1663</v>
      </c>
      <c r="B15" s="3319">
        <v>34</v>
      </c>
      <c r="C15" s="3320">
        <v>12272.2</v>
      </c>
      <c r="D15" s="3319">
        <v>35</v>
      </c>
      <c r="E15" s="3320">
        <v>26084</v>
      </c>
      <c r="F15" s="3319">
        <v>30</v>
      </c>
      <c r="G15" s="3320">
        <v>24641.8</v>
      </c>
      <c r="H15" s="3319">
        <v>18</v>
      </c>
      <c r="I15" s="3320">
        <v>10564.54</v>
      </c>
      <c r="J15" s="3319">
        <v>24</v>
      </c>
      <c r="K15" s="3320">
        <v>34928.590000000004</v>
      </c>
      <c r="L15" s="3319">
        <v>13</v>
      </c>
      <c r="M15" s="3320">
        <v>6779.49</v>
      </c>
      <c r="N15" s="3319">
        <v>25</v>
      </c>
      <c r="O15" s="3320">
        <v>8027.4000000000005</v>
      </c>
      <c r="P15" s="3319">
        <v>13</v>
      </c>
      <c r="Q15" s="3320">
        <v>11082.6</v>
      </c>
      <c r="R15" s="3303"/>
      <c r="S15" s="3303"/>
      <c r="T15" s="3303"/>
    </row>
    <row r="16" spans="1:21" x14ac:dyDescent="0.3">
      <c r="A16" s="3323" t="s">
        <v>3708</v>
      </c>
      <c r="B16" s="3319" t="s">
        <v>3707</v>
      </c>
      <c r="C16" s="3320" t="s">
        <v>3707</v>
      </c>
      <c r="D16" s="3319"/>
      <c r="E16" s="3320"/>
      <c r="F16" s="3319" t="s">
        <v>911</v>
      </c>
      <c r="G16" s="3320" t="s">
        <v>911</v>
      </c>
      <c r="H16" s="3319" t="s">
        <v>911</v>
      </c>
      <c r="I16" s="3320" t="s">
        <v>911</v>
      </c>
      <c r="J16" s="3319" t="s">
        <v>911</v>
      </c>
      <c r="K16" s="3320" t="s">
        <v>911</v>
      </c>
      <c r="L16" s="3319" t="s">
        <v>911</v>
      </c>
      <c r="M16" s="3320" t="s">
        <v>911</v>
      </c>
      <c r="N16" s="3319" t="s">
        <v>911</v>
      </c>
      <c r="O16" s="3320" t="s">
        <v>911</v>
      </c>
      <c r="P16" s="3319" t="s">
        <v>911</v>
      </c>
      <c r="Q16" s="3320" t="s">
        <v>911</v>
      </c>
      <c r="R16" s="3303"/>
      <c r="S16" s="3303"/>
      <c r="T16" s="3303"/>
    </row>
    <row r="17" spans="1:20" ht="21.6" x14ac:dyDescent="0.3">
      <c r="A17" s="3324" t="s">
        <v>2229</v>
      </c>
      <c r="B17" s="3319" t="s">
        <v>3707</v>
      </c>
      <c r="C17" s="3320" t="s">
        <v>3707</v>
      </c>
      <c r="D17" s="3319">
        <v>3</v>
      </c>
      <c r="E17" s="3320">
        <v>4536</v>
      </c>
      <c r="F17" s="3319">
        <v>2</v>
      </c>
      <c r="G17" s="3320">
        <v>709.59</v>
      </c>
      <c r="H17" s="3319" t="s">
        <v>911</v>
      </c>
      <c r="I17" s="3320" t="s">
        <v>911</v>
      </c>
      <c r="J17" s="3319">
        <v>4</v>
      </c>
      <c r="K17" s="3320">
        <v>7721.4</v>
      </c>
      <c r="L17" s="3319">
        <v>1</v>
      </c>
      <c r="M17" s="3320">
        <v>149.80000000000001</v>
      </c>
      <c r="N17" s="3319">
        <v>13</v>
      </c>
      <c r="O17" s="3320">
        <v>1046.03</v>
      </c>
      <c r="P17" s="3319">
        <v>14</v>
      </c>
      <c r="Q17" s="3320">
        <v>19754.530000000002</v>
      </c>
      <c r="R17" s="3303"/>
      <c r="S17" s="3303"/>
      <c r="T17" s="3303"/>
    </row>
    <row r="18" spans="1:20" ht="21.6" x14ac:dyDescent="0.3">
      <c r="A18" s="3324" t="s">
        <v>3709</v>
      </c>
      <c r="B18" s="3319" t="s">
        <v>3707</v>
      </c>
      <c r="C18" s="3320" t="s">
        <v>3707</v>
      </c>
      <c r="D18" s="3319">
        <v>1</v>
      </c>
      <c r="E18" s="3320">
        <v>79</v>
      </c>
      <c r="F18" s="3319">
        <v>1</v>
      </c>
      <c r="G18" s="3320">
        <v>174</v>
      </c>
      <c r="H18" s="3319" t="s">
        <v>911</v>
      </c>
      <c r="I18" s="3320" t="s">
        <v>911</v>
      </c>
      <c r="J18" s="3319">
        <v>2</v>
      </c>
      <c r="K18" s="3320">
        <v>7064.2</v>
      </c>
      <c r="L18" s="3319">
        <v>3</v>
      </c>
      <c r="M18" s="3320">
        <v>2024.0700000000002</v>
      </c>
      <c r="N18" s="3319" t="s">
        <v>911</v>
      </c>
      <c r="O18" s="3320" t="s">
        <v>911</v>
      </c>
      <c r="P18" s="3319" t="s">
        <v>911</v>
      </c>
      <c r="Q18" s="3320" t="s">
        <v>911</v>
      </c>
      <c r="R18" s="3303"/>
      <c r="S18" s="3303"/>
      <c r="T18" s="3303"/>
    </row>
    <row r="19" spans="1:20" x14ac:dyDescent="0.3">
      <c r="A19" s="3318" t="s">
        <v>1669</v>
      </c>
      <c r="B19" s="3319">
        <v>4</v>
      </c>
      <c r="C19" s="3320">
        <v>1496.73</v>
      </c>
      <c r="D19" s="3319">
        <v>7</v>
      </c>
      <c r="E19" s="3320">
        <v>6667</v>
      </c>
      <c r="F19" s="3319">
        <v>8</v>
      </c>
      <c r="G19" s="3320">
        <v>4425.3099999999995</v>
      </c>
      <c r="H19" s="3319">
        <v>7</v>
      </c>
      <c r="I19" s="3320">
        <v>13120.99</v>
      </c>
      <c r="J19" s="3319">
        <v>33</v>
      </c>
      <c r="K19" s="3320">
        <v>231430.28999999998</v>
      </c>
      <c r="L19" s="3319">
        <v>36</v>
      </c>
      <c r="M19" s="3320">
        <v>124605.38000000002</v>
      </c>
      <c r="N19" s="3319">
        <v>33</v>
      </c>
      <c r="O19" s="3320">
        <v>172044.50999999998</v>
      </c>
      <c r="P19" s="3319">
        <v>62</v>
      </c>
      <c r="Q19" s="3320">
        <v>152579.58000000002</v>
      </c>
      <c r="R19" s="3303"/>
      <c r="S19" s="3303"/>
      <c r="T19" s="3303"/>
    </row>
    <row r="20" spans="1:20" ht="21.6" x14ac:dyDescent="0.3">
      <c r="A20" s="3324" t="s">
        <v>3710</v>
      </c>
      <c r="B20" s="3319">
        <v>204</v>
      </c>
      <c r="C20" s="3320">
        <v>46767.59</v>
      </c>
      <c r="D20" s="3319">
        <v>194</v>
      </c>
      <c r="E20" s="3320">
        <v>92854</v>
      </c>
      <c r="F20" s="3319">
        <v>162</v>
      </c>
      <c r="G20" s="3320">
        <v>175002.12</v>
      </c>
      <c r="H20" s="3319">
        <v>144</v>
      </c>
      <c r="I20" s="3320">
        <v>61651.56</v>
      </c>
      <c r="J20" s="3319">
        <v>204</v>
      </c>
      <c r="K20" s="3320">
        <v>58766.03</v>
      </c>
      <c r="L20" s="3319">
        <v>219</v>
      </c>
      <c r="M20" s="3320">
        <v>133791.72</v>
      </c>
      <c r="N20" s="3319">
        <v>225</v>
      </c>
      <c r="O20" s="3320">
        <v>174957.26</v>
      </c>
      <c r="P20" s="3319">
        <v>229</v>
      </c>
      <c r="Q20" s="3320">
        <v>143851.04999999999</v>
      </c>
      <c r="R20" s="3303"/>
      <c r="S20" s="3303"/>
      <c r="T20" s="3303"/>
    </row>
    <row r="21" spans="1:20" x14ac:dyDescent="0.3">
      <c r="A21" s="3318" t="s">
        <v>3711</v>
      </c>
      <c r="B21" s="3319">
        <v>42</v>
      </c>
      <c r="C21" s="3320">
        <v>43022.37</v>
      </c>
      <c r="D21" s="3319">
        <v>34</v>
      </c>
      <c r="E21" s="3320">
        <v>46550</v>
      </c>
      <c r="F21" s="3319">
        <v>47</v>
      </c>
      <c r="G21" s="3320">
        <v>61816.94</v>
      </c>
      <c r="H21" s="3319">
        <v>35</v>
      </c>
      <c r="I21" s="3320">
        <v>21557.56</v>
      </c>
      <c r="J21" s="3319">
        <v>53</v>
      </c>
      <c r="K21" s="3320">
        <v>86718.12</v>
      </c>
      <c r="L21" s="3319">
        <v>40</v>
      </c>
      <c r="M21" s="3320">
        <v>36373.240000000005</v>
      </c>
      <c r="N21" s="3319">
        <v>59</v>
      </c>
      <c r="O21" s="3320">
        <v>48804.399999999994</v>
      </c>
      <c r="P21" s="3319">
        <v>55</v>
      </c>
      <c r="Q21" s="3320">
        <v>39129.980000000003</v>
      </c>
      <c r="R21" s="3303"/>
      <c r="S21" s="3303"/>
      <c r="T21" s="3303"/>
    </row>
    <row r="22" spans="1:20" x14ac:dyDescent="0.3">
      <c r="A22" s="3324" t="s">
        <v>3712</v>
      </c>
      <c r="B22" s="3319">
        <v>79</v>
      </c>
      <c r="C22" s="3320">
        <v>23832.25</v>
      </c>
      <c r="D22" s="3319">
        <v>52</v>
      </c>
      <c r="E22" s="3320">
        <v>155764</v>
      </c>
      <c r="F22" s="3319">
        <v>60</v>
      </c>
      <c r="G22" s="3320">
        <v>89794.11</v>
      </c>
      <c r="H22" s="3319">
        <v>34</v>
      </c>
      <c r="I22" s="3320">
        <v>31191.83</v>
      </c>
      <c r="J22" s="3319">
        <v>37</v>
      </c>
      <c r="K22" s="3320">
        <v>32199.300000000003</v>
      </c>
      <c r="L22" s="3319">
        <v>48</v>
      </c>
      <c r="M22" s="3320">
        <v>31999.760000000002</v>
      </c>
      <c r="N22" s="3319">
        <v>36</v>
      </c>
      <c r="O22" s="3320">
        <v>19735.04</v>
      </c>
      <c r="P22" s="3319">
        <v>51</v>
      </c>
      <c r="Q22" s="3320">
        <v>40641.600000000006</v>
      </c>
      <c r="R22" s="3303"/>
      <c r="S22" s="3303"/>
      <c r="T22" s="3303"/>
    </row>
    <row r="23" spans="1:20" x14ac:dyDescent="0.3">
      <c r="A23" s="3318" t="s">
        <v>1848</v>
      </c>
      <c r="B23" s="3319">
        <v>1</v>
      </c>
      <c r="C23" s="3320">
        <v>41</v>
      </c>
      <c r="D23" s="3319">
        <v>4</v>
      </c>
      <c r="E23" s="3320">
        <v>677</v>
      </c>
      <c r="F23" s="3319">
        <v>2</v>
      </c>
      <c r="G23" s="3320">
        <v>2168.25</v>
      </c>
      <c r="H23" s="3319">
        <v>8</v>
      </c>
      <c r="I23" s="3320">
        <v>1007.95</v>
      </c>
      <c r="J23" s="3319">
        <v>3</v>
      </c>
      <c r="K23" s="3320">
        <v>211</v>
      </c>
      <c r="L23" s="3319">
        <v>2</v>
      </c>
      <c r="M23" s="3320">
        <v>953.3</v>
      </c>
      <c r="N23" s="3319">
        <v>0</v>
      </c>
      <c r="O23" s="3320">
        <v>0</v>
      </c>
      <c r="P23" s="3319">
        <v>1</v>
      </c>
      <c r="Q23" s="3320">
        <v>25</v>
      </c>
      <c r="R23" s="3303"/>
      <c r="S23" s="3303"/>
      <c r="T23" s="3303"/>
    </row>
    <row r="24" spans="1:20" x14ac:dyDescent="0.3">
      <c r="A24" s="3318" t="s">
        <v>3713</v>
      </c>
      <c r="B24" s="3319">
        <v>1</v>
      </c>
      <c r="C24" s="3320">
        <v>100</v>
      </c>
      <c r="D24" s="3319">
        <v>3</v>
      </c>
      <c r="E24" s="3320">
        <v>458</v>
      </c>
      <c r="F24" s="3319" t="s">
        <v>911</v>
      </c>
      <c r="G24" s="3320" t="s">
        <v>3707</v>
      </c>
      <c r="H24" s="3319">
        <v>2</v>
      </c>
      <c r="I24" s="3320">
        <v>396</v>
      </c>
      <c r="J24" s="3319">
        <v>4</v>
      </c>
      <c r="K24" s="3320">
        <v>745.95</v>
      </c>
      <c r="L24" s="3319">
        <v>0</v>
      </c>
      <c r="M24" s="3320">
        <v>0</v>
      </c>
      <c r="N24" s="3319">
        <v>0</v>
      </c>
      <c r="O24" s="3320">
        <v>0</v>
      </c>
      <c r="P24" s="3319">
        <v>0</v>
      </c>
      <c r="Q24" s="3320">
        <v>0</v>
      </c>
      <c r="R24" s="3303"/>
      <c r="S24" s="3303"/>
      <c r="T24" s="3303"/>
    </row>
    <row r="25" spans="1:20" x14ac:dyDescent="0.3">
      <c r="A25" s="3318" t="s">
        <v>1681</v>
      </c>
      <c r="B25" s="3319">
        <v>29</v>
      </c>
      <c r="C25" s="3320">
        <v>38849.050000000003</v>
      </c>
      <c r="D25" s="3319">
        <v>31</v>
      </c>
      <c r="E25" s="3320">
        <v>72095</v>
      </c>
      <c r="F25" s="3319">
        <v>20</v>
      </c>
      <c r="G25" s="3320">
        <v>23464.62</v>
      </c>
      <c r="H25" s="3319">
        <v>31</v>
      </c>
      <c r="I25" s="3320">
        <v>81982.509999999995</v>
      </c>
      <c r="J25" s="3319">
        <v>21</v>
      </c>
      <c r="K25" s="3320">
        <v>12623.25</v>
      </c>
      <c r="L25" s="3319">
        <v>23</v>
      </c>
      <c r="M25" s="3320">
        <v>20435.420000000002</v>
      </c>
      <c r="N25" s="3319">
        <v>3</v>
      </c>
      <c r="O25" s="3320">
        <v>2698.7999999999997</v>
      </c>
      <c r="P25" s="3319">
        <v>0</v>
      </c>
      <c r="Q25" s="3320">
        <v>0</v>
      </c>
      <c r="R25" s="3303"/>
      <c r="S25" s="3303"/>
      <c r="T25" s="3303"/>
    </row>
    <row r="26" spans="1:20" ht="21.6" x14ac:dyDescent="0.3">
      <c r="A26" s="3324" t="s">
        <v>1683</v>
      </c>
      <c r="B26" s="3319">
        <v>15</v>
      </c>
      <c r="C26" s="3320">
        <v>12168.84</v>
      </c>
      <c r="D26" s="3319">
        <v>6</v>
      </c>
      <c r="E26" s="3320">
        <v>485</v>
      </c>
      <c r="F26" s="3319">
        <v>6</v>
      </c>
      <c r="G26" s="3320">
        <v>51027.63</v>
      </c>
      <c r="H26" s="3319">
        <v>2</v>
      </c>
      <c r="I26" s="3320">
        <v>5424</v>
      </c>
      <c r="J26" s="3319">
        <v>6</v>
      </c>
      <c r="K26" s="3320">
        <v>8897.0099999999984</v>
      </c>
      <c r="L26" s="3319">
        <v>6</v>
      </c>
      <c r="M26" s="3320">
        <v>5339.1000000000013</v>
      </c>
      <c r="N26" s="3319">
        <v>3</v>
      </c>
      <c r="O26" s="3320">
        <v>249</v>
      </c>
      <c r="P26" s="3319">
        <v>1</v>
      </c>
      <c r="Q26" s="3320">
        <v>81.14</v>
      </c>
      <c r="R26" s="3303"/>
      <c r="S26" s="3303"/>
      <c r="T26" s="3303"/>
    </row>
    <row r="27" spans="1:20" ht="21.6" x14ac:dyDescent="0.3">
      <c r="A27" s="3324" t="s">
        <v>1684</v>
      </c>
      <c r="B27" s="3319">
        <v>16</v>
      </c>
      <c r="C27" s="3320">
        <v>4941.1000000000004</v>
      </c>
      <c r="D27" s="3319">
        <v>12</v>
      </c>
      <c r="E27" s="3320">
        <v>10731</v>
      </c>
      <c r="F27" s="3319">
        <v>6</v>
      </c>
      <c r="G27" s="3320">
        <v>3556.63</v>
      </c>
      <c r="H27" s="3319">
        <v>6</v>
      </c>
      <c r="I27" s="3320">
        <v>2248.87</v>
      </c>
      <c r="J27" s="3319">
        <v>10</v>
      </c>
      <c r="K27" s="3320">
        <v>13835.08</v>
      </c>
      <c r="L27" s="3319">
        <v>3</v>
      </c>
      <c r="M27" s="3320">
        <v>348.65</v>
      </c>
      <c r="N27" s="3319">
        <v>0</v>
      </c>
      <c r="O27" s="3320">
        <v>0</v>
      </c>
      <c r="P27" s="3319">
        <v>0</v>
      </c>
      <c r="Q27" s="3320">
        <v>0</v>
      </c>
      <c r="R27" s="3303"/>
      <c r="S27" s="3303"/>
      <c r="T27" s="3303"/>
    </row>
    <row r="28" spans="1:20" ht="21.6" x14ac:dyDescent="0.3">
      <c r="A28" s="3324" t="s">
        <v>2236</v>
      </c>
      <c r="B28" s="3319" t="s">
        <v>3707</v>
      </c>
      <c r="C28" s="3320" t="s">
        <v>3707</v>
      </c>
      <c r="D28" s="3319" t="s">
        <v>911</v>
      </c>
      <c r="E28" s="3320" t="s">
        <v>3707</v>
      </c>
      <c r="F28" s="3319" t="s">
        <v>911</v>
      </c>
      <c r="G28" s="3320" t="s">
        <v>3707</v>
      </c>
      <c r="H28" s="3319">
        <v>0</v>
      </c>
      <c r="I28" s="3320">
        <v>0</v>
      </c>
      <c r="J28" s="3319">
        <v>0</v>
      </c>
      <c r="K28" s="3320">
        <v>0</v>
      </c>
      <c r="L28" s="3319" t="s">
        <v>3707</v>
      </c>
      <c r="M28" s="3320" t="s">
        <v>3707</v>
      </c>
      <c r="N28" s="3319" t="s">
        <v>911</v>
      </c>
      <c r="O28" s="3320" t="s">
        <v>911</v>
      </c>
      <c r="P28" s="3319">
        <v>0</v>
      </c>
      <c r="Q28" s="3320">
        <v>0</v>
      </c>
      <c r="R28" s="3303"/>
      <c r="S28" s="3303"/>
      <c r="T28" s="3303"/>
    </row>
    <row r="29" spans="1:20" x14ac:dyDescent="0.3">
      <c r="A29" s="3318" t="s">
        <v>1686</v>
      </c>
      <c r="B29" s="3319">
        <v>18</v>
      </c>
      <c r="C29" s="3320">
        <v>11957.78</v>
      </c>
      <c r="D29" s="3319">
        <v>12</v>
      </c>
      <c r="E29" s="3320">
        <v>5365</v>
      </c>
      <c r="F29" s="3319">
        <v>17</v>
      </c>
      <c r="G29" s="3320">
        <v>16822.7</v>
      </c>
      <c r="H29" s="3319">
        <v>10</v>
      </c>
      <c r="I29" s="3320">
        <v>5818.19</v>
      </c>
      <c r="J29" s="3319">
        <v>15</v>
      </c>
      <c r="K29" s="3320">
        <v>17482.419999999998</v>
      </c>
      <c r="L29" s="3319">
        <v>8</v>
      </c>
      <c r="M29" s="3320">
        <v>5493.47</v>
      </c>
      <c r="N29" s="3319">
        <v>16</v>
      </c>
      <c r="O29" s="3320">
        <v>23192.980000000003</v>
      </c>
      <c r="P29" s="3319">
        <v>20</v>
      </c>
      <c r="Q29" s="3320">
        <v>14427.849999999999</v>
      </c>
      <c r="R29" s="3303"/>
      <c r="S29" s="3303"/>
      <c r="T29" s="3303"/>
    </row>
    <row r="30" spans="1:20" x14ac:dyDescent="0.3">
      <c r="A30" s="3318" t="s">
        <v>1687</v>
      </c>
      <c r="B30" s="3319">
        <v>13</v>
      </c>
      <c r="C30" s="3320">
        <v>3486.46</v>
      </c>
      <c r="D30" s="3319">
        <v>7</v>
      </c>
      <c r="E30" s="3320">
        <v>1192</v>
      </c>
      <c r="F30" s="3319">
        <v>8</v>
      </c>
      <c r="G30" s="3320">
        <v>6411.95</v>
      </c>
      <c r="H30" s="3319">
        <v>11</v>
      </c>
      <c r="I30" s="3320">
        <v>4758.91</v>
      </c>
      <c r="J30" s="3319">
        <v>5</v>
      </c>
      <c r="K30" s="3320">
        <v>1581.62</v>
      </c>
      <c r="L30" s="3319">
        <v>10</v>
      </c>
      <c r="M30" s="3320">
        <v>24368.95</v>
      </c>
      <c r="N30" s="3319">
        <v>10</v>
      </c>
      <c r="O30" s="3320">
        <v>15202.64</v>
      </c>
      <c r="P30" s="3319">
        <v>16</v>
      </c>
      <c r="Q30" s="3320">
        <v>77425.36</v>
      </c>
      <c r="R30" s="3303"/>
      <c r="S30" s="3303"/>
      <c r="T30" s="3303"/>
    </row>
    <row r="31" spans="1:20" x14ac:dyDescent="0.3">
      <c r="A31" s="3318" t="s">
        <v>1688</v>
      </c>
      <c r="B31" s="3319">
        <v>22</v>
      </c>
      <c r="C31" s="3320">
        <v>15480.77</v>
      </c>
      <c r="D31" s="3319">
        <v>20</v>
      </c>
      <c r="E31" s="3320">
        <v>38075</v>
      </c>
      <c r="F31" s="3319">
        <v>20</v>
      </c>
      <c r="G31" s="3320">
        <v>11781.31</v>
      </c>
      <c r="H31" s="3319">
        <v>9</v>
      </c>
      <c r="I31" s="3320">
        <v>5945.45</v>
      </c>
      <c r="J31" s="3319">
        <v>7</v>
      </c>
      <c r="K31" s="3320">
        <v>2584.7299999999996</v>
      </c>
      <c r="L31" s="3319">
        <v>18</v>
      </c>
      <c r="M31" s="3320">
        <v>16000.52</v>
      </c>
      <c r="N31" s="3319">
        <v>6</v>
      </c>
      <c r="O31" s="3319">
        <v>3107.23</v>
      </c>
      <c r="P31" s="3325">
        <v>18</v>
      </c>
      <c r="Q31" s="3320">
        <v>19312.419999999998</v>
      </c>
      <c r="R31" s="3303"/>
      <c r="S31" s="3303"/>
      <c r="T31" s="3303"/>
    </row>
    <row r="32" spans="1:20" x14ac:dyDescent="0.3">
      <c r="A32" s="3318" t="s">
        <v>1689</v>
      </c>
      <c r="B32" s="3319">
        <v>31</v>
      </c>
      <c r="C32" s="3320">
        <v>3393.8199999999997</v>
      </c>
      <c r="D32" s="3319">
        <v>18</v>
      </c>
      <c r="E32" s="3320">
        <v>2441</v>
      </c>
      <c r="F32" s="3319">
        <v>17</v>
      </c>
      <c r="G32" s="3320">
        <v>2132.16</v>
      </c>
      <c r="H32" s="3319">
        <v>22</v>
      </c>
      <c r="I32" s="3320">
        <v>5430.8799999999992</v>
      </c>
      <c r="J32" s="3319">
        <v>26</v>
      </c>
      <c r="K32" s="3320">
        <v>2186.0500000000002</v>
      </c>
      <c r="L32" s="3319">
        <v>29</v>
      </c>
      <c r="M32" s="3320">
        <v>5420.41</v>
      </c>
      <c r="N32" s="3319">
        <v>13</v>
      </c>
      <c r="O32" s="3319">
        <v>3194.69</v>
      </c>
      <c r="P32" s="3325">
        <v>13</v>
      </c>
      <c r="Q32" s="3320">
        <v>1663</v>
      </c>
      <c r="R32" s="3303"/>
      <c r="S32" s="3303"/>
      <c r="T32" s="3303"/>
    </row>
    <row r="33" spans="1:17" x14ac:dyDescent="0.3">
      <c r="A33" s="3326"/>
      <c r="B33" s="3327"/>
      <c r="C33" s="3328"/>
      <c r="D33" s="3327"/>
      <c r="E33" s="3328"/>
      <c r="F33" s="3327"/>
      <c r="G33" s="3328"/>
      <c r="H33" s="3327"/>
      <c r="I33" s="3328"/>
      <c r="J33" s="3327"/>
      <c r="K33" s="3328"/>
      <c r="L33" s="3327"/>
      <c r="M33" s="3328"/>
      <c r="P33" s="3329"/>
      <c r="Q33" s="3330"/>
    </row>
    <row r="34" spans="1:17" x14ac:dyDescent="0.3">
      <c r="A34" s="3331" t="s">
        <v>3714</v>
      </c>
      <c r="B34" s="3332">
        <v>6903</v>
      </c>
      <c r="C34" s="3333">
        <v>1482455.94</v>
      </c>
      <c r="D34" s="3332">
        <v>7244</v>
      </c>
      <c r="E34" s="3333">
        <v>1633756.764</v>
      </c>
      <c r="F34" s="3332">
        <v>6735</v>
      </c>
      <c r="G34" s="3333">
        <v>1610921.21</v>
      </c>
      <c r="H34" s="3332">
        <v>6237</v>
      </c>
      <c r="I34" s="3333">
        <v>1259901.4700000002</v>
      </c>
      <c r="J34" s="3332">
        <v>8328</v>
      </c>
      <c r="K34" s="3333">
        <v>1861996.54</v>
      </c>
      <c r="L34" s="3332">
        <v>8504</v>
      </c>
      <c r="M34" s="3333">
        <v>1932544.6099999999</v>
      </c>
      <c r="N34" s="3334">
        <v>7167</v>
      </c>
      <c r="O34" s="3332">
        <v>2335549</v>
      </c>
      <c r="P34" s="3334">
        <v>7844</v>
      </c>
      <c r="Q34" s="3333">
        <v>2107335</v>
      </c>
    </row>
    <row r="35" spans="1:17" x14ac:dyDescent="0.3">
      <c r="A35" s="3335"/>
      <c r="B35" s="3336"/>
      <c r="C35" s="3336"/>
      <c r="D35" s="3336"/>
      <c r="E35" s="3336"/>
      <c r="F35" s="3336"/>
      <c r="G35" s="3336"/>
      <c r="H35" s="3317"/>
      <c r="I35" s="3317"/>
      <c r="J35" s="3317"/>
      <c r="K35" s="3317"/>
      <c r="L35" s="3317"/>
      <c r="M35" s="3317"/>
    </row>
    <row r="36" spans="1:17" ht="15.6" x14ac:dyDescent="0.3">
      <c r="A36" s="6830" t="s">
        <v>3715</v>
      </c>
      <c r="B36" s="6830"/>
      <c r="C36" s="6830"/>
      <c r="D36" s="6830"/>
      <c r="E36" s="6830"/>
      <c r="F36" s="6830"/>
      <c r="G36" s="6830"/>
    </row>
    <row r="37" spans="1:17" ht="15.6" x14ac:dyDescent="0.3">
      <c r="A37" s="6830" t="s">
        <v>3716</v>
      </c>
      <c r="B37" s="6830"/>
      <c r="C37" s="6830"/>
      <c r="D37" s="6830"/>
      <c r="E37" s="6830"/>
      <c r="F37" s="6830"/>
      <c r="G37" s="6830"/>
    </row>
  </sheetData>
  <mergeCells count="10">
    <mergeCell ref="N4:O4"/>
    <mergeCell ref="P4:Q4"/>
    <mergeCell ref="A36:G36"/>
    <mergeCell ref="A37:G37"/>
    <mergeCell ref="B4:C4"/>
    <mergeCell ref="D4:E4"/>
    <mergeCell ref="F4:G4"/>
    <mergeCell ref="H4:I4"/>
    <mergeCell ref="J4:K4"/>
    <mergeCell ref="L4:M4"/>
  </mergeCells>
  <hyperlinks>
    <hyperlink ref="A1" location="CONTENT!B218" display="Back to table of contents" xr:uid="{DFA69952-AD0C-405E-A14F-7E3565631CB4}"/>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F97B-9497-447F-B414-C8B4214D73BC}">
  <dimension ref="A1:I30"/>
  <sheetViews>
    <sheetView workbookViewId="0">
      <selection sqref="A1:G1"/>
    </sheetView>
  </sheetViews>
  <sheetFormatPr defaultColWidth="9.59765625" defaultRowHeight="15.6" x14ac:dyDescent="0.3"/>
  <cols>
    <col min="1" max="1" width="13.19921875" style="273" customWidth="1"/>
    <col min="2" max="2" width="15.19921875" style="273" customWidth="1"/>
    <col min="3" max="4" width="14.19921875" style="273" customWidth="1"/>
    <col min="5" max="5" width="12.59765625" style="273" customWidth="1"/>
    <col min="6" max="6" width="13.19921875" style="273" customWidth="1"/>
    <col min="7" max="7" width="13.59765625" style="273" customWidth="1"/>
    <col min="8" max="8" width="15.69921875" style="273" customWidth="1"/>
    <col min="9" max="9" width="14.5" style="273" customWidth="1"/>
    <col min="10" max="10" width="6.8984375" style="273" customWidth="1"/>
    <col min="11" max="11" width="0" style="273" hidden="1" customWidth="1"/>
    <col min="12" max="16384" width="9.59765625" style="273"/>
  </cols>
  <sheetData>
    <row r="1" spans="1:9" x14ac:dyDescent="0.3">
      <c r="A1" s="5863" t="s">
        <v>0</v>
      </c>
      <c r="B1" s="5863"/>
      <c r="C1" s="5863"/>
      <c r="D1" s="5863"/>
      <c r="E1" s="5863"/>
      <c r="F1" s="5863"/>
      <c r="G1" s="5863"/>
    </row>
    <row r="2" spans="1:9" ht="24" customHeight="1" x14ac:dyDescent="0.3">
      <c r="A2" s="279" t="s">
        <v>428</v>
      </c>
    </row>
    <row r="3" spans="1:9" ht="15" customHeight="1" thickBot="1" x14ac:dyDescent="0.35">
      <c r="A3" s="4874"/>
      <c r="B3" s="4085" t="s">
        <v>429</v>
      </c>
    </row>
    <row r="4" spans="1:9" ht="21" customHeight="1" thickBot="1" x14ac:dyDescent="0.35">
      <c r="A4" s="288"/>
      <c r="B4" s="4282" t="s">
        <v>334</v>
      </c>
      <c r="C4" s="4283"/>
      <c r="D4" s="4283"/>
      <c r="E4" s="4284"/>
      <c r="F4" s="4282" t="s">
        <v>335</v>
      </c>
      <c r="G4" s="4283"/>
      <c r="H4" s="4283"/>
      <c r="I4" s="4284"/>
    </row>
    <row r="5" spans="1:9" ht="18" customHeight="1" x14ac:dyDescent="0.3">
      <c r="A5" s="289" t="s">
        <v>396</v>
      </c>
      <c r="B5" s="4285"/>
      <c r="C5" s="4286"/>
      <c r="D5" s="4287" t="s">
        <v>223</v>
      </c>
      <c r="E5" s="4284"/>
      <c r="F5" s="4285"/>
      <c r="G5" s="4286"/>
      <c r="H5" s="4287" t="s">
        <v>223</v>
      </c>
      <c r="I5" s="4284"/>
    </row>
    <row r="6" spans="1:9" ht="19.5" customHeight="1" thickBot="1" x14ac:dyDescent="0.35">
      <c r="A6" s="4288" t="s">
        <v>397</v>
      </c>
      <c r="B6" s="4288" t="s">
        <v>63</v>
      </c>
      <c r="C6" s="4289" t="s">
        <v>224</v>
      </c>
      <c r="D6" s="4290" t="s">
        <v>316</v>
      </c>
      <c r="E6" s="4291" t="s">
        <v>430</v>
      </c>
      <c r="F6" s="4288" t="s">
        <v>63</v>
      </c>
      <c r="G6" s="4289" t="s">
        <v>224</v>
      </c>
      <c r="H6" s="4290" t="s">
        <v>316</v>
      </c>
      <c r="I6" s="4291" t="s">
        <v>430</v>
      </c>
    </row>
    <row r="7" spans="1:9" s="4352" customFormat="1" ht="15.9" customHeight="1" x14ac:dyDescent="0.25">
      <c r="A7" s="4120" t="s">
        <v>399</v>
      </c>
      <c r="B7" s="4292">
        <v>6263</v>
      </c>
      <c r="C7" s="4292">
        <v>6091</v>
      </c>
      <c r="D7" s="4293">
        <v>12354</v>
      </c>
      <c r="E7" s="4294">
        <v>0.98965246808302687</v>
      </c>
      <c r="F7" s="4292">
        <v>6367</v>
      </c>
      <c r="G7" s="4292">
        <v>6107</v>
      </c>
      <c r="H7" s="4293">
        <v>12474</v>
      </c>
      <c r="I7" s="4294">
        <v>1.0015665033253067</v>
      </c>
    </row>
    <row r="8" spans="1:9" s="4352" customFormat="1" ht="15.9" customHeight="1" x14ac:dyDescent="0.25">
      <c r="A8" s="4120" t="s">
        <v>400</v>
      </c>
      <c r="B8" s="4292">
        <v>25864</v>
      </c>
      <c r="C8" s="4292">
        <v>25169</v>
      </c>
      <c r="D8" s="4293">
        <v>51033</v>
      </c>
      <c r="E8" s="4294">
        <v>4.0881442774551653</v>
      </c>
      <c r="F8" s="4292">
        <v>25518</v>
      </c>
      <c r="G8" s="4292">
        <v>24886</v>
      </c>
      <c r="H8" s="4293">
        <v>50404</v>
      </c>
      <c r="I8" s="4294">
        <v>4.0470545160821523</v>
      </c>
    </row>
    <row r="9" spans="1:9" s="4352" customFormat="1" ht="15.9" customHeight="1" x14ac:dyDescent="0.25">
      <c r="A9" s="4120" t="s">
        <v>401</v>
      </c>
      <c r="B9" s="4292">
        <v>33221</v>
      </c>
      <c r="C9" s="4292">
        <v>31895</v>
      </c>
      <c r="D9" s="4293">
        <v>65116</v>
      </c>
      <c r="E9" s="4294">
        <v>5.2163032306697739</v>
      </c>
      <c r="F9" s="4292">
        <v>32966</v>
      </c>
      <c r="G9" s="4292">
        <v>31571</v>
      </c>
      <c r="H9" s="4293">
        <v>64537</v>
      </c>
      <c r="I9" s="4294">
        <v>5.1818259920719356</v>
      </c>
    </row>
    <row r="10" spans="1:9" s="4352" customFormat="1" ht="15.9" customHeight="1" x14ac:dyDescent="0.25">
      <c r="A10" s="4120" t="s">
        <v>402</v>
      </c>
      <c r="B10" s="4292">
        <v>37178</v>
      </c>
      <c r="C10" s="4292">
        <v>36326</v>
      </c>
      <c r="D10" s="4293">
        <v>73504</v>
      </c>
      <c r="E10" s="4294">
        <v>5.888247937022407</v>
      </c>
      <c r="F10" s="4292">
        <v>36165</v>
      </c>
      <c r="G10" s="4292">
        <v>35189</v>
      </c>
      <c r="H10" s="4293">
        <v>71354</v>
      </c>
      <c r="I10" s="4294">
        <v>5.8</v>
      </c>
    </row>
    <row r="11" spans="1:9" s="4352" customFormat="1" ht="15.9" customHeight="1" x14ac:dyDescent="0.25">
      <c r="A11" s="4120" t="s">
        <v>403</v>
      </c>
      <c r="B11" s="4292">
        <v>41786</v>
      </c>
      <c r="C11" s="4292">
        <v>41788</v>
      </c>
      <c r="D11" s="4293">
        <v>83574</v>
      </c>
      <c r="E11" s="4294">
        <v>6.6949340592173305</v>
      </c>
      <c r="F11" s="4292">
        <v>40991</v>
      </c>
      <c r="G11" s="4292">
        <v>40737</v>
      </c>
      <c r="H11" s="4293">
        <v>81728</v>
      </c>
      <c r="I11" s="4294">
        <v>6.5</v>
      </c>
    </row>
    <row r="12" spans="1:9" s="4352" customFormat="1" ht="15.9" customHeight="1" x14ac:dyDescent="0.25">
      <c r="A12" s="4120" t="s">
        <v>404</v>
      </c>
      <c r="B12" s="4292">
        <v>44476</v>
      </c>
      <c r="C12" s="4292">
        <v>44648</v>
      </c>
      <c r="D12" s="4293">
        <v>89124</v>
      </c>
      <c r="E12" s="4294">
        <v>7.1395326667825554</v>
      </c>
      <c r="F12" s="4292">
        <v>43973</v>
      </c>
      <c r="G12" s="4292">
        <v>44755</v>
      </c>
      <c r="H12" s="4293">
        <v>88728</v>
      </c>
      <c r="I12" s="4294">
        <v>7.1241777061927065</v>
      </c>
    </row>
    <row r="13" spans="1:9" s="4352" customFormat="1" ht="15.9" customHeight="1" x14ac:dyDescent="0.25">
      <c r="A13" s="4120" t="s">
        <v>405</v>
      </c>
      <c r="B13" s="4292">
        <v>49018</v>
      </c>
      <c r="C13" s="4292">
        <v>45637</v>
      </c>
      <c r="D13" s="4293">
        <v>94655</v>
      </c>
      <c r="E13" s="4294">
        <v>7.5826092250606214</v>
      </c>
      <c r="F13" s="4292">
        <v>47349</v>
      </c>
      <c r="G13" s="4292">
        <v>44611</v>
      </c>
      <c r="H13" s="4293">
        <v>91960</v>
      </c>
      <c r="I13" s="4294">
        <v>7.3836825112870947</v>
      </c>
    </row>
    <row r="14" spans="1:9" s="4352" customFormat="1" ht="15.9" customHeight="1" x14ac:dyDescent="0.25">
      <c r="A14" s="4120" t="s">
        <v>406</v>
      </c>
      <c r="B14" s="4292">
        <v>52104</v>
      </c>
      <c r="C14" s="4292">
        <v>47634</v>
      </c>
      <c r="D14" s="4293">
        <v>99738</v>
      </c>
      <c r="E14" s="4294">
        <v>7.9897974633045932</v>
      </c>
      <c r="F14" s="4292">
        <v>51929</v>
      </c>
      <c r="G14" s="4292">
        <v>47655</v>
      </c>
      <c r="H14" s="4293">
        <v>99584</v>
      </c>
      <c r="I14" s="4294">
        <v>7.9958312223142025</v>
      </c>
    </row>
    <row r="15" spans="1:9" s="4352" customFormat="1" ht="15.9" customHeight="1" x14ac:dyDescent="0.25">
      <c r="A15" s="4120" t="s">
        <v>407</v>
      </c>
      <c r="B15" s="4292">
        <v>44699</v>
      </c>
      <c r="C15" s="4292">
        <v>41174</v>
      </c>
      <c r="D15" s="4293">
        <v>85873</v>
      </c>
      <c r="E15" s="4294">
        <v>6.8791020229637176</v>
      </c>
      <c r="F15" s="4292">
        <v>45695</v>
      </c>
      <c r="G15" s="4292">
        <v>41703</v>
      </c>
      <c r="H15" s="4293">
        <v>87398</v>
      </c>
      <c r="I15" s="4294">
        <v>7.0173889095418609</v>
      </c>
    </row>
    <row r="16" spans="1:9" s="4352" customFormat="1" ht="15.9" customHeight="1" x14ac:dyDescent="0.25">
      <c r="A16" s="4120" t="s">
        <v>408</v>
      </c>
      <c r="B16" s="4292">
        <v>48532</v>
      </c>
      <c r="C16" s="4292">
        <v>46920</v>
      </c>
      <c r="D16" s="4293">
        <v>95452</v>
      </c>
      <c r="E16" s="4294">
        <v>7.6464551872641326</v>
      </c>
      <c r="F16" s="4292">
        <v>47307</v>
      </c>
      <c r="G16" s="4292">
        <v>45349</v>
      </c>
      <c r="H16" s="4293">
        <v>92656</v>
      </c>
      <c r="I16" s="4294">
        <v>7.4395659717900937</v>
      </c>
    </row>
    <row r="17" spans="1:9" s="4352" customFormat="1" ht="15.9" customHeight="1" x14ac:dyDescent="0.25">
      <c r="A17" s="4120" t="s">
        <v>409</v>
      </c>
      <c r="B17" s="4292">
        <v>43504</v>
      </c>
      <c r="C17" s="4292">
        <v>43821</v>
      </c>
      <c r="D17" s="4293">
        <v>87325</v>
      </c>
      <c r="E17" s="4294">
        <v>6.9954186316456477</v>
      </c>
      <c r="F17" s="4292">
        <v>44376</v>
      </c>
      <c r="G17" s="4292">
        <v>44504</v>
      </c>
      <c r="H17" s="4293">
        <v>88880</v>
      </c>
      <c r="I17" s="4294">
        <v>7.2</v>
      </c>
    </row>
    <row r="18" spans="1:9" s="4352" customFormat="1" ht="15.9" customHeight="1" x14ac:dyDescent="0.25">
      <c r="A18" s="4120" t="s">
        <v>410</v>
      </c>
      <c r="B18" s="4292">
        <v>37776</v>
      </c>
      <c r="C18" s="4292">
        <v>37856</v>
      </c>
      <c r="D18" s="4293">
        <v>75632</v>
      </c>
      <c r="E18" s="4294">
        <v>6.0587174571843532</v>
      </c>
      <c r="F18" s="4292">
        <v>38211</v>
      </c>
      <c r="G18" s="4292">
        <v>38561</v>
      </c>
      <c r="H18" s="4293">
        <v>76772</v>
      </c>
      <c r="I18" s="4294">
        <v>6.164202628931414</v>
      </c>
    </row>
    <row r="19" spans="1:9" s="4352" customFormat="1" ht="15.9" customHeight="1" x14ac:dyDescent="0.25">
      <c r="A19" s="4120" t="s">
        <v>411</v>
      </c>
      <c r="B19" s="4292">
        <v>41805</v>
      </c>
      <c r="C19" s="4292">
        <v>43532</v>
      </c>
      <c r="D19" s="4293">
        <v>85337</v>
      </c>
      <c r="E19" s="4294">
        <v>6.8361642114943555</v>
      </c>
      <c r="F19" s="4292">
        <v>39971</v>
      </c>
      <c r="G19" s="4292">
        <v>41441</v>
      </c>
      <c r="H19" s="4293">
        <v>81412</v>
      </c>
      <c r="I19" s="4294">
        <v>6.536759032284742</v>
      </c>
    </row>
    <row r="20" spans="1:9" s="4352" customFormat="1" ht="15.9" customHeight="1" x14ac:dyDescent="0.25">
      <c r="A20" s="4120" t="s">
        <v>412</v>
      </c>
      <c r="B20" s="4292">
        <v>38018</v>
      </c>
      <c r="C20" s="4292">
        <v>41426</v>
      </c>
      <c r="D20" s="4293">
        <v>79444</v>
      </c>
      <c r="E20" s="4294">
        <v>6.3640886089030273</v>
      </c>
      <c r="F20" s="4292">
        <v>38774</v>
      </c>
      <c r="G20" s="4292">
        <v>42030</v>
      </c>
      <c r="H20" s="4293">
        <v>80804</v>
      </c>
      <c r="I20" s="4294">
        <v>6.4879412966729264</v>
      </c>
    </row>
    <row r="21" spans="1:9" s="4352" customFormat="1" ht="15.9" customHeight="1" x14ac:dyDescent="0.25">
      <c r="A21" s="4120" t="s">
        <v>413</v>
      </c>
      <c r="B21" s="4292">
        <v>30354</v>
      </c>
      <c r="C21" s="4292">
        <v>34537</v>
      </c>
      <c r="D21" s="4293">
        <v>64891</v>
      </c>
      <c r="E21" s="4294">
        <v>5.1982789627955075</v>
      </c>
      <c r="F21" s="4292">
        <v>31042</v>
      </c>
      <c r="G21" s="4292">
        <v>35583</v>
      </c>
      <c r="H21" s="4293">
        <v>66625</v>
      </c>
      <c r="I21" s="4294">
        <v>5.4</v>
      </c>
    </row>
    <row r="22" spans="1:9" s="4352" customFormat="1" ht="15.9" customHeight="1" x14ac:dyDescent="0.25">
      <c r="A22" s="4120" t="s">
        <v>414</v>
      </c>
      <c r="B22" s="4292">
        <v>22509</v>
      </c>
      <c r="C22" s="4292">
        <v>27781</v>
      </c>
      <c r="D22" s="4293">
        <v>50290</v>
      </c>
      <c r="E22" s="4294">
        <v>4.0286241395414786</v>
      </c>
      <c r="F22" s="4292">
        <v>23277</v>
      </c>
      <c r="G22" s="4292">
        <v>28788</v>
      </c>
      <c r="H22" s="4293">
        <v>52065</v>
      </c>
      <c r="I22" s="4294">
        <v>4.1804200734032468</v>
      </c>
    </row>
    <row r="23" spans="1:9" s="4352" customFormat="1" ht="15.9" customHeight="1" x14ac:dyDescent="0.25">
      <c r="A23" s="4120" t="s">
        <v>415</v>
      </c>
      <c r="B23" s="4292">
        <v>11785</v>
      </c>
      <c r="C23" s="4292">
        <v>16546</v>
      </c>
      <c r="D23" s="4293">
        <v>28331</v>
      </c>
      <c r="E23" s="4294">
        <v>2.2000000000000002</v>
      </c>
      <c r="F23" s="4292">
        <v>12624</v>
      </c>
      <c r="G23" s="4292">
        <v>17447</v>
      </c>
      <c r="H23" s="4293">
        <v>30071</v>
      </c>
      <c r="I23" s="4294">
        <v>2.4144706045771445</v>
      </c>
    </row>
    <row r="24" spans="1:9" s="4352" customFormat="1" ht="15.9" customHeight="1" x14ac:dyDescent="0.25">
      <c r="A24" s="4120" t="s">
        <v>416</v>
      </c>
      <c r="B24" s="4292">
        <v>5497</v>
      </c>
      <c r="C24" s="4292">
        <v>8928</v>
      </c>
      <c r="D24" s="4293">
        <v>14425</v>
      </c>
      <c r="E24" s="4294">
        <v>1.1555558403834922</v>
      </c>
      <c r="F24" s="4292">
        <v>5918</v>
      </c>
      <c r="G24" s="4292">
        <v>9588</v>
      </c>
      <c r="H24" s="4293">
        <v>15506</v>
      </c>
      <c r="I24" s="4294">
        <v>1.245012842757913</v>
      </c>
    </row>
    <row r="25" spans="1:9" s="4352" customFormat="1" ht="15.9" customHeight="1" thickBot="1" x14ac:dyDescent="0.3">
      <c r="A25" s="4120" t="s">
        <v>417</v>
      </c>
      <c r="B25" s="4292">
        <v>3896</v>
      </c>
      <c r="C25" s="4292">
        <v>8323</v>
      </c>
      <c r="D25" s="4293">
        <v>12219</v>
      </c>
      <c r="E25" s="4294">
        <v>0.97883790735846743</v>
      </c>
      <c r="F25" s="4292">
        <v>4026</v>
      </c>
      <c r="G25" s="4292">
        <v>8465</v>
      </c>
      <c r="H25" s="4293">
        <v>12491</v>
      </c>
      <c r="I25" s="4294">
        <v>1.0029314729065582</v>
      </c>
    </row>
    <row r="26" spans="1:9" s="4352" customFormat="1" ht="21" customHeight="1" thickBot="1" x14ac:dyDescent="0.35">
      <c r="A26" s="4872" t="s">
        <v>419</v>
      </c>
      <c r="B26" s="4295">
        <v>618285</v>
      </c>
      <c r="C26" s="4296">
        <v>630032</v>
      </c>
      <c r="D26" s="4257">
        <v>1248317</v>
      </c>
      <c r="E26" s="4297">
        <v>100</v>
      </c>
      <c r="F26" s="4295">
        <v>616479</v>
      </c>
      <c r="G26" s="4296">
        <v>628970</v>
      </c>
      <c r="H26" s="4257">
        <v>1245449</v>
      </c>
      <c r="I26" s="4297">
        <v>100</v>
      </c>
    </row>
    <row r="27" spans="1:9" ht="24.75" customHeight="1" x14ac:dyDescent="0.3">
      <c r="A27" s="4875" t="s">
        <v>431</v>
      </c>
      <c r="B27" s="4298"/>
      <c r="C27" s="4298"/>
      <c r="I27" s="4299"/>
    </row>
    <row r="28" spans="1:9" ht="4.5" customHeight="1" x14ac:dyDescent="0.3">
      <c r="A28" s="4298"/>
      <c r="B28" s="4298"/>
      <c r="C28" s="4298"/>
    </row>
    <row r="29" spans="1:9" ht="18.75" customHeight="1" x14ac:dyDescent="0.3">
      <c r="A29" s="4875" t="s">
        <v>432</v>
      </c>
      <c r="B29" s="4298"/>
      <c r="C29" s="4298"/>
      <c r="D29" s="4300"/>
      <c r="I29" s="4299"/>
    </row>
    <row r="30" spans="1:9" x14ac:dyDescent="0.3">
      <c r="A30" s="4873"/>
    </row>
  </sheetData>
  <mergeCells count="1">
    <mergeCell ref="A1:G1"/>
  </mergeCells>
  <hyperlinks>
    <hyperlink ref="A1:G1" location="CONTENT!B4" display="Back to table of contents" xr:uid="{1FF40D32-1DEA-44EA-A2F6-3635C86678B4}"/>
    <hyperlink ref="A1" location="CONTENT!A1" display="Back to table of contents" xr:uid="{582C0164-28D5-4485-8116-D8431A70EECC}"/>
  </hyperlinks>
  <pageMargins left="0.78740157480314965" right="0.23622047244094491" top="0.82677165354330717" bottom="0.55118110236220474" header="0.55118110236220474" footer="0.51181102362204722"/>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8C0A9-F3A1-49DD-9D85-26351EA5546C}">
  <dimension ref="A1:Q25"/>
  <sheetViews>
    <sheetView workbookViewId="0">
      <selection sqref="A1:XFD1"/>
    </sheetView>
  </sheetViews>
  <sheetFormatPr defaultColWidth="6.8984375" defaultRowHeight="13.8" x14ac:dyDescent="0.25"/>
  <cols>
    <col min="1" max="1" width="20.69921875" style="3339" customWidth="1"/>
    <col min="2" max="2" width="5.8984375" style="3339" customWidth="1"/>
    <col min="3" max="3" width="8" style="3339" customWidth="1"/>
    <col min="4" max="4" width="6.09765625" style="3339" customWidth="1"/>
    <col min="5" max="5" width="12.8984375" style="3339" customWidth="1"/>
    <col min="6" max="6" width="6.09765625" style="3339" customWidth="1"/>
    <col min="7" max="7" width="7.3984375" style="3339" customWidth="1"/>
    <col min="8" max="8" width="6.8984375" style="3339"/>
    <col min="9" max="9" width="7.59765625" style="3339" customWidth="1"/>
    <col min="10" max="10" width="6.09765625" style="3339" customWidth="1"/>
    <col min="11" max="11" width="7.3984375" style="3339" customWidth="1"/>
    <col min="12" max="12" width="6.09765625" style="3339" customWidth="1"/>
    <col min="13" max="13" width="7.3984375" style="3339" customWidth="1"/>
    <col min="14" max="14" width="6.09765625" style="3339" customWidth="1"/>
    <col min="15" max="15" width="7.3984375" style="3339" customWidth="1"/>
    <col min="16" max="16384" width="6.8984375" style="3339"/>
  </cols>
  <sheetData>
    <row r="1" spans="1:17" s="3282" customFormat="1" ht="15.6" x14ac:dyDescent="0.3">
      <c r="A1" s="3281" t="s">
        <v>0</v>
      </c>
      <c r="F1" s="3283"/>
    </row>
    <row r="2" spans="1:17" ht="16.8" x14ac:dyDescent="0.25">
      <c r="A2" s="3337" t="s">
        <v>3717</v>
      </c>
      <c r="B2" s="3338"/>
      <c r="C2" s="3338"/>
      <c r="D2" s="3338"/>
      <c r="E2" s="3338"/>
      <c r="F2" s="3338"/>
      <c r="G2" s="3338"/>
    </row>
    <row r="3" spans="1:17" x14ac:dyDescent="0.25">
      <c r="A3" s="3338"/>
      <c r="B3" s="3338"/>
      <c r="C3" s="3338"/>
      <c r="D3" s="3338"/>
      <c r="E3" s="3338"/>
      <c r="F3" s="3338"/>
      <c r="G3" s="3338"/>
    </row>
    <row r="4" spans="1:17" x14ac:dyDescent="0.25">
      <c r="A4" s="3340"/>
      <c r="B4" s="6835">
        <v>2017</v>
      </c>
      <c r="C4" s="6834"/>
      <c r="D4" s="6835">
        <v>2018</v>
      </c>
      <c r="E4" s="6834"/>
      <c r="F4" s="6835">
        <v>2019</v>
      </c>
      <c r="G4" s="6834"/>
      <c r="H4" s="6835">
        <v>2020</v>
      </c>
      <c r="I4" s="6834"/>
      <c r="J4" s="6833">
        <v>2021</v>
      </c>
      <c r="K4" s="6834"/>
      <c r="L4" s="6833">
        <v>2022</v>
      </c>
      <c r="M4" s="6834"/>
      <c r="N4" s="6833">
        <v>2023</v>
      </c>
      <c r="O4" s="6834"/>
      <c r="P4" s="6833">
        <v>2024</v>
      </c>
      <c r="Q4" s="6834"/>
    </row>
    <row r="5" spans="1:17" x14ac:dyDescent="0.25">
      <c r="A5" s="3341" t="s">
        <v>3718</v>
      </c>
      <c r="B5" s="3342" t="s">
        <v>3333</v>
      </c>
      <c r="C5" s="3343" t="s">
        <v>3719</v>
      </c>
      <c r="D5" s="3342" t="s">
        <v>3333</v>
      </c>
      <c r="E5" s="3343" t="s">
        <v>3719</v>
      </c>
      <c r="F5" s="3342" t="s">
        <v>3333</v>
      </c>
      <c r="G5" s="3343" t="s">
        <v>3719</v>
      </c>
      <c r="H5" s="3342" t="s">
        <v>3333</v>
      </c>
      <c r="I5" s="3343" t="s">
        <v>3719</v>
      </c>
      <c r="J5" s="3344" t="s">
        <v>3333</v>
      </c>
      <c r="K5" s="3345" t="s">
        <v>3719</v>
      </c>
      <c r="L5" s="3344" t="s">
        <v>3333</v>
      </c>
      <c r="M5" s="3345" t="s">
        <v>3719</v>
      </c>
      <c r="N5" s="3344" t="s">
        <v>3333</v>
      </c>
      <c r="O5" s="3345" t="s">
        <v>3719</v>
      </c>
      <c r="P5" s="3344" t="s">
        <v>3333</v>
      </c>
      <c r="Q5" s="3345" t="s">
        <v>3719</v>
      </c>
    </row>
    <row r="6" spans="1:17" x14ac:dyDescent="0.25">
      <c r="A6" s="3346"/>
      <c r="B6" s="3342" t="s">
        <v>3696</v>
      </c>
      <c r="C6" s="3343" t="s">
        <v>3695</v>
      </c>
      <c r="D6" s="3342" t="s">
        <v>3696</v>
      </c>
      <c r="E6" s="3343" t="s">
        <v>3695</v>
      </c>
      <c r="F6" s="3342" t="s">
        <v>3696</v>
      </c>
      <c r="G6" s="3343" t="s">
        <v>3695</v>
      </c>
      <c r="H6" s="3342" t="s">
        <v>3696</v>
      </c>
      <c r="I6" s="3343" t="s">
        <v>3695</v>
      </c>
      <c r="J6" s="3347" t="s">
        <v>3696</v>
      </c>
      <c r="K6" s="3343" t="s">
        <v>3695</v>
      </c>
      <c r="L6" s="3347" t="s">
        <v>3696</v>
      </c>
      <c r="M6" s="3343" t="s">
        <v>3695</v>
      </c>
      <c r="N6" s="3347" t="s">
        <v>3696</v>
      </c>
      <c r="O6" s="3343" t="s">
        <v>3695</v>
      </c>
      <c r="P6" s="3347" t="s">
        <v>3696</v>
      </c>
      <c r="Q6" s="3343" t="s">
        <v>3695</v>
      </c>
    </row>
    <row r="7" spans="1:17" x14ac:dyDescent="0.25">
      <c r="A7" s="3348"/>
      <c r="B7" s="3349" t="s">
        <v>3697</v>
      </c>
      <c r="C7" s="3350" t="s">
        <v>3720</v>
      </c>
      <c r="D7" s="3349" t="s">
        <v>3697</v>
      </c>
      <c r="E7" s="3350" t="s">
        <v>3720</v>
      </c>
      <c r="F7" s="3349" t="s">
        <v>3697</v>
      </c>
      <c r="G7" s="3350" t="s">
        <v>3720</v>
      </c>
      <c r="H7" s="3349" t="s">
        <v>3697</v>
      </c>
      <c r="I7" s="3350" t="s">
        <v>3720</v>
      </c>
      <c r="J7" s="3351" t="s">
        <v>3697</v>
      </c>
      <c r="K7" s="3350" t="s">
        <v>3720</v>
      </c>
      <c r="L7" s="3351" t="s">
        <v>3697</v>
      </c>
      <c r="M7" s="3350" t="s">
        <v>3720</v>
      </c>
      <c r="N7" s="3351" t="s">
        <v>3697</v>
      </c>
      <c r="O7" s="3350" t="s">
        <v>3720</v>
      </c>
      <c r="P7" s="3351" t="s">
        <v>3697</v>
      </c>
      <c r="Q7" s="3350" t="s">
        <v>3720</v>
      </c>
    </row>
    <row r="8" spans="1:17" x14ac:dyDescent="0.25">
      <c r="A8" s="3352" t="s">
        <v>3721</v>
      </c>
      <c r="B8" s="3353">
        <v>2320</v>
      </c>
      <c r="C8" s="3354">
        <v>517358.38</v>
      </c>
      <c r="D8" s="3353">
        <v>2219</v>
      </c>
      <c r="E8" s="3354">
        <v>463978</v>
      </c>
      <c r="F8" s="3353">
        <v>2112</v>
      </c>
      <c r="G8" s="3354">
        <v>547596.28</v>
      </c>
      <c r="H8" s="3353">
        <v>1725</v>
      </c>
      <c r="I8" s="3354">
        <v>361277.95999999996</v>
      </c>
      <c r="J8" s="3353">
        <v>2526</v>
      </c>
      <c r="K8" s="3354">
        <v>581572.98999999987</v>
      </c>
      <c r="L8" s="3353">
        <v>2338</v>
      </c>
      <c r="M8" s="3354">
        <v>538555.43999999994</v>
      </c>
      <c r="N8" s="3353">
        <v>1966</v>
      </c>
      <c r="O8" s="3354">
        <v>551871</v>
      </c>
      <c r="P8" s="3353">
        <v>2081</v>
      </c>
      <c r="Q8" s="3354">
        <v>479119</v>
      </c>
    </row>
    <row r="9" spans="1:17" x14ac:dyDescent="0.25">
      <c r="A9" s="3355" t="s">
        <v>3722</v>
      </c>
      <c r="B9" s="3356">
        <v>393</v>
      </c>
      <c r="C9" s="3357">
        <v>74632.38</v>
      </c>
      <c r="D9" s="3356">
        <v>418</v>
      </c>
      <c r="E9" s="3357">
        <v>132899</v>
      </c>
      <c r="F9" s="3356">
        <v>479</v>
      </c>
      <c r="G9" s="3357">
        <v>93650.95</v>
      </c>
      <c r="H9" s="3356">
        <v>414</v>
      </c>
      <c r="I9" s="3357">
        <v>77121.12999999999</v>
      </c>
      <c r="J9" s="3356">
        <v>501</v>
      </c>
      <c r="K9" s="3357">
        <v>136684.9</v>
      </c>
      <c r="L9" s="3356">
        <v>489</v>
      </c>
      <c r="M9" s="3357">
        <v>110490.29999999999</v>
      </c>
      <c r="N9" s="3356">
        <v>368</v>
      </c>
      <c r="O9" s="3357">
        <v>74091</v>
      </c>
      <c r="P9" s="3356">
        <v>488</v>
      </c>
      <c r="Q9" s="3357">
        <v>108587.13999999998</v>
      </c>
    </row>
    <row r="10" spans="1:17" x14ac:dyDescent="0.25">
      <c r="A10" s="3355" t="s">
        <v>3723</v>
      </c>
      <c r="B10" s="3356">
        <v>369</v>
      </c>
      <c r="C10" s="3357">
        <v>67592</v>
      </c>
      <c r="D10" s="3356">
        <v>362</v>
      </c>
      <c r="E10" s="3357">
        <v>71027</v>
      </c>
      <c r="F10" s="3356">
        <v>355</v>
      </c>
      <c r="G10" s="3357">
        <v>69171.3</v>
      </c>
      <c r="H10" s="3356">
        <v>253</v>
      </c>
      <c r="I10" s="3357">
        <v>47448.69</v>
      </c>
      <c r="J10" s="3356">
        <v>315</v>
      </c>
      <c r="K10" s="3357">
        <v>56656.3</v>
      </c>
      <c r="L10" s="3356">
        <v>411</v>
      </c>
      <c r="M10" s="3357">
        <v>106153.21</v>
      </c>
      <c r="N10" s="3356">
        <v>297</v>
      </c>
      <c r="O10" s="3357">
        <v>125935</v>
      </c>
      <c r="P10" s="3356">
        <v>257</v>
      </c>
      <c r="Q10" s="3357">
        <v>51660.479999999996</v>
      </c>
    </row>
    <row r="11" spans="1:17" x14ac:dyDescent="0.25">
      <c r="A11" s="3355" t="s">
        <v>3724</v>
      </c>
      <c r="B11" s="3356">
        <v>338</v>
      </c>
      <c r="C11" s="3357">
        <v>80298</v>
      </c>
      <c r="D11" s="3356">
        <v>244</v>
      </c>
      <c r="E11" s="3357">
        <v>39076</v>
      </c>
      <c r="F11" s="3356">
        <v>196</v>
      </c>
      <c r="G11" s="3357">
        <v>32517.15</v>
      </c>
      <c r="H11" s="3356">
        <v>196</v>
      </c>
      <c r="I11" s="3357">
        <v>32818.870000000003</v>
      </c>
      <c r="J11" s="3356">
        <v>336</v>
      </c>
      <c r="K11" s="3357">
        <v>66146.899999999994</v>
      </c>
      <c r="L11" s="3356">
        <v>279</v>
      </c>
      <c r="M11" s="3357">
        <v>57762.96</v>
      </c>
      <c r="N11" s="3356">
        <v>274</v>
      </c>
      <c r="O11" s="3357">
        <v>73708</v>
      </c>
      <c r="P11" s="3356">
        <v>263</v>
      </c>
      <c r="Q11" s="3357">
        <v>61469.760000000002</v>
      </c>
    </row>
    <row r="12" spans="1:17" x14ac:dyDescent="0.25">
      <c r="A12" s="3355" t="s">
        <v>3725</v>
      </c>
      <c r="B12" s="3356">
        <v>406</v>
      </c>
      <c r="C12" s="3357">
        <v>128763</v>
      </c>
      <c r="D12" s="3356">
        <v>328</v>
      </c>
      <c r="E12" s="3357">
        <v>65495</v>
      </c>
      <c r="F12" s="3356">
        <v>318</v>
      </c>
      <c r="G12" s="3357">
        <v>202743.44999999998</v>
      </c>
      <c r="H12" s="3356">
        <v>299</v>
      </c>
      <c r="I12" s="3357">
        <v>84441.41</v>
      </c>
      <c r="J12" s="3356">
        <v>315</v>
      </c>
      <c r="K12" s="3357">
        <v>90276.9</v>
      </c>
      <c r="L12" s="3356">
        <v>321</v>
      </c>
      <c r="M12" s="3357">
        <v>82422.040000000008</v>
      </c>
      <c r="N12" s="3356">
        <v>268</v>
      </c>
      <c r="O12" s="3357">
        <v>76281</v>
      </c>
      <c r="P12" s="3356">
        <v>256</v>
      </c>
      <c r="Q12" s="3357">
        <v>75190.149999999994</v>
      </c>
    </row>
    <row r="13" spans="1:17" x14ac:dyDescent="0.25">
      <c r="A13" s="3355" t="s">
        <v>3726</v>
      </c>
      <c r="B13" s="3356">
        <v>814</v>
      </c>
      <c r="C13" s="3357">
        <v>166073</v>
      </c>
      <c r="D13" s="3358">
        <v>867</v>
      </c>
      <c r="E13" s="3357">
        <v>155481</v>
      </c>
      <c r="F13" s="3356">
        <v>764</v>
      </c>
      <c r="G13" s="3357">
        <v>149513.43</v>
      </c>
      <c r="H13" s="3356">
        <v>563</v>
      </c>
      <c r="I13" s="3357">
        <v>119447.86</v>
      </c>
      <c r="J13" s="3356">
        <v>1059</v>
      </c>
      <c r="K13" s="3357">
        <v>231807.99</v>
      </c>
      <c r="L13" s="3356">
        <v>838</v>
      </c>
      <c r="M13" s="3357">
        <v>181726.93</v>
      </c>
      <c r="N13" s="3356">
        <v>759</v>
      </c>
      <c r="O13" s="3357">
        <v>201856</v>
      </c>
      <c r="P13" s="3356">
        <v>817</v>
      </c>
      <c r="Q13" s="3357">
        <v>182211.20000000001</v>
      </c>
    </row>
    <row r="14" spans="1:17" x14ac:dyDescent="0.25">
      <c r="A14" s="3359" t="s">
        <v>3727</v>
      </c>
      <c r="B14" s="3360">
        <v>4583</v>
      </c>
      <c r="C14" s="3361">
        <v>965097.5</v>
      </c>
      <c r="D14" s="3360">
        <v>5025</v>
      </c>
      <c r="E14" s="3361">
        <v>1169777.764</v>
      </c>
      <c r="F14" s="3360">
        <v>4623</v>
      </c>
      <c r="G14" s="3361">
        <v>1063324.95</v>
      </c>
      <c r="H14" s="3360">
        <v>4512</v>
      </c>
      <c r="I14" s="3361">
        <v>898624.26</v>
      </c>
      <c r="J14" s="3360">
        <v>5802</v>
      </c>
      <c r="K14" s="3361">
        <v>1280423.55</v>
      </c>
      <c r="L14" s="3360">
        <v>6166</v>
      </c>
      <c r="M14" s="3361">
        <v>1393989.17</v>
      </c>
      <c r="N14" s="3360">
        <v>5201</v>
      </c>
      <c r="O14" s="3361">
        <v>1783678</v>
      </c>
      <c r="P14" s="3360">
        <v>5763</v>
      </c>
      <c r="Q14" s="3361">
        <v>1628216</v>
      </c>
    </row>
    <row r="15" spans="1:17" x14ac:dyDescent="0.25">
      <c r="A15" s="3355" t="s">
        <v>3728</v>
      </c>
      <c r="B15" s="3356">
        <v>883</v>
      </c>
      <c r="C15" s="3357">
        <v>168322.21</v>
      </c>
      <c r="D15" s="3356">
        <v>946</v>
      </c>
      <c r="E15" s="3357">
        <v>283109.86</v>
      </c>
      <c r="F15" s="3356">
        <v>877</v>
      </c>
      <c r="G15" s="3357">
        <v>151616.47</v>
      </c>
      <c r="H15" s="3356">
        <v>861</v>
      </c>
      <c r="I15" s="3357">
        <v>145557.34</v>
      </c>
      <c r="J15" s="3356">
        <v>1247</v>
      </c>
      <c r="K15" s="3357">
        <v>303285.83999999997</v>
      </c>
      <c r="L15" s="3356">
        <v>1108</v>
      </c>
      <c r="M15" s="3357">
        <v>249276.05</v>
      </c>
      <c r="N15" s="3356">
        <v>1068</v>
      </c>
      <c r="O15" s="3357">
        <v>365570</v>
      </c>
      <c r="P15" s="3356">
        <v>1274</v>
      </c>
      <c r="Q15" s="3357">
        <v>303563.17000000004</v>
      </c>
    </row>
    <row r="16" spans="1:17" x14ac:dyDescent="0.25">
      <c r="A16" s="3355" t="s">
        <v>3729</v>
      </c>
      <c r="B16" s="3356">
        <v>832</v>
      </c>
      <c r="C16" s="3357">
        <v>218493.43999999997</v>
      </c>
      <c r="D16" s="3356">
        <v>980</v>
      </c>
      <c r="E16" s="3357">
        <v>241496.00400000002</v>
      </c>
      <c r="F16" s="3356">
        <v>732</v>
      </c>
      <c r="G16" s="3357">
        <v>202003.38</v>
      </c>
      <c r="H16" s="3356">
        <v>918</v>
      </c>
      <c r="I16" s="3357">
        <v>166913.79</v>
      </c>
      <c r="J16" s="3356">
        <v>1077</v>
      </c>
      <c r="K16" s="3357">
        <v>216336.50999999998</v>
      </c>
      <c r="L16" s="3356">
        <v>1585</v>
      </c>
      <c r="M16" s="3357">
        <v>425359.35999999999</v>
      </c>
      <c r="N16" s="3356">
        <v>1153</v>
      </c>
      <c r="O16" s="3357">
        <v>354894</v>
      </c>
      <c r="P16" s="3356">
        <v>1191</v>
      </c>
      <c r="Q16" s="3357">
        <v>302515.65999999997</v>
      </c>
    </row>
    <row r="17" spans="1:17" x14ac:dyDescent="0.25">
      <c r="A17" s="3355" t="s">
        <v>3730</v>
      </c>
      <c r="B17" s="3356">
        <v>858</v>
      </c>
      <c r="C17" s="3357">
        <v>129580.51</v>
      </c>
      <c r="D17" s="3356">
        <v>1037</v>
      </c>
      <c r="E17" s="3357">
        <v>174581.57</v>
      </c>
      <c r="F17" s="3356">
        <v>1003</v>
      </c>
      <c r="G17" s="3357">
        <v>190872.55999999997</v>
      </c>
      <c r="H17" s="3356">
        <v>889</v>
      </c>
      <c r="I17" s="3357">
        <v>141006.88</v>
      </c>
      <c r="J17" s="3356">
        <v>1044</v>
      </c>
      <c r="K17" s="3357">
        <v>185449.05</v>
      </c>
      <c r="L17" s="3356">
        <v>1149</v>
      </c>
      <c r="M17" s="3357">
        <v>190244.44</v>
      </c>
      <c r="N17" s="3356">
        <v>859</v>
      </c>
      <c r="O17" s="3357">
        <v>186616</v>
      </c>
      <c r="P17" s="3356">
        <v>1013</v>
      </c>
      <c r="Q17" s="3357">
        <v>210775.51</v>
      </c>
    </row>
    <row r="18" spans="1:17" x14ac:dyDescent="0.25">
      <c r="A18" s="3362" t="s">
        <v>3731</v>
      </c>
      <c r="B18" s="3356">
        <v>558</v>
      </c>
      <c r="C18" s="3357">
        <v>82865</v>
      </c>
      <c r="D18" s="3356">
        <v>746</v>
      </c>
      <c r="E18" s="3357">
        <v>156012</v>
      </c>
      <c r="F18" s="3356">
        <v>566</v>
      </c>
      <c r="G18" s="3357">
        <v>120043.76000000001</v>
      </c>
      <c r="H18" s="3356">
        <v>484</v>
      </c>
      <c r="I18" s="3357">
        <v>79129.34</v>
      </c>
      <c r="J18" s="3356">
        <v>612</v>
      </c>
      <c r="K18" s="3357">
        <v>170914.16</v>
      </c>
      <c r="L18" s="3356">
        <v>513</v>
      </c>
      <c r="M18" s="3357">
        <v>128740.76000000001</v>
      </c>
      <c r="N18" s="3356">
        <v>366</v>
      </c>
      <c r="O18" s="3357">
        <v>215726</v>
      </c>
      <c r="P18" s="3356">
        <v>714</v>
      </c>
      <c r="Q18" s="3357">
        <v>141352.24</v>
      </c>
    </row>
    <row r="19" spans="1:17" x14ac:dyDescent="0.25">
      <c r="A19" s="3355" t="s">
        <v>3732</v>
      </c>
      <c r="B19" s="3356">
        <v>516</v>
      </c>
      <c r="C19" s="3357">
        <v>72107</v>
      </c>
      <c r="D19" s="3356">
        <v>515</v>
      </c>
      <c r="E19" s="3357">
        <v>68633</v>
      </c>
      <c r="F19" s="3356">
        <v>477</v>
      </c>
      <c r="G19" s="3357">
        <v>66511.490000000005</v>
      </c>
      <c r="H19" s="3356">
        <v>518</v>
      </c>
      <c r="I19" s="3357">
        <v>81637.73</v>
      </c>
      <c r="J19" s="3356">
        <v>639</v>
      </c>
      <c r="K19" s="3357">
        <v>104942.42000000001</v>
      </c>
      <c r="L19" s="3356">
        <v>681</v>
      </c>
      <c r="M19" s="3357">
        <v>121206.09</v>
      </c>
      <c r="N19" s="3356">
        <v>621</v>
      </c>
      <c r="O19" s="3357">
        <v>144878</v>
      </c>
      <c r="P19" s="3356">
        <v>449</v>
      </c>
      <c r="Q19" s="3357">
        <v>73709</v>
      </c>
    </row>
    <row r="20" spans="1:17" x14ac:dyDescent="0.25">
      <c r="A20" s="3355" t="s">
        <v>3733</v>
      </c>
      <c r="B20" s="3356">
        <v>28</v>
      </c>
      <c r="C20" s="3357">
        <v>3035</v>
      </c>
      <c r="D20" s="3356">
        <v>11</v>
      </c>
      <c r="E20" s="3357">
        <v>1883</v>
      </c>
      <c r="F20" s="3356">
        <v>21</v>
      </c>
      <c r="G20" s="3357">
        <v>3711.6000000000004</v>
      </c>
      <c r="H20" s="3356">
        <v>16</v>
      </c>
      <c r="I20" s="3357">
        <v>2658.81</v>
      </c>
      <c r="J20" s="3356">
        <v>556</v>
      </c>
      <c r="K20" s="3357">
        <v>71428.550000000017</v>
      </c>
      <c r="L20" s="3356">
        <v>468</v>
      </c>
      <c r="M20" s="3357">
        <v>64376.19</v>
      </c>
      <c r="N20" s="3356">
        <v>451</v>
      </c>
      <c r="O20" s="3357">
        <v>88715</v>
      </c>
      <c r="P20" s="3356">
        <v>27</v>
      </c>
      <c r="Q20" s="3357">
        <v>4193</v>
      </c>
    </row>
    <row r="21" spans="1:17" x14ac:dyDescent="0.25">
      <c r="A21" s="3355" t="s">
        <v>3734</v>
      </c>
      <c r="B21" s="3356">
        <v>505</v>
      </c>
      <c r="C21" s="3357">
        <v>130035.73999999999</v>
      </c>
      <c r="D21" s="3356">
        <v>459</v>
      </c>
      <c r="E21" s="3357">
        <v>110420.33</v>
      </c>
      <c r="F21" s="3356">
        <v>372</v>
      </c>
      <c r="G21" s="3357">
        <v>118070.18</v>
      </c>
      <c r="H21" s="3356">
        <v>358</v>
      </c>
      <c r="I21" s="3357">
        <v>99585.93</v>
      </c>
      <c r="J21" s="3356">
        <v>53</v>
      </c>
      <c r="K21" s="3357">
        <v>71299.5</v>
      </c>
      <c r="L21" s="3356">
        <v>63</v>
      </c>
      <c r="M21" s="3357">
        <v>38011.620000000003</v>
      </c>
      <c r="N21" s="3356">
        <v>73</v>
      </c>
      <c r="O21" s="3357">
        <v>148557</v>
      </c>
      <c r="P21" s="3356">
        <v>430</v>
      </c>
      <c r="Q21" s="3357">
        <v>284940.48</v>
      </c>
    </row>
    <row r="22" spans="1:17" x14ac:dyDescent="0.25">
      <c r="A22" s="3355" t="s">
        <v>3735</v>
      </c>
      <c r="B22" s="3356">
        <v>403</v>
      </c>
      <c r="C22" s="3357">
        <v>160658.6</v>
      </c>
      <c r="D22" s="3356">
        <v>331</v>
      </c>
      <c r="E22" s="3357">
        <v>133642</v>
      </c>
      <c r="F22" s="3356">
        <v>575</v>
      </c>
      <c r="G22" s="3357">
        <v>210495.51</v>
      </c>
      <c r="H22" s="3356">
        <v>468</v>
      </c>
      <c r="I22" s="3357">
        <v>182134.44</v>
      </c>
      <c r="J22" s="3356">
        <v>574</v>
      </c>
      <c r="K22" s="3357">
        <v>156767.51999999999</v>
      </c>
      <c r="L22" s="3356">
        <v>599</v>
      </c>
      <c r="M22" s="3357">
        <v>176774.66</v>
      </c>
      <c r="N22" s="3363">
        <v>610</v>
      </c>
      <c r="O22" s="3364">
        <v>278722</v>
      </c>
      <c r="P22" s="3363">
        <v>665</v>
      </c>
      <c r="Q22" s="3364">
        <v>307165.96999999997</v>
      </c>
    </row>
    <row r="23" spans="1:17" x14ac:dyDescent="0.25">
      <c r="A23" s="3365" t="s">
        <v>933</v>
      </c>
      <c r="B23" s="3366">
        <v>6903</v>
      </c>
      <c r="C23" s="3367">
        <v>1482455.88</v>
      </c>
      <c r="D23" s="3366">
        <v>7244</v>
      </c>
      <c r="E23" s="3367">
        <v>1633755.764</v>
      </c>
      <c r="F23" s="3366">
        <v>6735</v>
      </c>
      <c r="G23" s="3367">
        <v>1610921.23</v>
      </c>
      <c r="H23" s="3366">
        <v>6237</v>
      </c>
      <c r="I23" s="3367">
        <v>1259902.22</v>
      </c>
      <c r="J23" s="3366">
        <v>8328</v>
      </c>
      <c r="K23" s="3367">
        <v>1861996.5399999998</v>
      </c>
      <c r="L23" s="3366">
        <v>8504</v>
      </c>
      <c r="M23" s="3367">
        <v>1932544.6099999999</v>
      </c>
      <c r="N23" s="3368">
        <v>7167</v>
      </c>
      <c r="O23" s="3369">
        <v>2335549</v>
      </c>
      <c r="P23" s="3368">
        <v>7844</v>
      </c>
      <c r="Q23" s="3369">
        <v>2107335</v>
      </c>
    </row>
    <row r="24" spans="1:17" ht="16.8" x14ac:dyDescent="0.25">
      <c r="A24" s="3370" t="s">
        <v>3736</v>
      </c>
      <c r="B24" s="3338"/>
      <c r="C24" s="3338"/>
      <c r="D24" s="3338"/>
      <c r="E24" s="3338"/>
      <c r="F24" s="3338"/>
      <c r="G24" s="3338"/>
    </row>
    <row r="25" spans="1:17" x14ac:dyDescent="0.25">
      <c r="A25" s="3371"/>
    </row>
  </sheetData>
  <mergeCells count="8">
    <mergeCell ref="N4:O4"/>
    <mergeCell ref="P4:Q4"/>
    <mergeCell ref="B4:C4"/>
    <mergeCell ref="D4:E4"/>
    <mergeCell ref="F4:G4"/>
    <mergeCell ref="H4:I4"/>
    <mergeCell ref="J4:K4"/>
    <mergeCell ref="L4:M4"/>
  </mergeCells>
  <hyperlinks>
    <hyperlink ref="A1" location="CONTENT!B218" display="Back to table of contents" xr:uid="{B00A96FB-2BA1-4E7F-8614-0A2F855B4EF4}"/>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89FA-E535-4418-BA9C-12D554F824ED}">
  <dimension ref="A1:Q24"/>
  <sheetViews>
    <sheetView workbookViewId="0">
      <selection sqref="A1:XFD1"/>
    </sheetView>
  </sheetViews>
  <sheetFormatPr defaultColWidth="6.8984375" defaultRowHeight="13.8" x14ac:dyDescent="0.25"/>
  <cols>
    <col min="1" max="1" width="20.8984375" style="3339" customWidth="1"/>
    <col min="2" max="2" width="5.69921875" style="3339" customWidth="1"/>
    <col min="3" max="3" width="7.59765625" style="3339" customWidth="1"/>
    <col min="4" max="4" width="6" style="3339" customWidth="1"/>
    <col min="5" max="5" width="7.3984375" style="3339" customWidth="1"/>
    <col min="6" max="6" width="5.8984375" style="3339" customWidth="1"/>
    <col min="7" max="7" width="7.3984375" style="3339" customWidth="1"/>
    <col min="8" max="8" width="6" style="3339" customWidth="1"/>
    <col min="9" max="9" width="8.59765625" style="3339" customWidth="1"/>
    <col min="10" max="10" width="6.5" style="3339" customWidth="1"/>
    <col min="11" max="11" width="8.3984375" style="3339" bestFit="1" customWidth="1"/>
    <col min="12" max="12" width="6.8984375" style="3339"/>
    <col min="13" max="13" width="7.59765625" style="3339" bestFit="1" customWidth="1"/>
    <col min="14" max="16384" width="6.8984375" style="3339"/>
  </cols>
  <sheetData>
    <row r="1" spans="1:17" s="3282" customFormat="1" ht="15.6" x14ac:dyDescent="0.3">
      <c r="A1" s="3281" t="s">
        <v>0</v>
      </c>
      <c r="F1" s="3283"/>
    </row>
    <row r="2" spans="1:17" ht="16.8" x14ac:dyDescent="0.25">
      <c r="A2" s="3337" t="s">
        <v>3737</v>
      </c>
      <c r="B2" s="3338"/>
      <c r="C2" s="3338"/>
      <c r="D2" s="3338"/>
      <c r="E2" s="3338"/>
      <c r="F2" s="3338"/>
      <c r="G2" s="3338"/>
    </row>
    <row r="3" spans="1:17" x14ac:dyDescent="0.25">
      <c r="A3" s="3338"/>
      <c r="B3" s="3338"/>
      <c r="C3" s="3338"/>
      <c r="D3" s="3338"/>
      <c r="E3" s="3338"/>
      <c r="F3" s="3338"/>
      <c r="G3" s="3338"/>
    </row>
    <row r="4" spans="1:17" x14ac:dyDescent="0.25">
      <c r="A4" s="3340"/>
      <c r="B4" s="6835">
        <v>2017</v>
      </c>
      <c r="C4" s="6834"/>
      <c r="D4" s="6835">
        <v>2018</v>
      </c>
      <c r="E4" s="6834"/>
      <c r="F4" s="6835">
        <v>2019</v>
      </c>
      <c r="G4" s="6834"/>
      <c r="H4" s="6835">
        <v>2020</v>
      </c>
      <c r="I4" s="6834"/>
      <c r="J4" s="6835">
        <v>2021</v>
      </c>
      <c r="K4" s="6834"/>
      <c r="L4" s="6835">
        <v>2022</v>
      </c>
      <c r="M4" s="6834"/>
      <c r="N4" s="6835">
        <v>2023</v>
      </c>
      <c r="O4" s="6834"/>
      <c r="P4" s="6835">
        <v>2024</v>
      </c>
      <c r="Q4" s="6834"/>
    </row>
    <row r="5" spans="1:17" x14ac:dyDescent="0.25">
      <c r="A5" s="3341" t="s">
        <v>3718</v>
      </c>
      <c r="B5" s="3342" t="s">
        <v>3333</v>
      </c>
      <c r="C5" s="3343" t="s">
        <v>3719</v>
      </c>
      <c r="D5" s="3342" t="s">
        <v>3333</v>
      </c>
      <c r="E5" s="3343" t="s">
        <v>3719</v>
      </c>
      <c r="F5" s="3342" t="s">
        <v>3333</v>
      </c>
      <c r="G5" s="3343" t="s">
        <v>3719</v>
      </c>
      <c r="H5" s="3342" t="s">
        <v>3333</v>
      </c>
      <c r="I5" s="3343" t="s">
        <v>3719</v>
      </c>
      <c r="J5" s="3342" t="s">
        <v>3333</v>
      </c>
      <c r="K5" s="3343" t="s">
        <v>3719</v>
      </c>
      <c r="L5" s="3342" t="s">
        <v>3333</v>
      </c>
      <c r="M5" s="3343" t="s">
        <v>3719</v>
      </c>
      <c r="N5" s="3342" t="s">
        <v>3333</v>
      </c>
      <c r="O5" s="3343" t="s">
        <v>3719</v>
      </c>
      <c r="P5" s="3342" t="s">
        <v>3333</v>
      </c>
      <c r="Q5" s="3343" t="s">
        <v>3719</v>
      </c>
    </row>
    <row r="6" spans="1:17" x14ac:dyDescent="0.25">
      <c r="A6" s="3346"/>
      <c r="B6" s="3342" t="s">
        <v>3696</v>
      </c>
      <c r="C6" s="3343" t="s">
        <v>3695</v>
      </c>
      <c r="D6" s="3342" t="s">
        <v>3696</v>
      </c>
      <c r="E6" s="3343" t="s">
        <v>3695</v>
      </c>
      <c r="F6" s="3342" t="s">
        <v>3696</v>
      </c>
      <c r="G6" s="3343" t="s">
        <v>3695</v>
      </c>
      <c r="H6" s="3342" t="s">
        <v>3696</v>
      </c>
      <c r="I6" s="3343" t="s">
        <v>3695</v>
      </c>
      <c r="J6" s="3342" t="s">
        <v>3696</v>
      </c>
      <c r="K6" s="3343" t="s">
        <v>3695</v>
      </c>
      <c r="L6" s="3342" t="s">
        <v>3696</v>
      </c>
      <c r="M6" s="3343" t="s">
        <v>3695</v>
      </c>
      <c r="N6" s="3342" t="s">
        <v>3696</v>
      </c>
      <c r="O6" s="3343" t="s">
        <v>3695</v>
      </c>
      <c r="P6" s="3342" t="s">
        <v>3696</v>
      </c>
      <c r="Q6" s="3343" t="s">
        <v>3695</v>
      </c>
    </row>
    <row r="7" spans="1:17" x14ac:dyDescent="0.25">
      <c r="A7" s="3348"/>
      <c r="B7" s="3349" t="s">
        <v>3697</v>
      </c>
      <c r="C7" s="3350" t="s">
        <v>3720</v>
      </c>
      <c r="D7" s="3349" t="s">
        <v>3697</v>
      </c>
      <c r="E7" s="3350" t="s">
        <v>3720</v>
      </c>
      <c r="F7" s="3349" t="s">
        <v>3697</v>
      </c>
      <c r="G7" s="3350" t="s">
        <v>3720</v>
      </c>
      <c r="H7" s="3349" t="s">
        <v>3697</v>
      </c>
      <c r="I7" s="3350" t="s">
        <v>3720</v>
      </c>
      <c r="J7" s="3349" t="s">
        <v>3697</v>
      </c>
      <c r="K7" s="3350" t="s">
        <v>3720</v>
      </c>
      <c r="L7" s="3349" t="s">
        <v>3697</v>
      </c>
      <c r="M7" s="3350" t="s">
        <v>3720</v>
      </c>
      <c r="N7" s="3349" t="s">
        <v>3697</v>
      </c>
      <c r="O7" s="3350" t="s">
        <v>3720</v>
      </c>
      <c r="P7" s="3349" t="s">
        <v>3697</v>
      </c>
      <c r="Q7" s="3350" t="s">
        <v>3720</v>
      </c>
    </row>
    <row r="8" spans="1:17" x14ac:dyDescent="0.25">
      <c r="A8" s="3352" t="s">
        <v>3721</v>
      </c>
      <c r="B8" s="3372">
        <v>2130</v>
      </c>
      <c r="C8" s="3373">
        <v>408896.63</v>
      </c>
      <c r="D8" s="3372">
        <v>2081</v>
      </c>
      <c r="E8" s="3373">
        <v>340775</v>
      </c>
      <c r="F8" s="3372">
        <v>1939</v>
      </c>
      <c r="G8" s="3373">
        <v>322419.56</v>
      </c>
      <c r="H8" s="3372">
        <v>1592</v>
      </c>
      <c r="I8" s="3373">
        <v>273409.08999999997</v>
      </c>
      <c r="J8" s="3372">
        <v>2347</v>
      </c>
      <c r="K8" s="3373">
        <v>386151.03999999992</v>
      </c>
      <c r="L8" s="3372">
        <v>2183</v>
      </c>
      <c r="M8" s="3373">
        <v>375537.12</v>
      </c>
      <c r="N8" s="3372">
        <v>1807</v>
      </c>
      <c r="O8" s="3373">
        <v>457188</v>
      </c>
      <c r="P8" s="3372">
        <v>1905</v>
      </c>
      <c r="Q8" s="3373">
        <v>340975</v>
      </c>
    </row>
    <row r="9" spans="1:17" x14ac:dyDescent="0.25">
      <c r="A9" s="3355" t="s">
        <v>3722</v>
      </c>
      <c r="B9" s="3374">
        <v>350</v>
      </c>
      <c r="C9" s="3375">
        <v>50647.630000000005</v>
      </c>
      <c r="D9" s="3374">
        <v>368</v>
      </c>
      <c r="E9" s="3375">
        <v>47832</v>
      </c>
      <c r="F9" s="3374">
        <v>436</v>
      </c>
      <c r="G9" s="3375">
        <v>58816.81</v>
      </c>
      <c r="H9" s="3374">
        <v>377</v>
      </c>
      <c r="I9" s="3375">
        <v>51974.929999999993</v>
      </c>
      <c r="J9" s="3374">
        <v>469</v>
      </c>
      <c r="K9" s="3375">
        <v>64376.11</v>
      </c>
      <c r="L9" s="3374">
        <v>448</v>
      </c>
      <c r="M9" s="3375">
        <v>65443.24</v>
      </c>
      <c r="N9" s="3374">
        <v>336</v>
      </c>
      <c r="O9" s="3375">
        <v>46982</v>
      </c>
      <c r="P9" s="3374">
        <v>442</v>
      </c>
      <c r="Q9" s="3375">
        <v>74856.139999999985</v>
      </c>
    </row>
    <row r="10" spans="1:17" x14ac:dyDescent="0.25">
      <c r="A10" s="3355" t="s">
        <v>3723</v>
      </c>
      <c r="B10" s="3374">
        <v>331</v>
      </c>
      <c r="C10" s="3375">
        <v>59896</v>
      </c>
      <c r="D10" s="3374">
        <v>341</v>
      </c>
      <c r="E10" s="3375">
        <v>65061</v>
      </c>
      <c r="F10" s="3374">
        <v>330</v>
      </c>
      <c r="G10" s="3375">
        <v>57972.08</v>
      </c>
      <c r="H10" s="3374">
        <v>240</v>
      </c>
      <c r="I10" s="3375">
        <v>42208.53</v>
      </c>
      <c r="J10" s="3374">
        <v>295</v>
      </c>
      <c r="K10" s="3375">
        <v>49902.080000000002</v>
      </c>
      <c r="L10" s="3374">
        <v>383</v>
      </c>
      <c r="M10" s="3375">
        <v>67086.25</v>
      </c>
      <c r="N10" s="3374">
        <v>276</v>
      </c>
      <c r="O10" s="3375">
        <v>116577</v>
      </c>
      <c r="P10" s="3374">
        <v>233</v>
      </c>
      <c r="Q10" s="3375">
        <v>41378.479999999996</v>
      </c>
    </row>
    <row r="11" spans="1:17" x14ac:dyDescent="0.25">
      <c r="A11" s="3355" t="s">
        <v>3724</v>
      </c>
      <c r="B11" s="3374">
        <v>305</v>
      </c>
      <c r="C11" s="3375">
        <v>63015</v>
      </c>
      <c r="D11" s="3374">
        <v>227</v>
      </c>
      <c r="E11" s="3375">
        <v>34730</v>
      </c>
      <c r="F11" s="3374">
        <v>186</v>
      </c>
      <c r="G11" s="3375">
        <v>29175.34</v>
      </c>
      <c r="H11" s="3374">
        <v>184</v>
      </c>
      <c r="I11" s="3375">
        <v>29431.61</v>
      </c>
      <c r="J11" s="3374">
        <v>325</v>
      </c>
      <c r="K11" s="3375">
        <v>64623.729999999996</v>
      </c>
      <c r="L11" s="3374">
        <v>262</v>
      </c>
      <c r="M11" s="3375">
        <v>45024.97</v>
      </c>
      <c r="N11" s="3374">
        <v>255</v>
      </c>
      <c r="O11" s="3375">
        <v>59573</v>
      </c>
      <c r="P11" s="3374">
        <v>237</v>
      </c>
      <c r="Q11" s="3375">
        <v>41916.76</v>
      </c>
    </row>
    <row r="12" spans="1:17" x14ac:dyDescent="0.25">
      <c r="A12" s="3355" t="s">
        <v>3725</v>
      </c>
      <c r="B12" s="3374">
        <v>367</v>
      </c>
      <c r="C12" s="3375">
        <v>105753</v>
      </c>
      <c r="D12" s="3374">
        <v>316</v>
      </c>
      <c r="E12" s="3375">
        <v>60686</v>
      </c>
      <c r="F12" s="3374">
        <v>284</v>
      </c>
      <c r="G12" s="3375">
        <v>54049.71</v>
      </c>
      <c r="H12" s="3374">
        <v>272</v>
      </c>
      <c r="I12" s="3375">
        <v>59855.9</v>
      </c>
      <c r="J12" s="3374">
        <v>290</v>
      </c>
      <c r="K12" s="3375">
        <v>52691.67</v>
      </c>
      <c r="L12" s="3374">
        <v>299</v>
      </c>
      <c r="M12" s="3375">
        <v>61714.69</v>
      </c>
      <c r="N12" s="3374">
        <v>247</v>
      </c>
      <c r="O12" s="3375">
        <v>69168</v>
      </c>
      <c r="P12" s="3374">
        <v>240</v>
      </c>
      <c r="Q12" s="3375">
        <v>42433.15</v>
      </c>
    </row>
    <row r="13" spans="1:17" x14ac:dyDescent="0.25">
      <c r="A13" s="3355" t="s">
        <v>3726</v>
      </c>
      <c r="B13" s="3374">
        <v>777</v>
      </c>
      <c r="C13" s="3375">
        <v>129585</v>
      </c>
      <c r="D13" s="3376">
        <v>829</v>
      </c>
      <c r="E13" s="3375">
        <v>132466</v>
      </c>
      <c r="F13" s="3374">
        <v>703</v>
      </c>
      <c r="G13" s="3375">
        <v>122405.62</v>
      </c>
      <c r="H13" s="3374">
        <v>519</v>
      </c>
      <c r="I13" s="3375">
        <v>89938.12</v>
      </c>
      <c r="J13" s="3374">
        <v>968</v>
      </c>
      <c r="K13" s="3375">
        <v>154557.44999999998</v>
      </c>
      <c r="L13" s="3374">
        <v>791</v>
      </c>
      <c r="M13" s="3375">
        <v>136267.97</v>
      </c>
      <c r="N13" s="3374">
        <v>693</v>
      </c>
      <c r="O13" s="3375">
        <v>164888</v>
      </c>
      <c r="P13" s="3374">
        <v>753</v>
      </c>
      <c r="Q13" s="3375">
        <v>140390.20000000001</v>
      </c>
    </row>
    <row r="14" spans="1:17" x14ac:dyDescent="0.25">
      <c r="A14" s="3359" t="s">
        <v>3727</v>
      </c>
      <c r="B14" s="3377">
        <v>4247</v>
      </c>
      <c r="C14" s="3378">
        <v>845729.30999999994</v>
      </c>
      <c r="D14" s="3377">
        <v>4679</v>
      </c>
      <c r="E14" s="3378">
        <v>800349.76399999997</v>
      </c>
      <c r="F14" s="3377">
        <v>4339</v>
      </c>
      <c r="G14" s="3378">
        <v>789392.37</v>
      </c>
      <c r="H14" s="3377">
        <v>4261</v>
      </c>
      <c r="I14" s="3378">
        <v>715523.07000000007</v>
      </c>
      <c r="J14" s="3377">
        <v>5453</v>
      </c>
      <c r="K14" s="3378">
        <v>912528.49</v>
      </c>
      <c r="L14" s="3377">
        <v>5788</v>
      </c>
      <c r="M14" s="3378">
        <v>1109432.0999999999</v>
      </c>
      <c r="N14" s="3377">
        <v>4850</v>
      </c>
      <c r="O14" s="3378">
        <v>1352442</v>
      </c>
      <c r="P14" s="3377">
        <v>5359</v>
      </c>
      <c r="Q14" s="3378">
        <v>1210122</v>
      </c>
    </row>
    <row r="15" spans="1:17" x14ac:dyDescent="0.25">
      <c r="A15" s="3355" t="s">
        <v>3728</v>
      </c>
      <c r="B15" s="3374">
        <v>802</v>
      </c>
      <c r="C15" s="3375">
        <v>140337.57999999999</v>
      </c>
      <c r="D15" s="3374">
        <v>879</v>
      </c>
      <c r="E15" s="3375">
        <v>136260.85999999999</v>
      </c>
      <c r="F15" s="3374">
        <v>834</v>
      </c>
      <c r="G15" s="3375">
        <v>129591</v>
      </c>
      <c r="H15" s="3374">
        <v>828</v>
      </c>
      <c r="I15" s="3375">
        <v>129633.96</v>
      </c>
      <c r="J15" s="3374">
        <v>1151</v>
      </c>
      <c r="K15" s="3375">
        <v>180716.12</v>
      </c>
      <c r="L15" s="3374">
        <v>1027</v>
      </c>
      <c r="M15" s="3375">
        <v>187276.96</v>
      </c>
      <c r="N15" s="3374">
        <v>968</v>
      </c>
      <c r="O15" s="3375">
        <v>288402</v>
      </c>
      <c r="P15" s="3374">
        <v>1184</v>
      </c>
      <c r="Q15" s="3375">
        <v>239733.17</v>
      </c>
    </row>
    <row r="16" spans="1:17" x14ac:dyDescent="0.25">
      <c r="A16" s="3355" t="s">
        <v>3729</v>
      </c>
      <c r="B16" s="3374">
        <v>763</v>
      </c>
      <c r="C16" s="3375">
        <v>185184.78999999998</v>
      </c>
      <c r="D16" s="3374">
        <v>924</v>
      </c>
      <c r="E16" s="3375">
        <v>212433.00400000002</v>
      </c>
      <c r="F16" s="3374">
        <v>698</v>
      </c>
      <c r="G16" s="3375">
        <v>158883</v>
      </c>
      <c r="H16" s="3374">
        <v>879</v>
      </c>
      <c r="I16" s="3375">
        <v>156591.16</v>
      </c>
      <c r="J16" s="3374">
        <v>1004</v>
      </c>
      <c r="K16" s="3375">
        <v>180543.8</v>
      </c>
      <c r="L16" s="3374">
        <v>1486</v>
      </c>
      <c r="M16" s="3375">
        <v>315531.76</v>
      </c>
      <c r="N16" s="3374">
        <v>1088</v>
      </c>
      <c r="O16" s="3375">
        <v>322786</v>
      </c>
      <c r="P16" s="3374">
        <v>1123</v>
      </c>
      <c r="Q16" s="3375">
        <v>274310.65999999997</v>
      </c>
    </row>
    <row r="17" spans="1:17" x14ac:dyDescent="0.25">
      <c r="A17" s="3355" t="s">
        <v>3730</v>
      </c>
      <c r="B17" s="3374">
        <v>813</v>
      </c>
      <c r="C17" s="3375">
        <v>116153.06</v>
      </c>
      <c r="D17" s="3374">
        <v>943</v>
      </c>
      <c r="E17" s="3375">
        <v>134811.57</v>
      </c>
      <c r="F17" s="3374">
        <v>919</v>
      </c>
      <c r="G17" s="3375">
        <v>136553.34999999998</v>
      </c>
      <c r="H17" s="3374">
        <v>820</v>
      </c>
      <c r="I17" s="3375">
        <v>125759.74</v>
      </c>
      <c r="J17" s="3374">
        <v>994</v>
      </c>
      <c r="K17" s="3375">
        <v>164050.47</v>
      </c>
      <c r="L17" s="3374">
        <v>1081</v>
      </c>
      <c r="M17" s="3375">
        <v>170164.39</v>
      </c>
      <c r="N17" s="3374">
        <v>805</v>
      </c>
      <c r="O17" s="3375">
        <v>157429</v>
      </c>
      <c r="P17" s="3374">
        <v>932</v>
      </c>
      <c r="Q17" s="3375">
        <v>170135.51</v>
      </c>
    </row>
    <row r="18" spans="1:17" x14ac:dyDescent="0.25">
      <c r="A18" s="3362" t="s">
        <v>3731</v>
      </c>
      <c r="B18" s="3374">
        <v>518</v>
      </c>
      <c r="C18" s="3375">
        <v>77698</v>
      </c>
      <c r="D18" s="3374">
        <v>690</v>
      </c>
      <c r="E18" s="3375">
        <v>96455</v>
      </c>
      <c r="F18" s="3374">
        <v>522</v>
      </c>
      <c r="G18" s="3375">
        <v>79915.94</v>
      </c>
      <c r="H18" s="3374">
        <v>464</v>
      </c>
      <c r="I18" s="3375">
        <v>71389.62</v>
      </c>
      <c r="J18" s="3374">
        <v>613</v>
      </c>
      <c r="K18" s="3375">
        <v>93076.88</v>
      </c>
      <c r="L18" s="3374">
        <v>648</v>
      </c>
      <c r="M18" s="3375">
        <v>106742.16</v>
      </c>
      <c r="N18" s="3374">
        <v>599</v>
      </c>
      <c r="O18" s="3375">
        <v>139932</v>
      </c>
      <c r="P18" s="3374">
        <v>670</v>
      </c>
      <c r="Q18" s="3375">
        <v>116741.24</v>
      </c>
    </row>
    <row r="19" spans="1:17" x14ac:dyDescent="0.25">
      <c r="A19" s="3355" t="s">
        <v>3732</v>
      </c>
      <c r="B19" s="3374">
        <v>483</v>
      </c>
      <c r="C19" s="3375">
        <v>64577</v>
      </c>
      <c r="D19" s="3374">
        <v>485</v>
      </c>
      <c r="E19" s="3375">
        <v>62245</v>
      </c>
      <c r="F19" s="3374">
        <v>457</v>
      </c>
      <c r="G19" s="3375">
        <v>57718.520000000004</v>
      </c>
      <c r="H19" s="3374">
        <v>496</v>
      </c>
      <c r="I19" s="3375">
        <v>60668.21</v>
      </c>
      <c r="J19" s="3374">
        <v>555</v>
      </c>
      <c r="K19" s="3375">
        <v>71285.550000000017</v>
      </c>
      <c r="L19" s="3374">
        <v>468</v>
      </c>
      <c r="M19" s="3375">
        <v>64376.19</v>
      </c>
      <c r="N19" s="3374">
        <v>451</v>
      </c>
      <c r="O19" s="3375">
        <v>88715</v>
      </c>
      <c r="P19" s="3374">
        <v>413</v>
      </c>
      <c r="Q19" s="3375">
        <v>61161</v>
      </c>
    </row>
    <row r="20" spans="1:17" x14ac:dyDescent="0.25">
      <c r="A20" s="3355" t="s">
        <v>3733</v>
      </c>
      <c r="B20" s="3374">
        <v>28</v>
      </c>
      <c r="C20" s="3375">
        <v>3035</v>
      </c>
      <c r="D20" s="3374">
        <v>11</v>
      </c>
      <c r="E20" s="3375">
        <v>1883</v>
      </c>
      <c r="F20" s="3374">
        <v>17</v>
      </c>
      <c r="G20" s="3375">
        <v>2567.36</v>
      </c>
      <c r="H20" s="3374">
        <v>16</v>
      </c>
      <c r="I20" s="3375">
        <v>2658.81</v>
      </c>
      <c r="J20" s="3379">
        <v>30</v>
      </c>
      <c r="K20" s="3380">
        <v>3783.6500000000005</v>
      </c>
      <c r="L20" s="3379">
        <v>36</v>
      </c>
      <c r="M20" s="3380">
        <v>4985.1900000000005</v>
      </c>
      <c r="N20" s="3379">
        <v>38</v>
      </c>
      <c r="O20" s="3380">
        <v>6031</v>
      </c>
      <c r="P20" s="3374">
        <v>25</v>
      </c>
      <c r="Q20" s="3375">
        <v>4140</v>
      </c>
    </row>
    <row r="21" spans="1:17" x14ac:dyDescent="0.25">
      <c r="A21" s="3355" t="s">
        <v>3734</v>
      </c>
      <c r="B21" s="3374">
        <v>470</v>
      </c>
      <c r="C21" s="3375">
        <v>110096.28</v>
      </c>
      <c r="D21" s="3374">
        <v>440</v>
      </c>
      <c r="E21" s="3375">
        <v>75114.33</v>
      </c>
      <c r="F21" s="3374">
        <v>352</v>
      </c>
      <c r="G21" s="3375">
        <v>83790.69</v>
      </c>
      <c r="H21" s="3374">
        <v>341</v>
      </c>
      <c r="I21" s="3375">
        <v>61903.08</v>
      </c>
      <c r="J21" s="3374">
        <v>566</v>
      </c>
      <c r="K21" s="3375">
        <v>95870.2</v>
      </c>
      <c r="L21" s="3374">
        <v>470</v>
      </c>
      <c r="M21" s="3375">
        <v>115248.04000000001</v>
      </c>
      <c r="N21" s="3374">
        <v>326</v>
      </c>
      <c r="O21" s="3375">
        <v>125425</v>
      </c>
      <c r="P21" s="3374">
        <v>391</v>
      </c>
      <c r="Q21" s="3375">
        <v>127119.48</v>
      </c>
    </row>
    <row r="22" spans="1:17" x14ac:dyDescent="0.25">
      <c r="A22" s="3355" t="s">
        <v>3735</v>
      </c>
      <c r="B22" s="3381">
        <v>370</v>
      </c>
      <c r="C22" s="3382">
        <v>148647.6</v>
      </c>
      <c r="D22" s="3381">
        <v>307</v>
      </c>
      <c r="E22" s="3382">
        <v>81147</v>
      </c>
      <c r="F22" s="3381">
        <v>540</v>
      </c>
      <c r="G22" s="3382">
        <v>140372.51</v>
      </c>
      <c r="H22" s="3381">
        <v>417</v>
      </c>
      <c r="I22" s="3382">
        <v>106918.49</v>
      </c>
      <c r="J22" s="3381">
        <v>540</v>
      </c>
      <c r="K22" s="3382">
        <v>123201.81999999999</v>
      </c>
      <c r="L22" s="3381">
        <v>572</v>
      </c>
      <c r="M22" s="3382">
        <v>145107.41</v>
      </c>
      <c r="N22" s="3381">
        <v>575</v>
      </c>
      <c r="O22" s="3382">
        <v>223722</v>
      </c>
      <c r="P22" s="3381">
        <v>621</v>
      </c>
      <c r="Q22" s="3382">
        <v>216779.97</v>
      </c>
    </row>
    <row r="23" spans="1:17" x14ac:dyDescent="0.25">
      <c r="A23" s="3365" t="s">
        <v>933</v>
      </c>
      <c r="B23" s="3383">
        <v>6377</v>
      </c>
      <c r="C23" s="3384">
        <v>1254625.94</v>
      </c>
      <c r="D23" s="3383">
        <v>6760</v>
      </c>
      <c r="E23" s="3384">
        <v>1141124.764</v>
      </c>
      <c r="F23" s="3383">
        <v>6278</v>
      </c>
      <c r="G23" s="3384">
        <v>1111811.93</v>
      </c>
      <c r="H23" s="3383">
        <v>5853</v>
      </c>
      <c r="I23" s="3384">
        <v>988932.16</v>
      </c>
      <c r="J23" s="3383">
        <v>7800</v>
      </c>
      <c r="K23" s="3384">
        <v>1298679.5299999998</v>
      </c>
      <c r="L23" s="3383">
        <v>7971</v>
      </c>
      <c r="M23" s="3384">
        <v>1484969.2199999997</v>
      </c>
      <c r="N23" s="3383">
        <v>6657</v>
      </c>
      <c r="O23" s="3384">
        <v>1809630</v>
      </c>
      <c r="P23" s="3383">
        <v>7264</v>
      </c>
      <c r="Q23" s="3384">
        <v>1551097</v>
      </c>
    </row>
    <row r="24" spans="1:17" ht="16.8" x14ac:dyDescent="0.25">
      <c r="A24" s="3370" t="s">
        <v>3736</v>
      </c>
      <c r="B24" s="3338"/>
      <c r="C24" s="3338"/>
      <c r="D24" s="3338"/>
      <c r="E24" s="3338"/>
      <c r="F24" s="3338"/>
      <c r="G24" s="3338"/>
    </row>
  </sheetData>
  <mergeCells count="8">
    <mergeCell ref="N4:O4"/>
    <mergeCell ref="P4:Q4"/>
    <mergeCell ref="B4:C4"/>
    <mergeCell ref="D4:E4"/>
    <mergeCell ref="F4:G4"/>
    <mergeCell ref="H4:I4"/>
    <mergeCell ref="J4:K4"/>
    <mergeCell ref="L4:M4"/>
  </mergeCells>
  <hyperlinks>
    <hyperlink ref="A1" location="CONTENT!B218" display="Back to table of contents" xr:uid="{D16D78ED-57A4-47AB-8F0F-FAD84B23162A}"/>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6CD7E-E45A-4CA1-BED3-884DD64DBB50}">
  <dimension ref="A1:Q29"/>
  <sheetViews>
    <sheetView workbookViewId="0">
      <selection sqref="A1:XFD1"/>
    </sheetView>
  </sheetViews>
  <sheetFormatPr defaultColWidth="6.8984375" defaultRowHeight="13.8" x14ac:dyDescent="0.25"/>
  <cols>
    <col min="1" max="1" width="25.8984375" style="3339" customWidth="1"/>
    <col min="2" max="8" width="6.3984375" style="3339" customWidth="1"/>
    <col min="9" max="10" width="8.69921875" style="3339" bestFit="1" customWidth="1"/>
    <col min="11" max="11" width="6.3984375" style="3339" customWidth="1"/>
    <col min="12" max="12" width="6.8984375" style="3339"/>
    <col min="13" max="13" width="7.59765625" style="3339" bestFit="1" customWidth="1"/>
    <col min="14" max="16384" width="6.8984375" style="3339"/>
  </cols>
  <sheetData>
    <row r="1" spans="1:17" s="3282" customFormat="1" ht="15.6" x14ac:dyDescent="0.3">
      <c r="A1" s="3281" t="s">
        <v>0</v>
      </c>
      <c r="F1" s="3283"/>
    </row>
    <row r="2" spans="1:17" ht="16.8" x14ac:dyDescent="0.25">
      <c r="A2" s="3337" t="s">
        <v>3738</v>
      </c>
      <c r="B2" s="3338"/>
      <c r="C2" s="3338"/>
      <c r="D2" s="3338"/>
      <c r="E2" s="3338"/>
      <c r="F2" s="3338"/>
      <c r="G2" s="3338"/>
    </row>
    <row r="3" spans="1:17" x14ac:dyDescent="0.25">
      <c r="A3" s="3338"/>
      <c r="B3" s="3338"/>
      <c r="C3" s="3338"/>
      <c r="D3" s="3338"/>
      <c r="E3" s="3338"/>
      <c r="F3" s="3338"/>
      <c r="G3" s="3338"/>
    </row>
    <row r="4" spans="1:17" x14ac:dyDescent="0.25">
      <c r="A4" s="3340"/>
      <c r="B4" s="6835">
        <v>2017</v>
      </c>
      <c r="C4" s="6834"/>
      <c r="D4" s="6835">
        <v>2018</v>
      </c>
      <c r="E4" s="6834"/>
      <c r="F4" s="6835">
        <v>2019</v>
      </c>
      <c r="G4" s="6834"/>
      <c r="H4" s="6835">
        <v>2020</v>
      </c>
      <c r="I4" s="6834"/>
      <c r="J4" s="6835">
        <v>2021</v>
      </c>
      <c r="K4" s="6834"/>
      <c r="L4" s="6836">
        <v>2022</v>
      </c>
      <c r="M4" s="6837"/>
      <c r="N4" s="6836">
        <v>2023</v>
      </c>
      <c r="O4" s="6837"/>
      <c r="P4" s="6836">
        <v>2024</v>
      </c>
      <c r="Q4" s="6837"/>
    </row>
    <row r="5" spans="1:17" x14ac:dyDescent="0.25">
      <c r="A5" s="3341" t="s">
        <v>3718</v>
      </c>
      <c r="B5" s="3342" t="s">
        <v>3333</v>
      </c>
      <c r="C5" s="3343" t="s">
        <v>3719</v>
      </c>
      <c r="D5" s="3342" t="s">
        <v>3333</v>
      </c>
      <c r="E5" s="3343" t="s">
        <v>3719</v>
      </c>
      <c r="F5" s="3342" t="s">
        <v>3333</v>
      </c>
      <c r="G5" s="3343" t="s">
        <v>3719</v>
      </c>
      <c r="H5" s="3342" t="s">
        <v>3333</v>
      </c>
      <c r="I5" s="3343" t="s">
        <v>3719</v>
      </c>
      <c r="J5" s="3342" t="s">
        <v>3333</v>
      </c>
      <c r="K5" s="3343" t="s">
        <v>3719</v>
      </c>
      <c r="L5" s="3385" t="s">
        <v>3333</v>
      </c>
      <c r="M5" s="3385" t="s">
        <v>3719</v>
      </c>
      <c r="N5" s="3385" t="s">
        <v>3333</v>
      </c>
      <c r="O5" s="3385" t="s">
        <v>3719</v>
      </c>
      <c r="P5" s="3385" t="s">
        <v>3333</v>
      </c>
      <c r="Q5" s="3385" t="s">
        <v>3719</v>
      </c>
    </row>
    <row r="6" spans="1:17" x14ac:dyDescent="0.25">
      <c r="A6" s="3346"/>
      <c r="B6" s="3342" t="s">
        <v>3696</v>
      </c>
      <c r="C6" s="3343" t="s">
        <v>3695</v>
      </c>
      <c r="D6" s="3342" t="s">
        <v>3696</v>
      </c>
      <c r="E6" s="3343" t="s">
        <v>3695</v>
      </c>
      <c r="F6" s="3342" t="s">
        <v>3696</v>
      </c>
      <c r="G6" s="3343" t="s">
        <v>3695</v>
      </c>
      <c r="H6" s="3342" t="s">
        <v>3696</v>
      </c>
      <c r="I6" s="3343" t="s">
        <v>3695</v>
      </c>
      <c r="J6" s="3342" t="s">
        <v>3696</v>
      </c>
      <c r="K6" s="3343" t="s">
        <v>3695</v>
      </c>
      <c r="L6" s="3385" t="s">
        <v>3696</v>
      </c>
      <c r="M6" s="3385" t="s">
        <v>3695</v>
      </c>
      <c r="N6" s="3385" t="s">
        <v>3696</v>
      </c>
      <c r="O6" s="3385" t="s">
        <v>3695</v>
      </c>
      <c r="P6" s="3385" t="s">
        <v>3696</v>
      </c>
      <c r="Q6" s="3385" t="s">
        <v>3695</v>
      </c>
    </row>
    <row r="7" spans="1:17" x14ac:dyDescent="0.25">
      <c r="A7" s="3348"/>
      <c r="B7" s="3349" t="s">
        <v>3697</v>
      </c>
      <c r="C7" s="3350" t="s">
        <v>3720</v>
      </c>
      <c r="D7" s="3349" t="s">
        <v>3697</v>
      </c>
      <c r="E7" s="3350" t="s">
        <v>3720</v>
      </c>
      <c r="F7" s="3349" t="s">
        <v>3697</v>
      </c>
      <c r="G7" s="3350" t="s">
        <v>3720</v>
      </c>
      <c r="H7" s="3349" t="s">
        <v>3697</v>
      </c>
      <c r="I7" s="3350" t="s">
        <v>3720</v>
      </c>
      <c r="J7" s="3349" t="s">
        <v>3697</v>
      </c>
      <c r="K7" s="3350" t="s">
        <v>3720</v>
      </c>
      <c r="L7" s="3386" t="s">
        <v>3697</v>
      </c>
      <c r="M7" s="3386" t="s">
        <v>3720</v>
      </c>
      <c r="N7" s="3386" t="s">
        <v>3697</v>
      </c>
      <c r="O7" s="3386" t="s">
        <v>3720</v>
      </c>
      <c r="P7" s="3386" t="s">
        <v>3697</v>
      </c>
      <c r="Q7" s="3386" t="s">
        <v>3720</v>
      </c>
    </row>
    <row r="8" spans="1:17" x14ac:dyDescent="0.25">
      <c r="A8" s="3352" t="s">
        <v>3721</v>
      </c>
      <c r="B8" s="3372">
        <v>190</v>
      </c>
      <c r="C8" s="3373">
        <v>108461.75</v>
      </c>
      <c r="D8" s="3372">
        <v>138</v>
      </c>
      <c r="E8" s="3373">
        <v>123203</v>
      </c>
      <c r="F8" s="3372">
        <v>173</v>
      </c>
      <c r="G8" s="3373">
        <v>225176.71999999997</v>
      </c>
      <c r="H8" s="3372">
        <v>133</v>
      </c>
      <c r="I8" s="3373">
        <v>87868.87000000001</v>
      </c>
      <c r="J8" s="3372">
        <v>179</v>
      </c>
      <c r="K8" s="3373">
        <v>195421.94999999998</v>
      </c>
      <c r="L8" s="3387">
        <v>155</v>
      </c>
      <c r="M8" s="3388">
        <v>163018.32</v>
      </c>
      <c r="N8" s="3387">
        <v>159</v>
      </c>
      <c r="O8" s="3388">
        <v>94683</v>
      </c>
      <c r="P8" s="3387">
        <v>176</v>
      </c>
      <c r="Q8" s="3388">
        <v>138144</v>
      </c>
    </row>
    <row r="9" spans="1:17" x14ac:dyDescent="0.25">
      <c r="A9" s="3355" t="s">
        <v>3722</v>
      </c>
      <c r="B9" s="3374">
        <v>43</v>
      </c>
      <c r="C9" s="3375">
        <v>23984.75</v>
      </c>
      <c r="D9" s="3374">
        <v>50</v>
      </c>
      <c r="E9" s="3375">
        <v>85067</v>
      </c>
      <c r="F9" s="3374">
        <v>43</v>
      </c>
      <c r="G9" s="3375">
        <v>34834.14</v>
      </c>
      <c r="H9" s="3374">
        <v>37</v>
      </c>
      <c r="I9" s="3375">
        <v>25146.2</v>
      </c>
      <c r="J9" s="3374">
        <v>32</v>
      </c>
      <c r="K9" s="3375">
        <v>72308.789999999994</v>
      </c>
      <c r="L9" s="3389">
        <v>41</v>
      </c>
      <c r="M9" s="3390">
        <v>45047.06</v>
      </c>
      <c r="N9" s="3389">
        <v>32</v>
      </c>
      <c r="O9" s="3390">
        <v>27109</v>
      </c>
      <c r="P9" s="3389">
        <v>46</v>
      </c>
      <c r="Q9" s="3390">
        <v>33731</v>
      </c>
    </row>
    <row r="10" spans="1:17" x14ac:dyDescent="0.25">
      <c r="A10" s="3355" t="s">
        <v>3723</v>
      </c>
      <c r="B10" s="3374">
        <v>38</v>
      </c>
      <c r="C10" s="3375">
        <v>7696</v>
      </c>
      <c r="D10" s="3374">
        <v>21</v>
      </c>
      <c r="E10" s="3375">
        <v>5966</v>
      </c>
      <c r="F10" s="3374">
        <v>25</v>
      </c>
      <c r="G10" s="3375">
        <v>11199.22</v>
      </c>
      <c r="H10" s="3374">
        <v>13</v>
      </c>
      <c r="I10" s="3375">
        <v>5240.16</v>
      </c>
      <c r="J10" s="3374">
        <v>20</v>
      </c>
      <c r="K10" s="3375">
        <v>6754.2199999999993</v>
      </c>
      <c r="L10" s="3389">
        <v>28</v>
      </c>
      <c r="M10" s="3390">
        <v>39066.960000000006</v>
      </c>
      <c r="N10" s="3389">
        <v>21</v>
      </c>
      <c r="O10" s="3390">
        <v>9358</v>
      </c>
      <c r="P10" s="3389">
        <v>24</v>
      </c>
      <c r="Q10" s="3390">
        <v>10282</v>
      </c>
    </row>
    <row r="11" spans="1:17" x14ac:dyDescent="0.25">
      <c r="A11" s="3355" t="s">
        <v>3724</v>
      </c>
      <c r="B11" s="3374">
        <v>33</v>
      </c>
      <c r="C11" s="3375">
        <v>17283</v>
      </c>
      <c r="D11" s="3374">
        <v>17</v>
      </c>
      <c r="E11" s="3375">
        <v>4346</v>
      </c>
      <c r="F11" s="3374">
        <v>10</v>
      </c>
      <c r="G11" s="3375">
        <v>3341.81</v>
      </c>
      <c r="H11" s="3374">
        <v>12</v>
      </c>
      <c r="I11" s="3375">
        <v>3387.26</v>
      </c>
      <c r="J11" s="3374">
        <v>11</v>
      </c>
      <c r="K11" s="3375">
        <v>1523.1699999999998</v>
      </c>
      <c r="L11" s="3389">
        <v>17</v>
      </c>
      <c r="M11" s="3390">
        <v>12737.99</v>
      </c>
      <c r="N11" s="3389">
        <v>19</v>
      </c>
      <c r="O11" s="3390">
        <v>14135</v>
      </c>
      <c r="P11" s="3389">
        <v>26</v>
      </c>
      <c r="Q11" s="3390">
        <v>19553</v>
      </c>
    </row>
    <row r="12" spans="1:17" x14ac:dyDescent="0.25">
      <c r="A12" s="3355" t="s">
        <v>3725</v>
      </c>
      <c r="B12" s="3374">
        <v>39</v>
      </c>
      <c r="C12" s="3375">
        <v>23010</v>
      </c>
      <c r="D12" s="3374">
        <v>12</v>
      </c>
      <c r="E12" s="3375">
        <v>4809</v>
      </c>
      <c r="F12" s="3374">
        <v>34</v>
      </c>
      <c r="G12" s="3375">
        <v>148693.74</v>
      </c>
      <c r="H12" s="3374">
        <v>27</v>
      </c>
      <c r="I12" s="3375">
        <v>24585.510000000002</v>
      </c>
      <c r="J12" s="3374">
        <v>25</v>
      </c>
      <c r="K12" s="3375">
        <v>37585.229999999996</v>
      </c>
      <c r="L12" s="3389">
        <v>22</v>
      </c>
      <c r="M12" s="3390">
        <v>20707.349999999999</v>
      </c>
      <c r="N12" s="3389">
        <v>21</v>
      </c>
      <c r="O12" s="3390">
        <v>7113</v>
      </c>
      <c r="P12" s="3389">
        <v>16</v>
      </c>
      <c r="Q12" s="3390">
        <v>32757</v>
      </c>
    </row>
    <row r="13" spans="1:17" x14ac:dyDescent="0.25">
      <c r="A13" s="3355" t="s">
        <v>3726</v>
      </c>
      <c r="B13" s="3374">
        <v>37</v>
      </c>
      <c r="C13" s="3375">
        <v>36488</v>
      </c>
      <c r="D13" s="3376">
        <v>38</v>
      </c>
      <c r="E13" s="3375">
        <v>23015</v>
      </c>
      <c r="F13" s="3374">
        <v>61</v>
      </c>
      <c r="G13" s="3375">
        <v>27107.81</v>
      </c>
      <c r="H13" s="3374">
        <v>44</v>
      </c>
      <c r="I13" s="3375">
        <v>29509.74</v>
      </c>
      <c r="J13" s="3374">
        <v>91</v>
      </c>
      <c r="K13" s="3375">
        <v>77250.539999999994</v>
      </c>
      <c r="L13" s="3389">
        <v>47</v>
      </c>
      <c r="M13" s="3390">
        <v>45458.959999999992</v>
      </c>
      <c r="N13" s="3389">
        <v>66</v>
      </c>
      <c r="O13" s="3390">
        <v>36968</v>
      </c>
      <c r="P13" s="3389">
        <v>64</v>
      </c>
      <c r="Q13" s="3390">
        <v>41821</v>
      </c>
    </row>
    <row r="14" spans="1:17" x14ac:dyDescent="0.25">
      <c r="A14" s="3359" t="s">
        <v>3727</v>
      </c>
      <c r="B14" s="3377">
        <v>336</v>
      </c>
      <c r="C14" s="3378">
        <v>119368.19</v>
      </c>
      <c r="D14" s="3377">
        <v>346</v>
      </c>
      <c r="E14" s="3378">
        <v>369428</v>
      </c>
      <c r="F14" s="3377">
        <v>284</v>
      </c>
      <c r="G14" s="3378">
        <v>273932.57999999996</v>
      </c>
      <c r="H14" s="3377">
        <v>251</v>
      </c>
      <c r="I14" s="3378">
        <v>183101.19</v>
      </c>
      <c r="J14" s="3377">
        <v>349</v>
      </c>
      <c r="K14" s="3378">
        <v>367895.06</v>
      </c>
      <c r="L14" s="3391">
        <v>378</v>
      </c>
      <c r="M14" s="3392">
        <v>284557.07</v>
      </c>
      <c r="N14" s="3391">
        <v>351</v>
      </c>
      <c r="O14" s="3392">
        <v>431236</v>
      </c>
      <c r="P14" s="3391">
        <v>404</v>
      </c>
      <c r="Q14" s="3392">
        <v>418094</v>
      </c>
    </row>
    <row r="15" spans="1:17" x14ac:dyDescent="0.25">
      <c r="A15" s="3355" t="s">
        <v>3728</v>
      </c>
      <c r="B15" s="3374">
        <v>81</v>
      </c>
      <c r="C15" s="3375">
        <v>27984.629999999997</v>
      </c>
      <c r="D15" s="3374">
        <v>67</v>
      </c>
      <c r="E15" s="3375">
        <v>146849</v>
      </c>
      <c r="F15" s="3374">
        <v>43</v>
      </c>
      <c r="G15" s="3375">
        <v>22025.47</v>
      </c>
      <c r="H15" s="3374">
        <v>33</v>
      </c>
      <c r="I15" s="3375">
        <v>15923.380000000001</v>
      </c>
      <c r="J15" s="3374">
        <v>96</v>
      </c>
      <c r="K15" s="3375">
        <v>122569.72</v>
      </c>
      <c r="L15" s="3389">
        <v>81</v>
      </c>
      <c r="M15" s="3390">
        <v>61999.09</v>
      </c>
      <c r="N15" s="3389">
        <v>100</v>
      </c>
      <c r="O15" s="3390">
        <v>77168</v>
      </c>
      <c r="P15" s="3389">
        <v>90</v>
      </c>
      <c r="Q15" s="3390">
        <v>63830</v>
      </c>
    </row>
    <row r="16" spans="1:17" x14ac:dyDescent="0.25">
      <c r="A16" s="3355" t="s">
        <v>3729</v>
      </c>
      <c r="B16" s="3374">
        <v>69</v>
      </c>
      <c r="C16" s="3375">
        <v>33308.65</v>
      </c>
      <c r="D16" s="3374">
        <v>56</v>
      </c>
      <c r="E16" s="3375">
        <v>29063</v>
      </c>
      <c r="F16" s="3374">
        <v>34</v>
      </c>
      <c r="G16" s="3375">
        <v>43120.38</v>
      </c>
      <c r="H16" s="3374">
        <v>39</v>
      </c>
      <c r="I16" s="3375">
        <v>10322.630000000001</v>
      </c>
      <c r="J16" s="3374">
        <v>73</v>
      </c>
      <c r="K16" s="3375">
        <v>35792.71</v>
      </c>
      <c r="L16" s="3389">
        <v>99</v>
      </c>
      <c r="M16" s="3390">
        <v>109827.6</v>
      </c>
      <c r="N16" s="3389">
        <v>65</v>
      </c>
      <c r="O16" s="3390">
        <v>32108</v>
      </c>
      <c r="P16" s="3389">
        <v>68</v>
      </c>
      <c r="Q16" s="3390">
        <v>28205</v>
      </c>
    </row>
    <row r="17" spans="1:17" x14ac:dyDescent="0.25">
      <c r="A17" s="3355" t="s">
        <v>3730</v>
      </c>
      <c r="B17" s="3374">
        <v>45</v>
      </c>
      <c r="C17" s="3375">
        <v>13427.45</v>
      </c>
      <c r="D17" s="3374">
        <v>94</v>
      </c>
      <c r="E17" s="3375">
        <v>39770</v>
      </c>
      <c r="F17" s="3374">
        <v>84</v>
      </c>
      <c r="G17" s="3375">
        <v>54319.21</v>
      </c>
      <c r="H17" s="3374">
        <v>69</v>
      </c>
      <c r="I17" s="3375">
        <v>15247.140000000001</v>
      </c>
      <c r="J17" s="3374">
        <v>50</v>
      </c>
      <c r="K17" s="3375">
        <v>21398.58</v>
      </c>
      <c r="L17" s="3389">
        <v>68</v>
      </c>
      <c r="M17" s="3390">
        <v>20080.05</v>
      </c>
      <c r="N17" s="3389">
        <v>54</v>
      </c>
      <c r="O17" s="3390">
        <v>29187</v>
      </c>
      <c r="P17" s="3389">
        <v>81</v>
      </c>
      <c r="Q17" s="3390">
        <v>40640</v>
      </c>
    </row>
    <row r="18" spans="1:17" x14ac:dyDescent="0.25">
      <c r="A18" s="3362" t="s">
        <v>3731</v>
      </c>
      <c r="B18" s="3374">
        <v>40</v>
      </c>
      <c r="C18" s="3375">
        <v>5167</v>
      </c>
      <c r="D18" s="3374">
        <v>56</v>
      </c>
      <c r="E18" s="3375">
        <v>59557</v>
      </c>
      <c r="F18" s="3374">
        <v>44</v>
      </c>
      <c r="G18" s="3375">
        <v>40127.82</v>
      </c>
      <c r="H18" s="3374">
        <v>20</v>
      </c>
      <c r="I18" s="3375">
        <v>7739.7199999999993</v>
      </c>
      <c r="J18" s="3374">
        <v>46</v>
      </c>
      <c r="K18" s="3375">
        <v>75043.960000000006</v>
      </c>
      <c r="L18" s="3389">
        <v>43</v>
      </c>
      <c r="M18" s="3390">
        <v>13492.720000000001</v>
      </c>
      <c r="N18" s="3389">
        <v>40</v>
      </c>
      <c r="O18" s="3390">
        <v>90301</v>
      </c>
      <c r="P18" s="3389">
        <v>44</v>
      </c>
      <c r="Q18" s="3390">
        <v>24611</v>
      </c>
    </row>
    <row r="19" spans="1:17" x14ac:dyDescent="0.25">
      <c r="A19" s="3355" t="s">
        <v>3732</v>
      </c>
      <c r="B19" s="3374">
        <v>33</v>
      </c>
      <c r="C19" s="3375">
        <v>7530</v>
      </c>
      <c r="D19" s="3374">
        <v>30</v>
      </c>
      <c r="E19" s="3375">
        <v>6388</v>
      </c>
      <c r="F19" s="3374">
        <v>20</v>
      </c>
      <c r="G19" s="3375">
        <v>8792.9699999999993</v>
      </c>
      <c r="H19" s="3374">
        <v>22</v>
      </c>
      <c r="I19" s="3375">
        <v>20969.52</v>
      </c>
      <c r="J19" s="3374">
        <v>26</v>
      </c>
      <c r="K19" s="3375">
        <v>11865.54</v>
      </c>
      <c r="L19" s="3389">
        <v>33</v>
      </c>
      <c r="M19" s="3390">
        <v>14463.93</v>
      </c>
      <c r="N19" s="3389">
        <v>22</v>
      </c>
      <c r="O19" s="3390">
        <v>4946</v>
      </c>
      <c r="P19" s="3389">
        <v>36</v>
      </c>
      <c r="Q19" s="3390">
        <v>12548</v>
      </c>
    </row>
    <row r="20" spans="1:17" x14ac:dyDescent="0.25">
      <c r="A20" s="3355" t="s">
        <v>3733</v>
      </c>
      <c r="B20" s="3374">
        <v>0</v>
      </c>
      <c r="C20" s="3375">
        <v>0</v>
      </c>
      <c r="D20" s="3374">
        <v>0</v>
      </c>
      <c r="E20" s="3375">
        <v>0</v>
      </c>
      <c r="F20" s="3374">
        <v>4</v>
      </c>
      <c r="G20" s="3375">
        <v>1144.24</v>
      </c>
      <c r="H20" s="3374">
        <v>0</v>
      </c>
      <c r="I20" s="3375">
        <v>0</v>
      </c>
      <c r="J20" s="3374">
        <v>1</v>
      </c>
      <c r="K20" s="3375">
        <v>143</v>
      </c>
      <c r="L20" s="3389">
        <v>0</v>
      </c>
      <c r="M20" s="3390">
        <v>0</v>
      </c>
      <c r="N20" s="3389">
        <v>0</v>
      </c>
      <c r="O20" s="3390">
        <v>0</v>
      </c>
      <c r="P20" s="3389">
        <v>2</v>
      </c>
      <c r="Q20" s="3390">
        <v>53</v>
      </c>
    </row>
    <row r="21" spans="1:17" x14ac:dyDescent="0.25">
      <c r="A21" s="3355" t="s">
        <v>3734</v>
      </c>
      <c r="B21" s="3374">
        <v>35</v>
      </c>
      <c r="C21" s="3375">
        <v>19939.46</v>
      </c>
      <c r="D21" s="3374">
        <v>19</v>
      </c>
      <c r="E21" s="3375">
        <v>35306</v>
      </c>
      <c r="F21" s="3374">
        <v>20</v>
      </c>
      <c r="G21" s="3375">
        <v>34279.49</v>
      </c>
      <c r="H21" s="3374">
        <v>17</v>
      </c>
      <c r="I21" s="3375">
        <v>37682.85</v>
      </c>
      <c r="J21" s="3374">
        <v>23</v>
      </c>
      <c r="K21" s="3375">
        <v>67515.850000000006</v>
      </c>
      <c r="L21" s="3389">
        <v>27</v>
      </c>
      <c r="M21" s="3390">
        <v>33026.43</v>
      </c>
      <c r="N21" s="3389">
        <v>35</v>
      </c>
      <c r="O21" s="3390">
        <v>142526</v>
      </c>
      <c r="P21" s="3389">
        <v>39</v>
      </c>
      <c r="Q21" s="3390">
        <v>157821</v>
      </c>
    </row>
    <row r="22" spans="1:17" x14ac:dyDescent="0.25">
      <c r="A22" s="3355" t="s">
        <v>3735</v>
      </c>
      <c r="B22" s="3381">
        <v>33</v>
      </c>
      <c r="C22" s="3382">
        <v>12011</v>
      </c>
      <c r="D22" s="3381">
        <v>24</v>
      </c>
      <c r="E22" s="3382">
        <v>52495</v>
      </c>
      <c r="F22" s="3381">
        <v>35</v>
      </c>
      <c r="G22" s="3382">
        <v>70123</v>
      </c>
      <c r="H22" s="3381">
        <v>51</v>
      </c>
      <c r="I22" s="3382">
        <v>75215.950000000012</v>
      </c>
      <c r="J22" s="3381">
        <v>34</v>
      </c>
      <c r="K22" s="3382">
        <v>33565.699999999997</v>
      </c>
      <c r="L22" s="3389">
        <v>27</v>
      </c>
      <c r="M22" s="3390">
        <v>31667.250000000004</v>
      </c>
      <c r="N22" s="3389">
        <v>35</v>
      </c>
      <c r="O22" s="3390">
        <v>55000</v>
      </c>
      <c r="P22" s="3389">
        <v>44</v>
      </c>
      <c r="Q22" s="3390">
        <v>90386</v>
      </c>
    </row>
    <row r="23" spans="1:17" x14ac:dyDescent="0.25">
      <c r="A23" s="3365" t="s">
        <v>933</v>
      </c>
      <c r="B23" s="3383">
        <v>526</v>
      </c>
      <c r="C23" s="3384">
        <v>227829.94</v>
      </c>
      <c r="D23" s="3383">
        <v>484</v>
      </c>
      <c r="E23" s="3384">
        <v>492631</v>
      </c>
      <c r="F23" s="3383">
        <v>457</v>
      </c>
      <c r="G23" s="3384">
        <v>499109.29999999993</v>
      </c>
      <c r="H23" s="3383">
        <v>384</v>
      </c>
      <c r="I23" s="3384">
        <v>270970.06</v>
      </c>
      <c r="J23" s="3383">
        <v>528</v>
      </c>
      <c r="K23" s="3384">
        <v>563317.01</v>
      </c>
      <c r="L23" s="3393">
        <v>533</v>
      </c>
      <c r="M23" s="3394">
        <v>447575.39</v>
      </c>
      <c r="N23" s="3393">
        <v>510</v>
      </c>
      <c r="O23" s="3394">
        <v>525919</v>
      </c>
      <c r="P23" s="3393">
        <v>580</v>
      </c>
      <c r="Q23" s="3394">
        <v>556238</v>
      </c>
    </row>
    <row r="24" spans="1:17" ht="16.8" x14ac:dyDescent="0.25">
      <c r="A24" s="3370" t="s">
        <v>3736</v>
      </c>
      <c r="B24" s="3338"/>
      <c r="C24" s="3338"/>
      <c r="D24" s="3338"/>
      <c r="E24" s="3338"/>
      <c r="F24" s="3338"/>
      <c r="G24" s="3338"/>
    </row>
    <row r="25" spans="1:17" x14ac:dyDescent="0.25">
      <c r="A25" s="3371"/>
      <c r="I25" s="3395"/>
    </row>
    <row r="26" spans="1:17" x14ac:dyDescent="0.25">
      <c r="I26" s="3396"/>
    </row>
    <row r="28" spans="1:17" x14ac:dyDescent="0.25">
      <c r="I28" s="3396"/>
    </row>
    <row r="29" spans="1:17" x14ac:dyDescent="0.25">
      <c r="J29" s="3397"/>
    </row>
  </sheetData>
  <mergeCells count="8">
    <mergeCell ref="N4:O4"/>
    <mergeCell ref="P4:Q4"/>
    <mergeCell ref="B4:C4"/>
    <mergeCell ref="D4:E4"/>
    <mergeCell ref="F4:G4"/>
    <mergeCell ref="H4:I4"/>
    <mergeCell ref="J4:K4"/>
    <mergeCell ref="L4:M4"/>
  </mergeCells>
  <hyperlinks>
    <hyperlink ref="A1" location="CONTENT!B218" display="Back to table of contents" xr:uid="{452D47A3-058B-404B-B09B-48DE09BA38E4}"/>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5EAA-2BE5-4FE4-85B5-6BEA75EE8F14}">
  <dimension ref="A1:AG13"/>
  <sheetViews>
    <sheetView workbookViewId="0">
      <selection sqref="A1:XFD1"/>
    </sheetView>
  </sheetViews>
  <sheetFormatPr defaultColWidth="8" defaultRowHeight="13.2" x14ac:dyDescent="0.25"/>
  <cols>
    <col min="1" max="1" width="12.59765625" style="3400" customWidth="1"/>
    <col min="2" max="33" width="4.69921875" style="3400" customWidth="1"/>
    <col min="34" max="16384" width="8" style="3400"/>
  </cols>
  <sheetData>
    <row r="1" spans="1:33" s="3282" customFormat="1" ht="15.6" x14ac:dyDescent="0.3">
      <c r="A1" s="3281" t="s">
        <v>0</v>
      </c>
      <c r="F1" s="3283"/>
    </row>
    <row r="2" spans="1:33" ht="18" x14ac:dyDescent="0.3">
      <c r="A2" s="3398" t="s">
        <v>3739</v>
      </c>
      <c r="B2" s="3399"/>
      <c r="C2" s="3399"/>
      <c r="D2" s="3399"/>
      <c r="E2" s="3399"/>
      <c r="F2" s="3399"/>
      <c r="G2" s="3399"/>
      <c r="H2" s="3399"/>
      <c r="I2" s="3399"/>
      <c r="J2" s="3399"/>
      <c r="K2" s="3399"/>
      <c r="L2" s="3399"/>
      <c r="M2" s="3399"/>
      <c r="N2" s="3399"/>
      <c r="O2" s="3399"/>
      <c r="P2" s="3399"/>
      <c r="Q2" s="3399"/>
      <c r="R2" s="3399"/>
      <c r="S2" s="3399"/>
      <c r="T2" s="3399"/>
      <c r="U2" s="3399"/>
    </row>
    <row r="3" spans="1:33" ht="13.8" x14ac:dyDescent="0.25">
      <c r="A3" s="3399"/>
      <c r="B3" s="3399"/>
      <c r="C3" s="3399"/>
      <c r="D3" s="3399"/>
      <c r="E3" s="3399"/>
      <c r="F3" s="3399"/>
      <c r="G3" s="3399"/>
      <c r="H3" s="3399"/>
      <c r="I3" s="3399"/>
      <c r="J3" s="3399"/>
      <c r="K3" s="3399"/>
      <c r="L3" s="3399"/>
      <c r="M3" s="3399"/>
      <c r="N3" s="3399"/>
      <c r="O3" s="3399"/>
      <c r="P3" s="3399"/>
      <c r="Q3" s="3399"/>
      <c r="R3" s="3399"/>
      <c r="S3" s="3399"/>
      <c r="T3" s="3399"/>
      <c r="U3" s="3399"/>
    </row>
    <row r="4" spans="1:33" x14ac:dyDescent="0.25">
      <c r="A4" s="6847" t="s">
        <v>3740</v>
      </c>
      <c r="B4" s="6841">
        <v>2017</v>
      </c>
      <c r="C4" s="6841"/>
      <c r="D4" s="6841"/>
      <c r="E4" s="6842"/>
      <c r="F4" s="6840">
        <v>2018</v>
      </c>
      <c r="G4" s="6841"/>
      <c r="H4" s="6841"/>
      <c r="I4" s="6842"/>
      <c r="J4" s="6840">
        <v>2019</v>
      </c>
      <c r="K4" s="6841"/>
      <c r="L4" s="6841"/>
      <c r="M4" s="6842"/>
      <c r="N4" s="6840">
        <v>2020</v>
      </c>
      <c r="O4" s="6841"/>
      <c r="P4" s="6841"/>
      <c r="Q4" s="6842"/>
      <c r="R4" s="6840">
        <v>2021</v>
      </c>
      <c r="S4" s="6841"/>
      <c r="T4" s="6841"/>
      <c r="U4" s="6842"/>
      <c r="V4" s="6841">
        <v>2022</v>
      </c>
      <c r="W4" s="6841"/>
      <c r="X4" s="6841"/>
      <c r="Y4" s="6842"/>
      <c r="Z4" s="6841">
        <v>2023</v>
      </c>
      <c r="AA4" s="6841"/>
      <c r="AB4" s="6841"/>
      <c r="AC4" s="6842"/>
      <c r="AD4" s="6841" t="s">
        <v>217</v>
      </c>
      <c r="AE4" s="6841"/>
      <c r="AF4" s="6841"/>
      <c r="AG4" s="6842"/>
    </row>
    <row r="5" spans="1:33" x14ac:dyDescent="0.25">
      <c r="A5" s="6848"/>
      <c r="B5" s="3401" t="s">
        <v>1743</v>
      </c>
      <c r="C5" s="3402" t="s">
        <v>1744</v>
      </c>
      <c r="D5" s="6838" t="s">
        <v>6</v>
      </c>
      <c r="E5" s="6839"/>
      <c r="F5" s="3401" t="s">
        <v>1743</v>
      </c>
      <c r="G5" s="3402" t="s">
        <v>1744</v>
      </c>
      <c r="H5" s="6838" t="s">
        <v>6</v>
      </c>
      <c r="I5" s="6839"/>
      <c r="J5" s="3401" t="s">
        <v>1743</v>
      </c>
      <c r="K5" s="3402" t="s">
        <v>1744</v>
      </c>
      <c r="L5" s="6838" t="s">
        <v>6</v>
      </c>
      <c r="M5" s="6839"/>
      <c r="N5" s="3401" t="s">
        <v>1743</v>
      </c>
      <c r="O5" s="3402" t="s">
        <v>1744</v>
      </c>
      <c r="P5" s="6838" t="s">
        <v>6</v>
      </c>
      <c r="Q5" s="6839"/>
      <c r="R5" s="3401" t="s">
        <v>1743</v>
      </c>
      <c r="S5" s="3402" t="s">
        <v>1744</v>
      </c>
      <c r="T5" s="6838" t="s">
        <v>6</v>
      </c>
      <c r="U5" s="6839"/>
      <c r="V5" s="3403" t="s">
        <v>1743</v>
      </c>
      <c r="W5" s="3404" t="s">
        <v>1744</v>
      </c>
      <c r="X5" s="6843" t="s">
        <v>6</v>
      </c>
      <c r="Y5" s="6844"/>
      <c r="Z5" s="3403" t="s">
        <v>1743</v>
      </c>
      <c r="AA5" s="3404" t="s">
        <v>1744</v>
      </c>
      <c r="AB5" s="6843" t="s">
        <v>6</v>
      </c>
      <c r="AC5" s="6844"/>
      <c r="AD5" s="3403" t="s">
        <v>1743</v>
      </c>
      <c r="AE5" s="3404" t="s">
        <v>1744</v>
      </c>
      <c r="AF5" s="6843" t="s">
        <v>6</v>
      </c>
      <c r="AG5" s="6844"/>
    </row>
    <row r="6" spans="1:33" x14ac:dyDescent="0.25">
      <c r="A6" s="6849"/>
      <c r="B6" s="6838" t="s">
        <v>316</v>
      </c>
      <c r="C6" s="6845"/>
      <c r="D6" s="6839"/>
      <c r="E6" s="3405" t="s">
        <v>398</v>
      </c>
      <c r="F6" s="6838" t="s">
        <v>316</v>
      </c>
      <c r="G6" s="6845"/>
      <c r="H6" s="6839"/>
      <c r="I6" s="3405" t="s">
        <v>398</v>
      </c>
      <c r="J6" s="6838" t="s">
        <v>316</v>
      </c>
      <c r="K6" s="6845"/>
      <c r="L6" s="6839"/>
      <c r="M6" s="3405" t="s">
        <v>398</v>
      </c>
      <c r="N6" s="6838" t="s">
        <v>316</v>
      </c>
      <c r="O6" s="6845"/>
      <c r="P6" s="6839"/>
      <c r="Q6" s="3406" t="s">
        <v>398</v>
      </c>
      <c r="R6" s="6838" t="s">
        <v>316</v>
      </c>
      <c r="S6" s="6845"/>
      <c r="T6" s="6839"/>
      <c r="U6" s="3406" t="s">
        <v>398</v>
      </c>
      <c r="V6" s="6843" t="s">
        <v>316</v>
      </c>
      <c r="W6" s="6846"/>
      <c r="X6" s="6844"/>
      <c r="Y6" s="3407" t="s">
        <v>398</v>
      </c>
      <c r="Z6" s="6843" t="s">
        <v>316</v>
      </c>
      <c r="AA6" s="6846"/>
      <c r="AB6" s="6844"/>
      <c r="AC6" s="3407" t="s">
        <v>398</v>
      </c>
      <c r="AD6" s="6843" t="s">
        <v>316</v>
      </c>
      <c r="AE6" s="6846" t="s">
        <v>316</v>
      </c>
      <c r="AF6" s="6844" t="s">
        <v>316</v>
      </c>
      <c r="AG6" s="3407" t="s">
        <v>398</v>
      </c>
    </row>
    <row r="7" spans="1:33" ht="13.8" x14ac:dyDescent="0.25">
      <c r="A7" s="3408" t="s">
        <v>3741</v>
      </c>
      <c r="B7" s="3409">
        <v>263</v>
      </c>
      <c r="C7" s="3410">
        <v>313</v>
      </c>
      <c r="D7" s="3411">
        <v>576</v>
      </c>
      <c r="E7" s="3412">
        <v>9.0324604045789556</v>
      </c>
      <c r="F7" s="3409">
        <v>236</v>
      </c>
      <c r="G7" s="3410">
        <v>336</v>
      </c>
      <c r="H7" s="3411">
        <v>572</v>
      </c>
      <c r="I7" s="3413">
        <v>8.4615384615384617</v>
      </c>
      <c r="J7" s="3409">
        <v>320</v>
      </c>
      <c r="K7" s="3410">
        <v>388</v>
      </c>
      <c r="L7" s="3411">
        <v>708</v>
      </c>
      <c r="M7" s="3412">
        <v>11.277476903472444</v>
      </c>
      <c r="N7" s="3414">
        <v>216</v>
      </c>
      <c r="O7" s="3414">
        <v>422</v>
      </c>
      <c r="P7" s="3414">
        <v>638</v>
      </c>
      <c r="Q7" s="3413">
        <v>10.900392960874765</v>
      </c>
      <c r="R7" s="3414">
        <v>353</v>
      </c>
      <c r="S7" s="3414">
        <v>480</v>
      </c>
      <c r="T7" s="3414">
        <v>833</v>
      </c>
      <c r="U7" s="3412">
        <v>10.679487179487179</v>
      </c>
      <c r="V7" s="3414">
        <v>317</v>
      </c>
      <c r="W7" s="3414">
        <v>443</v>
      </c>
      <c r="X7" s="3414">
        <v>760</v>
      </c>
      <c r="Y7" s="3412">
        <v>9.5345627901141636</v>
      </c>
      <c r="Z7" s="3414">
        <v>203</v>
      </c>
      <c r="AA7" s="3414">
        <v>374</v>
      </c>
      <c r="AB7" s="3414">
        <v>577</v>
      </c>
      <c r="AC7" s="3412">
        <v>8.6675679735616651</v>
      </c>
      <c r="AD7" s="3414">
        <v>232</v>
      </c>
      <c r="AE7" s="3414">
        <v>403</v>
      </c>
      <c r="AF7" s="3414">
        <v>635</v>
      </c>
      <c r="AG7" s="3412">
        <v>8.7417400881057272</v>
      </c>
    </row>
    <row r="8" spans="1:33" ht="13.8" x14ac:dyDescent="0.25">
      <c r="A8" s="3415" t="s">
        <v>3742</v>
      </c>
      <c r="B8" s="3416">
        <v>986</v>
      </c>
      <c r="C8" s="3417">
        <v>2224</v>
      </c>
      <c r="D8" s="3418">
        <v>3210</v>
      </c>
      <c r="E8" s="3419">
        <v>50.337149129684796</v>
      </c>
      <c r="F8" s="3416">
        <v>991</v>
      </c>
      <c r="G8" s="3417">
        <v>2536</v>
      </c>
      <c r="H8" s="3418">
        <v>3527</v>
      </c>
      <c r="I8" s="3420">
        <v>52.174556213017752</v>
      </c>
      <c r="J8" s="3416">
        <v>747</v>
      </c>
      <c r="K8" s="3417">
        <v>2061</v>
      </c>
      <c r="L8" s="3418">
        <v>2808</v>
      </c>
      <c r="M8" s="3419">
        <v>44.727620261229688</v>
      </c>
      <c r="N8" s="3414">
        <v>601</v>
      </c>
      <c r="O8" s="3414">
        <v>1976</v>
      </c>
      <c r="P8" s="3414">
        <v>2577</v>
      </c>
      <c r="Q8" s="3420">
        <v>44.028703229113276</v>
      </c>
      <c r="R8" s="3414">
        <v>941</v>
      </c>
      <c r="S8" s="3414">
        <v>2525</v>
      </c>
      <c r="T8" s="3414">
        <v>3466</v>
      </c>
      <c r="U8" s="3419">
        <v>44.435897435897438</v>
      </c>
      <c r="V8" s="3414">
        <v>874</v>
      </c>
      <c r="W8" s="3414">
        <v>2450</v>
      </c>
      <c r="X8" s="3414">
        <v>3324</v>
      </c>
      <c r="Y8" s="3419">
        <v>41.701166729394053</v>
      </c>
      <c r="Z8" s="3414">
        <v>735</v>
      </c>
      <c r="AA8" s="3414">
        <v>1997</v>
      </c>
      <c r="AB8" s="3414">
        <v>2732</v>
      </c>
      <c r="AC8" s="3419">
        <v>41.039507285564071</v>
      </c>
      <c r="AD8" s="3414">
        <v>772</v>
      </c>
      <c r="AE8" s="3414">
        <v>2066</v>
      </c>
      <c r="AF8" s="3414">
        <v>2838</v>
      </c>
      <c r="AG8" s="3419">
        <v>39.069383259911895</v>
      </c>
    </row>
    <row r="9" spans="1:33" ht="13.8" x14ac:dyDescent="0.25">
      <c r="A9" s="3415" t="s">
        <v>3743</v>
      </c>
      <c r="B9" s="3416">
        <v>667</v>
      </c>
      <c r="C9" s="3417">
        <v>1339</v>
      </c>
      <c r="D9" s="3418">
        <v>2006</v>
      </c>
      <c r="E9" s="3419">
        <v>31.456797867335741</v>
      </c>
      <c r="F9" s="3416">
        <v>669</v>
      </c>
      <c r="G9" s="3417">
        <v>1420</v>
      </c>
      <c r="H9" s="3418">
        <v>2089</v>
      </c>
      <c r="I9" s="3420">
        <v>30.902366863905321</v>
      </c>
      <c r="J9" s="3416">
        <v>684</v>
      </c>
      <c r="K9" s="3417">
        <v>1448</v>
      </c>
      <c r="L9" s="3418">
        <v>2132</v>
      </c>
      <c r="M9" s="3419">
        <v>33.959859827970689</v>
      </c>
      <c r="N9" s="3414">
        <v>588</v>
      </c>
      <c r="O9" s="3414">
        <v>1470</v>
      </c>
      <c r="P9" s="3414">
        <v>2058</v>
      </c>
      <c r="Q9" s="3420">
        <v>35.161455663762176</v>
      </c>
      <c r="R9" s="3414">
        <v>823</v>
      </c>
      <c r="S9" s="3414">
        <v>1996</v>
      </c>
      <c r="T9" s="3414">
        <v>2819</v>
      </c>
      <c r="U9" s="3419">
        <v>36.141025641025642</v>
      </c>
      <c r="V9" s="3414">
        <v>763</v>
      </c>
      <c r="W9" s="3414">
        <v>2220</v>
      </c>
      <c r="X9" s="3414">
        <v>2983</v>
      </c>
      <c r="Y9" s="3419">
        <v>37.42315895119809</v>
      </c>
      <c r="Z9" s="3414">
        <v>650</v>
      </c>
      <c r="AA9" s="3414">
        <v>1897</v>
      </c>
      <c r="AB9" s="3414">
        <v>2547</v>
      </c>
      <c r="AC9" s="3419">
        <v>38.260477692654348</v>
      </c>
      <c r="AD9" s="3414">
        <v>722</v>
      </c>
      <c r="AE9" s="3414">
        <v>2143</v>
      </c>
      <c r="AF9" s="3414">
        <v>2865</v>
      </c>
      <c r="AG9" s="3419">
        <v>39.441079295154182</v>
      </c>
    </row>
    <row r="10" spans="1:33" ht="13.8" x14ac:dyDescent="0.25">
      <c r="A10" s="3415" t="s">
        <v>3744</v>
      </c>
      <c r="B10" s="3416">
        <v>177</v>
      </c>
      <c r="C10" s="3417">
        <v>271</v>
      </c>
      <c r="D10" s="3418">
        <v>448</v>
      </c>
      <c r="E10" s="3419">
        <v>7.0252469813391878</v>
      </c>
      <c r="F10" s="3416">
        <v>160</v>
      </c>
      <c r="G10" s="3417">
        <v>297</v>
      </c>
      <c r="H10" s="3418">
        <v>457</v>
      </c>
      <c r="I10" s="3420">
        <v>6.7603550295857993</v>
      </c>
      <c r="J10" s="3416">
        <v>161</v>
      </c>
      <c r="K10" s="3417">
        <v>312</v>
      </c>
      <c r="L10" s="3418">
        <v>473</v>
      </c>
      <c r="M10" s="3419">
        <v>7.5342465753424657</v>
      </c>
      <c r="N10" s="3416">
        <v>155</v>
      </c>
      <c r="O10" s="3417">
        <v>308</v>
      </c>
      <c r="P10" s="3418">
        <v>463</v>
      </c>
      <c r="Q10" s="3420">
        <v>7.9104732615752598</v>
      </c>
      <c r="R10" s="3416">
        <v>194</v>
      </c>
      <c r="S10" s="3417">
        <v>355</v>
      </c>
      <c r="T10" s="3418">
        <v>549</v>
      </c>
      <c r="U10" s="3419">
        <v>7.0384615384615383</v>
      </c>
      <c r="V10" s="3416">
        <v>189</v>
      </c>
      <c r="W10" s="3417">
        <v>530</v>
      </c>
      <c r="X10" s="3418">
        <v>719</v>
      </c>
      <c r="Y10" s="3419">
        <v>9.0201982185422143</v>
      </c>
      <c r="Z10" s="3416">
        <v>167</v>
      </c>
      <c r="AA10" s="3417">
        <v>398</v>
      </c>
      <c r="AB10" s="3418">
        <v>565</v>
      </c>
      <c r="AC10" s="3419">
        <v>8.4873065945621153</v>
      </c>
      <c r="AD10" s="3416">
        <v>139</v>
      </c>
      <c r="AE10" s="3417">
        <v>526</v>
      </c>
      <c r="AF10" s="3418">
        <v>665</v>
      </c>
      <c r="AG10" s="3419">
        <v>9.1547356828193838</v>
      </c>
    </row>
    <row r="11" spans="1:33" ht="13.8" x14ac:dyDescent="0.25">
      <c r="A11" s="3415" t="s">
        <v>3745</v>
      </c>
      <c r="B11" s="3416">
        <v>37</v>
      </c>
      <c r="C11" s="3417">
        <v>100</v>
      </c>
      <c r="D11" s="3418">
        <v>137</v>
      </c>
      <c r="E11" s="3419">
        <v>2.148345617061314</v>
      </c>
      <c r="F11" s="3416">
        <v>25</v>
      </c>
      <c r="G11" s="3417">
        <v>90</v>
      </c>
      <c r="H11" s="3418">
        <v>115</v>
      </c>
      <c r="I11" s="3420">
        <v>1.7011834319526626</v>
      </c>
      <c r="J11" s="3416">
        <v>27</v>
      </c>
      <c r="K11" s="3417">
        <v>130</v>
      </c>
      <c r="L11" s="3418">
        <v>157</v>
      </c>
      <c r="M11" s="3419">
        <v>2.5007964319847082</v>
      </c>
      <c r="N11" s="3416">
        <v>32</v>
      </c>
      <c r="O11" s="3417">
        <v>85</v>
      </c>
      <c r="P11" s="3418">
        <v>117</v>
      </c>
      <c r="Q11" s="3420">
        <v>1.9989748846745259</v>
      </c>
      <c r="R11" s="3416">
        <v>36</v>
      </c>
      <c r="S11" s="3417">
        <v>97</v>
      </c>
      <c r="T11" s="3418">
        <v>133</v>
      </c>
      <c r="U11" s="3419">
        <v>1.7051282051282053</v>
      </c>
      <c r="V11" s="3416">
        <v>40</v>
      </c>
      <c r="W11" s="3417">
        <v>145</v>
      </c>
      <c r="X11" s="3418">
        <v>185</v>
      </c>
      <c r="Y11" s="3419">
        <v>2.3209133107514739</v>
      </c>
      <c r="Z11" s="3416">
        <v>52</v>
      </c>
      <c r="AA11" s="3417">
        <v>184</v>
      </c>
      <c r="AB11" s="3418">
        <v>236</v>
      </c>
      <c r="AC11" s="3419">
        <v>3.5451404536578037</v>
      </c>
      <c r="AD11" s="3416">
        <v>40</v>
      </c>
      <c r="AE11" s="3417">
        <v>221</v>
      </c>
      <c r="AF11" s="3418">
        <v>261</v>
      </c>
      <c r="AG11" s="3419">
        <v>3.5930616740088106</v>
      </c>
    </row>
    <row r="12" spans="1:33" ht="13.8" x14ac:dyDescent="0.25">
      <c r="A12" s="3421" t="s">
        <v>933</v>
      </c>
      <c r="B12" s="3422">
        <v>2130</v>
      </c>
      <c r="C12" s="3423">
        <v>4247</v>
      </c>
      <c r="D12" s="3423">
        <v>6377</v>
      </c>
      <c r="E12" s="3424">
        <v>100</v>
      </c>
      <c r="F12" s="3422">
        <v>2081</v>
      </c>
      <c r="G12" s="3423">
        <v>4679</v>
      </c>
      <c r="H12" s="3423">
        <v>6760</v>
      </c>
      <c r="I12" s="3424">
        <v>99.999999999999986</v>
      </c>
      <c r="J12" s="3422">
        <v>1939</v>
      </c>
      <c r="K12" s="3423">
        <v>4339</v>
      </c>
      <c r="L12" s="3423">
        <v>6278</v>
      </c>
      <c r="M12" s="3424">
        <v>100</v>
      </c>
      <c r="N12" s="3422">
        <v>1592</v>
      </c>
      <c r="O12" s="3423">
        <v>4261</v>
      </c>
      <c r="P12" s="3423">
        <v>5853</v>
      </c>
      <c r="Q12" s="3424">
        <v>100</v>
      </c>
      <c r="R12" s="3422">
        <v>2347</v>
      </c>
      <c r="S12" s="3423">
        <v>5453</v>
      </c>
      <c r="T12" s="3423">
        <v>7800</v>
      </c>
      <c r="U12" s="3424">
        <v>99.999999999999986</v>
      </c>
      <c r="V12" s="3422">
        <v>2183</v>
      </c>
      <c r="W12" s="3423">
        <v>5788</v>
      </c>
      <c r="X12" s="3423">
        <v>7971</v>
      </c>
      <c r="Y12" s="3424">
        <v>99.999999999999986</v>
      </c>
      <c r="Z12" s="3422">
        <v>1807</v>
      </c>
      <c r="AA12" s="3423">
        <v>4850</v>
      </c>
      <c r="AB12" s="3423">
        <v>6657</v>
      </c>
      <c r="AC12" s="3424">
        <v>100</v>
      </c>
      <c r="AD12" s="3422">
        <v>1905</v>
      </c>
      <c r="AE12" s="3423">
        <v>5359</v>
      </c>
      <c r="AF12" s="3423">
        <v>7264</v>
      </c>
      <c r="AG12" s="3424">
        <v>100</v>
      </c>
    </row>
    <row r="13" spans="1:33" ht="14.4" x14ac:dyDescent="0.25">
      <c r="A13" s="3425" t="s">
        <v>3746</v>
      </c>
      <c r="B13" s="3426"/>
      <c r="C13" s="3426"/>
      <c r="D13" s="3426"/>
      <c r="E13" s="3426"/>
      <c r="F13" s="3426"/>
      <c r="G13" s="3426"/>
      <c r="H13" s="3426"/>
      <c r="I13" s="3426"/>
      <c r="J13" s="3426"/>
      <c r="K13" s="3426"/>
      <c r="L13" s="3426"/>
      <c r="M13" s="3426"/>
      <c r="N13" s="3426"/>
      <c r="O13" s="3426"/>
      <c r="P13" s="3426"/>
      <c r="Q13" s="3426"/>
      <c r="R13" s="3426"/>
      <c r="S13" s="3426"/>
      <c r="T13" s="3426"/>
      <c r="U13" s="3426"/>
    </row>
  </sheetData>
  <mergeCells count="25">
    <mergeCell ref="R6:T6"/>
    <mergeCell ref="V6:X6"/>
    <mergeCell ref="Z6:AB6"/>
    <mergeCell ref="AD6:AF6"/>
    <mergeCell ref="A4:A6"/>
    <mergeCell ref="B4:E4"/>
    <mergeCell ref="F4:I4"/>
    <mergeCell ref="J4:M4"/>
    <mergeCell ref="N4:Q4"/>
    <mergeCell ref="B6:D6"/>
    <mergeCell ref="F6:H6"/>
    <mergeCell ref="J6:L6"/>
    <mergeCell ref="N6:P6"/>
    <mergeCell ref="D5:E5"/>
    <mergeCell ref="H5:I5"/>
    <mergeCell ref="L5:M5"/>
    <mergeCell ref="P5:Q5"/>
    <mergeCell ref="R4:U4"/>
    <mergeCell ref="AF5:AG5"/>
    <mergeCell ref="V4:Y4"/>
    <mergeCell ref="Z4:AC4"/>
    <mergeCell ref="AD4:AG4"/>
    <mergeCell ref="X5:Y5"/>
    <mergeCell ref="AB5:AC5"/>
    <mergeCell ref="T5:U5"/>
  </mergeCells>
  <hyperlinks>
    <hyperlink ref="A1" location="CONTENT!B218" display="Back to table of contents" xr:uid="{07656BAC-E725-4088-9A3D-1D4573F44983}"/>
  </hyperlinks>
  <pageMargins left="0.7" right="0.7" top="0.75" bottom="0.75" header="0.3" footer="0.3"/>
  <ignoredErrors>
    <ignoredError sqref="AD4" numberStoredAsText="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ECD4-9052-4A01-9966-8948B897823F}">
  <dimension ref="A1:O28"/>
  <sheetViews>
    <sheetView workbookViewId="0">
      <selection sqref="A1:XFD1"/>
    </sheetView>
  </sheetViews>
  <sheetFormatPr defaultRowHeight="15.6" x14ac:dyDescent="0.3"/>
  <cols>
    <col min="1" max="1" width="19.3984375" customWidth="1"/>
    <col min="2" max="2" width="7.19921875" customWidth="1"/>
    <col min="15" max="15" width="8.09765625" customWidth="1"/>
    <col min="244" max="244" width="13.8984375" customWidth="1"/>
    <col min="245" max="264" width="5.5" customWidth="1"/>
    <col min="265" max="265" width="4.8984375" customWidth="1"/>
    <col min="500" max="500" width="13.8984375" customWidth="1"/>
    <col min="501" max="520" width="5.5" customWidth="1"/>
    <col min="521" max="521" width="4.8984375" customWidth="1"/>
    <col min="756" max="756" width="13.8984375" customWidth="1"/>
    <col min="757" max="776" width="5.5" customWidth="1"/>
    <col min="777" max="777" width="4.8984375" customWidth="1"/>
    <col min="1012" max="1012" width="13.8984375" customWidth="1"/>
    <col min="1013" max="1032" width="5.5" customWidth="1"/>
    <col min="1033" max="1033" width="4.8984375" customWidth="1"/>
    <col min="1268" max="1268" width="13.8984375" customWidth="1"/>
    <col min="1269" max="1288" width="5.5" customWidth="1"/>
    <col min="1289" max="1289" width="4.8984375" customWidth="1"/>
    <col min="1524" max="1524" width="13.8984375" customWidth="1"/>
    <col min="1525" max="1544" width="5.5" customWidth="1"/>
    <col min="1545" max="1545" width="4.8984375" customWidth="1"/>
    <col min="1780" max="1780" width="13.8984375" customWidth="1"/>
    <col min="1781" max="1800" width="5.5" customWidth="1"/>
    <col min="1801" max="1801" width="4.8984375" customWidth="1"/>
    <col min="2036" max="2036" width="13.8984375" customWidth="1"/>
    <col min="2037" max="2056" width="5.5" customWidth="1"/>
    <col min="2057" max="2057" width="4.8984375" customWidth="1"/>
    <col min="2292" max="2292" width="13.8984375" customWidth="1"/>
    <col min="2293" max="2312" width="5.5" customWidth="1"/>
    <col min="2313" max="2313" width="4.8984375" customWidth="1"/>
    <col min="2548" max="2548" width="13.8984375" customWidth="1"/>
    <col min="2549" max="2568" width="5.5" customWidth="1"/>
    <col min="2569" max="2569" width="4.8984375" customWidth="1"/>
    <col min="2804" max="2804" width="13.8984375" customWidth="1"/>
    <col min="2805" max="2824" width="5.5" customWidth="1"/>
    <col min="2825" max="2825" width="4.8984375" customWidth="1"/>
    <col min="3060" max="3060" width="13.8984375" customWidth="1"/>
    <col min="3061" max="3080" width="5.5" customWidth="1"/>
    <col min="3081" max="3081" width="4.8984375" customWidth="1"/>
    <col min="3316" max="3316" width="13.8984375" customWidth="1"/>
    <col min="3317" max="3336" width="5.5" customWidth="1"/>
    <col min="3337" max="3337" width="4.8984375" customWidth="1"/>
    <col min="3572" max="3572" width="13.8984375" customWidth="1"/>
    <col min="3573" max="3592" width="5.5" customWidth="1"/>
    <col min="3593" max="3593" width="4.8984375" customWidth="1"/>
    <col min="3828" max="3828" width="13.8984375" customWidth="1"/>
    <col min="3829" max="3848" width="5.5" customWidth="1"/>
    <col min="3849" max="3849" width="4.8984375" customWidth="1"/>
    <col min="4084" max="4084" width="13.8984375" customWidth="1"/>
    <col min="4085" max="4104" width="5.5" customWidth="1"/>
    <col min="4105" max="4105" width="4.8984375" customWidth="1"/>
    <col min="4340" max="4340" width="13.8984375" customWidth="1"/>
    <col min="4341" max="4360" width="5.5" customWidth="1"/>
    <col min="4361" max="4361" width="4.8984375" customWidth="1"/>
    <col min="4596" max="4596" width="13.8984375" customWidth="1"/>
    <col min="4597" max="4616" width="5.5" customWidth="1"/>
    <col min="4617" max="4617" width="4.8984375" customWidth="1"/>
    <col min="4852" max="4852" width="13.8984375" customWidth="1"/>
    <col min="4853" max="4872" width="5.5" customWidth="1"/>
    <col min="4873" max="4873" width="4.8984375" customWidth="1"/>
    <col min="5108" max="5108" width="13.8984375" customWidth="1"/>
    <col min="5109" max="5128" width="5.5" customWidth="1"/>
    <col min="5129" max="5129" width="4.8984375" customWidth="1"/>
    <col min="5364" max="5364" width="13.8984375" customWidth="1"/>
    <col min="5365" max="5384" width="5.5" customWidth="1"/>
    <col min="5385" max="5385" width="4.8984375" customWidth="1"/>
    <col min="5620" max="5620" width="13.8984375" customWidth="1"/>
    <col min="5621" max="5640" width="5.5" customWidth="1"/>
    <col min="5641" max="5641" width="4.8984375" customWidth="1"/>
    <col min="5876" max="5876" width="13.8984375" customWidth="1"/>
    <col min="5877" max="5896" width="5.5" customWidth="1"/>
    <col min="5897" max="5897" width="4.8984375" customWidth="1"/>
    <col min="6132" max="6132" width="13.8984375" customWidth="1"/>
    <col min="6133" max="6152" width="5.5" customWidth="1"/>
    <col min="6153" max="6153" width="4.8984375" customWidth="1"/>
    <col min="6388" max="6388" width="13.8984375" customWidth="1"/>
    <col min="6389" max="6408" width="5.5" customWidth="1"/>
    <col min="6409" max="6409" width="4.8984375" customWidth="1"/>
    <col min="6644" max="6644" width="13.8984375" customWidth="1"/>
    <col min="6645" max="6664" width="5.5" customWidth="1"/>
    <col min="6665" max="6665" width="4.8984375" customWidth="1"/>
    <col min="6900" max="6900" width="13.8984375" customWidth="1"/>
    <col min="6901" max="6920" width="5.5" customWidth="1"/>
    <col min="6921" max="6921" width="4.8984375" customWidth="1"/>
    <col min="7156" max="7156" width="13.8984375" customWidth="1"/>
    <col min="7157" max="7176" width="5.5" customWidth="1"/>
    <col min="7177" max="7177" width="4.8984375" customWidth="1"/>
    <col min="7412" max="7412" width="13.8984375" customWidth="1"/>
    <col min="7413" max="7432" width="5.5" customWidth="1"/>
    <col min="7433" max="7433" width="4.8984375" customWidth="1"/>
    <col min="7668" max="7668" width="13.8984375" customWidth="1"/>
    <col min="7669" max="7688" width="5.5" customWidth="1"/>
    <col min="7689" max="7689" width="4.8984375" customWidth="1"/>
    <col min="7924" max="7924" width="13.8984375" customWidth="1"/>
    <col min="7925" max="7944" width="5.5" customWidth="1"/>
    <col min="7945" max="7945" width="4.8984375" customWidth="1"/>
    <col min="8180" max="8180" width="13.8984375" customWidth="1"/>
    <col min="8181" max="8200" width="5.5" customWidth="1"/>
    <col min="8201" max="8201" width="4.8984375" customWidth="1"/>
    <col min="8436" max="8436" width="13.8984375" customWidth="1"/>
    <col min="8437" max="8456" width="5.5" customWidth="1"/>
    <col min="8457" max="8457" width="4.8984375" customWidth="1"/>
    <col min="8692" max="8692" width="13.8984375" customWidth="1"/>
    <col min="8693" max="8712" width="5.5" customWidth="1"/>
    <col min="8713" max="8713" width="4.8984375" customWidth="1"/>
    <col min="8948" max="8948" width="13.8984375" customWidth="1"/>
    <col min="8949" max="8968" width="5.5" customWidth="1"/>
    <col min="8969" max="8969" width="4.8984375" customWidth="1"/>
    <col min="9204" max="9204" width="13.8984375" customWidth="1"/>
    <col min="9205" max="9224" width="5.5" customWidth="1"/>
    <col min="9225" max="9225" width="4.8984375" customWidth="1"/>
    <col min="9460" max="9460" width="13.8984375" customWidth="1"/>
    <col min="9461" max="9480" width="5.5" customWidth="1"/>
    <col min="9481" max="9481" width="4.8984375" customWidth="1"/>
    <col min="9716" max="9716" width="13.8984375" customWidth="1"/>
    <col min="9717" max="9736" width="5.5" customWidth="1"/>
    <col min="9737" max="9737" width="4.8984375" customWidth="1"/>
    <col min="9972" max="9972" width="13.8984375" customWidth="1"/>
    <col min="9973" max="9992" width="5.5" customWidth="1"/>
    <col min="9993" max="9993" width="4.8984375" customWidth="1"/>
    <col min="10228" max="10228" width="13.8984375" customWidth="1"/>
    <col min="10229" max="10248" width="5.5" customWidth="1"/>
    <col min="10249" max="10249" width="4.8984375" customWidth="1"/>
    <col min="10484" max="10484" width="13.8984375" customWidth="1"/>
    <col min="10485" max="10504" width="5.5" customWidth="1"/>
    <col min="10505" max="10505" width="4.8984375" customWidth="1"/>
    <col min="10740" max="10740" width="13.8984375" customWidth="1"/>
    <col min="10741" max="10760" width="5.5" customWidth="1"/>
    <col min="10761" max="10761" width="4.8984375" customWidth="1"/>
    <col min="10996" max="10996" width="13.8984375" customWidth="1"/>
    <col min="10997" max="11016" width="5.5" customWidth="1"/>
    <col min="11017" max="11017" width="4.8984375" customWidth="1"/>
    <col min="11252" max="11252" width="13.8984375" customWidth="1"/>
    <col min="11253" max="11272" width="5.5" customWidth="1"/>
    <col min="11273" max="11273" width="4.8984375" customWidth="1"/>
    <col min="11508" max="11508" width="13.8984375" customWidth="1"/>
    <col min="11509" max="11528" width="5.5" customWidth="1"/>
    <col min="11529" max="11529" width="4.8984375" customWidth="1"/>
    <col min="11764" max="11764" width="13.8984375" customWidth="1"/>
    <col min="11765" max="11784" width="5.5" customWidth="1"/>
    <col min="11785" max="11785" width="4.8984375" customWidth="1"/>
    <col min="12020" max="12020" width="13.8984375" customWidth="1"/>
    <col min="12021" max="12040" width="5.5" customWidth="1"/>
    <col min="12041" max="12041" width="4.8984375" customWidth="1"/>
    <col min="12276" max="12276" width="13.8984375" customWidth="1"/>
    <col min="12277" max="12296" width="5.5" customWidth="1"/>
    <col min="12297" max="12297" width="4.8984375" customWidth="1"/>
    <col min="12532" max="12532" width="13.8984375" customWidth="1"/>
    <col min="12533" max="12552" width="5.5" customWidth="1"/>
    <col min="12553" max="12553" width="4.8984375" customWidth="1"/>
    <col min="12788" max="12788" width="13.8984375" customWidth="1"/>
    <col min="12789" max="12808" width="5.5" customWidth="1"/>
    <col min="12809" max="12809" width="4.8984375" customWidth="1"/>
    <col min="13044" max="13044" width="13.8984375" customWidth="1"/>
    <col min="13045" max="13064" width="5.5" customWidth="1"/>
    <col min="13065" max="13065" width="4.8984375" customWidth="1"/>
    <col min="13300" max="13300" width="13.8984375" customWidth="1"/>
    <col min="13301" max="13320" width="5.5" customWidth="1"/>
    <col min="13321" max="13321" width="4.8984375" customWidth="1"/>
    <col min="13556" max="13556" width="13.8984375" customWidth="1"/>
    <col min="13557" max="13576" width="5.5" customWidth="1"/>
    <col min="13577" max="13577" width="4.8984375" customWidth="1"/>
    <col min="13812" max="13812" width="13.8984375" customWidth="1"/>
    <col min="13813" max="13832" width="5.5" customWidth="1"/>
    <col min="13833" max="13833" width="4.8984375" customWidth="1"/>
    <col min="14068" max="14068" width="13.8984375" customWidth="1"/>
    <col min="14069" max="14088" width="5.5" customWidth="1"/>
    <col min="14089" max="14089" width="4.8984375" customWidth="1"/>
    <col min="14324" max="14324" width="13.8984375" customWidth="1"/>
    <col min="14325" max="14344" width="5.5" customWidth="1"/>
    <col min="14345" max="14345" width="4.8984375" customWidth="1"/>
    <col min="14580" max="14580" width="13.8984375" customWidth="1"/>
    <col min="14581" max="14600" width="5.5" customWidth="1"/>
    <col min="14601" max="14601" width="4.8984375" customWidth="1"/>
    <col min="14836" max="14836" width="13.8984375" customWidth="1"/>
    <col min="14837" max="14856" width="5.5" customWidth="1"/>
    <col min="14857" max="14857" width="4.8984375" customWidth="1"/>
    <col min="15092" max="15092" width="13.8984375" customWidth="1"/>
    <col min="15093" max="15112" width="5.5" customWidth="1"/>
    <col min="15113" max="15113" width="4.8984375" customWidth="1"/>
    <col min="15348" max="15348" width="13.8984375" customWidth="1"/>
    <col min="15349" max="15368" width="5.5" customWidth="1"/>
    <col min="15369" max="15369" width="4.8984375" customWidth="1"/>
    <col min="15604" max="15604" width="13.8984375" customWidth="1"/>
    <col min="15605" max="15624" width="5.5" customWidth="1"/>
    <col min="15625" max="15625" width="4.8984375" customWidth="1"/>
    <col min="15860" max="15860" width="13.8984375" customWidth="1"/>
    <col min="15861" max="15880" width="5.5" customWidth="1"/>
    <col min="15881" max="15881" width="4.8984375" customWidth="1"/>
    <col min="16116" max="16116" width="13.8984375" customWidth="1"/>
    <col min="16117" max="16136" width="5.5" customWidth="1"/>
    <col min="16137" max="16137" width="4.8984375" customWidth="1"/>
    <col min="16378" max="16384" width="6.8984375" customWidth="1"/>
  </cols>
  <sheetData>
    <row r="1" spans="1:15" s="3282" customFormat="1" x14ac:dyDescent="0.3">
      <c r="A1" s="3281" t="s">
        <v>0</v>
      </c>
      <c r="F1" s="3283"/>
    </row>
    <row r="2" spans="1:15" x14ac:dyDescent="0.3">
      <c r="A2" s="3427" t="s">
        <v>3747</v>
      </c>
      <c r="B2" s="3428"/>
      <c r="C2" s="3428"/>
      <c r="D2" s="3428"/>
      <c r="E2" s="3428"/>
      <c r="F2" s="3428"/>
      <c r="G2" s="3428"/>
      <c r="H2" s="3428"/>
      <c r="I2" s="3428"/>
      <c r="J2" s="3428"/>
      <c r="K2" s="3428"/>
      <c r="L2" s="3428"/>
      <c r="M2" s="3428"/>
      <c r="N2" s="3428"/>
      <c r="O2" s="3429"/>
    </row>
    <row r="3" spans="1:15" x14ac:dyDescent="0.3">
      <c r="A3" s="6850" t="s">
        <v>3748</v>
      </c>
      <c r="B3" s="6850"/>
      <c r="C3" s="6850"/>
      <c r="D3" s="6850"/>
      <c r="E3" s="6850"/>
      <c r="F3" s="6850"/>
      <c r="G3" s="6850"/>
      <c r="H3" s="6850"/>
      <c r="I3" s="6850"/>
      <c r="J3" s="6850"/>
      <c r="K3" s="6850"/>
      <c r="L3" s="6850"/>
      <c r="M3" s="6850"/>
      <c r="N3" s="6850"/>
      <c r="O3" s="3429"/>
    </row>
    <row r="4" spans="1:15" x14ac:dyDescent="0.3">
      <c r="A4" s="6851" t="s">
        <v>3749</v>
      </c>
      <c r="B4" s="6853" t="s">
        <v>1833</v>
      </c>
      <c r="C4" s="6855">
        <v>2024</v>
      </c>
      <c r="D4" s="6856"/>
      <c r="E4" s="6856"/>
      <c r="F4" s="6856"/>
      <c r="G4" s="6856"/>
      <c r="H4" s="6856"/>
      <c r="I4" s="6856"/>
      <c r="J4" s="6856"/>
      <c r="K4" s="6856"/>
      <c r="L4" s="6856"/>
      <c r="M4" s="6856"/>
      <c r="N4" s="6857"/>
      <c r="O4" s="6858" t="s">
        <v>1765</v>
      </c>
    </row>
    <row r="5" spans="1:15" x14ac:dyDescent="0.3">
      <c r="A5" s="6852"/>
      <c r="B5" s="6854"/>
      <c r="C5" s="3430" t="s">
        <v>3554</v>
      </c>
      <c r="D5" s="3430" t="s">
        <v>3489</v>
      </c>
      <c r="E5" s="3430" t="s">
        <v>3490</v>
      </c>
      <c r="F5" s="3430" t="s">
        <v>3491</v>
      </c>
      <c r="G5" s="3430" t="s">
        <v>96</v>
      </c>
      <c r="H5" s="3430" t="s">
        <v>3555</v>
      </c>
      <c r="I5" s="3430" t="s">
        <v>3556</v>
      </c>
      <c r="J5" s="3430" t="s">
        <v>3494</v>
      </c>
      <c r="K5" s="3430" t="s">
        <v>3557</v>
      </c>
      <c r="L5" s="3431" t="s">
        <v>3496</v>
      </c>
      <c r="M5" s="3431" t="s">
        <v>3497</v>
      </c>
      <c r="N5" s="3431" t="s">
        <v>3498</v>
      </c>
      <c r="O5" s="6859"/>
    </row>
    <row r="6" spans="1:15" x14ac:dyDescent="0.3">
      <c r="A6" s="3432" t="s">
        <v>3750</v>
      </c>
      <c r="B6" s="3433">
        <v>24.1</v>
      </c>
      <c r="C6" s="3434">
        <v>121.3</v>
      </c>
      <c r="D6" s="3435">
        <v>121.3</v>
      </c>
      <c r="E6" s="3435">
        <v>121.3</v>
      </c>
      <c r="F6" s="3435">
        <v>121.3</v>
      </c>
      <c r="G6" s="3435">
        <v>121.3</v>
      </c>
      <c r="H6" s="3435">
        <v>121.3</v>
      </c>
      <c r="I6" s="3435">
        <v>135.19999999999999</v>
      </c>
      <c r="J6" s="3435">
        <v>135.19999999999999</v>
      </c>
      <c r="K6" s="3435">
        <v>135.19999999999999</v>
      </c>
      <c r="L6" s="3435">
        <v>135.19999999999999</v>
      </c>
      <c r="M6" s="3435">
        <v>135.19999999999999</v>
      </c>
      <c r="N6" s="3436">
        <v>135.19999999999999</v>
      </c>
      <c r="O6" s="3433">
        <v>128.30000000000001</v>
      </c>
    </row>
    <row r="7" spans="1:15" x14ac:dyDescent="0.3">
      <c r="A7" s="3432" t="s">
        <v>3751</v>
      </c>
      <c r="B7" s="3437">
        <v>5</v>
      </c>
      <c r="C7" s="3438">
        <v>121.5</v>
      </c>
      <c r="D7" s="3439">
        <v>121.5</v>
      </c>
      <c r="E7" s="3439">
        <v>121.5</v>
      </c>
      <c r="F7" s="3439">
        <v>121.5</v>
      </c>
      <c r="G7" s="3439">
        <v>121.5</v>
      </c>
      <c r="H7" s="3439">
        <v>121.5</v>
      </c>
      <c r="I7" s="3439">
        <v>125.4</v>
      </c>
      <c r="J7" s="3439">
        <v>125.4</v>
      </c>
      <c r="K7" s="3439">
        <v>125.4</v>
      </c>
      <c r="L7" s="3439">
        <v>125.4</v>
      </c>
      <c r="M7" s="3439">
        <v>125.5</v>
      </c>
      <c r="N7" s="3440">
        <v>125.5</v>
      </c>
      <c r="O7" s="3437">
        <v>123.5</v>
      </c>
    </row>
    <row r="8" spans="1:15" x14ac:dyDescent="0.3">
      <c r="A8" s="3432" t="s">
        <v>3752</v>
      </c>
      <c r="B8" s="3437">
        <v>68.599999999999994</v>
      </c>
      <c r="C8" s="3438">
        <v>141.4</v>
      </c>
      <c r="D8" s="3439">
        <v>142.30000000000001</v>
      </c>
      <c r="E8" s="3439">
        <v>142.4</v>
      </c>
      <c r="F8" s="3439">
        <v>142.80000000000001</v>
      </c>
      <c r="G8" s="3439">
        <v>143</v>
      </c>
      <c r="H8" s="3439">
        <v>143.1</v>
      </c>
      <c r="I8" s="3439">
        <v>143.6</v>
      </c>
      <c r="J8" s="3439">
        <v>143.80000000000001</v>
      </c>
      <c r="K8" s="3439">
        <v>143.80000000000001</v>
      </c>
      <c r="L8" s="3439">
        <v>143.9</v>
      </c>
      <c r="M8" s="3439">
        <v>144.1</v>
      </c>
      <c r="N8" s="3440">
        <v>144</v>
      </c>
      <c r="O8" s="3437">
        <v>143.19999999999999</v>
      </c>
    </row>
    <row r="9" spans="1:15" ht="18" customHeight="1" x14ac:dyDescent="0.3">
      <c r="A9" s="3441" t="s">
        <v>3753</v>
      </c>
      <c r="B9" s="3442">
        <v>2</v>
      </c>
      <c r="C9" s="3443">
        <v>130.1</v>
      </c>
      <c r="D9" s="3444">
        <v>130.5</v>
      </c>
      <c r="E9" s="3444">
        <v>130.5</v>
      </c>
      <c r="F9" s="3444">
        <v>130.5</v>
      </c>
      <c r="G9" s="3444">
        <v>135.9</v>
      </c>
      <c r="H9" s="3444">
        <v>135.9</v>
      </c>
      <c r="I9" s="3444">
        <v>134.30000000000001</v>
      </c>
      <c r="J9" s="3444">
        <v>134.30000000000001</v>
      </c>
      <c r="K9" s="3444">
        <v>134.30000000000001</v>
      </c>
      <c r="L9" s="3444">
        <v>134.30000000000001</v>
      </c>
      <c r="M9" s="3444">
        <v>134.30000000000001</v>
      </c>
      <c r="N9" s="3445">
        <v>134.30000000000001</v>
      </c>
      <c r="O9" s="3442">
        <v>133.30000000000001</v>
      </c>
    </row>
    <row r="10" spans="1:15" ht="18" customHeight="1" x14ac:dyDescent="0.3">
      <c r="A10" s="3441" t="s">
        <v>3754</v>
      </c>
      <c r="B10" s="3442">
        <v>0.2</v>
      </c>
      <c r="C10" s="3443">
        <v>127.7</v>
      </c>
      <c r="D10" s="3444">
        <v>127.7</v>
      </c>
      <c r="E10" s="3444">
        <v>130.4</v>
      </c>
      <c r="F10" s="3444">
        <v>130.4</v>
      </c>
      <c r="G10" s="3444">
        <v>130.4</v>
      </c>
      <c r="H10" s="3444">
        <v>131.5</v>
      </c>
      <c r="I10" s="3444">
        <v>131.5</v>
      </c>
      <c r="J10" s="3444">
        <v>131.5</v>
      </c>
      <c r="K10" s="3444">
        <v>131.5</v>
      </c>
      <c r="L10" s="3444">
        <v>131.5</v>
      </c>
      <c r="M10" s="3444">
        <v>131.5</v>
      </c>
      <c r="N10" s="3445">
        <v>131.5</v>
      </c>
      <c r="O10" s="3442">
        <v>130.6</v>
      </c>
    </row>
    <row r="11" spans="1:15" ht="18" customHeight="1" x14ac:dyDescent="0.3">
      <c r="A11" s="3441" t="s">
        <v>2131</v>
      </c>
      <c r="B11" s="3442">
        <v>4.0999999999999996</v>
      </c>
      <c r="C11" s="3443">
        <v>144.1</v>
      </c>
      <c r="D11" s="3444">
        <v>144.1</v>
      </c>
      <c r="E11" s="3444">
        <v>144.1</v>
      </c>
      <c r="F11" s="3444">
        <v>144.1</v>
      </c>
      <c r="G11" s="3444">
        <v>144.1</v>
      </c>
      <c r="H11" s="3444">
        <v>144.1</v>
      </c>
      <c r="I11" s="3444">
        <v>144.1</v>
      </c>
      <c r="J11" s="3444">
        <v>144.1</v>
      </c>
      <c r="K11" s="3444">
        <v>143.9</v>
      </c>
      <c r="L11" s="3444">
        <v>143.9</v>
      </c>
      <c r="M11" s="3444">
        <v>143.9</v>
      </c>
      <c r="N11" s="3445">
        <v>143.9</v>
      </c>
      <c r="O11" s="3442">
        <v>144</v>
      </c>
    </row>
    <row r="12" spans="1:15" ht="18" customHeight="1" x14ac:dyDescent="0.3">
      <c r="A12" s="3441" t="s">
        <v>3755</v>
      </c>
      <c r="B12" s="3442">
        <v>3.1</v>
      </c>
      <c r="C12" s="3443">
        <v>136.4</v>
      </c>
      <c r="D12" s="3444">
        <v>137.1</v>
      </c>
      <c r="E12" s="3444">
        <v>137.1</v>
      </c>
      <c r="F12" s="3444">
        <v>137.1</v>
      </c>
      <c r="G12" s="3444">
        <v>137.69999999999999</v>
      </c>
      <c r="H12" s="3444">
        <v>137.69999999999999</v>
      </c>
      <c r="I12" s="3444">
        <v>139.19999999999999</v>
      </c>
      <c r="J12" s="3444">
        <v>139.19999999999999</v>
      </c>
      <c r="K12" s="3444">
        <v>139.19999999999999</v>
      </c>
      <c r="L12" s="3444">
        <v>139.19999999999999</v>
      </c>
      <c r="M12" s="3444">
        <v>139.19999999999999</v>
      </c>
      <c r="N12" s="3445">
        <v>139.19999999999999</v>
      </c>
      <c r="O12" s="3442">
        <v>138.19999999999999</v>
      </c>
    </row>
    <row r="13" spans="1:15" ht="18" customHeight="1" x14ac:dyDescent="0.3">
      <c r="A13" s="3441" t="s">
        <v>3756</v>
      </c>
      <c r="B13" s="3442">
        <v>3.2</v>
      </c>
      <c r="C13" s="3443">
        <v>166.4</v>
      </c>
      <c r="D13" s="3444">
        <v>166.4</v>
      </c>
      <c r="E13" s="3444">
        <v>166.4</v>
      </c>
      <c r="F13" s="3444">
        <v>166.4</v>
      </c>
      <c r="G13" s="3444">
        <v>166.4</v>
      </c>
      <c r="H13" s="3444">
        <v>166.4</v>
      </c>
      <c r="I13" s="3444">
        <v>168.2</v>
      </c>
      <c r="J13" s="3444">
        <v>168.2</v>
      </c>
      <c r="K13" s="3444">
        <v>168.2</v>
      </c>
      <c r="L13" s="3444">
        <v>168.2</v>
      </c>
      <c r="M13" s="3444">
        <v>168.2</v>
      </c>
      <c r="N13" s="3445">
        <v>168.2</v>
      </c>
      <c r="O13" s="3442">
        <v>167.3</v>
      </c>
    </row>
    <row r="14" spans="1:15" ht="18" customHeight="1" x14ac:dyDescent="0.3">
      <c r="A14" s="3441" t="s">
        <v>3757</v>
      </c>
      <c r="B14" s="3442">
        <v>13.9</v>
      </c>
      <c r="C14" s="3443">
        <v>134.80000000000001</v>
      </c>
      <c r="D14" s="3444">
        <v>138.6</v>
      </c>
      <c r="E14" s="3444">
        <v>138.6</v>
      </c>
      <c r="F14" s="3444">
        <v>139.80000000000001</v>
      </c>
      <c r="G14" s="3444">
        <v>139.80000000000001</v>
      </c>
      <c r="H14" s="3444">
        <v>139.80000000000001</v>
      </c>
      <c r="I14" s="3444">
        <v>139.80000000000001</v>
      </c>
      <c r="J14" s="3444">
        <v>139.80000000000001</v>
      </c>
      <c r="K14" s="3444">
        <v>139.80000000000001</v>
      </c>
      <c r="L14" s="3444">
        <v>139.80000000000001</v>
      </c>
      <c r="M14" s="3444">
        <v>139.80000000000001</v>
      </c>
      <c r="N14" s="3445">
        <v>139.80000000000001</v>
      </c>
      <c r="O14" s="3442">
        <v>139.19999999999999</v>
      </c>
    </row>
    <row r="15" spans="1:15" ht="18" customHeight="1" x14ac:dyDescent="0.3">
      <c r="A15" s="3441" t="s">
        <v>3758</v>
      </c>
      <c r="B15" s="3442">
        <v>5</v>
      </c>
      <c r="C15" s="3443">
        <v>138.19999999999999</v>
      </c>
      <c r="D15" s="3444">
        <v>139.30000000000001</v>
      </c>
      <c r="E15" s="3444">
        <v>139.30000000000001</v>
      </c>
      <c r="F15" s="3444">
        <v>139.30000000000001</v>
      </c>
      <c r="G15" s="3444">
        <v>139.30000000000001</v>
      </c>
      <c r="H15" s="3444">
        <v>139.30000000000001</v>
      </c>
      <c r="I15" s="3444">
        <v>141.19999999999999</v>
      </c>
      <c r="J15" s="3444">
        <v>143</v>
      </c>
      <c r="K15" s="3444">
        <v>143</v>
      </c>
      <c r="L15" s="3444">
        <v>143.4</v>
      </c>
      <c r="M15" s="3444">
        <v>143.4</v>
      </c>
      <c r="N15" s="3445">
        <v>143.4</v>
      </c>
      <c r="O15" s="3442">
        <v>141</v>
      </c>
    </row>
    <row r="16" spans="1:15" ht="18" customHeight="1" x14ac:dyDescent="0.3">
      <c r="A16" s="3441" t="s">
        <v>3759</v>
      </c>
      <c r="B16" s="3442">
        <v>6.4</v>
      </c>
      <c r="C16" s="3443">
        <v>154</v>
      </c>
      <c r="D16" s="3444">
        <v>153.19999999999999</v>
      </c>
      <c r="E16" s="3444">
        <v>154.1</v>
      </c>
      <c r="F16" s="3444">
        <v>154.1</v>
      </c>
      <c r="G16" s="3444">
        <v>154.6</v>
      </c>
      <c r="H16" s="3444">
        <v>154.19999999999999</v>
      </c>
      <c r="I16" s="3444">
        <v>154.9</v>
      </c>
      <c r="J16" s="3444">
        <v>155.1</v>
      </c>
      <c r="K16" s="3444">
        <v>155.4</v>
      </c>
      <c r="L16" s="3444">
        <v>155.1</v>
      </c>
      <c r="M16" s="3444">
        <v>155.69999999999999</v>
      </c>
      <c r="N16" s="3445">
        <v>154.69999999999999</v>
      </c>
      <c r="O16" s="3442">
        <v>154.6</v>
      </c>
    </row>
    <row r="17" spans="1:15" ht="18" customHeight="1" x14ac:dyDescent="0.3">
      <c r="A17" s="3441" t="s">
        <v>3760</v>
      </c>
      <c r="B17" s="3442">
        <v>1.9</v>
      </c>
      <c r="C17" s="3443">
        <v>148.80000000000001</v>
      </c>
      <c r="D17" s="3444">
        <v>152.1</v>
      </c>
      <c r="E17" s="3444">
        <v>152.4</v>
      </c>
      <c r="F17" s="3444">
        <v>152.4</v>
      </c>
      <c r="G17" s="3444">
        <v>152.4</v>
      </c>
      <c r="H17" s="3444">
        <v>156.30000000000001</v>
      </c>
      <c r="I17" s="3444">
        <v>163.69999999999999</v>
      </c>
      <c r="J17" s="3444">
        <v>163.69999999999999</v>
      </c>
      <c r="K17" s="3444">
        <v>163.80000000000001</v>
      </c>
      <c r="L17" s="3444">
        <v>164.8</v>
      </c>
      <c r="M17" s="3444">
        <v>164.8</v>
      </c>
      <c r="N17" s="3445">
        <v>164.8</v>
      </c>
      <c r="O17" s="3442">
        <v>158.30000000000001</v>
      </c>
    </row>
    <row r="18" spans="1:15" ht="18" customHeight="1" x14ac:dyDescent="0.3">
      <c r="A18" s="3441" t="s">
        <v>3761</v>
      </c>
      <c r="B18" s="3442">
        <v>2.1</v>
      </c>
      <c r="C18" s="3443">
        <v>172.9</v>
      </c>
      <c r="D18" s="3444">
        <v>173.1</v>
      </c>
      <c r="E18" s="3444">
        <v>173.1</v>
      </c>
      <c r="F18" s="3444">
        <v>173</v>
      </c>
      <c r="G18" s="3444">
        <v>173</v>
      </c>
      <c r="H18" s="3444">
        <v>173.5</v>
      </c>
      <c r="I18" s="3444">
        <v>174.1</v>
      </c>
      <c r="J18" s="3444">
        <v>174.2</v>
      </c>
      <c r="K18" s="3444">
        <v>174.2</v>
      </c>
      <c r="L18" s="3444">
        <v>174.6</v>
      </c>
      <c r="M18" s="3444">
        <v>175.4</v>
      </c>
      <c r="N18" s="3445">
        <v>175.4</v>
      </c>
      <c r="O18" s="3442">
        <v>173.9</v>
      </c>
    </row>
    <row r="19" spans="1:15" ht="18" customHeight="1" x14ac:dyDescent="0.3">
      <c r="A19" s="3441" t="s">
        <v>3762</v>
      </c>
      <c r="B19" s="3442">
        <v>13.3</v>
      </c>
      <c r="C19" s="3443">
        <v>133.19999999999999</v>
      </c>
      <c r="D19" s="3444">
        <v>133.19999999999999</v>
      </c>
      <c r="E19" s="3444">
        <v>133.19999999999999</v>
      </c>
      <c r="F19" s="3444">
        <v>133.19999999999999</v>
      </c>
      <c r="G19" s="3444">
        <v>133.19999999999999</v>
      </c>
      <c r="H19" s="3444">
        <v>133.19999999999999</v>
      </c>
      <c r="I19" s="3444">
        <v>133.19999999999999</v>
      </c>
      <c r="J19" s="3444">
        <v>133.19999999999999</v>
      </c>
      <c r="K19" s="3444">
        <v>133.19999999999999</v>
      </c>
      <c r="L19" s="3444">
        <v>133.19999999999999</v>
      </c>
      <c r="M19" s="3444">
        <v>133.19999999999999</v>
      </c>
      <c r="N19" s="3445">
        <v>133.19999999999999</v>
      </c>
      <c r="O19" s="3442">
        <v>133.19999999999999</v>
      </c>
    </row>
    <row r="20" spans="1:15" ht="18" customHeight="1" x14ac:dyDescent="0.3">
      <c r="A20" s="3441" t="s">
        <v>3763</v>
      </c>
      <c r="B20" s="3442">
        <v>3.6</v>
      </c>
      <c r="C20" s="3443">
        <v>146.4</v>
      </c>
      <c r="D20" s="3444">
        <v>144.4</v>
      </c>
      <c r="E20" s="3444">
        <v>144.5</v>
      </c>
      <c r="F20" s="3444">
        <v>147.19999999999999</v>
      </c>
      <c r="G20" s="3444">
        <v>146.5</v>
      </c>
      <c r="H20" s="3444">
        <v>146.5</v>
      </c>
      <c r="I20" s="3444">
        <v>146.5</v>
      </c>
      <c r="J20" s="3444">
        <v>144.9</v>
      </c>
      <c r="K20" s="3444">
        <v>145.1</v>
      </c>
      <c r="L20" s="3444">
        <v>144.69999999999999</v>
      </c>
      <c r="M20" s="3444">
        <v>147.19999999999999</v>
      </c>
      <c r="N20" s="3445">
        <v>147.19999999999999</v>
      </c>
      <c r="O20" s="3442">
        <v>145.9</v>
      </c>
    </row>
    <row r="21" spans="1:15" ht="18" customHeight="1" x14ac:dyDescent="0.3">
      <c r="A21" s="3441" t="s">
        <v>3764</v>
      </c>
      <c r="B21" s="3442">
        <v>0.2</v>
      </c>
      <c r="C21" s="3443">
        <v>120.6</v>
      </c>
      <c r="D21" s="3444">
        <v>120.6</v>
      </c>
      <c r="E21" s="3444">
        <v>120.6</v>
      </c>
      <c r="F21" s="3444">
        <v>121.2</v>
      </c>
      <c r="G21" s="3444">
        <v>121.2</v>
      </c>
      <c r="H21" s="3444">
        <v>121.5</v>
      </c>
      <c r="I21" s="3444">
        <v>121.7</v>
      </c>
      <c r="J21" s="3444">
        <v>121.7</v>
      </c>
      <c r="K21" s="3444">
        <v>121.7</v>
      </c>
      <c r="L21" s="3444">
        <v>121.7</v>
      </c>
      <c r="M21" s="3444">
        <v>121.7</v>
      </c>
      <c r="N21" s="3445">
        <v>121.7</v>
      </c>
      <c r="O21" s="3442">
        <v>121.3</v>
      </c>
    </row>
    <row r="22" spans="1:15" ht="18" customHeight="1" x14ac:dyDescent="0.3">
      <c r="A22" s="3441" t="s">
        <v>3765</v>
      </c>
      <c r="B22" s="3442">
        <v>1</v>
      </c>
      <c r="C22" s="3443">
        <v>134.69999999999999</v>
      </c>
      <c r="D22" s="3444">
        <v>134.69999999999999</v>
      </c>
      <c r="E22" s="3444">
        <v>134.69999999999999</v>
      </c>
      <c r="F22" s="3444">
        <v>134.69999999999999</v>
      </c>
      <c r="G22" s="3444">
        <v>134.69999999999999</v>
      </c>
      <c r="H22" s="3444">
        <v>134.69999999999999</v>
      </c>
      <c r="I22" s="3444">
        <v>134.69999999999999</v>
      </c>
      <c r="J22" s="3444">
        <v>135.9</v>
      </c>
      <c r="K22" s="3444">
        <v>136.1</v>
      </c>
      <c r="L22" s="3444">
        <v>137.1</v>
      </c>
      <c r="M22" s="3444">
        <v>137.5</v>
      </c>
      <c r="N22" s="3445">
        <v>137.5</v>
      </c>
      <c r="O22" s="3442">
        <v>135.6</v>
      </c>
    </row>
    <row r="23" spans="1:15" ht="18" customHeight="1" x14ac:dyDescent="0.3">
      <c r="A23" s="3441" t="s">
        <v>3766</v>
      </c>
      <c r="B23" s="3442">
        <v>2.4</v>
      </c>
      <c r="C23" s="3443">
        <v>153.80000000000001</v>
      </c>
      <c r="D23" s="3444">
        <v>153.80000000000001</v>
      </c>
      <c r="E23" s="3444">
        <v>153.80000000000001</v>
      </c>
      <c r="F23" s="3444">
        <v>154</v>
      </c>
      <c r="G23" s="3444">
        <v>154</v>
      </c>
      <c r="H23" s="3444">
        <v>154</v>
      </c>
      <c r="I23" s="3444">
        <v>154</v>
      </c>
      <c r="J23" s="3444">
        <v>153.69999999999999</v>
      </c>
      <c r="K23" s="3444">
        <v>153.9</v>
      </c>
      <c r="L23" s="3444">
        <v>153.9</v>
      </c>
      <c r="M23" s="3444">
        <v>153.9</v>
      </c>
      <c r="N23" s="3445">
        <v>153.9</v>
      </c>
      <c r="O23" s="3442">
        <v>153.9</v>
      </c>
    </row>
    <row r="24" spans="1:15" ht="18" customHeight="1" x14ac:dyDescent="0.3">
      <c r="A24" s="3441" t="s">
        <v>3767</v>
      </c>
      <c r="B24" s="3442">
        <v>3.9</v>
      </c>
      <c r="C24" s="3443">
        <v>135.69999999999999</v>
      </c>
      <c r="D24" s="3444">
        <v>136.9</v>
      </c>
      <c r="E24" s="3444">
        <v>137.1</v>
      </c>
      <c r="F24" s="3444">
        <v>137.19999999999999</v>
      </c>
      <c r="G24" s="3444">
        <v>137.1</v>
      </c>
      <c r="H24" s="3444">
        <v>137.1</v>
      </c>
      <c r="I24" s="3444">
        <v>137.1</v>
      </c>
      <c r="J24" s="3444">
        <v>139</v>
      </c>
      <c r="K24" s="3444">
        <v>139.1</v>
      </c>
      <c r="L24" s="3444">
        <v>139.30000000000001</v>
      </c>
      <c r="M24" s="3444">
        <v>139.30000000000001</v>
      </c>
      <c r="N24" s="3445">
        <v>139.30000000000001</v>
      </c>
      <c r="O24" s="3442">
        <v>137.9</v>
      </c>
    </row>
    <row r="25" spans="1:15" ht="18" customHeight="1" x14ac:dyDescent="0.3">
      <c r="A25" s="3441" t="s">
        <v>3768</v>
      </c>
      <c r="B25" s="3442">
        <v>0.7</v>
      </c>
      <c r="C25" s="3443">
        <v>131.80000000000001</v>
      </c>
      <c r="D25" s="3444">
        <v>131.80000000000001</v>
      </c>
      <c r="E25" s="3444">
        <v>131.80000000000001</v>
      </c>
      <c r="F25" s="3444">
        <v>130.4</v>
      </c>
      <c r="G25" s="3444">
        <v>130.4</v>
      </c>
      <c r="H25" s="3444">
        <v>131.30000000000001</v>
      </c>
      <c r="I25" s="3444">
        <v>132.1</v>
      </c>
      <c r="J25" s="3444">
        <v>133</v>
      </c>
      <c r="K25" s="3444">
        <v>133.30000000000001</v>
      </c>
      <c r="L25" s="3444">
        <v>133.6</v>
      </c>
      <c r="M25" s="3444">
        <v>133.4</v>
      </c>
      <c r="N25" s="3445">
        <v>133</v>
      </c>
      <c r="O25" s="3442">
        <v>132.19999999999999</v>
      </c>
    </row>
    <row r="26" spans="1:15" x14ac:dyDescent="0.3">
      <c r="A26" s="3446" t="s">
        <v>3769</v>
      </c>
      <c r="B26" s="3442">
        <v>1.5</v>
      </c>
      <c r="C26" s="3443">
        <v>139.6</v>
      </c>
      <c r="D26" s="3444">
        <v>139.6</v>
      </c>
      <c r="E26" s="3444">
        <v>139.6</v>
      </c>
      <c r="F26" s="3444">
        <v>139.69999999999999</v>
      </c>
      <c r="G26" s="3444">
        <v>139.9</v>
      </c>
      <c r="H26" s="3444">
        <v>140</v>
      </c>
      <c r="I26" s="3444">
        <v>138.19999999999999</v>
      </c>
      <c r="J26" s="3444">
        <v>138.19999999999999</v>
      </c>
      <c r="K26" s="3444">
        <v>138.5</v>
      </c>
      <c r="L26" s="3444">
        <v>138.80000000000001</v>
      </c>
      <c r="M26" s="3444">
        <v>138.80000000000001</v>
      </c>
      <c r="N26" s="3445">
        <v>138.80000000000001</v>
      </c>
      <c r="O26" s="3442">
        <v>139.1</v>
      </c>
    </row>
    <row r="27" spans="1:15" x14ac:dyDescent="0.3">
      <c r="A27" s="3432" t="s">
        <v>3770</v>
      </c>
      <c r="B27" s="3437">
        <v>2.2000000000000002</v>
      </c>
      <c r="C27" s="3447">
        <v>173.8</v>
      </c>
      <c r="D27" s="3448">
        <v>173.8</v>
      </c>
      <c r="E27" s="3439">
        <v>173.8</v>
      </c>
      <c r="F27" s="3439">
        <v>173.8</v>
      </c>
      <c r="G27" s="3439">
        <v>173.8</v>
      </c>
      <c r="H27" s="3439">
        <v>173.8</v>
      </c>
      <c r="I27" s="3439">
        <v>173.8</v>
      </c>
      <c r="J27" s="3439">
        <v>173.8</v>
      </c>
      <c r="K27" s="3439">
        <v>173.8</v>
      </c>
      <c r="L27" s="3439">
        <v>173.8</v>
      </c>
      <c r="M27" s="3439">
        <v>173.8</v>
      </c>
      <c r="N27" s="3440">
        <v>173.8</v>
      </c>
      <c r="O27" s="3437">
        <v>173.8</v>
      </c>
    </row>
    <row r="28" spans="1:15" ht="18" customHeight="1" x14ac:dyDescent="0.3">
      <c r="A28" s="3449" t="s">
        <v>6</v>
      </c>
      <c r="B28" s="3450">
        <v>100</v>
      </c>
      <c r="C28" s="3451">
        <v>136.30000000000001</v>
      </c>
      <c r="D28" s="3452">
        <v>136.9</v>
      </c>
      <c r="E28" s="3452">
        <v>137</v>
      </c>
      <c r="F28" s="3452">
        <v>137.19999999999999</v>
      </c>
      <c r="G28" s="3452">
        <v>137.4</v>
      </c>
      <c r="H28" s="3452">
        <v>137.4</v>
      </c>
      <c r="I28" s="3452">
        <v>141.30000000000001</v>
      </c>
      <c r="J28" s="3452">
        <v>141.5</v>
      </c>
      <c r="K28" s="3452">
        <v>141.5</v>
      </c>
      <c r="L28" s="3452">
        <v>141.5</v>
      </c>
      <c r="M28" s="3452">
        <v>141.69999999999999</v>
      </c>
      <c r="N28" s="3453">
        <v>141.6</v>
      </c>
      <c r="O28" s="3450">
        <v>139.30000000000001</v>
      </c>
    </row>
  </sheetData>
  <mergeCells count="5">
    <mergeCell ref="A3:N3"/>
    <mergeCell ref="A4:A5"/>
    <mergeCell ref="B4:B5"/>
    <mergeCell ref="C4:N4"/>
    <mergeCell ref="O4:O5"/>
  </mergeCells>
  <hyperlinks>
    <hyperlink ref="A1" location="CONTENT!B218" display="Back to table of contents" xr:uid="{06C70A42-3ADF-4255-A3BD-1688B47995E8}"/>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469B4-F844-4C37-9C87-73FF6B5E65B0}">
  <dimension ref="A1:P24"/>
  <sheetViews>
    <sheetView workbookViewId="0">
      <selection sqref="A1:XFD1"/>
    </sheetView>
  </sheetViews>
  <sheetFormatPr defaultRowHeight="13.2" x14ac:dyDescent="0.3"/>
  <cols>
    <col min="1" max="1" width="27.59765625" style="3454" customWidth="1"/>
    <col min="2" max="2" width="7.19921875" style="3454" customWidth="1"/>
    <col min="3" max="14" width="6.69921875" style="3454" customWidth="1"/>
    <col min="15" max="15" width="7.69921875" style="3454" customWidth="1"/>
    <col min="16" max="246" width="9" style="3454"/>
    <col min="247" max="247" width="22.3984375" style="3454" customWidth="1"/>
    <col min="248" max="248" width="5.09765625" style="3454" customWidth="1"/>
    <col min="249" max="266" width="5.3984375" style="3454" customWidth="1"/>
    <col min="267" max="267" width="5" style="3454" customWidth="1"/>
    <col min="268" max="502" width="9" style="3454"/>
    <col min="503" max="503" width="22.3984375" style="3454" customWidth="1"/>
    <col min="504" max="504" width="5.09765625" style="3454" customWidth="1"/>
    <col min="505" max="522" width="5.3984375" style="3454" customWidth="1"/>
    <col min="523" max="523" width="5" style="3454" customWidth="1"/>
    <col min="524" max="758" width="9" style="3454"/>
    <col min="759" max="759" width="22.3984375" style="3454" customWidth="1"/>
    <col min="760" max="760" width="5.09765625" style="3454" customWidth="1"/>
    <col min="761" max="778" width="5.3984375" style="3454" customWidth="1"/>
    <col min="779" max="779" width="5" style="3454" customWidth="1"/>
    <col min="780" max="1014" width="9" style="3454"/>
    <col min="1015" max="1015" width="22.3984375" style="3454" customWidth="1"/>
    <col min="1016" max="1016" width="5.09765625" style="3454" customWidth="1"/>
    <col min="1017" max="1034" width="5.3984375" style="3454" customWidth="1"/>
    <col min="1035" max="1035" width="5" style="3454" customWidth="1"/>
    <col min="1036" max="1270" width="9" style="3454"/>
    <col min="1271" max="1271" width="22.3984375" style="3454" customWidth="1"/>
    <col min="1272" max="1272" width="5.09765625" style="3454" customWidth="1"/>
    <col min="1273" max="1290" width="5.3984375" style="3454" customWidth="1"/>
    <col min="1291" max="1291" width="5" style="3454" customWidth="1"/>
    <col min="1292" max="1526" width="9" style="3454"/>
    <col min="1527" max="1527" width="22.3984375" style="3454" customWidth="1"/>
    <col min="1528" max="1528" width="5.09765625" style="3454" customWidth="1"/>
    <col min="1529" max="1546" width="5.3984375" style="3454" customWidth="1"/>
    <col min="1547" max="1547" width="5" style="3454" customWidth="1"/>
    <col min="1548" max="1782" width="9" style="3454"/>
    <col min="1783" max="1783" width="22.3984375" style="3454" customWidth="1"/>
    <col min="1784" max="1784" width="5.09765625" style="3454" customWidth="1"/>
    <col min="1785" max="1802" width="5.3984375" style="3454" customWidth="1"/>
    <col min="1803" max="1803" width="5" style="3454" customWidth="1"/>
    <col min="1804" max="2038" width="9" style="3454"/>
    <col min="2039" max="2039" width="22.3984375" style="3454" customWidth="1"/>
    <col min="2040" max="2040" width="5.09765625" style="3454" customWidth="1"/>
    <col min="2041" max="2058" width="5.3984375" style="3454" customWidth="1"/>
    <col min="2059" max="2059" width="5" style="3454" customWidth="1"/>
    <col min="2060" max="2294" width="9" style="3454"/>
    <col min="2295" max="2295" width="22.3984375" style="3454" customWidth="1"/>
    <col min="2296" max="2296" width="5.09765625" style="3454" customWidth="1"/>
    <col min="2297" max="2314" width="5.3984375" style="3454" customWidth="1"/>
    <col min="2315" max="2315" width="5" style="3454" customWidth="1"/>
    <col min="2316" max="2550" width="9" style="3454"/>
    <col min="2551" max="2551" width="22.3984375" style="3454" customWidth="1"/>
    <col min="2552" max="2552" width="5.09765625" style="3454" customWidth="1"/>
    <col min="2553" max="2570" width="5.3984375" style="3454" customWidth="1"/>
    <col min="2571" max="2571" width="5" style="3454" customWidth="1"/>
    <col min="2572" max="2806" width="9" style="3454"/>
    <col min="2807" max="2807" width="22.3984375" style="3454" customWidth="1"/>
    <col min="2808" max="2808" width="5.09765625" style="3454" customWidth="1"/>
    <col min="2809" max="2826" width="5.3984375" style="3454" customWidth="1"/>
    <col min="2827" max="2827" width="5" style="3454" customWidth="1"/>
    <col min="2828" max="3062" width="9" style="3454"/>
    <col min="3063" max="3063" width="22.3984375" style="3454" customWidth="1"/>
    <col min="3064" max="3064" width="5.09765625" style="3454" customWidth="1"/>
    <col min="3065" max="3082" width="5.3984375" style="3454" customWidth="1"/>
    <col min="3083" max="3083" width="5" style="3454" customWidth="1"/>
    <col min="3084" max="3318" width="9" style="3454"/>
    <col min="3319" max="3319" width="22.3984375" style="3454" customWidth="1"/>
    <col min="3320" max="3320" width="5.09765625" style="3454" customWidth="1"/>
    <col min="3321" max="3338" width="5.3984375" style="3454" customWidth="1"/>
    <col min="3339" max="3339" width="5" style="3454" customWidth="1"/>
    <col min="3340" max="3574" width="9" style="3454"/>
    <col min="3575" max="3575" width="22.3984375" style="3454" customWidth="1"/>
    <col min="3576" max="3576" width="5.09765625" style="3454" customWidth="1"/>
    <col min="3577" max="3594" width="5.3984375" style="3454" customWidth="1"/>
    <col min="3595" max="3595" width="5" style="3454" customWidth="1"/>
    <col min="3596" max="3830" width="9" style="3454"/>
    <col min="3831" max="3831" width="22.3984375" style="3454" customWidth="1"/>
    <col min="3832" max="3832" width="5.09765625" style="3454" customWidth="1"/>
    <col min="3833" max="3850" width="5.3984375" style="3454" customWidth="1"/>
    <col min="3851" max="3851" width="5" style="3454" customWidth="1"/>
    <col min="3852" max="4086" width="9" style="3454"/>
    <col min="4087" max="4087" width="22.3984375" style="3454" customWidth="1"/>
    <col min="4088" max="4088" width="5.09765625" style="3454" customWidth="1"/>
    <col min="4089" max="4106" width="5.3984375" style="3454" customWidth="1"/>
    <col min="4107" max="4107" width="5" style="3454" customWidth="1"/>
    <col min="4108" max="4342" width="9" style="3454"/>
    <col min="4343" max="4343" width="22.3984375" style="3454" customWidth="1"/>
    <col min="4344" max="4344" width="5.09765625" style="3454" customWidth="1"/>
    <col min="4345" max="4362" width="5.3984375" style="3454" customWidth="1"/>
    <col min="4363" max="4363" width="5" style="3454" customWidth="1"/>
    <col min="4364" max="4598" width="9" style="3454"/>
    <col min="4599" max="4599" width="22.3984375" style="3454" customWidth="1"/>
    <col min="4600" max="4600" width="5.09765625" style="3454" customWidth="1"/>
    <col min="4601" max="4618" width="5.3984375" style="3454" customWidth="1"/>
    <col min="4619" max="4619" width="5" style="3454" customWidth="1"/>
    <col min="4620" max="4854" width="9" style="3454"/>
    <col min="4855" max="4855" width="22.3984375" style="3454" customWidth="1"/>
    <col min="4856" max="4856" width="5.09765625" style="3454" customWidth="1"/>
    <col min="4857" max="4874" width="5.3984375" style="3454" customWidth="1"/>
    <col min="4875" max="4875" width="5" style="3454" customWidth="1"/>
    <col min="4876" max="5110" width="9" style="3454"/>
    <col min="5111" max="5111" width="22.3984375" style="3454" customWidth="1"/>
    <col min="5112" max="5112" width="5.09765625" style="3454" customWidth="1"/>
    <col min="5113" max="5130" width="5.3984375" style="3454" customWidth="1"/>
    <col min="5131" max="5131" width="5" style="3454" customWidth="1"/>
    <col min="5132" max="5366" width="9" style="3454"/>
    <col min="5367" max="5367" width="22.3984375" style="3454" customWidth="1"/>
    <col min="5368" max="5368" width="5.09765625" style="3454" customWidth="1"/>
    <col min="5369" max="5386" width="5.3984375" style="3454" customWidth="1"/>
    <col min="5387" max="5387" width="5" style="3454" customWidth="1"/>
    <col min="5388" max="5622" width="9" style="3454"/>
    <col min="5623" max="5623" width="22.3984375" style="3454" customWidth="1"/>
    <col min="5624" max="5624" width="5.09765625" style="3454" customWidth="1"/>
    <col min="5625" max="5642" width="5.3984375" style="3454" customWidth="1"/>
    <col min="5643" max="5643" width="5" style="3454" customWidth="1"/>
    <col min="5644" max="5878" width="9" style="3454"/>
    <col min="5879" max="5879" width="22.3984375" style="3454" customWidth="1"/>
    <col min="5880" max="5880" width="5.09765625" style="3454" customWidth="1"/>
    <col min="5881" max="5898" width="5.3984375" style="3454" customWidth="1"/>
    <col min="5899" max="5899" width="5" style="3454" customWidth="1"/>
    <col min="5900" max="6134" width="9" style="3454"/>
    <col min="6135" max="6135" width="22.3984375" style="3454" customWidth="1"/>
    <col min="6136" max="6136" width="5.09765625" style="3454" customWidth="1"/>
    <col min="6137" max="6154" width="5.3984375" style="3454" customWidth="1"/>
    <col min="6155" max="6155" width="5" style="3454" customWidth="1"/>
    <col min="6156" max="6390" width="9" style="3454"/>
    <col min="6391" max="6391" width="22.3984375" style="3454" customWidth="1"/>
    <col min="6392" max="6392" width="5.09765625" style="3454" customWidth="1"/>
    <col min="6393" max="6410" width="5.3984375" style="3454" customWidth="1"/>
    <col min="6411" max="6411" width="5" style="3454" customWidth="1"/>
    <col min="6412" max="6646" width="9" style="3454"/>
    <col min="6647" max="6647" width="22.3984375" style="3454" customWidth="1"/>
    <col min="6648" max="6648" width="5.09765625" style="3454" customWidth="1"/>
    <col min="6649" max="6666" width="5.3984375" style="3454" customWidth="1"/>
    <col min="6667" max="6667" width="5" style="3454" customWidth="1"/>
    <col min="6668" max="6902" width="9" style="3454"/>
    <col min="6903" max="6903" width="22.3984375" style="3454" customWidth="1"/>
    <col min="6904" max="6904" width="5.09765625" style="3454" customWidth="1"/>
    <col min="6905" max="6922" width="5.3984375" style="3454" customWidth="1"/>
    <col min="6923" max="6923" width="5" style="3454" customWidth="1"/>
    <col min="6924" max="7158" width="9" style="3454"/>
    <col min="7159" max="7159" width="22.3984375" style="3454" customWidth="1"/>
    <col min="7160" max="7160" width="5.09765625" style="3454" customWidth="1"/>
    <col min="7161" max="7178" width="5.3984375" style="3454" customWidth="1"/>
    <col min="7179" max="7179" width="5" style="3454" customWidth="1"/>
    <col min="7180" max="7414" width="9" style="3454"/>
    <col min="7415" max="7415" width="22.3984375" style="3454" customWidth="1"/>
    <col min="7416" max="7416" width="5.09765625" style="3454" customWidth="1"/>
    <col min="7417" max="7434" width="5.3984375" style="3454" customWidth="1"/>
    <col min="7435" max="7435" width="5" style="3454" customWidth="1"/>
    <col min="7436" max="7670" width="9" style="3454"/>
    <col min="7671" max="7671" width="22.3984375" style="3454" customWidth="1"/>
    <col min="7672" max="7672" width="5.09765625" style="3454" customWidth="1"/>
    <col min="7673" max="7690" width="5.3984375" style="3454" customWidth="1"/>
    <col min="7691" max="7691" width="5" style="3454" customWidth="1"/>
    <col min="7692" max="7926" width="9" style="3454"/>
    <col min="7927" max="7927" width="22.3984375" style="3454" customWidth="1"/>
    <col min="7928" max="7928" width="5.09765625" style="3454" customWidth="1"/>
    <col min="7929" max="7946" width="5.3984375" style="3454" customWidth="1"/>
    <col min="7947" max="7947" width="5" style="3454" customWidth="1"/>
    <col min="7948" max="8182" width="9" style="3454"/>
    <col min="8183" max="8183" width="22.3984375" style="3454" customWidth="1"/>
    <col min="8184" max="8184" width="5.09765625" style="3454" customWidth="1"/>
    <col min="8185" max="8202" width="5.3984375" style="3454" customWidth="1"/>
    <col min="8203" max="8203" width="5" style="3454" customWidth="1"/>
    <col min="8204" max="8438" width="9" style="3454"/>
    <col min="8439" max="8439" width="22.3984375" style="3454" customWidth="1"/>
    <col min="8440" max="8440" width="5.09765625" style="3454" customWidth="1"/>
    <col min="8441" max="8458" width="5.3984375" style="3454" customWidth="1"/>
    <col min="8459" max="8459" width="5" style="3454" customWidth="1"/>
    <col min="8460" max="8694" width="9" style="3454"/>
    <col min="8695" max="8695" width="22.3984375" style="3454" customWidth="1"/>
    <col min="8696" max="8696" width="5.09765625" style="3454" customWidth="1"/>
    <col min="8697" max="8714" width="5.3984375" style="3454" customWidth="1"/>
    <col min="8715" max="8715" width="5" style="3454" customWidth="1"/>
    <col min="8716" max="8950" width="9" style="3454"/>
    <col min="8951" max="8951" width="22.3984375" style="3454" customWidth="1"/>
    <col min="8952" max="8952" width="5.09765625" style="3454" customWidth="1"/>
    <col min="8953" max="8970" width="5.3984375" style="3454" customWidth="1"/>
    <col min="8971" max="8971" width="5" style="3454" customWidth="1"/>
    <col min="8972" max="9206" width="9" style="3454"/>
    <col min="9207" max="9207" width="22.3984375" style="3454" customWidth="1"/>
    <col min="9208" max="9208" width="5.09765625" style="3454" customWidth="1"/>
    <col min="9209" max="9226" width="5.3984375" style="3454" customWidth="1"/>
    <col min="9227" max="9227" width="5" style="3454" customWidth="1"/>
    <col min="9228" max="9462" width="9" style="3454"/>
    <col min="9463" max="9463" width="22.3984375" style="3454" customWidth="1"/>
    <col min="9464" max="9464" width="5.09765625" style="3454" customWidth="1"/>
    <col min="9465" max="9482" width="5.3984375" style="3454" customWidth="1"/>
    <col min="9483" max="9483" width="5" style="3454" customWidth="1"/>
    <col min="9484" max="9718" width="9" style="3454"/>
    <col min="9719" max="9719" width="22.3984375" style="3454" customWidth="1"/>
    <col min="9720" max="9720" width="5.09765625" style="3454" customWidth="1"/>
    <col min="9721" max="9738" width="5.3984375" style="3454" customWidth="1"/>
    <col min="9739" max="9739" width="5" style="3454" customWidth="1"/>
    <col min="9740" max="9974" width="9" style="3454"/>
    <col min="9975" max="9975" width="22.3984375" style="3454" customWidth="1"/>
    <col min="9976" max="9976" width="5.09765625" style="3454" customWidth="1"/>
    <col min="9977" max="9994" width="5.3984375" style="3454" customWidth="1"/>
    <col min="9995" max="9995" width="5" style="3454" customWidth="1"/>
    <col min="9996" max="10230" width="9" style="3454"/>
    <col min="10231" max="10231" width="22.3984375" style="3454" customWidth="1"/>
    <col min="10232" max="10232" width="5.09765625" style="3454" customWidth="1"/>
    <col min="10233" max="10250" width="5.3984375" style="3454" customWidth="1"/>
    <col min="10251" max="10251" width="5" style="3454" customWidth="1"/>
    <col min="10252" max="10486" width="9" style="3454"/>
    <col min="10487" max="10487" width="22.3984375" style="3454" customWidth="1"/>
    <col min="10488" max="10488" width="5.09765625" style="3454" customWidth="1"/>
    <col min="10489" max="10506" width="5.3984375" style="3454" customWidth="1"/>
    <col min="10507" max="10507" width="5" style="3454" customWidth="1"/>
    <col min="10508" max="10742" width="9" style="3454"/>
    <col min="10743" max="10743" width="22.3984375" style="3454" customWidth="1"/>
    <col min="10744" max="10744" width="5.09765625" style="3454" customWidth="1"/>
    <col min="10745" max="10762" width="5.3984375" style="3454" customWidth="1"/>
    <col min="10763" max="10763" width="5" style="3454" customWidth="1"/>
    <col min="10764" max="10998" width="9" style="3454"/>
    <col min="10999" max="10999" width="22.3984375" style="3454" customWidth="1"/>
    <col min="11000" max="11000" width="5.09765625" style="3454" customWidth="1"/>
    <col min="11001" max="11018" width="5.3984375" style="3454" customWidth="1"/>
    <col min="11019" max="11019" width="5" style="3454" customWidth="1"/>
    <col min="11020" max="11254" width="9" style="3454"/>
    <col min="11255" max="11255" width="22.3984375" style="3454" customWidth="1"/>
    <col min="11256" max="11256" width="5.09765625" style="3454" customWidth="1"/>
    <col min="11257" max="11274" width="5.3984375" style="3454" customWidth="1"/>
    <col min="11275" max="11275" width="5" style="3454" customWidth="1"/>
    <col min="11276" max="11510" width="9" style="3454"/>
    <col min="11511" max="11511" width="22.3984375" style="3454" customWidth="1"/>
    <col min="11512" max="11512" width="5.09765625" style="3454" customWidth="1"/>
    <col min="11513" max="11530" width="5.3984375" style="3454" customWidth="1"/>
    <col min="11531" max="11531" width="5" style="3454" customWidth="1"/>
    <col min="11532" max="11766" width="9" style="3454"/>
    <col min="11767" max="11767" width="22.3984375" style="3454" customWidth="1"/>
    <col min="11768" max="11768" width="5.09765625" style="3454" customWidth="1"/>
    <col min="11769" max="11786" width="5.3984375" style="3454" customWidth="1"/>
    <col min="11787" max="11787" width="5" style="3454" customWidth="1"/>
    <col min="11788" max="12022" width="9" style="3454"/>
    <col min="12023" max="12023" width="22.3984375" style="3454" customWidth="1"/>
    <col min="12024" max="12024" width="5.09765625" style="3454" customWidth="1"/>
    <col min="12025" max="12042" width="5.3984375" style="3454" customWidth="1"/>
    <col min="12043" max="12043" width="5" style="3454" customWidth="1"/>
    <col min="12044" max="12278" width="9" style="3454"/>
    <col min="12279" max="12279" width="22.3984375" style="3454" customWidth="1"/>
    <col min="12280" max="12280" width="5.09765625" style="3454" customWidth="1"/>
    <col min="12281" max="12298" width="5.3984375" style="3454" customWidth="1"/>
    <col min="12299" max="12299" width="5" style="3454" customWidth="1"/>
    <col min="12300" max="12534" width="9" style="3454"/>
    <col min="12535" max="12535" width="22.3984375" style="3454" customWidth="1"/>
    <col min="12536" max="12536" width="5.09765625" style="3454" customWidth="1"/>
    <col min="12537" max="12554" width="5.3984375" style="3454" customWidth="1"/>
    <col min="12555" max="12555" width="5" style="3454" customWidth="1"/>
    <col min="12556" max="12790" width="9" style="3454"/>
    <col min="12791" max="12791" width="22.3984375" style="3454" customWidth="1"/>
    <col min="12792" max="12792" width="5.09765625" style="3454" customWidth="1"/>
    <col min="12793" max="12810" width="5.3984375" style="3454" customWidth="1"/>
    <col min="12811" max="12811" width="5" style="3454" customWidth="1"/>
    <col min="12812" max="13046" width="9" style="3454"/>
    <col min="13047" max="13047" width="22.3984375" style="3454" customWidth="1"/>
    <col min="13048" max="13048" width="5.09765625" style="3454" customWidth="1"/>
    <col min="13049" max="13066" width="5.3984375" style="3454" customWidth="1"/>
    <col min="13067" max="13067" width="5" style="3454" customWidth="1"/>
    <col min="13068" max="13302" width="9" style="3454"/>
    <col min="13303" max="13303" width="22.3984375" style="3454" customWidth="1"/>
    <col min="13304" max="13304" width="5.09765625" style="3454" customWidth="1"/>
    <col min="13305" max="13322" width="5.3984375" style="3454" customWidth="1"/>
    <col min="13323" max="13323" width="5" style="3454" customWidth="1"/>
    <col min="13324" max="13558" width="9" style="3454"/>
    <col min="13559" max="13559" width="22.3984375" style="3454" customWidth="1"/>
    <col min="13560" max="13560" width="5.09765625" style="3454" customWidth="1"/>
    <col min="13561" max="13578" width="5.3984375" style="3454" customWidth="1"/>
    <col min="13579" max="13579" width="5" style="3454" customWidth="1"/>
    <col min="13580" max="13814" width="9" style="3454"/>
    <col min="13815" max="13815" width="22.3984375" style="3454" customWidth="1"/>
    <col min="13816" max="13816" width="5.09765625" style="3454" customWidth="1"/>
    <col min="13817" max="13834" width="5.3984375" style="3454" customWidth="1"/>
    <col min="13835" max="13835" width="5" style="3454" customWidth="1"/>
    <col min="13836" max="14070" width="9" style="3454"/>
    <col min="14071" max="14071" width="22.3984375" style="3454" customWidth="1"/>
    <col min="14072" max="14072" width="5.09765625" style="3454" customWidth="1"/>
    <col min="14073" max="14090" width="5.3984375" style="3454" customWidth="1"/>
    <col min="14091" max="14091" width="5" style="3454" customWidth="1"/>
    <col min="14092" max="14326" width="9" style="3454"/>
    <col min="14327" max="14327" width="22.3984375" style="3454" customWidth="1"/>
    <col min="14328" max="14328" width="5.09765625" style="3454" customWidth="1"/>
    <col min="14329" max="14346" width="5.3984375" style="3454" customWidth="1"/>
    <col min="14347" max="14347" width="5" style="3454" customWidth="1"/>
    <col min="14348" max="14582" width="9" style="3454"/>
    <col min="14583" max="14583" width="22.3984375" style="3454" customWidth="1"/>
    <col min="14584" max="14584" width="5.09765625" style="3454" customWidth="1"/>
    <col min="14585" max="14602" width="5.3984375" style="3454" customWidth="1"/>
    <col min="14603" max="14603" width="5" style="3454" customWidth="1"/>
    <col min="14604" max="14838" width="9" style="3454"/>
    <col min="14839" max="14839" width="22.3984375" style="3454" customWidth="1"/>
    <col min="14840" max="14840" width="5.09765625" style="3454" customWidth="1"/>
    <col min="14841" max="14858" width="5.3984375" style="3454" customWidth="1"/>
    <col min="14859" max="14859" width="5" style="3454" customWidth="1"/>
    <col min="14860" max="15094" width="9" style="3454"/>
    <col min="15095" max="15095" width="22.3984375" style="3454" customWidth="1"/>
    <col min="15096" max="15096" width="5.09765625" style="3454" customWidth="1"/>
    <col min="15097" max="15114" width="5.3984375" style="3454" customWidth="1"/>
    <col min="15115" max="15115" width="5" style="3454" customWidth="1"/>
    <col min="15116" max="15350" width="9" style="3454"/>
    <col min="15351" max="15351" width="22.3984375" style="3454" customWidth="1"/>
    <col min="15352" max="15352" width="5.09765625" style="3454" customWidth="1"/>
    <col min="15353" max="15370" width="5.3984375" style="3454" customWidth="1"/>
    <col min="15371" max="15371" width="5" style="3454" customWidth="1"/>
    <col min="15372" max="15606" width="9" style="3454"/>
    <col min="15607" max="15607" width="22.3984375" style="3454" customWidth="1"/>
    <col min="15608" max="15608" width="5.09765625" style="3454" customWidth="1"/>
    <col min="15609" max="15626" width="5.3984375" style="3454" customWidth="1"/>
    <col min="15627" max="15627" width="5" style="3454" customWidth="1"/>
    <col min="15628" max="15862" width="9" style="3454"/>
    <col min="15863" max="15863" width="22.3984375" style="3454" customWidth="1"/>
    <col min="15864" max="15864" width="5.09765625" style="3454" customWidth="1"/>
    <col min="15865" max="15882" width="5.3984375" style="3454" customWidth="1"/>
    <col min="15883" max="15883" width="5" style="3454" customWidth="1"/>
    <col min="15884" max="16118" width="9" style="3454"/>
    <col min="16119" max="16119" width="22.3984375" style="3454" customWidth="1"/>
    <col min="16120" max="16120" width="5.09765625" style="3454" customWidth="1"/>
    <col min="16121" max="16138" width="5.3984375" style="3454" customWidth="1"/>
    <col min="16139" max="16139" width="5" style="3454" customWidth="1"/>
    <col min="16140" max="16379" width="9" style="3454"/>
    <col min="16380" max="16384" width="6.59765625" style="3454" customWidth="1"/>
  </cols>
  <sheetData>
    <row r="1" spans="1:15" s="3282" customFormat="1" ht="15.6" x14ac:dyDescent="0.3">
      <c r="A1" s="3281" t="s">
        <v>0</v>
      </c>
      <c r="F1" s="3283"/>
    </row>
    <row r="2" spans="1:15" ht="13.8" x14ac:dyDescent="0.3">
      <c r="A2" s="3427" t="s">
        <v>3771</v>
      </c>
      <c r="B2" s="3428"/>
      <c r="C2" s="3428"/>
      <c r="D2" s="3428"/>
      <c r="E2" s="3428"/>
      <c r="F2" s="3428"/>
      <c r="G2" s="3428"/>
      <c r="H2" s="3428"/>
      <c r="I2" s="3428"/>
      <c r="J2" s="3428"/>
      <c r="K2" s="3428"/>
      <c r="L2" s="3428"/>
      <c r="M2" s="3428"/>
      <c r="N2" s="3428"/>
      <c r="O2" s="3428"/>
    </row>
    <row r="3" spans="1:15" ht="13.8" x14ac:dyDescent="0.3">
      <c r="A3" s="6850" t="s">
        <v>3772</v>
      </c>
      <c r="B3" s="6850"/>
      <c r="C3" s="6850"/>
      <c r="D3" s="6850"/>
      <c r="E3" s="6850"/>
      <c r="F3" s="6850"/>
      <c r="G3" s="6850"/>
      <c r="H3" s="6850"/>
      <c r="I3" s="6850"/>
      <c r="J3" s="6850"/>
      <c r="K3" s="6850"/>
      <c r="L3" s="6850"/>
      <c r="M3" s="6850"/>
      <c r="N3" s="6850"/>
      <c r="O3" s="3428"/>
    </row>
    <row r="4" spans="1:15" x14ac:dyDescent="0.3">
      <c r="A4" s="6853" t="s">
        <v>3773</v>
      </c>
      <c r="B4" s="6860" t="s">
        <v>1833</v>
      </c>
      <c r="C4" s="6862">
        <v>2024</v>
      </c>
      <c r="D4" s="6862"/>
      <c r="E4" s="6862"/>
      <c r="F4" s="6862"/>
      <c r="G4" s="6862"/>
      <c r="H4" s="6862"/>
      <c r="I4" s="6862"/>
      <c r="J4" s="6862"/>
      <c r="K4" s="6862"/>
      <c r="L4" s="6862"/>
      <c r="M4" s="6862"/>
      <c r="N4" s="6862"/>
      <c r="O4" s="6858" t="s">
        <v>1765</v>
      </c>
    </row>
    <row r="5" spans="1:15" x14ac:dyDescent="0.3">
      <c r="A5" s="6854"/>
      <c r="B5" s="6861"/>
      <c r="C5" s="3455" t="s">
        <v>3554</v>
      </c>
      <c r="D5" s="3455" t="s">
        <v>3489</v>
      </c>
      <c r="E5" s="3455" t="s">
        <v>3490</v>
      </c>
      <c r="F5" s="3455" t="s">
        <v>3491</v>
      </c>
      <c r="G5" s="3455" t="s">
        <v>96</v>
      </c>
      <c r="H5" s="3455" t="s">
        <v>3555</v>
      </c>
      <c r="I5" s="3455" t="s">
        <v>3556</v>
      </c>
      <c r="J5" s="3455" t="s">
        <v>3494</v>
      </c>
      <c r="K5" s="3455" t="s">
        <v>3557</v>
      </c>
      <c r="L5" s="3455" t="s">
        <v>3496</v>
      </c>
      <c r="M5" s="3455" t="s">
        <v>3497</v>
      </c>
      <c r="N5" s="3455" t="s">
        <v>3498</v>
      </c>
      <c r="O5" s="6859"/>
    </row>
    <row r="6" spans="1:15" ht="13.8" x14ac:dyDescent="0.25">
      <c r="A6" s="3441" t="s">
        <v>3774</v>
      </c>
      <c r="B6" s="3445">
        <v>58.3</v>
      </c>
      <c r="C6" s="3456">
        <v>137.30000000000001</v>
      </c>
      <c r="D6" s="3457">
        <v>138.4</v>
      </c>
      <c r="E6" s="3457">
        <v>138.5</v>
      </c>
      <c r="F6" s="3457">
        <v>138.80000000000001</v>
      </c>
      <c r="G6" s="3457">
        <v>139</v>
      </c>
      <c r="H6" s="3457">
        <v>139.1</v>
      </c>
      <c r="I6" s="3457">
        <v>143.5</v>
      </c>
      <c r="J6" s="3457">
        <v>143.6</v>
      </c>
      <c r="K6" s="3457">
        <v>143.69999999999999</v>
      </c>
      <c r="L6" s="3457">
        <v>143.69999999999999</v>
      </c>
      <c r="M6" s="3457">
        <v>143.80000000000001</v>
      </c>
      <c r="N6" s="3458">
        <v>143.69999999999999</v>
      </c>
      <c r="O6" s="3445">
        <v>141.09166666666667</v>
      </c>
    </row>
    <row r="7" spans="1:15" s="3464" customFormat="1" ht="13.8" x14ac:dyDescent="0.25">
      <c r="A7" s="3459" t="s">
        <v>3775</v>
      </c>
      <c r="B7" s="3460">
        <v>4.5</v>
      </c>
      <c r="C7" s="3461">
        <v>127.5</v>
      </c>
      <c r="D7" s="3462">
        <v>127.6</v>
      </c>
      <c r="E7" s="3462">
        <v>127.6</v>
      </c>
      <c r="F7" s="3462">
        <v>127.6</v>
      </c>
      <c r="G7" s="3462">
        <v>130</v>
      </c>
      <c r="H7" s="3462">
        <v>130</v>
      </c>
      <c r="I7" s="3462">
        <v>132.69999999999999</v>
      </c>
      <c r="J7" s="3462">
        <v>132.69999999999999</v>
      </c>
      <c r="K7" s="3462">
        <v>132.69999999999999</v>
      </c>
      <c r="L7" s="3462">
        <v>132.69999999999999</v>
      </c>
      <c r="M7" s="3462">
        <v>132.69999999999999</v>
      </c>
      <c r="N7" s="3463">
        <v>132.69999999999999</v>
      </c>
      <c r="O7" s="3445">
        <v>130.54166666666669</v>
      </c>
    </row>
    <row r="8" spans="1:15" s="3464" customFormat="1" ht="13.8" x14ac:dyDescent="0.25">
      <c r="A8" s="3459" t="s">
        <v>3776</v>
      </c>
      <c r="B8" s="3460">
        <v>19.3</v>
      </c>
      <c r="C8" s="3461">
        <v>136</v>
      </c>
      <c r="D8" s="3462">
        <v>138.80000000000001</v>
      </c>
      <c r="E8" s="3462">
        <v>138.80000000000001</v>
      </c>
      <c r="F8" s="3462">
        <v>139.6</v>
      </c>
      <c r="G8" s="3462">
        <v>139.69999999999999</v>
      </c>
      <c r="H8" s="3462">
        <v>139.69999999999999</v>
      </c>
      <c r="I8" s="3462">
        <v>140.19999999999999</v>
      </c>
      <c r="J8" s="3462">
        <v>140.19999999999999</v>
      </c>
      <c r="K8" s="3462">
        <v>140.19999999999999</v>
      </c>
      <c r="L8" s="3462">
        <v>140.19999999999999</v>
      </c>
      <c r="M8" s="3462">
        <v>140.19999999999999</v>
      </c>
      <c r="N8" s="3463">
        <v>140.19999999999999</v>
      </c>
      <c r="O8" s="3445">
        <v>139.48333333333338</v>
      </c>
    </row>
    <row r="9" spans="1:15" s="3464" customFormat="1" ht="13.8" x14ac:dyDescent="0.25">
      <c r="A9" s="3459" t="s">
        <v>3777</v>
      </c>
      <c r="B9" s="3460">
        <v>7.9</v>
      </c>
      <c r="C9" s="3461">
        <v>148</v>
      </c>
      <c r="D9" s="3462">
        <v>147.4</v>
      </c>
      <c r="E9" s="3462">
        <v>148.1</v>
      </c>
      <c r="F9" s="3462">
        <v>148.1</v>
      </c>
      <c r="G9" s="3462">
        <v>148.5</v>
      </c>
      <c r="H9" s="3462">
        <v>148.19999999999999</v>
      </c>
      <c r="I9" s="3462">
        <v>151.4</v>
      </c>
      <c r="J9" s="3462">
        <v>151.69999999999999</v>
      </c>
      <c r="K9" s="3462">
        <v>151.9</v>
      </c>
      <c r="L9" s="3462">
        <v>151.6</v>
      </c>
      <c r="M9" s="3462">
        <v>152.1</v>
      </c>
      <c r="N9" s="3463">
        <v>151.30000000000001</v>
      </c>
      <c r="O9" s="3445">
        <v>149.85833333333332</v>
      </c>
    </row>
    <row r="10" spans="1:15" s="3464" customFormat="1" ht="13.8" x14ac:dyDescent="0.25">
      <c r="A10" s="3459" t="s">
        <v>3778</v>
      </c>
      <c r="B10" s="3460">
        <v>6.5</v>
      </c>
      <c r="C10" s="3461">
        <v>132.9</v>
      </c>
      <c r="D10" s="3462">
        <v>133.80000000000001</v>
      </c>
      <c r="E10" s="3462">
        <v>133.9</v>
      </c>
      <c r="F10" s="3462">
        <v>133.9</v>
      </c>
      <c r="G10" s="3462">
        <v>133.9</v>
      </c>
      <c r="H10" s="3462">
        <v>135</v>
      </c>
      <c r="I10" s="3462">
        <v>146.4</v>
      </c>
      <c r="J10" s="3462">
        <v>146.4</v>
      </c>
      <c r="K10" s="3462">
        <v>146.4</v>
      </c>
      <c r="L10" s="3462">
        <v>146.69999999999999</v>
      </c>
      <c r="M10" s="3462">
        <v>146.80000000000001</v>
      </c>
      <c r="N10" s="3463">
        <v>146.80000000000001</v>
      </c>
      <c r="O10" s="3445">
        <v>140.24166666666667</v>
      </c>
    </row>
    <row r="11" spans="1:15" s="3464" customFormat="1" ht="13.8" x14ac:dyDescent="0.25">
      <c r="A11" s="3459" t="s">
        <v>3779</v>
      </c>
      <c r="B11" s="3460">
        <v>6.8</v>
      </c>
      <c r="C11" s="3461">
        <v>148.4</v>
      </c>
      <c r="D11" s="3462">
        <v>148.4</v>
      </c>
      <c r="E11" s="3462">
        <v>148.4</v>
      </c>
      <c r="F11" s="3462">
        <v>148.4</v>
      </c>
      <c r="G11" s="3462">
        <v>148.5</v>
      </c>
      <c r="H11" s="3462">
        <v>148.5</v>
      </c>
      <c r="I11" s="3462">
        <v>154.30000000000001</v>
      </c>
      <c r="J11" s="3462">
        <v>154.30000000000001</v>
      </c>
      <c r="K11" s="3462">
        <v>154.19999999999999</v>
      </c>
      <c r="L11" s="3462">
        <v>154.19999999999999</v>
      </c>
      <c r="M11" s="3462">
        <v>154.19999999999999</v>
      </c>
      <c r="N11" s="3463">
        <v>154.19999999999999</v>
      </c>
      <c r="O11" s="3445">
        <v>151.33333333333334</v>
      </c>
    </row>
    <row r="12" spans="1:15" s="3464" customFormat="1" ht="13.8" x14ac:dyDescent="0.25">
      <c r="A12" s="3459" t="s">
        <v>3780</v>
      </c>
      <c r="B12" s="3460">
        <v>9.3000000000000007</v>
      </c>
      <c r="C12" s="3461">
        <v>131.4</v>
      </c>
      <c r="D12" s="3462">
        <v>132</v>
      </c>
      <c r="E12" s="3462">
        <v>132</v>
      </c>
      <c r="F12" s="3462">
        <v>132</v>
      </c>
      <c r="G12" s="3462">
        <v>132</v>
      </c>
      <c r="H12" s="3462">
        <v>132</v>
      </c>
      <c r="I12" s="3462">
        <v>139.4</v>
      </c>
      <c r="J12" s="3462">
        <v>140.4</v>
      </c>
      <c r="K12" s="3462">
        <v>140.4</v>
      </c>
      <c r="L12" s="3462">
        <v>140.6</v>
      </c>
      <c r="M12" s="3462">
        <v>140.6</v>
      </c>
      <c r="N12" s="3463">
        <v>140.6</v>
      </c>
      <c r="O12" s="3445">
        <v>136.11666666666665</v>
      </c>
    </row>
    <row r="13" spans="1:15" s="3464" customFormat="1" ht="13.8" x14ac:dyDescent="0.25">
      <c r="A13" s="3459" t="s">
        <v>3781</v>
      </c>
      <c r="B13" s="3460">
        <v>4</v>
      </c>
      <c r="C13" s="3461">
        <v>135.69999999999999</v>
      </c>
      <c r="D13" s="3462">
        <v>135.80000000000001</v>
      </c>
      <c r="E13" s="3462">
        <v>135.80000000000001</v>
      </c>
      <c r="F13" s="3462">
        <v>135.80000000000001</v>
      </c>
      <c r="G13" s="3462">
        <v>135.9</v>
      </c>
      <c r="H13" s="3462">
        <v>135.9</v>
      </c>
      <c r="I13" s="3462">
        <v>141.69999999999999</v>
      </c>
      <c r="J13" s="3462">
        <v>141.80000000000001</v>
      </c>
      <c r="K13" s="3462">
        <v>141.69999999999999</v>
      </c>
      <c r="L13" s="3462">
        <v>141.69999999999999</v>
      </c>
      <c r="M13" s="3462">
        <v>141.69999999999999</v>
      </c>
      <c r="N13" s="3463">
        <v>141.69999999999999</v>
      </c>
      <c r="O13" s="3445">
        <v>138.76666666666668</v>
      </c>
    </row>
    <row r="14" spans="1:15" ht="13.8" x14ac:dyDescent="0.25">
      <c r="A14" s="3441" t="s">
        <v>3782</v>
      </c>
      <c r="B14" s="3445">
        <v>12.2</v>
      </c>
      <c r="C14" s="3465">
        <v>134.69999999999999</v>
      </c>
      <c r="D14" s="3466">
        <v>134.69999999999999</v>
      </c>
      <c r="E14" s="3466">
        <v>134.69999999999999</v>
      </c>
      <c r="F14" s="3466">
        <v>134.69999999999999</v>
      </c>
      <c r="G14" s="3466">
        <v>134.69999999999999</v>
      </c>
      <c r="H14" s="3466">
        <v>134.69999999999999</v>
      </c>
      <c r="I14" s="3466">
        <v>134.69999999999999</v>
      </c>
      <c r="J14" s="3466">
        <v>134.69999999999999</v>
      </c>
      <c r="K14" s="3466">
        <v>134.69999999999999</v>
      </c>
      <c r="L14" s="3466">
        <v>134.69999999999999</v>
      </c>
      <c r="M14" s="3466">
        <v>134.69999999999999</v>
      </c>
      <c r="N14" s="3467">
        <v>134.69999999999999</v>
      </c>
      <c r="O14" s="3445">
        <v>134.70000000000002</v>
      </c>
    </row>
    <row r="15" spans="1:15" ht="13.8" x14ac:dyDescent="0.25">
      <c r="A15" s="3441" t="s">
        <v>3783</v>
      </c>
      <c r="B15" s="3445">
        <v>2.7</v>
      </c>
      <c r="C15" s="3465">
        <v>147.69999999999999</v>
      </c>
      <c r="D15" s="3466">
        <v>147.80000000000001</v>
      </c>
      <c r="E15" s="3466">
        <v>147.80000000000001</v>
      </c>
      <c r="F15" s="3466">
        <v>147.69999999999999</v>
      </c>
      <c r="G15" s="3466">
        <v>147.69999999999999</v>
      </c>
      <c r="H15" s="3466">
        <v>147.69999999999999</v>
      </c>
      <c r="I15" s="3466">
        <v>154</v>
      </c>
      <c r="J15" s="3466">
        <v>154.1</v>
      </c>
      <c r="K15" s="3466">
        <v>154.1</v>
      </c>
      <c r="L15" s="3466">
        <v>154.1</v>
      </c>
      <c r="M15" s="3466">
        <v>154.4</v>
      </c>
      <c r="N15" s="3467">
        <v>154.4</v>
      </c>
      <c r="O15" s="3445">
        <v>150.95833333333334</v>
      </c>
    </row>
    <row r="16" spans="1:15" ht="13.8" x14ac:dyDescent="0.25">
      <c r="A16" s="3441" t="s">
        <v>3784</v>
      </c>
      <c r="B16" s="3445">
        <v>3.8</v>
      </c>
      <c r="C16" s="3465">
        <v>147.9</v>
      </c>
      <c r="D16" s="3466">
        <v>146.6</v>
      </c>
      <c r="E16" s="3466">
        <v>146.6</v>
      </c>
      <c r="F16" s="3466">
        <v>149.4</v>
      </c>
      <c r="G16" s="3466">
        <v>148.69999999999999</v>
      </c>
      <c r="H16" s="3466">
        <v>148.80000000000001</v>
      </c>
      <c r="I16" s="3466">
        <v>153.19999999999999</v>
      </c>
      <c r="J16" s="3466">
        <v>151.69999999999999</v>
      </c>
      <c r="K16" s="3466">
        <v>151.9</v>
      </c>
      <c r="L16" s="3466">
        <v>152.1</v>
      </c>
      <c r="M16" s="3466">
        <v>154.30000000000001</v>
      </c>
      <c r="N16" s="3467">
        <v>154.30000000000001</v>
      </c>
      <c r="O16" s="3445">
        <v>150.45833333333334</v>
      </c>
    </row>
    <row r="17" spans="1:16" ht="13.8" x14ac:dyDescent="0.25">
      <c r="A17" s="3441" t="s">
        <v>3785</v>
      </c>
      <c r="B17" s="3445">
        <v>1.9</v>
      </c>
      <c r="C17" s="3465">
        <v>128.9</v>
      </c>
      <c r="D17" s="3466">
        <v>128.9</v>
      </c>
      <c r="E17" s="3466">
        <v>128.9</v>
      </c>
      <c r="F17" s="3466">
        <v>128.9</v>
      </c>
      <c r="G17" s="3466">
        <v>128.9</v>
      </c>
      <c r="H17" s="3466">
        <v>128.9</v>
      </c>
      <c r="I17" s="3466">
        <v>135.30000000000001</v>
      </c>
      <c r="J17" s="3466">
        <v>135.9</v>
      </c>
      <c r="K17" s="3466">
        <v>136.1</v>
      </c>
      <c r="L17" s="3466">
        <v>136.6</v>
      </c>
      <c r="M17" s="3466">
        <v>136.80000000000001</v>
      </c>
      <c r="N17" s="3467">
        <v>136.80000000000001</v>
      </c>
      <c r="O17" s="3445">
        <v>132.57499999999999</v>
      </c>
    </row>
    <row r="18" spans="1:16" ht="13.8" x14ac:dyDescent="0.25">
      <c r="A18" s="3441" t="s">
        <v>3786</v>
      </c>
      <c r="B18" s="3445">
        <v>2.5</v>
      </c>
      <c r="C18" s="3465">
        <v>152</v>
      </c>
      <c r="D18" s="3466">
        <v>152</v>
      </c>
      <c r="E18" s="3466">
        <v>152</v>
      </c>
      <c r="F18" s="3466">
        <v>152.19999999999999</v>
      </c>
      <c r="G18" s="3466">
        <v>152.19999999999999</v>
      </c>
      <c r="H18" s="3466">
        <v>152.19999999999999</v>
      </c>
      <c r="I18" s="3466">
        <v>153</v>
      </c>
      <c r="J18" s="3466">
        <v>152.69999999999999</v>
      </c>
      <c r="K18" s="3466">
        <v>152.9</v>
      </c>
      <c r="L18" s="3466">
        <v>152.9</v>
      </c>
      <c r="M18" s="3466">
        <v>152.9</v>
      </c>
      <c r="N18" s="3467">
        <v>152.9</v>
      </c>
      <c r="O18" s="3445">
        <v>152.4916666666667</v>
      </c>
    </row>
    <row r="19" spans="1:16" ht="13.8" x14ac:dyDescent="0.25">
      <c r="A19" s="3441" t="s">
        <v>3787</v>
      </c>
      <c r="B19" s="3445">
        <v>2.2000000000000002</v>
      </c>
      <c r="C19" s="3465">
        <v>136</v>
      </c>
      <c r="D19" s="3466">
        <v>135</v>
      </c>
      <c r="E19" s="3466">
        <v>135.19999999999999</v>
      </c>
      <c r="F19" s="3466">
        <v>134.6</v>
      </c>
      <c r="G19" s="3466">
        <v>134.4</v>
      </c>
      <c r="H19" s="3466">
        <v>134.9</v>
      </c>
      <c r="I19" s="3466">
        <v>136.9</v>
      </c>
      <c r="J19" s="3466">
        <v>137.1</v>
      </c>
      <c r="K19" s="3466">
        <v>137.1</v>
      </c>
      <c r="L19" s="3466">
        <v>136.4</v>
      </c>
      <c r="M19" s="3466">
        <v>136.9</v>
      </c>
      <c r="N19" s="3467">
        <v>136.9</v>
      </c>
      <c r="O19" s="3445">
        <v>135.95000000000002</v>
      </c>
    </row>
    <row r="20" spans="1:16" ht="13.8" x14ac:dyDescent="0.25">
      <c r="A20" s="3441" t="s">
        <v>3788</v>
      </c>
      <c r="B20" s="3445">
        <v>1.7</v>
      </c>
      <c r="C20" s="3465">
        <v>122.2</v>
      </c>
      <c r="D20" s="3466">
        <v>122.2</v>
      </c>
      <c r="E20" s="3466">
        <v>122.2</v>
      </c>
      <c r="F20" s="3466">
        <v>121.7</v>
      </c>
      <c r="G20" s="3466">
        <v>121.9</v>
      </c>
      <c r="H20" s="3466">
        <v>122.3</v>
      </c>
      <c r="I20" s="3466">
        <v>122.9</v>
      </c>
      <c r="J20" s="3466">
        <v>123</v>
      </c>
      <c r="K20" s="3466">
        <v>123.2</v>
      </c>
      <c r="L20" s="3466">
        <v>123.3</v>
      </c>
      <c r="M20" s="3466">
        <v>123.2</v>
      </c>
      <c r="N20" s="3467">
        <v>123.1</v>
      </c>
      <c r="O20" s="3445">
        <v>122.59999999999998</v>
      </c>
    </row>
    <row r="21" spans="1:16" ht="13.8" x14ac:dyDescent="0.25">
      <c r="A21" s="3468" t="s">
        <v>3789</v>
      </c>
      <c r="B21" s="3442">
        <v>2.2000000000000002</v>
      </c>
      <c r="C21" s="3465">
        <v>133.6</v>
      </c>
      <c r="D21" s="3466">
        <v>133.6</v>
      </c>
      <c r="E21" s="3466">
        <v>133.6</v>
      </c>
      <c r="F21" s="3466">
        <v>133.69999999999999</v>
      </c>
      <c r="G21" s="3466">
        <v>133.80000000000001</v>
      </c>
      <c r="H21" s="3466">
        <v>133.9</v>
      </c>
      <c r="I21" s="3466">
        <v>137.5</v>
      </c>
      <c r="J21" s="3466">
        <v>137.5</v>
      </c>
      <c r="K21" s="3466">
        <v>137.69999999999999</v>
      </c>
      <c r="L21" s="3466">
        <v>137.9</v>
      </c>
      <c r="M21" s="3466">
        <v>137.9</v>
      </c>
      <c r="N21" s="3467">
        <v>137.9</v>
      </c>
      <c r="O21" s="3445">
        <v>135.71666666666667</v>
      </c>
    </row>
    <row r="22" spans="1:16" ht="13.8" x14ac:dyDescent="0.25">
      <c r="A22" s="3468" t="s">
        <v>3790</v>
      </c>
      <c r="B22" s="3442">
        <v>6.7</v>
      </c>
      <c r="C22" s="3465">
        <v>130.19999999999999</v>
      </c>
      <c r="D22" s="3466">
        <v>130.9</v>
      </c>
      <c r="E22" s="3466">
        <v>131</v>
      </c>
      <c r="F22" s="3466">
        <v>131</v>
      </c>
      <c r="G22" s="3466">
        <v>131</v>
      </c>
      <c r="H22" s="3466">
        <v>131</v>
      </c>
      <c r="I22" s="3466">
        <v>134.80000000000001</v>
      </c>
      <c r="J22" s="3466">
        <v>136</v>
      </c>
      <c r="K22" s="3466">
        <v>136</v>
      </c>
      <c r="L22" s="3466">
        <v>136.1</v>
      </c>
      <c r="M22" s="3466">
        <v>136.1</v>
      </c>
      <c r="N22" s="3467">
        <v>136.1</v>
      </c>
      <c r="O22" s="3445">
        <v>133.35</v>
      </c>
    </row>
    <row r="23" spans="1:16" ht="13.8" x14ac:dyDescent="0.25">
      <c r="A23" s="3468" t="s">
        <v>3791</v>
      </c>
      <c r="B23" s="3442">
        <v>5.8</v>
      </c>
      <c r="C23" s="3469">
        <v>124.1</v>
      </c>
      <c r="D23" s="3470">
        <v>124.2</v>
      </c>
      <c r="E23" s="3470">
        <v>124.2</v>
      </c>
      <c r="F23" s="3470">
        <v>124.2</v>
      </c>
      <c r="G23" s="3470">
        <v>124.2</v>
      </c>
      <c r="H23" s="3470">
        <v>124.3</v>
      </c>
      <c r="I23" s="3470">
        <v>132.9</v>
      </c>
      <c r="J23" s="3470">
        <v>132.9</v>
      </c>
      <c r="K23" s="3470">
        <v>132.9</v>
      </c>
      <c r="L23" s="3466">
        <v>133</v>
      </c>
      <c r="M23" s="3466">
        <v>133</v>
      </c>
      <c r="N23" s="3467">
        <v>133</v>
      </c>
      <c r="O23" s="3445">
        <v>128.57499999999999</v>
      </c>
    </row>
    <row r="24" spans="1:16" ht="13.8" x14ac:dyDescent="0.3">
      <c r="A24" s="3471" t="s">
        <v>6</v>
      </c>
      <c r="B24" s="3450">
        <v>100</v>
      </c>
      <c r="C24" s="3472">
        <v>136.30000000000001</v>
      </c>
      <c r="D24" s="3473">
        <v>136.9</v>
      </c>
      <c r="E24" s="3473">
        <v>137</v>
      </c>
      <c r="F24" s="3473">
        <v>137.19999999999999</v>
      </c>
      <c r="G24" s="3473">
        <v>137.4</v>
      </c>
      <c r="H24" s="3473">
        <v>137.4</v>
      </c>
      <c r="I24" s="3473">
        <v>141.30000000000001</v>
      </c>
      <c r="J24" s="3473">
        <v>141.5</v>
      </c>
      <c r="K24" s="3473">
        <v>141.5</v>
      </c>
      <c r="L24" s="3473">
        <v>141.5</v>
      </c>
      <c r="M24" s="3473">
        <v>141.69999999999999</v>
      </c>
      <c r="N24" s="3474">
        <v>141.6</v>
      </c>
      <c r="O24" s="3474">
        <v>139.27500000000001</v>
      </c>
      <c r="P24" s="3444"/>
    </row>
  </sheetData>
  <mergeCells count="5">
    <mergeCell ref="A3:N3"/>
    <mergeCell ref="A4:A5"/>
    <mergeCell ref="B4:B5"/>
    <mergeCell ref="C4:N4"/>
    <mergeCell ref="O4:O5"/>
  </mergeCells>
  <hyperlinks>
    <hyperlink ref="A1" location="CONTENT!B218" display="Back to table of contents" xr:uid="{CF8672ED-B7FD-49A1-B453-2ED8639AF5BB}"/>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C01A-8ADE-4FF8-B3E6-255D3D519A8D}">
  <dimension ref="A1:H39"/>
  <sheetViews>
    <sheetView workbookViewId="0">
      <selection sqref="A1:C1"/>
    </sheetView>
  </sheetViews>
  <sheetFormatPr defaultRowHeight="15.6" x14ac:dyDescent="0.3"/>
  <cols>
    <col min="1" max="1" width="15.09765625" style="3005" customWidth="1"/>
    <col min="2" max="2" width="9" style="3005"/>
    <col min="3" max="3" width="8.59765625" style="3005" customWidth="1"/>
    <col min="4" max="4" width="9" style="3005"/>
    <col min="5" max="5" width="10.59765625" style="3005" customWidth="1"/>
    <col min="6" max="8" width="14" style="3005" customWidth="1"/>
    <col min="9" max="242" width="9" style="3005"/>
    <col min="243" max="243" width="8.59765625" style="3005" customWidth="1"/>
    <col min="244" max="244" width="9" style="3005"/>
    <col min="245" max="245" width="15" style="3005" customWidth="1"/>
    <col min="246" max="246" width="16.8984375" style="3005" customWidth="1"/>
    <col min="247" max="247" width="10" style="3005" customWidth="1"/>
    <col min="248" max="248" width="10.09765625" style="3005" customWidth="1"/>
    <col min="249" max="498" width="9" style="3005"/>
    <col min="499" max="499" width="8.59765625" style="3005" customWidth="1"/>
    <col min="500" max="500" width="9" style="3005"/>
    <col min="501" max="501" width="15" style="3005" customWidth="1"/>
    <col min="502" max="502" width="16.8984375" style="3005" customWidth="1"/>
    <col min="503" max="503" width="10" style="3005" customWidth="1"/>
    <col min="504" max="504" width="10.09765625" style="3005" customWidth="1"/>
    <col min="505" max="754" width="9" style="3005"/>
    <col min="755" max="755" width="8.59765625" style="3005" customWidth="1"/>
    <col min="756" max="756" width="9" style="3005"/>
    <col min="757" max="757" width="15" style="3005" customWidth="1"/>
    <col min="758" max="758" width="16.8984375" style="3005" customWidth="1"/>
    <col min="759" max="759" width="10" style="3005" customWidth="1"/>
    <col min="760" max="760" width="10.09765625" style="3005" customWidth="1"/>
    <col min="761" max="1010" width="9" style="3005"/>
    <col min="1011" max="1011" width="8.59765625" style="3005" customWidth="1"/>
    <col min="1012" max="1012" width="9" style="3005"/>
    <col min="1013" max="1013" width="15" style="3005" customWidth="1"/>
    <col min="1014" max="1014" width="16.8984375" style="3005" customWidth="1"/>
    <col min="1015" max="1015" width="10" style="3005" customWidth="1"/>
    <col min="1016" max="1016" width="10.09765625" style="3005" customWidth="1"/>
    <col min="1017" max="1266" width="9" style="3005"/>
    <col min="1267" max="1267" width="8.59765625" style="3005" customWidth="1"/>
    <col min="1268" max="1268" width="9" style="3005"/>
    <col min="1269" max="1269" width="15" style="3005" customWidth="1"/>
    <col min="1270" max="1270" width="16.8984375" style="3005" customWidth="1"/>
    <col min="1271" max="1271" width="10" style="3005" customWidth="1"/>
    <col min="1272" max="1272" width="10.09765625" style="3005" customWidth="1"/>
    <col min="1273" max="1522" width="9" style="3005"/>
    <col min="1523" max="1523" width="8.59765625" style="3005" customWidth="1"/>
    <col min="1524" max="1524" width="9" style="3005"/>
    <col min="1525" max="1525" width="15" style="3005" customWidth="1"/>
    <col min="1526" max="1526" width="16.8984375" style="3005" customWidth="1"/>
    <col min="1527" max="1527" width="10" style="3005" customWidth="1"/>
    <col min="1528" max="1528" width="10.09765625" style="3005" customWidth="1"/>
    <col min="1529" max="1778" width="9" style="3005"/>
    <col min="1779" max="1779" width="8.59765625" style="3005" customWidth="1"/>
    <col min="1780" max="1780" width="9" style="3005"/>
    <col min="1781" max="1781" width="15" style="3005" customWidth="1"/>
    <col min="1782" max="1782" width="16.8984375" style="3005" customWidth="1"/>
    <col min="1783" max="1783" width="10" style="3005" customWidth="1"/>
    <col min="1784" max="1784" width="10.09765625" style="3005" customWidth="1"/>
    <col min="1785" max="2034" width="9" style="3005"/>
    <col min="2035" max="2035" width="8.59765625" style="3005" customWidth="1"/>
    <col min="2036" max="2036" width="9" style="3005"/>
    <col min="2037" max="2037" width="15" style="3005" customWidth="1"/>
    <col min="2038" max="2038" width="16.8984375" style="3005" customWidth="1"/>
    <col min="2039" max="2039" width="10" style="3005" customWidth="1"/>
    <col min="2040" max="2040" width="10.09765625" style="3005" customWidth="1"/>
    <col min="2041" max="2290" width="9" style="3005"/>
    <col min="2291" max="2291" width="8.59765625" style="3005" customWidth="1"/>
    <col min="2292" max="2292" width="9" style="3005"/>
    <col min="2293" max="2293" width="15" style="3005" customWidth="1"/>
    <col min="2294" max="2294" width="16.8984375" style="3005" customWidth="1"/>
    <col min="2295" max="2295" width="10" style="3005" customWidth="1"/>
    <col min="2296" max="2296" width="10.09765625" style="3005" customWidth="1"/>
    <col min="2297" max="2546" width="9" style="3005"/>
    <col min="2547" max="2547" width="8.59765625" style="3005" customWidth="1"/>
    <col min="2548" max="2548" width="9" style="3005"/>
    <col min="2549" max="2549" width="15" style="3005" customWidth="1"/>
    <col min="2550" max="2550" width="16.8984375" style="3005" customWidth="1"/>
    <col min="2551" max="2551" width="10" style="3005" customWidth="1"/>
    <col min="2552" max="2552" width="10.09765625" style="3005" customWidth="1"/>
    <col min="2553" max="2802" width="9" style="3005"/>
    <col min="2803" max="2803" width="8.59765625" style="3005" customWidth="1"/>
    <col min="2804" max="2804" width="9" style="3005"/>
    <col min="2805" max="2805" width="15" style="3005" customWidth="1"/>
    <col min="2806" max="2806" width="16.8984375" style="3005" customWidth="1"/>
    <col min="2807" max="2807" width="10" style="3005" customWidth="1"/>
    <col min="2808" max="2808" width="10.09765625" style="3005" customWidth="1"/>
    <col min="2809" max="3058" width="9" style="3005"/>
    <col min="3059" max="3059" width="8.59765625" style="3005" customWidth="1"/>
    <col min="3060" max="3060" width="9" style="3005"/>
    <col min="3061" max="3061" width="15" style="3005" customWidth="1"/>
    <col min="3062" max="3062" width="16.8984375" style="3005" customWidth="1"/>
    <col min="3063" max="3063" width="10" style="3005" customWidth="1"/>
    <col min="3064" max="3064" width="10.09765625" style="3005" customWidth="1"/>
    <col min="3065" max="3314" width="9" style="3005"/>
    <col min="3315" max="3315" width="8.59765625" style="3005" customWidth="1"/>
    <col min="3316" max="3316" width="9" style="3005"/>
    <col min="3317" max="3317" width="15" style="3005" customWidth="1"/>
    <col min="3318" max="3318" width="16.8984375" style="3005" customWidth="1"/>
    <col min="3319" max="3319" width="10" style="3005" customWidth="1"/>
    <col min="3320" max="3320" width="10.09765625" style="3005" customWidth="1"/>
    <col min="3321" max="3570" width="9" style="3005"/>
    <col min="3571" max="3571" width="8.59765625" style="3005" customWidth="1"/>
    <col min="3572" max="3572" width="9" style="3005"/>
    <col min="3573" max="3573" width="15" style="3005" customWidth="1"/>
    <col min="3574" max="3574" width="16.8984375" style="3005" customWidth="1"/>
    <col min="3575" max="3575" width="10" style="3005" customWidth="1"/>
    <col min="3576" max="3576" width="10.09765625" style="3005" customWidth="1"/>
    <col min="3577" max="3826" width="9" style="3005"/>
    <col min="3827" max="3827" width="8.59765625" style="3005" customWidth="1"/>
    <col min="3828" max="3828" width="9" style="3005"/>
    <col min="3829" max="3829" width="15" style="3005" customWidth="1"/>
    <col min="3830" max="3830" width="16.8984375" style="3005" customWidth="1"/>
    <col min="3831" max="3831" width="10" style="3005" customWidth="1"/>
    <col min="3832" max="3832" width="10.09765625" style="3005" customWidth="1"/>
    <col min="3833" max="4082" width="9" style="3005"/>
    <col min="4083" max="4083" width="8.59765625" style="3005" customWidth="1"/>
    <col min="4084" max="4084" width="9" style="3005"/>
    <col min="4085" max="4085" width="15" style="3005" customWidth="1"/>
    <col min="4086" max="4086" width="16.8984375" style="3005" customWidth="1"/>
    <col min="4087" max="4087" width="10" style="3005" customWidth="1"/>
    <col min="4088" max="4088" width="10.09765625" style="3005" customWidth="1"/>
    <col min="4089" max="4338" width="9" style="3005"/>
    <col min="4339" max="4339" width="8.59765625" style="3005" customWidth="1"/>
    <col min="4340" max="4340" width="9" style="3005"/>
    <col min="4341" max="4341" width="15" style="3005" customWidth="1"/>
    <col min="4342" max="4342" width="16.8984375" style="3005" customWidth="1"/>
    <col min="4343" max="4343" width="10" style="3005" customWidth="1"/>
    <col min="4344" max="4344" width="10.09765625" style="3005" customWidth="1"/>
    <col min="4345" max="4594" width="9" style="3005"/>
    <col min="4595" max="4595" width="8.59765625" style="3005" customWidth="1"/>
    <col min="4596" max="4596" width="9" style="3005"/>
    <col min="4597" max="4597" width="15" style="3005" customWidth="1"/>
    <col min="4598" max="4598" width="16.8984375" style="3005" customWidth="1"/>
    <col min="4599" max="4599" width="10" style="3005" customWidth="1"/>
    <col min="4600" max="4600" width="10.09765625" style="3005" customWidth="1"/>
    <col min="4601" max="4850" width="9" style="3005"/>
    <col min="4851" max="4851" width="8.59765625" style="3005" customWidth="1"/>
    <col min="4852" max="4852" width="9" style="3005"/>
    <col min="4853" max="4853" width="15" style="3005" customWidth="1"/>
    <col min="4854" max="4854" width="16.8984375" style="3005" customWidth="1"/>
    <col min="4855" max="4855" width="10" style="3005" customWidth="1"/>
    <col min="4856" max="4856" width="10.09765625" style="3005" customWidth="1"/>
    <col min="4857" max="5106" width="9" style="3005"/>
    <col min="5107" max="5107" width="8.59765625" style="3005" customWidth="1"/>
    <col min="5108" max="5108" width="9" style="3005"/>
    <col min="5109" max="5109" width="15" style="3005" customWidth="1"/>
    <col min="5110" max="5110" width="16.8984375" style="3005" customWidth="1"/>
    <col min="5111" max="5111" width="10" style="3005" customWidth="1"/>
    <col min="5112" max="5112" width="10.09765625" style="3005" customWidth="1"/>
    <col min="5113" max="5362" width="9" style="3005"/>
    <col min="5363" max="5363" width="8.59765625" style="3005" customWidth="1"/>
    <col min="5364" max="5364" width="9" style="3005"/>
    <col min="5365" max="5365" width="15" style="3005" customWidth="1"/>
    <col min="5366" max="5366" width="16.8984375" style="3005" customWidth="1"/>
    <col min="5367" max="5367" width="10" style="3005" customWidth="1"/>
    <col min="5368" max="5368" width="10.09765625" style="3005" customWidth="1"/>
    <col min="5369" max="5618" width="9" style="3005"/>
    <col min="5619" max="5619" width="8.59765625" style="3005" customWidth="1"/>
    <col min="5620" max="5620" width="9" style="3005"/>
    <col min="5621" max="5621" width="15" style="3005" customWidth="1"/>
    <col min="5622" max="5622" width="16.8984375" style="3005" customWidth="1"/>
    <col min="5623" max="5623" width="10" style="3005" customWidth="1"/>
    <col min="5624" max="5624" width="10.09765625" style="3005" customWidth="1"/>
    <col min="5625" max="5874" width="9" style="3005"/>
    <col min="5875" max="5875" width="8.59765625" style="3005" customWidth="1"/>
    <col min="5876" max="5876" width="9" style="3005"/>
    <col min="5877" max="5877" width="15" style="3005" customWidth="1"/>
    <col min="5878" max="5878" width="16.8984375" style="3005" customWidth="1"/>
    <col min="5879" max="5879" width="10" style="3005" customWidth="1"/>
    <col min="5880" max="5880" width="10.09765625" style="3005" customWidth="1"/>
    <col min="5881" max="6130" width="9" style="3005"/>
    <col min="6131" max="6131" width="8.59765625" style="3005" customWidth="1"/>
    <col min="6132" max="6132" width="9" style="3005"/>
    <col min="6133" max="6133" width="15" style="3005" customWidth="1"/>
    <col min="6134" max="6134" width="16.8984375" style="3005" customWidth="1"/>
    <col min="6135" max="6135" width="10" style="3005" customWidth="1"/>
    <col min="6136" max="6136" width="10.09765625" style="3005" customWidth="1"/>
    <col min="6137" max="6386" width="9" style="3005"/>
    <col min="6387" max="6387" width="8.59765625" style="3005" customWidth="1"/>
    <col min="6388" max="6388" width="9" style="3005"/>
    <col min="6389" max="6389" width="15" style="3005" customWidth="1"/>
    <col min="6390" max="6390" width="16.8984375" style="3005" customWidth="1"/>
    <col min="6391" max="6391" width="10" style="3005" customWidth="1"/>
    <col min="6392" max="6392" width="10.09765625" style="3005" customWidth="1"/>
    <col min="6393" max="6642" width="9" style="3005"/>
    <col min="6643" max="6643" width="8.59765625" style="3005" customWidth="1"/>
    <col min="6644" max="6644" width="9" style="3005"/>
    <col min="6645" max="6645" width="15" style="3005" customWidth="1"/>
    <col min="6646" max="6646" width="16.8984375" style="3005" customWidth="1"/>
    <col min="6647" max="6647" width="10" style="3005" customWidth="1"/>
    <col min="6648" max="6648" width="10.09765625" style="3005" customWidth="1"/>
    <col min="6649" max="6898" width="9" style="3005"/>
    <col min="6899" max="6899" width="8.59765625" style="3005" customWidth="1"/>
    <col min="6900" max="6900" width="9" style="3005"/>
    <col min="6901" max="6901" width="15" style="3005" customWidth="1"/>
    <col min="6902" max="6902" width="16.8984375" style="3005" customWidth="1"/>
    <col min="6903" max="6903" width="10" style="3005" customWidth="1"/>
    <col min="6904" max="6904" width="10.09765625" style="3005" customWidth="1"/>
    <col min="6905" max="7154" width="9" style="3005"/>
    <col min="7155" max="7155" width="8.59765625" style="3005" customWidth="1"/>
    <col min="7156" max="7156" width="9" style="3005"/>
    <col min="7157" max="7157" width="15" style="3005" customWidth="1"/>
    <col min="7158" max="7158" width="16.8984375" style="3005" customWidth="1"/>
    <col min="7159" max="7159" width="10" style="3005" customWidth="1"/>
    <col min="7160" max="7160" width="10.09765625" style="3005" customWidth="1"/>
    <col min="7161" max="7410" width="9" style="3005"/>
    <col min="7411" max="7411" width="8.59765625" style="3005" customWidth="1"/>
    <col min="7412" max="7412" width="9" style="3005"/>
    <col min="7413" max="7413" width="15" style="3005" customWidth="1"/>
    <col min="7414" max="7414" width="16.8984375" style="3005" customWidth="1"/>
    <col min="7415" max="7415" width="10" style="3005" customWidth="1"/>
    <col min="7416" max="7416" width="10.09765625" style="3005" customWidth="1"/>
    <col min="7417" max="7666" width="9" style="3005"/>
    <col min="7667" max="7667" width="8.59765625" style="3005" customWidth="1"/>
    <col min="7668" max="7668" width="9" style="3005"/>
    <col min="7669" max="7669" width="15" style="3005" customWidth="1"/>
    <col min="7670" max="7670" width="16.8984375" style="3005" customWidth="1"/>
    <col min="7671" max="7671" width="10" style="3005" customWidth="1"/>
    <col min="7672" max="7672" width="10.09765625" style="3005" customWidth="1"/>
    <col min="7673" max="7922" width="9" style="3005"/>
    <col min="7923" max="7923" width="8.59765625" style="3005" customWidth="1"/>
    <col min="7924" max="7924" width="9" style="3005"/>
    <col min="7925" max="7925" width="15" style="3005" customWidth="1"/>
    <col min="7926" max="7926" width="16.8984375" style="3005" customWidth="1"/>
    <col min="7927" max="7927" width="10" style="3005" customWidth="1"/>
    <col min="7928" max="7928" width="10.09765625" style="3005" customWidth="1"/>
    <col min="7929" max="8178" width="9" style="3005"/>
    <col min="8179" max="8179" width="8.59765625" style="3005" customWidth="1"/>
    <col min="8180" max="8180" width="9" style="3005"/>
    <col min="8181" max="8181" width="15" style="3005" customWidth="1"/>
    <col min="8182" max="8182" width="16.8984375" style="3005" customWidth="1"/>
    <col min="8183" max="8183" width="10" style="3005" customWidth="1"/>
    <col min="8184" max="8184" width="10.09765625" style="3005" customWidth="1"/>
    <col min="8185" max="8434" width="9" style="3005"/>
    <col min="8435" max="8435" width="8.59765625" style="3005" customWidth="1"/>
    <col min="8436" max="8436" width="9" style="3005"/>
    <col min="8437" max="8437" width="15" style="3005" customWidth="1"/>
    <col min="8438" max="8438" width="16.8984375" style="3005" customWidth="1"/>
    <col min="8439" max="8439" width="10" style="3005" customWidth="1"/>
    <col min="8440" max="8440" width="10.09765625" style="3005" customWidth="1"/>
    <col min="8441" max="8690" width="9" style="3005"/>
    <col min="8691" max="8691" width="8.59765625" style="3005" customWidth="1"/>
    <col min="8692" max="8692" width="9" style="3005"/>
    <col min="8693" max="8693" width="15" style="3005" customWidth="1"/>
    <col min="8694" max="8694" width="16.8984375" style="3005" customWidth="1"/>
    <col min="8695" max="8695" width="10" style="3005" customWidth="1"/>
    <col min="8696" max="8696" width="10.09765625" style="3005" customWidth="1"/>
    <col min="8697" max="8946" width="9" style="3005"/>
    <col min="8947" max="8947" width="8.59765625" style="3005" customWidth="1"/>
    <col min="8948" max="8948" width="9" style="3005"/>
    <col min="8949" max="8949" width="15" style="3005" customWidth="1"/>
    <col min="8950" max="8950" width="16.8984375" style="3005" customWidth="1"/>
    <col min="8951" max="8951" width="10" style="3005" customWidth="1"/>
    <col min="8952" max="8952" width="10.09765625" style="3005" customWidth="1"/>
    <col min="8953" max="9202" width="9" style="3005"/>
    <col min="9203" max="9203" width="8.59765625" style="3005" customWidth="1"/>
    <col min="9204" max="9204" width="9" style="3005"/>
    <col min="9205" max="9205" width="15" style="3005" customWidth="1"/>
    <col min="9206" max="9206" width="16.8984375" style="3005" customWidth="1"/>
    <col min="9207" max="9207" width="10" style="3005" customWidth="1"/>
    <col min="9208" max="9208" width="10.09765625" style="3005" customWidth="1"/>
    <col min="9209" max="9458" width="9" style="3005"/>
    <col min="9459" max="9459" width="8.59765625" style="3005" customWidth="1"/>
    <col min="9460" max="9460" width="9" style="3005"/>
    <col min="9461" max="9461" width="15" style="3005" customWidth="1"/>
    <col min="9462" max="9462" width="16.8984375" style="3005" customWidth="1"/>
    <col min="9463" max="9463" width="10" style="3005" customWidth="1"/>
    <col min="9464" max="9464" width="10.09765625" style="3005" customWidth="1"/>
    <col min="9465" max="9714" width="9" style="3005"/>
    <col min="9715" max="9715" width="8.59765625" style="3005" customWidth="1"/>
    <col min="9716" max="9716" width="9" style="3005"/>
    <col min="9717" max="9717" width="15" style="3005" customWidth="1"/>
    <col min="9718" max="9718" width="16.8984375" style="3005" customWidth="1"/>
    <col min="9719" max="9719" width="10" style="3005" customWidth="1"/>
    <col min="9720" max="9720" width="10.09765625" style="3005" customWidth="1"/>
    <col min="9721" max="9970" width="9" style="3005"/>
    <col min="9971" max="9971" width="8.59765625" style="3005" customWidth="1"/>
    <col min="9972" max="9972" width="9" style="3005"/>
    <col min="9973" max="9973" width="15" style="3005" customWidth="1"/>
    <col min="9974" max="9974" width="16.8984375" style="3005" customWidth="1"/>
    <col min="9975" max="9975" width="10" style="3005" customWidth="1"/>
    <col min="9976" max="9976" width="10.09765625" style="3005" customWidth="1"/>
    <col min="9977" max="10226" width="9" style="3005"/>
    <col min="10227" max="10227" width="8.59765625" style="3005" customWidth="1"/>
    <col min="10228" max="10228" width="9" style="3005"/>
    <col min="10229" max="10229" width="15" style="3005" customWidth="1"/>
    <col min="10230" max="10230" width="16.8984375" style="3005" customWidth="1"/>
    <col min="10231" max="10231" width="10" style="3005" customWidth="1"/>
    <col min="10232" max="10232" width="10.09765625" style="3005" customWidth="1"/>
    <col min="10233" max="10482" width="9" style="3005"/>
    <col min="10483" max="10483" width="8.59765625" style="3005" customWidth="1"/>
    <col min="10484" max="10484" width="9" style="3005"/>
    <col min="10485" max="10485" width="15" style="3005" customWidth="1"/>
    <col min="10486" max="10486" width="16.8984375" style="3005" customWidth="1"/>
    <col min="10487" max="10487" width="10" style="3005" customWidth="1"/>
    <col min="10488" max="10488" width="10.09765625" style="3005" customWidth="1"/>
    <col min="10489" max="10738" width="9" style="3005"/>
    <col min="10739" max="10739" width="8.59765625" style="3005" customWidth="1"/>
    <col min="10740" max="10740" width="9" style="3005"/>
    <col min="10741" max="10741" width="15" style="3005" customWidth="1"/>
    <col min="10742" max="10742" width="16.8984375" style="3005" customWidth="1"/>
    <col min="10743" max="10743" width="10" style="3005" customWidth="1"/>
    <col min="10744" max="10744" width="10.09765625" style="3005" customWidth="1"/>
    <col min="10745" max="10994" width="9" style="3005"/>
    <col min="10995" max="10995" width="8.59765625" style="3005" customWidth="1"/>
    <col min="10996" max="10996" width="9" style="3005"/>
    <col min="10997" max="10997" width="15" style="3005" customWidth="1"/>
    <col min="10998" max="10998" width="16.8984375" style="3005" customWidth="1"/>
    <col min="10999" max="10999" width="10" style="3005" customWidth="1"/>
    <col min="11000" max="11000" width="10.09765625" style="3005" customWidth="1"/>
    <col min="11001" max="11250" width="9" style="3005"/>
    <col min="11251" max="11251" width="8.59765625" style="3005" customWidth="1"/>
    <col min="11252" max="11252" width="9" style="3005"/>
    <col min="11253" max="11253" width="15" style="3005" customWidth="1"/>
    <col min="11254" max="11254" width="16.8984375" style="3005" customWidth="1"/>
    <col min="11255" max="11255" width="10" style="3005" customWidth="1"/>
    <col min="11256" max="11256" width="10.09765625" style="3005" customWidth="1"/>
    <col min="11257" max="11506" width="9" style="3005"/>
    <col min="11507" max="11507" width="8.59765625" style="3005" customWidth="1"/>
    <col min="11508" max="11508" width="9" style="3005"/>
    <col min="11509" max="11509" width="15" style="3005" customWidth="1"/>
    <col min="11510" max="11510" width="16.8984375" style="3005" customWidth="1"/>
    <col min="11511" max="11511" width="10" style="3005" customWidth="1"/>
    <col min="11512" max="11512" width="10.09765625" style="3005" customWidth="1"/>
    <col min="11513" max="11762" width="9" style="3005"/>
    <col min="11763" max="11763" width="8.59765625" style="3005" customWidth="1"/>
    <col min="11764" max="11764" width="9" style="3005"/>
    <col min="11765" max="11765" width="15" style="3005" customWidth="1"/>
    <col min="11766" max="11766" width="16.8984375" style="3005" customWidth="1"/>
    <col min="11767" max="11767" width="10" style="3005" customWidth="1"/>
    <col min="11768" max="11768" width="10.09765625" style="3005" customWidth="1"/>
    <col min="11769" max="12018" width="9" style="3005"/>
    <col min="12019" max="12019" width="8.59765625" style="3005" customWidth="1"/>
    <col min="12020" max="12020" width="9" style="3005"/>
    <col min="12021" max="12021" width="15" style="3005" customWidth="1"/>
    <col min="12022" max="12022" width="16.8984375" style="3005" customWidth="1"/>
    <col min="12023" max="12023" width="10" style="3005" customWidth="1"/>
    <col min="12024" max="12024" width="10.09765625" style="3005" customWidth="1"/>
    <col min="12025" max="12274" width="9" style="3005"/>
    <col min="12275" max="12275" width="8.59765625" style="3005" customWidth="1"/>
    <col min="12276" max="12276" width="9" style="3005"/>
    <col min="12277" max="12277" width="15" style="3005" customWidth="1"/>
    <col min="12278" max="12278" width="16.8984375" style="3005" customWidth="1"/>
    <col min="12279" max="12279" width="10" style="3005" customWidth="1"/>
    <col min="12280" max="12280" width="10.09765625" style="3005" customWidth="1"/>
    <col min="12281" max="12530" width="9" style="3005"/>
    <col min="12531" max="12531" width="8.59765625" style="3005" customWidth="1"/>
    <col min="12532" max="12532" width="9" style="3005"/>
    <col min="12533" max="12533" width="15" style="3005" customWidth="1"/>
    <col min="12534" max="12534" width="16.8984375" style="3005" customWidth="1"/>
    <col min="12535" max="12535" width="10" style="3005" customWidth="1"/>
    <col min="12536" max="12536" width="10.09765625" style="3005" customWidth="1"/>
    <col min="12537" max="12786" width="9" style="3005"/>
    <col min="12787" max="12787" width="8.59765625" style="3005" customWidth="1"/>
    <col min="12788" max="12788" width="9" style="3005"/>
    <col min="12789" max="12789" width="15" style="3005" customWidth="1"/>
    <col min="12790" max="12790" width="16.8984375" style="3005" customWidth="1"/>
    <col min="12791" max="12791" width="10" style="3005" customWidth="1"/>
    <col min="12792" max="12792" width="10.09765625" style="3005" customWidth="1"/>
    <col min="12793" max="13042" width="9" style="3005"/>
    <col min="13043" max="13043" width="8.59765625" style="3005" customWidth="1"/>
    <col min="13044" max="13044" width="9" style="3005"/>
    <col min="13045" max="13045" width="15" style="3005" customWidth="1"/>
    <col min="13046" max="13046" width="16.8984375" style="3005" customWidth="1"/>
    <col min="13047" max="13047" width="10" style="3005" customWidth="1"/>
    <col min="13048" max="13048" width="10.09765625" style="3005" customWidth="1"/>
    <col min="13049" max="13298" width="9" style="3005"/>
    <col min="13299" max="13299" width="8.59765625" style="3005" customWidth="1"/>
    <col min="13300" max="13300" width="9" style="3005"/>
    <col min="13301" max="13301" width="15" style="3005" customWidth="1"/>
    <col min="13302" max="13302" width="16.8984375" style="3005" customWidth="1"/>
    <col min="13303" max="13303" width="10" style="3005" customWidth="1"/>
    <col min="13304" max="13304" width="10.09765625" style="3005" customWidth="1"/>
    <col min="13305" max="13554" width="9" style="3005"/>
    <col min="13555" max="13555" width="8.59765625" style="3005" customWidth="1"/>
    <col min="13556" max="13556" width="9" style="3005"/>
    <col min="13557" max="13557" width="15" style="3005" customWidth="1"/>
    <col min="13558" max="13558" width="16.8984375" style="3005" customWidth="1"/>
    <col min="13559" max="13559" width="10" style="3005" customWidth="1"/>
    <col min="13560" max="13560" width="10.09765625" style="3005" customWidth="1"/>
    <col min="13561" max="13810" width="9" style="3005"/>
    <col min="13811" max="13811" width="8.59765625" style="3005" customWidth="1"/>
    <col min="13812" max="13812" width="9" style="3005"/>
    <col min="13813" max="13813" width="15" style="3005" customWidth="1"/>
    <col min="13814" max="13814" width="16.8984375" style="3005" customWidth="1"/>
    <col min="13815" max="13815" width="10" style="3005" customWidth="1"/>
    <col min="13816" max="13816" width="10.09765625" style="3005" customWidth="1"/>
    <col min="13817" max="14066" width="9" style="3005"/>
    <col min="14067" max="14067" width="8.59765625" style="3005" customWidth="1"/>
    <col min="14068" max="14068" width="9" style="3005"/>
    <col min="14069" max="14069" width="15" style="3005" customWidth="1"/>
    <col min="14070" max="14070" width="16.8984375" style="3005" customWidth="1"/>
    <col min="14071" max="14071" width="10" style="3005" customWidth="1"/>
    <col min="14072" max="14072" width="10.09765625" style="3005" customWidth="1"/>
    <col min="14073" max="14322" width="9" style="3005"/>
    <col min="14323" max="14323" width="8.59765625" style="3005" customWidth="1"/>
    <col min="14324" max="14324" width="9" style="3005"/>
    <col min="14325" max="14325" width="15" style="3005" customWidth="1"/>
    <col min="14326" max="14326" width="16.8984375" style="3005" customWidth="1"/>
    <col min="14327" max="14327" width="10" style="3005" customWidth="1"/>
    <col min="14328" max="14328" width="10.09765625" style="3005" customWidth="1"/>
    <col min="14329" max="14578" width="9" style="3005"/>
    <col min="14579" max="14579" width="8.59765625" style="3005" customWidth="1"/>
    <col min="14580" max="14580" width="9" style="3005"/>
    <col min="14581" max="14581" width="15" style="3005" customWidth="1"/>
    <col min="14582" max="14582" width="16.8984375" style="3005" customWidth="1"/>
    <col min="14583" max="14583" width="10" style="3005" customWidth="1"/>
    <col min="14584" max="14584" width="10.09765625" style="3005" customWidth="1"/>
    <col min="14585" max="14834" width="9" style="3005"/>
    <col min="14835" max="14835" width="8.59765625" style="3005" customWidth="1"/>
    <col min="14836" max="14836" width="9" style="3005"/>
    <col min="14837" max="14837" width="15" style="3005" customWidth="1"/>
    <col min="14838" max="14838" width="16.8984375" style="3005" customWidth="1"/>
    <col min="14839" max="14839" width="10" style="3005" customWidth="1"/>
    <col min="14840" max="14840" width="10.09765625" style="3005" customWidth="1"/>
    <col min="14841" max="15090" width="9" style="3005"/>
    <col min="15091" max="15091" width="8.59765625" style="3005" customWidth="1"/>
    <col min="15092" max="15092" width="9" style="3005"/>
    <col min="15093" max="15093" width="15" style="3005" customWidth="1"/>
    <col min="15094" max="15094" width="16.8984375" style="3005" customWidth="1"/>
    <col min="15095" max="15095" width="10" style="3005" customWidth="1"/>
    <col min="15096" max="15096" width="10.09765625" style="3005" customWidth="1"/>
    <col min="15097" max="15346" width="9" style="3005"/>
    <col min="15347" max="15347" width="8.59765625" style="3005" customWidth="1"/>
    <col min="15348" max="15348" width="9" style="3005"/>
    <col min="15349" max="15349" width="15" style="3005" customWidth="1"/>
    <col min="15350" max="15350" width="16.8984375" style="3005" customWidth="1"/>
    <col min="15351" max="15351" width="10" style="3005" customWidth="1"/>
    <col min="15352" max="15352" width="10.09765625" style="3005" customWidth="1"/>
    <col min="15353" max="15602" width="9" style="3005"/>
    <col min="15603" max="15603" width="8.59765625" style="3005" customWidth="1"/>
    <col min="15604" max="15604" width="9" style="3005"/>
    <col min="15605" max="15605" width="15" style="3005" customWidth="1"/>
    <col min="15606" max="15606" width="16.8984375" style="3005" customWidth="1"/>
    <col min="15607" max="15607" width="10" style="3005" customWidth="1"/>
    <col min="15608" max="15608" width="10.09765625" style="3005" customWidth="1"/>
    <col min="15609" max="15858" width="9" style="3005"/>
    <col min="15859" max="15859" width="8.59765625" style="3005" customWidth="1"/>
    <col min="15860" max="15860" width="9" style="3005"/>
    <col min="15861" max="15861" width="15" style="3005" customWidth="1"/>
    <col min="15862" max="15862" width="16.8984375" style="3005" customWidth="1"/>
    <col min="15863" max="15863" width="10" style="3005" customWidth="1"/>
    <col min="15864" max="15864" width="10.09765625" style="3005" customWidth="1"/>
    <col min="15865" max="16114" width="9" style="3005"/>
    <col min="16115" max="16115" width="8.59765625" style="3005" customWidth="1"/>
    <col min="16116" max="16116" width="9" style="3005"/>
    <col min="16117" max="16117" width="15" style="3005" customWidth="1"/>
    <col min="16118" max="16118" width="16.8984375" style="3005" customWidth="1"/>
    <col min="16119" max="16119" width="10" style="3005" customWidth="1"/>
    <col min="16120" max="16120" width="10.09765625" style="3005" customWidth="1"/>
    <col min="16121" max="16384" width="9" style="3005"/>
  </cols>
  <sheetData>
    <row r="1" spans="1:8" s="1945" customFormat="1" x14ac:dyDescent="0.3">
      <c r="A1" s="6383" t="s">
        <v>0</v>
      </c>
      <c r="B1" s="6383"/>
      <c r="C1" s="6383"/>
    </row>
    <row r="2" spans="1:8" x14ac:dyDescent="0.3">
      <c r="A2" s="6864" t="s">
        <v>3388</v>
      </c>
      <c r="B2" s="6864"/>
      <c r="C2" s="6864"/>
      <c r="D2" s="6864"/>
      <c r="E2" s="6864"/>
      <c r="F2" s="6864"/>
      <c r="G2" s="6864"/>
      <c r="H2" s="6864"/>
    </row>
    <row r="3" spans="1:8" x14ac:dyDescent="0.3">
      <c r="A3" s="6865" t="s">
        <v>3389</v>
      </c>
      <c r="B3" s="6865"/>
      <c r="C3" s="6865"/>
      <c r="D3" s="6865"/>
      <c r="E3" s="6865"/>
      <c r="F3" s="6865"/>
      <c r="G3" s="3006"/>
      <c r="H3" s="3006"/>
    </row>
    <row r="4" spans="1:8" ht="7.5" customHeight="1" x14ac:dyDescent="0.3"/>
    <row r="5" spans="1:8" ht="16.8" x14ac:dyDescent="0.3">
      <c r="A5" s="3007" t="s">
        <v>3390</v>
      </c>
      <c r="B5" s="3008"/>
      <c r="C5" s="3009"/>
      <c r="D5" s="3009"/>
      <c r="E5" s="3010"/>
      <c r="F5" s="3011" t="s">
        <v>3391</v>
      </c>
      <c r="G5" s="3012">
        <v>2023</v>
      </c>
      <c r="H5" s="3012" t="s">
        <v>1949</v>
      </c>
    </row>
    <row r="6" spans="1:8" ht="20.399999999999999" customHeight="1" x14ac:dyDescent="0.3">
      <c r="A6" s="3013" t="s">
        <v>650</v>
      </c>
      <c r="B6" s="3014"/>
      <c r="C6" s="3015"/>
      <c r="D6" s="3015"/>
      <c r="E6" s="3016"/>
      <c r="F6" s="3011"/>
      <c r="G6" s="3017"/>
      <c r="H6" s="3017"/>
    </row>
    <row r="7" spans="1:8" ht="24.9" customHeight="1" x14ac:dyDescent="0.3">
      <c r="A7" s="3018" t="s">
        <v>3392</v>
      </c>
      <c r="B7" s="3019"/>
      <c r="C7" s="3019"/>
      <c r="D7" s="3019"/>
      <c r="E7" s="3020"/>
      <c r="F7" s="3021" t="s">
        <v>3393</v>
      </c>
      <c r="G7" s="3022">
        <v>14915</v>
      </c>
      <c r="H7" s="3022">
        <v>14915</v>
      </c>
    </row>
    <row r="8" spans="1:8" ht="24.9" customHeight="1" x14ac:dyDescent="0.3">
      <c r="A8" s="3018" t="s">
        <v>3394</v>
      </c>
      <c r="B8" s="3019"/>
      <c r="C8" s="3019"/>
      <c r="D8" s="3019"/>
      <c r="E8" s="3020"/>
      <c r="F8" s="3021" t="s">
        <v>3393</v>
      </c>
      <c r="G8" s="3022">
        <v>13953</v>
      </c>
      <c r="H8" s="3022">
        <v>13953</v>
      </c>
    </row>
    <row r="9" spans="1:8" ht="16.8" x14ac:dyDescent="0.25">
      <c r="A9" s="3018" t="s">
        <v>3395</v>
      </c>
      <c r="B9" s="3019"/>
      <c r="C9" s="3019"/>
      <c r="D9" s="3019"/>
      <c r="E9" s="3020"/>
      <c r="F9" s="3021" t="s">
        <v>3396</v>
      </c>
      <c r="G9" s="3023" t="s">
        <v>3397</v>
      </c>
      <c r="H9" s="3023" t="s">
        <v>3398</v>
      </c>
    </row>
    <row r="10" spans="1:8" ht="16.8" x14ac:dyDescent="0.25">
      <c r="A10" s="3018" t="s">
        <v>3399</v>
      </c>
      <c r="B10" s="3019"/>
      <c r="C10" s="3019"/>
      <c r="D10" s="3019"/>
      <c r="E10" s="3020"/>
      <c r="F10" s="3021" t="s">
        <v>3400</v>
      </c>
      <c r="G10" s="3023" t="s">
        <v>3401</v>
      </c>
      <c r="H10" s="3023" t="s">
        <v>3402</v>
      </c>
    </row>
    <row r="11" spans="1:8" ht="16.8" x14ac:dyDescent="0.25">
      <c r="A11" s="3018" t="s">
        <v>3403</v>
      </c>
      <c r="B11" s="3019"/>
      <c r="C11" s="3019"/>
      <c r="D11" s="3019"/>
      <c r="E11" s="3020"/>
      <c r="F11" s="3024" t="s">
        <v>3404</v>
      </c>
      <c r="G11" s="3023" t="s">
        <v>3405</v>
      </c>
      <c r="H11" s="3023" t="s">
        <v>3406</v>
      </c>
    </row>
    <row r="12" spans="1:8" ht="24.9" customHeight="1" x14ac:dyDescent="0.25">
      <c r="A12" s="3018" t="s">
        <v>3407</v>
      </c>
      <c r="B12" s="3019"/>
      <c r="C12" s="3019"/>
      <c r="D12" s="3019"/>
      <c r="E12" s="3020"/>
      <c r="F12" s="3021" t="s">
        <v>3256</v>
      </c>
      <c r="G12" s="3025">
        <v>3265.4659749999996</v>
      </c>
      <c r="H12" s="3026">
        <v>3417.638739</v>
      </c>
    </row>
    <row r="13" spans="1:8" ht="24.9" customHeight="1" x14ac:dyDescent="0.25">
      <c r="A13" s="3018" t="s">
        <v>3408</v>
      </c>
      <c r="B13" s="3019"/>
      <c r="C13" s="3019"/>
      <c r="D13" s="3019"/>
      <c r="E13" s="3020"/>
      <c r="F13" s="3021" t="s">
        <v>398</v>
      </c>
      <c r="G13" s="3025">
        <v>17.600000000000001</v>
      </c>
      <c r="H13" s="3026">
        <v>18.2</v>
      </c>
    </row>
    <row r="14" spans="1:8" ht="24.9" customHeight="1" x14ac:dyDescent="0.25">
      <c r="A14" s="3018" t="s">
        <v>3409</v>
      </c>
      <c r="B14" s="3019"/>
      <c r="C14" s="3019"/>
      <c r="D14" s="3019"/>
      <c r="E14" s="3020"/>
      <c r="F14" s="3021" t="s">
        <v>3244</v>
      </c>
      <c r="G14" s="3025">
        <v>1537.6</v>
      </c>
      <c r="H14" s="3026">
        <v>1614.9</v>
      </c>
    </row>
    <row r="15" spans="1:8" ht="24.9" customHeight="1" x14ac:dyDescent="0.25">
      <c r="A15" s="3018" t="s">
        <v>3410</v>
      </c>
      <c r="B15" s="3019"/>
      <c r="C15" s="3019"/>
      <c r="D15" s="3019"/>
      <c r="E15" s="3020"/>
      <c r="F15" s="3021" t="s">
        <v>398</v>
      </c>
      <c r="G15" s="3025">
        <v>9.8000000000000007</v>
      </c>
      <c r="H15" s="3026">
        <v>9.1</v>
      </c>
    </row>
    <row r="16" spans="1:8" ht="24.9" customHeight="1" x14ac:dyDescent="0.3">
      <c r="A16" s="3018" t="s">
        <v>3411</v>
      </c>
      <c r="B16" s="3019"/>
      <c r="C16" s="3019"/>
      <c r="D16" s="3019"/>
      <c r="E16" s="3020"/>
      <c r="F16" s="3027" t="s">
        <v>3252</v>
      </c>
      <c r="G16" s="3025">
        <v>1.22</v>
      </c>
      <c r="H16" s="3025">
        <v>1.3</v>
      </c>
    </row>
    <row r="17" spans="1:8" ht="24.9" customHeight="1" x14ac:dyDescent="0.25">
      <c r="A17" s="3018" t="s">
        <v>3412</v>
      </c>
      <c r="B17" s="3019"/>
      <c r="C17" s="3019"/>
      <c r="D17" s="3019"/>
      <c r="E17" s="3020"/>
      <c r="F17" s="3027" t="s">
        <v>3252</v>
      </c>
      <c r="G17" s="3025">
        <v>0.77</v>
      </c>
      <c r="H17" s="3028">
        <v>0.81</v>
      </c>
    </row>
    <row r="18" spans="1:8" ht="41.4" x14ac:dyDescent="0.3">
      <c r="A18" s="6866" t="s">
        <v>3413</v>
      </c>
      <c r="B18" s="6867"/>
      <c r="C18" s="6867"/>
      <c r="D18" s="6867"/>
      <c r="E18" s="6868"/>
      <c r="F18" s="3029" t="s">
        <v>3414</v>
      </c>
      <c r="G18" s="3025">
        <v>0.3</v>
      </c>
      <c r="H18" s="3025">
        <v>0.3</v>
      </c>
    </row>
    <row r="19" spans="1:8" ht="24.9" customHeight="1" x14ac:dyDescent="0.3">
      <c r="A19" s="3013" t="s">
        <v>648</v>
      </c>
      <c r="B19" s="3030"/>
      <c r="C19" s="3030"/>
      <c r="D19" s="3030"/>
      <c r="E19" s="3031"/>
      <c r="F19" s="3032"/>
      <c r="G19" s="3033"/>
      <c r="H19" s="3033"/>
    </row>
    <row r="20" spans="1:8" ht="24.9" customHeight="1" x14ac:dyDescent="0.3">
      <c r="A20" s="6869" t="s">
        <v>3415</v>
      </c>
      <c r="B20" s="6870"/>
      <c r="C20" s="6870"/>
      <c r="D20" s="6870"/>
      <c r="E20" s="6871"/>
      <c r="F20" s="3034" t="s">
        <v>3393</v>
      </c>
      <c r="G20" s="3022">
        <v>41997</v>
      </c>
      <c r="H20" s="3022">
        <v>42012</v>
      </c>
    </row>
    <row r="21" spans="1:8" ht="24.9" customHeight="1" x14ac:dyDescent="0.3">
      <c r="A21" s="3035" t="s">
        <v>3416</v>
      </c>
      <c r="B21" s="3036"/>
      <c r="C21" s="3036"/>
      <c r="D21" s="3036"/>
      <c r="E21" s="3037"/>
      <c r="F21" s="3034" t="s">
        <v>398</v>
      </c>
      <c r="G21" s="3025">
        <v>22.5</v>
      </c>
      <c r="H21" s="3025">
        <v>22.5</v>
      </c>
    </row>
    <row r="22" spans="1:8" ht="24.9" customHeight="1" x14ac:dyDescent="0.3">
      <c r="A22" s="3018" t="s">
        <v>3417</v>
      </c>
      <c r="B22" s="3019"/>
      <c r="C22" s="3019"/>
      <c r="D22" s="3019"/>
      <c r="E22" s="3020"/>
      <c r="F22" s="3038" t="s">
        <v>3404</v>
      </c>
      <c r="G22" s="3022">
        <v>36279</v>
      </c>
      <c r="H22" s="3022">
        <v>37362</v>
      </c>
    </row>
    <row r="23" spans="1:8" ht="24.9" customHeight="1" x14ac:dyDescent="0.3">
      <c r="A23" s="3018" t="s">
        <v>3418</v>
      </c>
      <c r="B23" s="3039"/>
      <c r="C23" s="3019"/>
      <c r="D23" s="3019"/>
      <c r="E23" s="3020"/>
      <c r="F23" s="3038" t="s">
        <v>3393</v>
      </c>
      <c r="G23" s="3022">
        <v>13458</v>
      </c>
      <c r="H23" s="3022">
        <v>13489.776</v>
      </c>
    </row>
    <row r="24" spans="1:8" ht="24.9" customHeight="1" x14ac:dyDescent="0.3">
      <c r="A24" s="3018" t="s">
        <v>3419</v>
      </c>
      <c r="B24" s="3019"/>
      <c r="C24" s="3019"/>
      <c r="D24" s="3019"/>
      <c r="E24" s="3020"/>
      <c r="F24" s="3038" t="s">
        <v>3420</v>
      </c>
      <c r="G24" s="3022">
        <v>2543</v>
      </c>
      <c r="H24" s="3022">
        <v>2180</v>
      </c>
    </row>
    <row r="25" spans="1:8" ht="24.9" customHeight="1" x14ac:dyDescent="0.3">
      <c r="A25" s="3018" t="s">
        <v>3421</v>
      </c>
      <c r="B25" s="3019"/>
      <c r="C25" s="3019"/>
      <c r="D25" s="3019"/>
      <c r="E25" s="3020"/>
      <c r="F25" s="3038" t="s">
        <v>3422</v>
      </c>
      <c r="G25" s="3025">
        <v>27.6</v>
      </c>
      <c r="H25" s="3025">
        <v>27.9</v>
      </c>
    </row>
    <row r="26" spans="1:8" ht="24.9" customHeight="1" x14ac:dyDescent="0.3">
      <c r="A26" s="3018" t="s">
        <v>3423</v>
      </c>
      <c r="B26" s="3019"/>
      <c r="C26" s="3019"/>
      <c r="D26" s="3019"/>
      <c r="E26" s="3020"/>
      <c r="F26" s="3038" t="s">
        <v>3422</v>
      </c>
      <c r="G26" s="3025">
        <v>20.399999999999999</v>
      </c>
      <c r="H26" s="3025">
        <v>20.6</v>
      </c>
    </row>
    <row r="27" spans="1:8" ht="24.9" customHeight="1" x14ac:dyDescent="0.3">
      <c r="A27" s="3018" t="s">
        <v>3424</v>
      </c>
      <c r="B27" s="3019"/>
      <c r="C27" s="3019"/>
      <c r="D27" s="3019"/>
      <c r="E27" s="3020"/>
      <c r="F27" s="3038" t="s">
        <v>3422</v>
      </c>
      <c r="G27" s="3025">
        <v>23.9</v>
      </c>
      <c r="H27" s="3025">
        <v>24.3</v>
      </c>
    </row>
    <row r="28" spans="1:8" ht="16.8" x14ac:dyDescent="0.3">
      <c r="A28" s="3018" t="s">
        <v>3425</v>
      </c>
      <c r="B28" s="3019"/>
      <c r="C28" s="3019"/>
      <c r="D28" s="3019"/>
      <c r="E28" s="3020"/>
      <c r="F28" s="3038" t="s">
        <v>3426</v>
      </c>
      <c r="G28" s="3022">
        <v>618</v>
      </c>
      <c r="H28" s="3022">
        <v>621</v>
      </c>
    </row>
    <row r="29" spans="1:8" ht="24.9" customHeight="1" x14ac:dyDescent="0.3">
      <c r="A29" s="3018" t="s">
        <v>3427</v>
      </c>
      <c r="B29" s="3019"/>
      <c r="C29" s="3019"/>
      <c r="D29" s="3019"/>
      <c r="E29" s="3020"/>
      <c r="F29" s="3040" t="s">
        <v>3269</v>
      </c>
      <c r="G29" s="3025">
        <v>192.33293783091929</v>
      </c>
      <c r="H29" s="3025">
        <v>200</v>
      </c>
    </row>
    <row r="30" spans="1:8" ht="24.9" customHeight="1" x14ac:dyDescent="0.3">
      <c r="A30" s="3041" t="s">
        <v>3428</v>
      </c>
      <c r="B30" s="3042"/>
      <c r="C30" s="3042"/>
      <c r="D30" s="3042"/>
      <c r="E30" s="3043"/>
      <c r="F30" s="3044" t="s">
        <v>3429</v>
      </c>
      <c r="G30" s="3045">
        <v>1.2</v>
      </c>
      <c r="H30" s="3045">
        <v>1.1000000000000001</v>
      </c>
    </row>
    <row r="31" spans="1:8" ht="24.9" customHeight="1" x14ac:dyDescent="0.3">
      <c r="A31" s="3046" t="s">
        <v>3430</v>
      </c>
      <c r="B31" s="3019"/>
      <c r="C31" s="3019"/>
      <c r="D31" s="3019"/>
      <c r="E31" s="3019"/>
      <c r="F31" s="3047"/>
      <c r="G31" s="3048"/>
      <c r="H31" s="3048"/>
    </row>
    <row r="32" spans="1:8" ht="24.9" customHeight="1" x14ac:dyDescent="0.3">
      <c r="A32" s="6863" t="s">
        <v>3431</v>
      </c>
      <c r="B32" s="6863"/>
      <c r="C32" s="6863"/>
      <c r="D32" s="6863"/>
      <c r="E32" s="6863"/>
      <c r="F32" s="6863"/>
      <c r="G32" s="6863"/>
      <c r="H32" s="6863"/>
    </row>
    <row r="33" spans="1:8" ht="24.9" customHeight="1" x14ac:dyDescent="0.3">
      <c r="A33" s="6879" t="s">
        <v>3432</v>
      </c>
      <c r="B33" s="6880"/>
      <c r="C33" s="6880"/>
      <c r="D33" s="6880"/>
      <c r="E33" s="6881"/>
      <c r="F33" s="3049" t="s">
        <v>3433</v>
      </c>
      <c r="G33" s="6882">
        <v>322</v>
      </c>
      <c r="H33" s="6883"/>
    </row>
    <row r="34" spans="1:8" ht="24.9" customHeight="1" x14ac:dyDescent="0.3">
      <c r="A34" s="6872" t="s">
        <v>3434</v>
      </c>
      <c r="B34" s="6873"/>
      <c r="C34" s="6873"/>
      <c r="D34" s="6873"/>
      <c r="E34" s="6874"/>
      <c r="F34" s="3021" t="s">
        <v>3433</v>
      </c>
      <c r="G34" s="6875">
        <v>150</v>
      </c>
      <c r="H34" s="6876"/>
    </row>
    <row r="35" spans="1:8" ht="16.8" x14ac:dyDescent="0.3">
      <c r="A35" s="6872" t="s">
        <v>3435</v>
      </c>
      <c r="B35" s="6873"/>
      <c r="C35" s="6873"/>
      <c r="D35" s="6873"/>
      <c r="E35" s="6874"/>
      <c r="F35" s="3021" t="s">
        <v>3436</v>
      </c>
      <c r="G35" s="6875">
        <v>300</v>
      </c>
      <c r="H35" s="6876"/>
    </row>
    <row r="36" spans="1:8" ht="16.8" x14ac:dyDescent="0.3">
      <c r="A36" s="6872" t="s">
        <v>3437</v>
      </c>
      <c r="B36" s="6873"/>
      <c r="C36" s="6873"/>
      <c r="D36" s="6873"/>
      <c r="E36" s="6874"/>
      <c r="F36" s="3021" t="s">
        <v>3436</v>
      </c>
      <c r="G36" s="6875">
        <v>243</v>
      </c>
      <c r="H36" s="6876"/>
    </row>
    <row r="37" spans="1:8" ht="16.8" x14ac:dyDescent="0.3">
      <c r="A37" s="6866" t="s">
        <v>3438</v>
      </c>
      <c r="B37" s="6867"/>
      <c r="C37" s="6867"/>
      <c r="D37" s="6867"/>
      <c r="E37" s="6868"/>
      <c r="F37" s="3050" t="s">
        <v>3436</v>
      </c>
      <c r="G37" s="6877" t="s">
        <v>3439</v>
      </c>
      <c r="H37" s="6878"/>
    </row>
    <row r="38" spans="1:8" x14ac:dyDescent="0.3">
      <c r="C38" s="3051"/>
      <c r="F38" s="3052"/>
    </row>
    <row r="39" spans="1:8" x14ac:dyDescent="0.3">
      <c r="C39" s="3051"/>
      <c r="E39" s="3052"/>
      <c r="F39" s="3052"/>
    </row>
  </sheetData>
  <mergeCells count="16">
    <mergeCell ref="A36:E36"/>
    <mergeCell ref="G36:H36"/>
    <mergeCell ref="A37:E37"/>
    <mergeCell ref="G37:H37"/>
    <mergeCell ref="A33:E33"/>
    <mergeCell ref="G33:H33"/>
    <mergeCell ref="A34:E34"/>
    <mergeCell ref="G34:H34"/>
    <mergeCell ref="A35:E35"/>
    <mergeCell ref="G35:H35"/>
    <mergeCell ref="A32:H32"/>
    <mergeCell ref="A1:C1"/>
    <mergeCell ref="A2:H2"/>
    <mergeCell ref="A3:F3"/>
    <mergeCell ref="A18:E18"/>
    <mergeCell ref="A20:E20"/>
  </mergeCells>
  <hyperlinks>
    <hyperlink ref="A1" location="CONTENT!A1" display="Back to table of contents" xr:uid="{8BA8C2C2-C6DC-4F4C-A67E-6FB22F5ECBCC}"/>
    <hyperlink ref="A1:C1" location="CONTENT!B227" display="Back to table of contents" xr:uid="{980774EA-6250-4AE6-B580-ADD3C5AC3BE9}"/>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E1B8-2D49-4D06-90D7-F8D303ABEAC2}">
  <dimension ref="A1:AB21"/>
  <sheetViews>
    <sheetView workbookViewId="0">
      <selection sqref="A1:XFD1"/>
    </sheetView>
  </sheetViews>
  <sheetFormatPr defaultRowHeight="13.8" x14ac:dyDescent="0.25"/>
  <cols>
    <col min="1" max="1" width="11.3984375" style="372" customWidth="1"/>
    <col min="2" max="2" width="4.3984375" style="372" customWidth="1"/>
    <col min="3" max="3" width="4.3984375" style="3053" customWidth="1"/>
    <col min="4" max="4" width="4.3984375" style="372" customWidth="1"/>
    <col min="5" max="5" width="4.3984375" style="3053" customWidth="1"/>
    <col min="6" max="6" width="4.3984375" style="372" customWidth="1"/>
    <col min="7" max="7" width="4.3984375" style="3053" customWidth="1"/>
    <col min="8" max="8" width="4.3984375" style="372" customWidth="1"/>
    <col min="9" max="9" width="4.3984375" style="3053" customWidth="1"/>
    <col min="10" max="10" width="4.3984375" style="372" customWidth="1"/>
    <col min="11" max="11" width="4.3984375" style="3053" customWidth="1"/>
    <col min="12" max="12" width="4.3984375" style="372" customWidth="1"/>
    <col min="13" max="13" width="4.3984375" style="3053" customWidth="1"/>
    <col min="14" max="14" width="4.3984375" style="372" customWidth="1"/>
    <col min="15" max="15" width="4.3984375" style="3053" customWidth="1"/>
    <col min="16" max="16" width="4.3984375" style="372" customWidth="1"/>
    <col min="17" max="17" width="4.3984375" style="3053" customWidth="1"/>
    <col min="18" max="18" width="4.3984375" style="372" customWidth="1"/>
    <col min="19" max="19" width="4.3984375" style="3053" customWidth="1"/>
    <col min="20" max="20" width="4.3984375" style="372" customWidth="1"/>
    <col min="21" max="21" width="4.3984375" style="3053" customWidth="1"/>
    <col min="22" max="22" width="4.3984375" style="372" customWidth="1"/>
    <col min="23" max="23" width="4.3984375" style="3053" customWidth="1"/>
    <col min="24" max="24" width="4.3984375" style="372" customWidth="1"/>
    <col min="25" max="25" width="4.3984375" style="3053" customWidth="1"/>
    <col min="26" max="27" width="4.3984375" style="372" customWidth="1"/>
    <col min="28" max="242" width="9" style="372"/>
    <col min="243" max="243" width="11.3984375" style="372" customWidth="1"/>
    <col min="244" max="244" width="4.3984375" style="372" customWidth="1"/>
    <col min="245" max="245" width="5" style="372" customWidth="1"/>
    <col min="246" max="250" width="4.3984375" style="372" customWidth="1"/>
    <col min="251" max="251" width="4.5" style="372" customWidth="1"/>
    <col min="252" max="268" width="4.3984375" style="372" customWidth="1"/>
    <col min="269" max="269" width="8.19921875" style="372" customWidth="1"/>
    <col min="270" max="270" width="7.69921875" style="372" customWidth="1"/>
    <col min="271" max="498" width="9" style="372"/>
    <col min="499" max="499" width="11.3984375" style="372" customWidth="1"/>
    <col min="500" max="500" width="4.3984375" style="372" customWidth="1"/>
    <col min="501" max="501" width="5" style="372" customWidth="1"/>
    <col min="502" max="506" width="4.3984375" style="372" customWidth="1"/>
    <col min="507" max="507" width="4.5" style="372" customWidth="1"/>
    <col min="508" max="524" width="4.3984375" style="372" customWidth="1"/>
    <col min="525" max="525" width="8.19921875" style="372" customWidth="1"/>
    <col min="526" max="526" width="7.69921875" style="372" customWidth="1"/>
    <col min="527" max="754" width="9" style="372"/>
    <col min="755" max="755" width="11.3984375" style="372" customWidth="1"/>
    <col min="756" max="756" width="4.3984375" style="372" customWidth="1"/>
    <col min="757" max="757" width="5" style="372" customWidth="1"/>
    <col min="758" max="762" width="4.3984375" style="372" customWidth="1"/>
    <col min="763" max="763" width="4.5" style="372" customWidth="1"/>
    <col min="764" max="780" width="4.3984375" style="372" customWidth="1"/>
    <col min="781" max="781" width="8.19921875" style="372" customWidth="1"/>
    <col min="782" max="782" width="7.69921875" style="372" customWidth="1"/>
    <col min="783" max="1010" width="9" style="372"/>
    <col min="1011" max="1011" width="11.3984375" style="372" customWidth="1"/>
    <col min="1012" max="1012" width="4.3984375" style="372" customWidth="1"/>
    <col min="1013" max="1013" width="5" style="372" customWidth="1"/>
    <col min="1014" max="1018" width="4.3984375" style="372" customWidth="1"/>
    <col min="1019" max="1019" width="4.5" style="372" customWidth="1"/>
    <col min="1020" max="1036" width="4.3984375" style="372" customWidth="1"/>
    <col min="1037" max="1037" width="8.19921875" style="372" customWidth="1"/>
    <col min="1038" max="1038" width="7.69921875" style="372" customWidth="1"/>
    <col min="1039" max="1266" width="9" style="372"/>
    <col min="1267" max="1267" width="11.3984375" style="372" customWidth="1"/>
    <col min="1268" max="1268" width="4.3984375" style="372" customWidth="1"/>
    <col min="1269" max="1269" width="5" style="372" customWidth="1"/>
    <col min="1270" max="1274" width="4.3984375" style="372" customWidth="1"/>
    <col min="1275" max="1275" width="4.5" style="372" customWidth="1"/>
    <col min="1276" max="1292" width="4.3984375" style="372" customWidth="1"/>
    <col min="1293" max="1293" width="8.19921875" style="372" customWidth="1"/>
    <col min="1294" max="1294" width="7.69921875" style="372" customWidth="1"/>
    <col min="1295" max="1522" width="9" style="372"/>
    <col min="1523" max="1523" width="11.3984375" style="372" customWidth="1"/>
    <col min="1524" max="1524" width="4.3984375" style="372" customWidth="1"/>
    <col min="1525" max="1525" width="5" style="372" customWidth="1"/>
    <col min="1526" max="1530" width="4.3984375" style="372" customWidth="1"/>
    <col min="1531" max="1531" width="4.5" style="372" customWidth="1"/>
    <col min="1532" max="1548" width="4.3984375" style="372" customWidth="1"/>
    <col min="1549" max="1549" width="8.19921875" style="372" customWidth="1"/>
    <col min="1550" max="1550" width="7.69921875" style="372" customWidth="1"/>
    <col min="1551" max="1778" width="9" style="372"/>
    <col min="1779" max="1779" width="11.3984375" style="372" customWidth="1"/>
    <col min="1780" max="1780" width="4.3984375" style="372" customWidth="1"/>
    <col min="1781" max="1781" width="5" style="372" customWidth="1"/>
    <col min="1782" max="1786" width="4.3984375" style="372" customWidth="1"/>
    <col min="1787" max="1787" width="4.5" style="372" customWidth="1"/>
    <col min="1788" max="1804" width="4.3984375" style="372" customWidth="1"/>
    <col min="1805" max="1805" width="8.19921875" style="372" customWidth="1"/>
    <col min="1806" max="1806" width="7.69921875" style="372" customWidth="1"/>
    <col min="1807" max="2034" width="9" style="372"/>
    <col min="2035" max="2035" width="11.3984375" style="372" customWidth="1"/>
    <col min="2036" max="2036" width="4.3984375" style="372" customWidth="1"/>
    <col min="2037" max="2037" width="5" style="372" customWidth="1"/>
    <col min="2038" max="2042" width="4.3984375" style="372" customWidth="1"/>
    <col min="2043" max="2043" width="4.5" style="372" customWidth="1"/>
    <col min="2044" max="2060" width="4.3984375" style="372" customWidth="1"/>
    <col min="2061" max="2061" width="8.19921875" style="372" customWidth="1"/>
    <col min="2062" max="2062" width="7.69921875" style="372" customWidth="1"/>
    <col min="2063" max="2290" width="9" style="372"/>
    <col min="2291" max="2291" width="11.3984375" style="372" customWidth="1"/>
    <col min="2292" max="2292" width="4.3984375" style="372" customWidth="1"/>
    <col min="2293" max="2293" width="5" style="372" customWidth="1"/>
    <col min="2294" max="2298" width="4.3984375" style="372" customWidth="1"/>
    <col min="2299" max="2299" width="4.5" style="372" customWidth="1"/>
    <col min="2300" max="2316" width="4.3984375" style="372" customWidth="1"/>
    <col min="2317" max="2317" width="8.19921875" style="372" customWidth="1"/>
    <col min="2318" max="2318" width="7.69921875" style="372" customWidth="1"/>
    <col min="2319" max="2546" width="9" style="372"/>
    <col min="2547" max="2547" width="11.3984375" style="372" customWidth="1"/>
    <col min="2548" max="2548" width="4.3984375" style="372" customWidth="1"/>
    <col min="2549" max="2549" width="5" style="372" customWidth="1"/>
    <col min="2550" max="2554" width="4.3984375" style="372" customWidth="1"/>
    <col min="2555" max="2555" width="4.5" style="372" customWidth="1"/>
    <col min="2556" max="2572" width="4.3984375" style="372" customWidth="1"/>
    <col min="2573" max="2573" width="8.19921875" style="372" customWidth="1"/>
    <col min="2574" max="2574" width="7.69921875" style="372" customWidth="1"/>
    <col min="2575" max="2802" width="9" style="372"/>
    <col min="2803" max="2803" width="11.3984375" style="372" customWidth="1"/>
    <col min="2804" max="2804" width="4.3984375" style="372" customWidth="1"/>
    <col min="2805" max="2805" width="5" style="372" customWidth="1"/>
    <col min="2806" max="2810" width="4.3984375" style="372" customWidth="1"/>
    <col min="2811" max="2811" width="4.5" style="372" customWidth="1"/>
    <col min="2812" max="2828" width="4.3984375" style="372" customWidth="1"/>
    <col min="2829" max="2829" width="8.19921875" style="372" customWidth="1"/>
    <col min="2830" max="2830" width="7.69921875" style="372" customWidth="1"/>
    <col min="2831" max="3058" width="9" style="372"/>
    <col min="3059" max="3059" width="11.3984375" style="372" customWidth="1"/>
    <col min="3060" max="3060" width="4.3984375" style="372" customWidth="1"/>
    <col min="3061" max="3061" width="5" style="372" customWidth="1"/>
    <col min="3062" max="3066" width="4.3984375" style="372" customWidth="1"/>
    <col min="3067" max="3067" width="4.5" style="372" customWidth="1"/>
    <col min="3068" max="3084" width="4.3984375" style="372" customWidth="1"/>
    <col min="3085" max="3085" width="8.19921875" style="372" customWidth="1"/>
    <col min="3086" max="3086" width="7.69921875" style="372" customWidth="1"/>
    <col min="3087" max="3314" width="9" style="372"/>
    <col min="3315" max="3315" width="11.3984375" style="372" customWidth="1"/>
    <col min="3316" max="3316" width="4.3984375" style="372" customWidth="1"/>
    <col min="3317" max="3317" width="5" style="372" customWidth="1"/>
    <col min="3318" max="3322" width="4.3984375" style="372" customWidth="1"/>
    <col min="3323" max="3323" width="4.5" style="372" customWidth="1"/>
    <col min="3324" max="3340" width="4.3984375" style="372" customWidth="1"/>
    <col min="3341" max="3341" width="8.19921875" style="372" customWidth="1"/>
    <col min="3342" max="3342" width="7.69921875" style="372" customWidth="1"/>
    <col min="3343" max="3570" width="9" style="372"/>
    <col min="3571" max="3571" width="11.3984375" style="372" customWidth="1"/>
    <col min="3572" max="3572" width="4.3984375" style="372" customWidth="1"/>
    <col min="3573" max="3573" width="5" style="372" customWidth="1"/>
    <col min="3574" max="3578" width="4.3984375" style="372" customWidth="1"/>
    <col min="3579" max="3579" width="4.5" style="372" customWidth="1"/>
    <col min="3580" max="3596" width="4.3984375" style="372" customWidth="1"/>
    <col min="3597" max="3597" width="8.19921875" style="372" customWidth="1"/>
    <col min="3598" max="3598" width="7.69921875" style="372" customWidth="1"/>
    <col min="3599" max="3826" width="9" style="372"/>
    <col min="3827" max="3827" width="11.3984375" style="372" customWidth="1"/>
    <col min="3828" max="3828" width="4.3984375" style="372" customWidth="1"/>
    <col min="3829" max="3829" width="5" style="372" customWidth="1"/>
    <col min="3830" max="3834" width="4.3984375" style="372" customWidth="1"/>
    <col min="3835" max="3835" width="4.5" style="372" customWidth="1"/>
    <col min="3836" max="3852" width="4.3984375" style="372" customWidth="1"/>
    <col min="3853" max="3853" width="8.19921875" style="372" customWidth="1"/>
    <col min="3854" max="3854" width="7.69921875" style="372" customWidth="1"/>
    <col min="3855" max="4082" width="9" style="372"/>
    <col min="4083" max="4083" width="11.3984375" style="372" customWidth="1"/>
    <col min="4084" max="4084" width="4.3984375" style="372" customWidth="1"/>
    <col min="4085" max="4085" width="5" style="372" customWidth="1"/>
    <col min="4086" max="4090" width="4.3984375" style="372" customWidth="1"/>
    <col min="4091" max="4091" width="4.5" style="372" customWidth="1"/>
    <col min="4092" max="4108" width="4.3984375" style="372" customWidth="1"/>
    <col min="4109" max="4109" width="8.19921875" style="372" customWidth="1"/>
    <col min="4110" max="4110" width="7.69921875" style="372" customWidth="1"/>
    <col min="4111" max="4338" width="9" style="372"/>
    <col min="4339" max="4339" width="11.3984375" style="372" customWidth="1"/>
    <col min="4340" max="4340" width="4.3984375" style="372" customWidth="1"/>
    <col min="4341" max="4341" width="5" style="372" customWidth="1"/>
    <col min="4342" max="4346" width="4.3984375" style="372" customWidth="1"/>
    <col min="4347" max="4347" width="4.5" style="372" customWidth="1"/>
    <col min="4348" max="4364" width="4.3984375" style="372" customWidth="1"/>
    <col min="4365" max="4365" width="8.19921875" style="372" customWidth="1"/>
    <col min="4366" max="4366" width="7.69921875" style="372" customWidth="1"/>
    <col min="4367" max="4594" width="9" style="372"/>
    <col min="4595" max="4595" width="11.3984375" style="372" customWidth="1"/>
    <col min="4596" max="4596" width="4.3984375" style="372" customWidth="1"/>
    <col min="4597" max="4597" width="5" style="372" customWidth="1"/>
    <col min="4598" max="4602" width="4.3984375" style="372" customWidth="1"/>
    <col min="4603" max="4603" width="4.5" style="372" customWidth="1"/>
    <col min="4604" max="4620" width="4.3984375" style="372" customWidth="1"/>
    <col min="4621" max="4621" width="8.19921875" style="372" customWidth="1"/>
    <col min="4622" max="4622" width="7.69921875" style="372" customWidth="1"/>
    <col min="4623" max="4850" width="9" style="372"/>
    <col min="4851" max="4851" width="11.3984375" style="372" customWidth="1"/>
    <col min="4852" max="4852" width="4.3984375" style="372" customWidth="1"/>
    <col min="4853" max="4853" width="5" style="372" customWidth="1"/>
    <col min="4854" max="4858" width="4.3984375" style="372" customWidth="1"/>
    <col min="4859" max="4859" width="4.5" style="372" customWidth="1"/>
    <col min="4860" max="4876" width="4.3984375" style="372" customWidth="1"/>
    <col min="4877" max="4877" width="8.19921875" style="372" customWidth="1"/>
    <col min="4878" max="4878" width="7.69921875" style="372" customWidth="1"/>
    <col min="4879" max="5106" width="9" style="372"/>
    <col min="5107" max="5107" width="11.3984375" style="372" customWidth="1"/>
    <col min="5108" max="5108" width="4.3984375" style="372" customWidth="1"/>
    <col min="5109" max="5109" width="5" style="372" customWidth="1"/>
    <col min="5110" max="5114" width="4.3984375" style="372" customWidth="1"/>
    <col min="5115" max="5115" width="4.5" style="372" customWidth="1"/>
    <col min="5116" max="5132" width="4.3984375" style="372" customWidth="1"/>
    <col min="5133" max="5133" width="8.19921875" style="372" customWidth="1"/>
    <col min="5134" max="5134" width="7.69921875" style="372" customWidth="1"/>
    <col min="5135" max="5362" width="9" style="372"/>
    <col min="5363" max="5363" width="11.3984375" style="372" customWidth="1"/>
    <col min="5364" max="5364" width="4.3984375" style="372" customWidth="1"/>
    <col min="5365" max="5365" width="5" style="372" customWidth="1"/>
    <col min="5366" max="5370" width="4.3984375" style="372" customWidth="1"/>
    <col min="5371" max="5371" width="4.5" style="372" customWidth="1"/>
    <col min="5372" max="5388" width="4.3984375" style="372" customWidth="1"/>
    <col min="5389" max="5389" width="8.19921875" style="372" customWidth="1"/>
    <col min="5390" max="5390" width="7.69921875" style="372" customWidth="1"/>
    <col min="5391" max="5618" width="9" style="372"/>
    <col min="5619" max="5619" width="11.3984375" style="372" customWidth="1"/>
    <col min="5620" max="5620" width="4.3984375" style="372" customWidth="1"/>
    <col min="5621" max="5621" width="5" style="372" customWidth="1"/>
    <col min="5622" max="5626" width="4.3984375" style="372" customWidth="1"/>
    <col min="5627" max="5627" width="4.5" style="372" customWidth="1"/>
    <col min="5628" max="5644" width="4.3984375" style="372" customWidth="1"/>
    <col min="5645" max="5645" width="8.19921875" style="372" customWidth="1"/>
    <col min="5646" max="5646" width="7.69921875" style="372" customWidth="1"/>
    <col min="5647" max="5874" width="9" style="372"/>
    <col min="5875" max="5875" width="11.3984375" style="372" customWidth="1"/>
    <col min="5876" max="5876" width="4.3984375" style="372" customWidth="1"/>
    <col min="5877" max="5877" width="5" style="372" customWidth="1"/>
    <col min="5878" max="5882" width="4.3984375" style="372" customWidth="1"/>
    <col min="5883" max="5883" width="4.5" style="372" customWidth="1"/>
    <col min="5884" max="5900" width="4.3984375" style="372" customWidth="1"/>
    <col min="5901" max="5901" width="8.19921875" style="372" customWidth="1"/>
    <col min="5902" max="5902" width="7.69921875" style="372" customWidth="1"/>
    <col min="5903" max="6130" width="9" style="372"/>
    <col min="6131" max="6131" width="11.3984375" style="372" customWidth="1"/>
    <col min="6132" max="6132" width="4.3984375" style="372" customWidth="1"/>
    <col min="6133" max="6133" width="5" style="372" customWidth="1"/>
    <col min="6134" max="6138" width="4.3984375" style="372" customWidth="1"/>
    <col min="6139" max="6139" width="4.5" style="372" customWidth="1"/>
    <col min="6140" max="6156" width="4.3984375" style="372" customWidth="1"/>
    <col min="6157" max="6157" width="8.19921875" style="372" customWidth="1"/>
    <col min="6158" max="6158" width="7.69921875" style="372" customWidth="1"/>
    <col min="6159" max="6386" width="9" style="372"/>
    <col min="6387" max="6387" width="11.3984375" style="372" customWidth="1"/>
    <col min="6388" max="6388" width="4.3984375" style="372" customWidth="1"/>
    <col min="6389" max="6389" width="5" style="372" customWidth="1"/>
    <col min="6390" max="6394" width="4.3984375" style="372" customWidth="1"/>
    <col min="6395" max="6395" width="4.5" style="372" customWidth="1"/>
    <col min="6396" max="6412" width="4.3984375" style="372" customWidth="1"/>
    <col min="6413" max="6413" width="8.19921875" style="372" customWidth="1"/>
    <col min="6414" max="6414" width="7.69921875" style="372" customWidth="1"/>
    <col min="6415" max="6642" width="9" style="372"/>
    <col min="6643" max="6643" width="11.3984375" style="372" customWidth="1"/>
    <col min="6644" max="6644" width="4.3984375" style="372" customWidth="1"/>
    <col min="6645" max="6645" width="5" style="372" customWidth="1"/>
    <col min="6646" max="6650" width="4.3984375" style="372" customWidth="1"/>
    <col min="6651" max="6651" width="4.5" style="372" customWidth="1"/>
    <col min="6652" max="6668" width="4.3984375" style="372" customWidth="1"/>
    <col min="6669" max="6669" width="8.19921875" style="372" customWidth="1"/>
    <col min="6670" max="6670" width="7.69921875" style="372" customWidth="1"/>
    <col min="6671" max="6898" width="9" style="372"/>
    <col min="6899" max="6899" width="11.3984375" style="372" customWidth="1"/>
    <col min="6900" max="6900" width="4.3984375" style="372" customWidth="1"/>
    <col min="6901" max="6901" width="5" style="372" customWidth="1"/>
    <col min="6902" max="6906" width="4.3984375" style="372" customWidth="1"/>
    <col min="6907" max="6907" width="4.5" style="372" customWidth="1"/>
    <col min="6908" max="6924" width="4.3984375" style="372" customWidth="1"/>
    <col min="6925" max="6925" width="8.19921875" style="372" customWidth="1"/>
    <col min="6926" max="6926" width="7.69921875" style="372" customWidth="1"/>
    <col min="6927" max="7154" width="9" style="372"/>
    <col min="7155" max="7155" width="11.3984375" style="372" customWidth="1"/>
    <col min="7156" max="7156" width="4.3984375" style="372" customWidth="1"/>
    <col min="7157" max="7157" width="5" style="372" customWidth="1"/>
    <col min="7158" max="7162" width="4.3984375" style="372" customWidth="1"/>
    <col min="7163" max="7163" width="4.5" style="372" customWidth="1"/>
    <col min="7164" max="7180" width="4.3984375" style="372" customWidth="1"/>
    <col min="7181" max="7181" width="8.19921875" style="372" customWidth="1"/>
    <col min="7182" max="7182" width="7.69921875" style="372" customWidth="1"/>
    <col min="7183" max="7410" width="9" style="372"/>
    <col min="7411" max="7411" width="11.3984375" style="372" customWidth="1"/>
    <col min="7412" max="7412" width="4.3984375" style="372" customWidth="1"/>
    <col min="7413" max="7413" width="5" style="372" customWidth="1"/>
    <col min="7414" max="7418" width="4.3984375" style="372" customWidth="1"/>
    <col min="7419" max="7419" width="4.5" style="372" customWidth="1"/>
    <col min="7420" max="7436" width="4.3984375" style="372" customWidth="1"/>
    <col min="7437" max="7437" width="8.19921875" style="372" customWidth="1"/>
    <col min="7438" max="7438" width="7.69921875" style="372" customWidth="1"/>
    <col min="7439" max="7666" width="9" style="372"/>
    <col min="7667" max="7667" width="11.3984375" style="372" customWidth="1"/>
    <col min="7668" max="7668" width="4.3984375" style="372" customWidth="1"/>
    <col min="7669" max="7669" width="5" style="372" customWidth="1"/>
    <col min="7670" max="7674" width="4.3984375" style="372" customWidth="1"/>
    <col min="7675" max="7675" width="4.5" style="372" customWidth="1"/>
    <col min="7676" max="7692" width="4.3984375" style="372" customWidth="1"/>
    <col min="7693" max="7693" width="8.19921875" style="372" customWidth="1"/>
    <col min="7694" max="7694" width="7.69921875" style="372" customWidth="1"/>
    <col min="7695" max="7922" width="9" style="372"/>
    <col min="7923" max="7923" width="11.3984375" style="372" customWidth="1"/>
    <col min="7924" max="7924" width="4.3984375" style="372" customWidth="1"/>
    <col min="7925" max="7925" width="5" style="372" customWidth="1"/>
    <col min="7926" max="7930" width="4.3984375" style="372" customWidth="1"/>
    <col min="7931" max="7931" width="4.5" style="372" customWidth="1"/>
    <col min="7932" max="7948" width="4.3984375" style="372" customWidth="1"/>
    <col min="7949" max="7949" width="8.19921875" style="372" customWidth="1"/>
    <col min="7950" max="7950" width="7.69921875" style="372" customWidth="1"/>
    <col min="7951" max="8178" width="9" style="372"/>
    <col min="8179" max="8179" width="11.3984375" style="372" customWidth="1"/>
    <col min="8180" max="8180" width="4.3984375" style="372" customWidth="1"/>
    <col min="8181" max="8181" width="5" style="372" customWidth="1"/>
    <col min="8182" max="8186" width="4.3984375" style="372" customWidth="1"/>
    <col min="8187" max="8187" width="4.5" style="372" customWidth="1"/>
    <col min="8188" max="8204" width="4.3984375" style="372" customWidth="1"/>
    <col min="8205" max="8205" width="8.19921875" style="372" customWidth="1"/>
    <col min="8206" max="8206" width="7.69921875" style="372" customWidth="1"/>
    <col min="8207" max="8434" width="9" style="372"/>
    <col min="8435" max="8435" width="11.3984375" style="372" customWidth="1"/>
    <col min="8436" max="8436" width="4.3984375" style="372" customWidth="1"/>
    <col min="8437" max="8437" width="5" style="372" customWidth="1"/>
    <col min="8438" max="8442" width="4.3984375" style="372" customWidth="1"/>
    <col min="8443" max="8443" width="4.5" style="372" customWidth="1"/>
    <col min="8444" max="8460" width="4.3984375" style="372" customWidth="1"/>
    <col min="8461" max="8461" width="8.19921875" style="372" customWidth="1"/>
    <col min="8462" max="8462" width="7.69921875" style="372" customWidth="1"/>
    <col min="8463" max="8690" width="9" style="372"/>
    <col min="8691" max="8691" width="11.3984375" style="372" customWidth="1"/>
    <col min="8692" max="8692" width="4.3984375" style="372" customWidth="1"/>
    <col min="8693" max="8693" width="5" style="372" customWidth="1"/>
    <col min="8694" max="8698" width="4.3984375" style="372" customWidth="1"/>
    <col min="8699" max="8699" width="4.5" style="372" customWidth="1"/>
    <col min="8700" max="8716" width="4.3984375" style="372" customWidth="1"/>
    <col min="8717" max="8717" width="8.19921875" style="372" customWidth="1"/>
    <col min="8718" max="8718" width="7.69921875" style="372" customWidth="1"/>
    <col min="8719" max="8946" width="9" style="372"/>
    <col min="8947" max="8947" width="11.3984375" style="372" customWidth="1"/>
    <col min="8948" max="8948" width="4.3984375" style="372" customWidth="1"/>
    <col min="8949" max="8949" width="5" style="372" customWidth="1"/>
    <col min="8950" max="8954" width="4.3984375" style="372" customWidth="1"/>
    <col min="8955" max="8955" width="4.5" style="372" customWidth="1"/>
    <col min="8956" max="8972" width="4.3984375" style="372" customWidth="1"/>
    <col min="8973" max="8973" width="8.19921875" style="372" customWidth="1"/>
    <col min="8974" max="8974" width="7.69921875" style="372" customWidth="1"/>
    <col min="8975" max="9202" width="9" style="372"/>
    <col min="9203" max="9203" width="11.3984375" style="372" customWidth="1"/>
    <col min="9204" max="9204" width="4.3984375" style="372" customWidth="1"/>
    <col min="9205" max="9205" width="5" style="372" customWidth="1"/>
    <col min="9206" max="9210" width="4.3984375" style="372" customWidth="1"/>
    <col min="9211" max="9211" width="4.5" style="372" customWidth="1"/>
    <col min="9212" max="9228" width="4.3984375" style="372" customWidth="1"/>
    <col min="9229" max="9229" width="8.19921875" style="372" customWidth="1"/>
    <col min="9230" max="9230" width="7.69921875" style="372" customWidth="1"/>
    <col min="9231" max="9458" width="9" style="372"/>
    <col min="9459" max="9459" width="11.3984375" style="372" customWidth="1"/>
    <col min="9460" max="9460" width="4.3984375" style="372" customWidth="1"/>
    <col min="9461" max="9461" width="5" style="372" customWidth="1"/>
    <col min="9462" max="9466" width="4.3984375" style="372" customWidth="1"/>
    <col min="9467" max="9467" width="4.5" style="372" customWidth="1"/>
    <col min="9468" max="9484" width="4.3984375" style="372" customWidth="1"/>
    <col min="9485" max="9485" width="8.19921875" style="372" customWidth="1"/>
    <col min="9486" max="9486" width="7.69921875" style="372" customWidth="1"/>
    <col min="9487" max="9714" width="9" style="372"/>
    <col min="9715" max="9715" width="11.3984375" style="372" customWidth="1"/>
    <col min="9716" max="9716" width="4.3984375" style="372" customWidth="1"/>
    <col min="9717" max="9717" width="5" style="372" customWidth="1"/>
    <col min="9718" max="9722" width="4.3984375" style="372" customWidth="1"/>
    <col min="9723" max="9723" width="4.5" style="372" customWidth="1"/>
    <col min="9724" max="9740" width="4.3984375" style="372" customWidth="1"/>
    <col min="9741" max="9741" width="8.19921875" style="372" customWidth="1"/>
    <col min="9742" max="9742" width="7.69921875" style="372" customWidth="1"/>
    <col min="9743" max="9970" width="9" style="372"/>
    <col min="9971" max="9971" width="11.3984375" style="372" customWidth="1"/>
    <col min="9972" max="9972" width="4.3984375" style="372" customWidth="1"/>
    <col min="9973" max="9973" width="5" style="372" customWidth="1"/>
    <col min="9974" max="9978" width="4.3984375" style="372" customWidth="1"/>
    <col min="9979" max="9979" width="4.5" style="372" customWidth="1"/>
    <col min="9980" max="9996" width="4.3984375" style="372" customWidth="1"/>
    <col min="9997" max="9997" width="8.19921875" style="372" customWidth="1"/>
    <col min="9998" max="9998" width="7.69921875" style="372" customWidth="1"/>
    <col min="9999" max="10226" width="9" style="372"/>
    <col min="10227" max="10227" width="11.3984375" style="372" customWidth="1"/>
    <col min="10228" max="10228" width="4.3984375" style="372" customWidth="1"/>
    <col min="10229" max="10229" width="5" style="372" customWidth="1"/>
    <col min="10230" max="10234" width="4.3984375" style="372" customWidth="1"/>
    <col min="10235" max="10235" width="4.5" style="372" customWidth="1"/>
    <col min="10236" max="10252" width="4.3984375" style="372" customWidth="1"/>
    <col min="10253" max="10253" width="8.19921875" style="372" customWidth="1"/>
    <col min="10254" max="10254" width="7.69921875" style="372" customWidth="1"/>
    <col min="10255" max="10482" width="9" style="372"/>
    <col min="10483" max="10483" width="11.3984375" style="372" customWidth="1"/>
    <col min="10484" max="10484" width="4.3984375" style="372" customWidth="1"/>
    <col min="10485" max="10485" width="5" style="372" customWidth="1"/>
    <col min="10486" max="10490" width="4.3984375" style="372" customWidth="1"/>
    <col min="10491" max="10491" width="4.5" style="372" customWidth="1"/>
    <col min="10492" max="10508" width="4.3984375" style="372" customWidth="1"/>
    <col min="10509" max="10509" width="8.19921875" style="372" customWidth="1"/>
    <col min="10510" max="10510" width="7.69921875" style="372" customWidth="1"/>
    <col min="10511" max="10738" width="9" style="372"/>
    <col min="10739" max="10739" width="11.3984375" style="372" customWidth="1"/>
    <col min="10740" max="10740" width="4.3984375" style="372" customWidth="1"/>
    <col min="10741" max="10741" width="5" style="372" customWidth="1"/>
    <col min="10742" max="10746" width="4.3984375" style="372" customWidth="1"/>
    <col min="10747" max="10747" width="4.5" style="372" customWidth="1"/>
    <col min="10748" max="10764" width="4.3984375" style="372" customWidth="1"/>
    <col min="10765" max="10765" width="8.19921875" style="372" customWidth="1"/>
    <col min="10766" max="10766" width="7.69921875" style="372" customWidth="1"/>
    <col min="10767" max="10994" width="9" style="372"/>
    <col min="10995" max="10995" width="11.3984375" style="372" customWidth="1"/>
    <col min="10996" max="10996" width="4.3984375" style="372" customWidth="1"/>
    <col min="10997" max="10997" width="5" style="372" customWidth="1"/>
    <col min="10998" max="11002" width="4.3984375" style="372" customWidth="1"/>
    <col min="11003" max="11003" width="4.5" style="372" customWidth="1"/>
    <col min="11004" max="11020" width="4.3984375" style="372" customWidth="1"/>
    <col min="11021" max="11021" width="8.19921875" style="372" customWidth="1"/>
    <col min="11022" max="11022" width="7.69921875" style="372" customWidth="1"/>
    <col min="11023" max="11250" width="9" style="372"/>
    <col min="11251" max="11251" width="11.3984375" style="372" customWidth="1"/>
    <col min="11252" max="11252" width="4.3984375" style="372" customWidth="1"/>
    <col min="11253" max="11253" width="5" style="372" customWidth="1"/>
    <col min="11254" max="11258" width="4.3984375" style="372" customWidth="1"/>
    <col min="11259" max="11259" width="4.5" style="372" customWidth="1"/>
    <col min="11260" max="11276" width="4.3984375" style="372" customWidth="1"/>
    <col min="11277" max="11277" width="8.19921875" style="372" customWidth="1"/>
    <col min="11278" max="11278" width="7.69921875" style="372" customWidth="1"/>
    <col min="11279" max="11506" width="9" style="372"/>
    <col min="11507" max="11507" width="11.3984375" style="372" customWidth="1"/>
    <col min="11508" max="11508" width="4.3984375" style="372" customWidth="1"/>
    <col min="11509" max="11509" width="5" style="372" customWidth="1"/>
    <col min="11510" max="11514" width="4.3984375" style="372" customWidth="1"/>
    <col min="11515" max="11515" width="4.5" style="372" customWidth="1"/>
    <col min="11516" max="11532" width="4.3984375" style="372" customWidth="1"/>
    <col min="11533" max="11533" width="8.19921875" style="372" customWidth="1"/>
    <col min="11534" max="11534" width="7.69921875" style="372" customWidth="1"/>
    <col min="11535" max="11762" width="9" style="372"/>
    <col min="11763" max="11763" width="11.3984375" style="372" customWidth="1"/>
    <col min="11764" max="11764" width="4.3984375" style="372" customWidth="1"/>
    <col min="11765" max="11765" width="5" style="372" customWidth="1"/>
    <col min="11766" max="11770" width="4.3984375" style="372" customWidth="1"/>
    <col min="11771" max="11771" width="4.5" style="372" customWidth="1"/>
    <col min="11772" max="11788" width="4.3984375" style="372" customWidth="1"/>
    <col min="11789" max="11789" width="8.19921875" style="372" customWidth="1"/>
    <col min="11790" max="11790" width="7.69921875" style="372" customWidth="1"/>
    <col min="11791" max="12018" width="9" style="372"/>
    <col min="12019" max="12019" width="11.3984375" style="372" customWidth="1"/>
    <col min="12020" max="12020" width="4.3984375" style="372" customWidth="1"/>
    <col min="12021" max="12021" width="5" style="372" customWidth="1"/>
    <col min="12022" max="12026" width="4.3984375" style="372" customWidth="1"/>
    <col min="12027" max="12027" width="4.5" style="372" customWidth="1"/>
    <col min="12028" max="12044" width="4.3984375" style="372" customWidth="1"/>
    <col min="12045" max="12045" width="8.19921875" style="372" customWidth="1"/>
    <col min="12046" max="12046" width="7.69921875" style="372" customWidth="1"/>
    <col min="12047" max="12274" width="9" style="372"/>
    <col min="12275" max="12275" width="11.3984375" style="372" customWidth="1"/>
    <col min="12276" max="12276" width="4.3984375" style="372" customWidth="1"/>
    <col min="12277" max="12277" width="5" style="372" customWidth="1"/>
    <col min="12278" max="12282" width="4.3984375" style="372" customWidth="1"/>
    <col min="12283" max="12283" width="4.5" style="372" customWidth="1"/>
    <col min="12284" max="12300" width="4.3984375" style="372" customWidth="1"/>
    <col min="12301" max="12301" width="8.19921875" style="372" customWidth="1"/>
    <col min="12302" max="12302" width="7.69921875" style="372" customWidth="1"/>
    <col min="12303" max="12530" width="9" style="372"/>
    <col min="12531" max="12531" width="11.3984375" style="372" customWidth="1"/>
    <col min="12532" max="12532" width="4.3984375" style="372" customWidth="1"/>
    <col min="12533" max="12533" width="5" style="372" customWidth="1"/>
    <col min="12534" max="12538" width="4.3984375" style="372" customWidth="1"/>
    <col min="12539" max="12539" width="4.5" style="372" customWidth="1"/>
    <col min="12540" max="12556" width="4.3984375" style="372" customWidth="1"/>
    <col min="12557" max="12557" width="8.19921875" style="372" customWidth="1"/>
    <col min="12558" max="12558" width="7.69921875" style="372" customWidth="1"/>
    <col min="12559" max="12786" width="9" style="372"/>
    <col min="12787" max="12787" width="11.3984375" style="372" customWidth="1"/>
    <col min="12788" max="12788" width="4.3984375" style="372" customWidth="1"/>
    <col min="12789" max="12789" width="5" style="372" customWidth="1"/>
    <col min="12790" max="12794" width="4.3984375" style="372" customWidth="1"/>
    <col min="12795" max="12795" width="4.5" style="372" customWidth="1"/>
    <col min="12796" max="12812" width="4.3984375" style="372" customWidth="1"/>
    <col min="12813" max="12813" width="8.19921875" style="372" customWidth="1"/>
    <col min="12814" max="12814" width="7.69921875" style="372" customWidth="1"/>
    <col min="12815" max="13042" width="9" style="372"/>
    <col min="13043" max="13043" width="11.3984375" style="372" customWidth="1"/>
    <col min="13044" max="13044" width="4.3984375" style="372" customWidth="1"/>
    <col min="13045" max="13045" width="5" style="372" customWidth="1"/>
    <col min="13046" max="13050" width="4.3984375" style="372" customWidth="1"/>
    <col min="13051" max="13051" width="4.5" style="372" customWidth="1"/>
    <col min="13052" max="13068" width="4.3984375" style="372" customWidth="1"/>
    <col min="13069" max="13069" width="8.19921875" style="372" customWidth="1"/>
    <col min="13070" max="13070" width="7.69921875" style="372" customWidth="1"/>
    <col min="13071" max="13298" width="9" style="372"/>
    <col min="13299" max="13299" width="11.3984375" style="372" customWidth="1"/>
    <col min="13300" max="13300" width="4.3984375" style="372" customWidth="1"/>
    <col min="13301" max="13301" width="5" style="372" customWidth="1"/>
    <col min="13302" max="13306" width="4.3984375" style="372" customWidth="1"/>
    <col min="13307" max="13307" width="4.5" style="372" customWidth="1"/>
    <col min="13308" max="13324" width="4.3984375" style="372" customWidth="1"/>
    <col min="13325" max="13325" width="8.19921875" style="372" customWidth="1"/>
    <col min="13326" max="13326" width="7.69921875" style="372" customWidth="1"/>
    <col min="13327" max="13554" width="9" style="372"/>
    <col min="13555" max="13555" width="11.3984375" style="372" customWidth="1"/>
    <col min="13556" max="13556" width="4.3984375" style="372" customWidth="1"/>
    <col min="13557" max="13557" width="5" style="372" customWidth="1"/>
    <col min="13558" max="13562" width="4.3984375" style="372" customWidth="1"/>
    <col min="13563" max="13563" width="4.5" style="372" customWidth="1"/>
    <col min="13564" max="13580" width="4.3984375" style="372" customWidth="1"/>
    <col min="13581" max="13581" width="8.19921875" style="372" customWidth="1"/>
    <col min="13582" max="13582" width="7.69921875" style="372" customWidth="1"/>
    <col min="13583" max="13810" width="9" style="372"/>
    <col min="13811" max="13811" width="11.3984375" style="372" customWidth="1"/>
    <col min="13812" max="13812" width="4.3984375" style="372" customWidth="1"/>
    <col min="13813" max="13813" width="5" style="372" customWidth="1"/>
    <col min="13814" max="13818" width="4.3984375" style="372" customWidth="1"/>
    <col min="13819" max="13819" width="4.5" style="372" customWidth="1"/>
    <col min="13820" max="13836" width="4.3984375" style="372" customWidth="1"/>
    <col min="13837" max="13837" width="8.19921875" style="372" customWidth="1"/>
    <col min="13838" max="13838" width="7.69921875" style="372" customWidth="1"/>
    <col min="13839" max="14066" width="9" style="372"/>
    <col min="14067" max="14067" width="11.3984375" style="372" customWidth="1"/>
    <col min="14068" max="14068" width="4.3984375" style="372" customWidth="1"/>
    <col min="14069" max="14069" width="5" style="372" customWidth="1"/>
    <col min="14070" max="14074" width="4.3984375" style="372" customWidth="1"/>
    <col min="14075" max="14075" width="4.5" style="372" customWidth="1"/>
    <col min="14076" max="14092" width="4.3984375" style="372" customWidth="1"/>
    <col min="14093" max="14093" width="8.19921875" style="372" customWidth="1"/>
    <col min="14094" max="14094" width="7.69921875" style="372" customWidth="1"/>
    <col min="14095" max="14322" width="9" style="372"/>
    <col min="14323" max="14323" width="11.3984375" style="372" customWidth="1"/>
    <col min="14324" max="14324" width="4.3984375" style="372" customWidth="1"/>
    <col min="14325" max="14325" width="5" style="372" customWidth="1"/>
    <col min="14326" max="14330" width="4.3984375" style="372" customWidth="1"/>
    <col min="14331" max="14331" width="4.5" style="372" customWidth="1"/>
    <col min="14332" max="14348" width="4.3984375" style="372" customWidth="1"/>
    <col min="14349" max="14349" width="8.19921875" style="372" customWidth="1"/>
    <col min="14350" max="14350" width="7.69921875" style="372" customWidth="1"/>
    <col min="14351" max="14578" width="9" style="372"/>
    <col min="14579" max="14579" width="11.3984375" style="372" customWidth="1"/>
    <col min="14580" max="14580" width="4.3984375" style="372" customWidth="1"/>
    <col min="14581" max="14581" width="5" style="372" customWidth="1"/>
    <col min="14582" max="14586" width="4.3984375" style="372" customWidth="1"/>
    <col min="14587" max="14587" width="4.5" style="372" customWidth="1"/>
    <col min="14588" max="14604" width="4.3984375" style="372" customWidth="1"/>
    <col min="14605" max="14605" width="8.19921875" style="372" customWidth="1"/>
    <col min="14606" max="14606" width="7.69921875" style="372" customWidth="1"/>
    <col min="14607" max="14834" width="9" style="372"/>
    <col min="14835" max="14835" width="11.3984375" style="372" customWidth="1"/>
    <col min="14836" max="14836" width="4.3984375" style="372" customWidth="1"/>
    <col min="14837" max="14837" width="5" style="372" customWidth="1"/>
    <col min="14838" max="14842" width="4.3984375" style="372" customWidth="1"/>
    <col min="14843" max="14843" width="4.5" style="372" customWidth="1"/>
    <col min="14844" max="14860" width="4.3984375" style="372" customWidth="1"/>
    <col min="14861" max="14861" width="8.19921875" style="372" customWidth="1"/>
    <col min="14862" max="14862" width="7.69921875" style="372" customWidth="1"/>
    <col min="14863" max="15090" width="9" style="372"/>
    <col min="15091" max="15091" width="11.3984375" style="372" customWidth="1"/>
    <col min="15092" max="15092" width="4.3984375" style="372" customWidth="1"/>
    <col min="15093" max="15093" width="5" style="372" customWidth="1"/>
    <col min="15094" max="15098" width="4.3984375" style="372" customWidth="1"/>
    <col min="15099" max="15099" width="4.5" style="372" customWidth="1"/>
    <col min="15100" max="15116" width="4.3984375" style="372" customWidth="1"/>
    <col min="15117" max="15117" width="8.19921875" style="372" customWidth="1"/>
    <col min="15118" max="15118" width="7.69921875" style="372" customWidth="1"/>
    <col min="15119" max="15346" width="9" style="372"/>
    <col min="15347" max="15347" width="11.3984375" style="372" customWidth="1"/>
    <col min="15348" max="15348" width="4.3984375" style="372" customWidth="1"/>
    <col min="15349" max="15349" width="5" style="372" customWidth="1"/>
    <col min="15350" max="15354" width="4.3984375" style="372" customWidth="1"/>
    <col min="15355" max="15355" width="4.5" style="372" customWidth="1"/>
    <col min="15356" max="15372" width="4.3984375" style="372" customWidth="1"/>
    <col min="15373" max="15373" width="8.19921875" style="372" customWidth="1"/>
    <col min="15374" max="15374" width="7.69921875" style="372" customWidth="1"/>
    <col min="15375" max="15602" width="9" style="372"/>
    <col min="15603" max="15603" width="11.3984375" style="372" customWidth="1"/>
    <col min="15604" max="15604" width="4.3984375" style="372" customWidth="1"/>
    <col min="15605" max="15605" width="5" style="372" customWidth="1"/>
    <col min="15606" max="15610" width="4.3984375" style="372" customWidth="1"/>
    <col min="15611" max="15611" width="4.5" style="372" customWidth="1"/>
    <col min="15612" max="15628" width="4.3984375" style="372" customWidth="1"/>
    <col min="15629" max="15629" width="8.19921875" style="372" customWidth="1"/>
    <col min="15630" max="15630" width="7.69921875" style="372" customWidth="1"/>
    <col min="15631" max="15858" width="9" style="372"/>
    <col min="15859" max="15859" width="11.3984375" style="372" customWidth="1"/>
    <col min="15860" max="15860" width="4.3984375" style="372" customWidth="1"/>
    <col min="15861" max="15861" width="5" style="372" customWidth="1"/>
    <col min="15862" max="15866" width="4.3984375" style="372" customWidth="1"/>
    <col min="15867" max="15867" width="4.5" style="372" customWidth="1"/>
    <col min="15868" max="15884" width="4.3984375" style="372" customWidth="1"/>
    <col min="15885" max="15885" width="8.19921875" style="372" customWidth="1"/>
    <col min="15886" max="15886" width="7.69921875" style="372" customWidth="1"/>
    <col min="15887" max="16114" width="9" style="372"/>
    <col min="16115" max="16115" width="11.3984375" style="372" customWidth="1"/>
    <col min="16116" max="16116" width="4.3984375" style="372" customWidth="1"/>
    <col min="16117" max="16117" width="5" style="372" customWidth="1"/>
    <col min="16118" max="16122" width="4.3984375" style="372" customWidth="1"/>
    <col min="16123" max="16123" width="4.5" style="372" customWidth="1"/>
    <col min="16124" max="16140" width="4.3984375" style="372" customWidth="1"/>
    <col min="16141" max="16141" width="8.19921875" style="372" customWidth="1"/>
    <col min="16142" max="16142" width="7.69921875" style="372" customWidth="1"/>
    <col min="16143" max="16370" width="9" style="372"/>
    <col min="16371" max="16384" width="6.59765625" style="372" customWidth="1"/>
  </cols>
  <sheetData>
    <row r="1" spans="1:28" s="1945" customFormat="1" ht="15.6" x14ac:dyDescent="0.3">
      <c r="A1" s="6383" t="s">
        <v>0</v>
      </c>
      <c r="B1" s="6383"/>
      <c r="C1" s="6383"/>
    </row>
    <row r="3" spans="1:28" ht="15.6" x14ac:dyDescent="0.3">
      <c r="A3" s="568" t="s">
        <v>3440</v>
      </c>
      <c r="G3" s="3054"/>
    </row>
    <row r="4" spans="1:28" x14ac:dyDescent="0.25">
      <c r="Y4" s="6887" t="s">
        <v>3441</v>
      </c>
      <c r="Z4" s="6887"/>
      <c r="AA4" s="6887"/>
    </row>
    <row r="5" spans="1:28" x14ac:dyDescent="0.25">
      <c r="A5" s="6888" t="s">
        <v>3442</v>
      </c>
      <c r="B5" s="6884" t="s">
        <v>3443</v>
      </c>
      <c r="C5" s="6885"/>
      <c r="D5" s="6884" t="s">
        <v>3444</v>
      </c>
      <c r="E5" s="6885"/>
      <c r="F5" s="6884" t="s">
        <v>3445</v>
      </c>
      <c r="G5" s="6885"/>
      <c r="H5" s="6884" t="s">
        <v>3446</v>
      </c>
      <c r="I5" s="6885"/>
      <c r="J5" s="6884" t="s">
        <v>3447</v>
      </c>
      <c r="K5" s="6885"/>
      <c r="L5" s="6884" t="s">
        <v>3448</v>
      </c>
      <c r="M5" s="6885"/>
      <c r="N5" s="6884" t="s">
        <v>3449</v>
      </c>
      <c r="O5" s="6885"/>
      <c r="P5" s="6884" t="s">
        <v>3450</v>
      </c>
      <c r="Q5" s="6885"/>
      <c r="R5" s="6884" t="s">
        <v>3451</v>
      </c>
      <c r="S5" s="6885"/>
      <c r="T5" s="6884" t="s">
        <v>3452</v>
      </c>
      <c r="U5" s="6885"/>
      <c r="V5" s="6884" t="s">
        <v>3453</v>
      </c>
      <c r="W5" s="6885"/>
      <c r="X5" s="6884" t="s">
        <v>3454</v>
      </c>
      <c r="Y5" s="6885"/>
      <c r="Z5" s="6884" t="s">
        <v>3455</v>
      </c>
      <c r="AA5" s="6886"/>
    </row>
    <row r="6" spans="1:28" s="370" customFormat="1" ht="14.4" thickBot="1" x14ac:dyDescent="0.35">
      <c r="A6" s="6889"/>
      <c r="B6" s="6890" t="s">
        <v>3456</v>
      </c>
      <c r="C6" s="6891"/>
      <c r="D6" s="6890" t="s">
        <v>3457</v>
      </c>
      <c r="E6" s="6891"/>
      <c r="F6" s="6890" t="s">
        <v>3458</v>
      </c>
      <c r="G6" s="6891"/>
      <c r="H6" s="6890" t="s">
        <v>3459</v>
      </c>
      <c r="I6" s="6891"/>
      <c r="J6" s="6890" t="s">
        <v>3460</v>
      </c>
      <c r="K6" s="6891"/>
      <c r="L6" s="6890" t="s">
        <v>3461</v>
      </c>
      <c r="M6" s="6891"/>
      <c r="N6" s="6890" t="s">
        <v>3462</v>
      </c>
      <c r="O6" s="6891"/>
      <c r="P6" s="6890" t="s">
        <v>3463</v>
      </c>
      <c r="Q6" s="6891"/>
      <c r="R6" s="6890" t="s">
        <v>3464</v>
      </c>
      <c r="S6" s="6891"/>
      <c r="T6" s="6890" t="s">
        <v>3465</v>
      </c>
      <c r="U6" s="6891"/>
      <c r="V6" s="6890" t="s">
        <v>3466</v>
      </c>
      <c r="W6" s="6891"/>
      <c r="X6" s="6890" t="s">
        <v>3467</v>
      </c>
      <c r="Y6" s="6891"/>
      <c r="Z6" s="6890" t="s">
        <v>3468</v>
      </c>
      <c r="AA6" s="6892"/>
    </row>
    <row r="7" spans="1:28" s="370" customFormat="1" ht="101.4" thickTop="1" x14ac:dyDescent="0.3">
      <c r="A7" s="6889"/>
      <c r="B7" s="3055" t="s">
        <v>3469</v>
      </c>
      <c r="C7" s="3056" t="s">
        <v>3470</v>
      </c>
      <c r="D7" s="3055" t="s">
        <v>3469</v>
      </c>
      <c r="E7" s="3056" t="s">
        <v>3470</v>
      </c>
      <c r="F7" s="3055" t="s">
        <v>3469</v>
      </c>
      <c r="G7" s="3056" t="s">
        <v>3470</v>
      </c>
      <c r="H7" s="3055" t="s">
        <v>3469</v>
      </c>
      <c r="I7" s="3056" t="s">
        <v>3470</v>
      </c>
      <c r="J7" s="3055" t="s">
        <v>3469</v>
      </c>
      <c r="K7" s="3056" t="s">
        <v>3470</v>
      </c>
      <c r="L7" s="3055" t="s">
        <v>3469</v>
      </c>
      <c r="M7" s="3056" t="s">
        <v>3470</v>
      </c>
      <c r="N7" s="3055" t="s">
        <v>3469</v>
      </c>
      <c r="O7" s="3056" t="s">
        <v>3470</v>
      </c>
      <c r="P7" s="3055" t="s">
        <v>3469</v>
      </c>
      <c r="Q7" s="3056" t="s">
        <v>3470</v>
      </c>
      <c r="R7" s="3055" t="s">
        <v>3469</v>
      </c>
      <c r="S7" s="3056" t="s">
        <v>3470</v>
      </c>
      <c r="T7" s="3055" t="s">
        <v>3469</v>
      </c>
      <c r="U7" s="3056" t="s">
        <v>3470</v>
      </c>
      <c r="V7" s="3055" t="s">
        <v>3469</v>
      </c>
      <c r="W7" s="3056" t="s">
        <v>3470</v>
      </c>
      <c r="X7" s="3055" t="s">
        <v>3469</v>
      </c>
      <c r="Y7" s="3056" t="s">
        <v>3470</v>
      </c>
      <c r="Z7" s="3055" t="s">
        <v>3469</v>
      </c>
      <c r="AA7" s="3057" t="s">
        <v>3470</v>
      </c>
      <c r="AB7" s="3058"/>
    </row>
    <row r="8" spans="1:28" s="370" customFormat="1" x14ac:dyDescent="0.3">
      <c r="A8" s="3059">
        <v>2015</v>
      </c>
      <c r="B8" s="3060">
        <v>26.4</v>
      </c>
      <c r="C8" s="3061">
        <v>0.30000000000000004</v>
      </c>
      <c r="D8" s="3062">
        <v>26.2</v>
      </c>
      <c r="E8" s="3061">
        <v>0</v>
      </c>
      <c r="F8" s="3062">
        <v>26</v>
      </c>
      <c r="G8" s="3061">
        <v>0.2</v>
      </c>
      <c r="H8" s="3062">
        <v>25.3</v>
      </c>
      <c r="I8" s="3061">
        <v>0.4</v>
      </c>
      <c r="J8" s="3062">
        <v>24</v>
      </c>
      <c r="K8" s="3061">
        <v>0.8</v>
      </c>
      <c r="L8" s="3062">
        <v>22.7</v>
      </c>
      <c r="M8" s="3061">
        <v>1.3</v>
      </c>
      <c r="N8" s="3062">
        <v>21.5</v>
      </c>
      <c r="O8" s="3061">
        <v>0.9</v>
      </c>
      <c r="P8" s="3062">
        <v>21.6</v>
      </c>
      <c r="Q8" s="3061">
        <v>0.9</v>
      </c>
      <c r="R8" s="3062">
        <v>22.1</v>
      </c>
      <c r="S8" s="3061">
        <v>0.8</v>
      </c>
      <c r="T8" s="3062">
        <v>23.7</v>
      </c>
      <c r="U8" s="3061">
        <v>1.4</v>
      </c>
      <c r="V8" s="3062">
        <v>24.5</v>
      </c>
      <c r="W8" s="3061">
        <v>0.60000000000000009</v>
      </c>
      <c r="X8" s="3062">
        <v>26.7</v>
      </c>
      <c r="Y8" s="3061">
        <v>1.4</v>
      </c>
      <c r="Z8" s="3062">
        <v>24.224999999999998</v>
      </c>
      <c r="AA8" s="3063">
        <v>0.7</v>
      </c>
      <c r="AB8" s="3058"/>
    </row>
    <row r="9" spans="1:28" s="370" customFormat="1" x14ac:dyDescent="0.3">
      <c r="A9" s="3059">
        <v>2016</v>
      </c>
      <c r="B9" s="3064">
        <v>27.1</v>
      </c>
      <c r="C9" s="3065">
        <v>1</v>
      </c>
      <c r="D9" s="3066">
        <v>27.1</v>
      </c>
      <c r="E9" s="3065">
        <v>0.9</v>
      </c>
      <c r="F9" s="3066">
        <v>26.9</v>
      </c>
      <c r="G9" s="3065">
        <v>1.1000000000000001</v>
      </c>
      <c r="H9" s="3066">
        <v>26</v>
      </c>
      <c r="I9" s="3065">
        <v>1.1000000000000001</v>
      </c>
      <c r="J9" s="3066">
        <v>23.2</v>
      </c>
      <c r="K9" s="3065">
        <v>0</v>
      </c>
      <c r="L9" s="3066">
        <v>21.7</v>
      </c>
      <c r="M9" s="3065">
        <v>0.3</v>
      </c>
      <c r="N9" s="3066">
        <v>20.9</v>
      </c>
      <c r="O9" s="3065">
        <v>0.3</v>
      </c>
      <c r="P9" s="3066">
        <v>21.5</v>
      </c>
      <c r="Q9" s="3065">
        <v>0.8</v>
      </c>
      <c r="R9" s="3066">
        <v>21.2</v>
      </c>
      <c r="S9" s="3065">
        <v>-0.1</v>
      </c>
      <c r="T9" s="3066">
        <v>23.3</v>
      </c>
      <c r="U9" s="3065">
        <v>1</v>
      </c>
      <c r="V9" s="3066">
        <v>24.5</v>
      </c>
      <c r="W9" s="3065">
        <v>0.6</v>
      </c>
      <c r="X9" s="3066">
        <v>25.3</v>
      </c>
      <c r="Y9" s="3065">
        <v>0</v>
      </c>
      <c r="Z9" s="3066">
        <v>24.1</v>
      </c>
      <c r="AA9" s="3067">
        <v>0.6</v>
      </c>
      <c r="AB9" s="3058"/>
    </row>
    <row r="10" spans="1:28" s="370" customFormat="1" x14ac:dyDescent="0.3">
      <c r="A10" s="3059">
        <v>2017</v>
      </c>
      <c r="B10" s="3064">
        <v>26.7</v>
      </c>
      <c r="C10" s="3065">
        <v>0.6</v>
      </c>
      <c r="D10" s="3066">
        <v>26.7</v>
      </c>
      <c r="E10" s="3065">
        <v>0.5</v>
      </c>
      <c r="F10" s="3066">
        <v>27.1</v>
      </c>
      <c r="G10" s="3065">
        <v>1.3</v>
      </c>
      <c r="H10" s="3066">
        <v>26.1</v>
      </c>
      <c r="I10" s="3065">
        <v>1.2</v>
      </c>
      <c r="J10" s="3066">
        <v>24.2</v>
      </c>
      <c r="K10" s="3065">
        <v>1</v>
      </c>
      <c r="L10" s="3066">
        <v>22.8</v>
      </c>
      <c r="M10" s="3065">
        <v>1.4</v>
      </c>
      <c r="N10" s="3066">
        <v>22.5</v>
      </c>
      <c r="O10" s="3065">
        <v>1.9</v>
      </c>
      <c r="P10" s="3066">
        <v>22.2</v>
      </c>
      <c r="Q10" s="3065">
        <v>1.5</v>
      </c>
      <c r="R10" s="3066">
        <v>22.6</v>
      </c>
      <c r="S10" s="3065">
        <v>1.3</v>
      </c>
      <c r="T10" s="3066">
        <v>23.8</v>
      </c>
      <c r="U10" s="3065">
        <v>1.5</v>
      </c>
      <c r="V10" s="3066">
        <v>24.7</v>
      </c>
      <c r="W10" s="3065">
        <v>0.8</v>
      </c>
      <c r="X10" s="3066">
        <v>26.5</v>
      </c>
      <c r="Y10" s="3065">
        <v>1.2</v>
      </c>
      <c r="Z10" s="3066">
        <v>24.7</v>
      </c>
      <c r="AA10" s="3067">
        <v>1.2</v>
      </c>
      <c r="AB10" s="3058"/>
    </row>
    <row r="11" spans="1:28" s="370" customFormat="1" x14ac:dyDescent="0.3">
      <c r="A11" s="3059">
        <v>2018</v>
      </c>
      <c r="B11" s="3064">
        <v>26.5</v>
      </c>
      <c r="C11" s="3065">
        <v>0.39999999999999858</v>
      </c>
      <c r="D11" s="3066">
        <v>27</v>
      </c>
      <c r="E11" s="3065">
        <v>0.80000000000000071</v>
      </c>
      <c r="F11" s="3066">
        <v>26.7</v>
      </c>
      <c r="G11" s="3065">
        <v>0.89999999999999858</v>
      </c>
      <c r="H11" s="3066">
        <v>25.6</v>
      </c>
      <c r="I11" s="3065">
        <v>0.70000000000000284</v>
      </c>
      <c r="J11" s="3066">
        <v>24</v>
      </c>
      <c r="K11" s="3065">
        <v>0.80000000000000071</v>
      </c>
      <c r="L11" s="3066">
        <v>22.6</v>
      </c>
      <c r="M11" s="3065">
        <v>1.2000000000000028</v>
      </c>
      <c r="N11" s="3066">
        <v>21.2</v>
      </c>
      <c r="O11" s="3065">
        <v>0.59999999999999787</v>
      </c>
      <c r="P11" s="3066">
        <v>22</v>
      </c>
      <c r="Q11" s="3065">
        <v>1.3000000000000007</v>
      </c>
      <c r="R11" s="3066">
        <v>22.7</v>
      </c>
      <c r="S11" s="3065">
        <v>1.3999999999999986</v>
      </c>
      <c r="T11" s="3066">
        <v>23.3</v>
      </c>
      <c r="U11" s="3065">
        <v>1</v>
      </c>
      <c r="V11" s="3066">
        <v>25.3</v>
      </c>
      <c r="W11" s="3065">
        <v>1.4000000000000021</v>
      </c>
      <c r="X11" s="3066">
        <v>26.2</v>
      </c>
      <c r="Y11" s="3065">
        <v>0.89999999999999858</v>
      </c>
      <c r="Z11" s="3066">
        <v>24.4</v>
      </c>
      <c r="AA11" s="3067">
        <v>0.89999999999999858</v>
      </c>
      <c r="AB11" s="3058"/>
    </row>
    <row r="12" spans="1:28" s="370" customFormat="1" x14ac:dyDescent="0.3">
      <c r="A12" s="3059">
        <v>2019</v>
      </c>
      <c r="B12" s="3064">
        <v>27.130000000000003</v>
      </c>
      <c r="C12" s="3065">
        <v>1</v>
      </c>
      <c r="D12" s="3066">
        <v>26.81</v>
      </c>
      <c r="E12" s="3065">
        <v>0.6</v>
      </c>
      <c r="F12" s="3066">
        <v>27.024193548387096</v>
      </c>
      <c r="G12" s="3065">
        <v>1.2</v>
      </c>
      <c r="H12" s="3066">
        <v>26.16</v>
      </c>
      <c r="I12" s="3065">
        <v>1.3</v>
      </c>
      <c r="J12" s="3066">
        <v>23.74</v>
      </c>
      <c r="K12" s="3065">
        <v>0.5</v>
      </c>
      <c r="L12" s="3066">
        <v>22.259999999999998</v>
      </c>
      <c r="M12" s="3065">
        <v>0.9</v>
      </c>
      <c r="N12" s="3066">
        <v>21.75</v>
      </c>
      <c r="O12" s="3065">
        <v>1.2</v>
      </c>
      <c r="P12" s="3066">
        <v>21.85</v>
      </c>
      <c r="Q12" s="3065">
        <v>1.2</v>
      </c>
      <c r="R12" s="3066">
        <v>22.104333333333329</v>
      </c>
      <c r="S12" s="3065">
        <v>0.8</v>
      </c>
      <c r="T12" s="3066">
        <v>23.48</v>
      </c>
      <c r="U12" s="3065">
        <v>1.2</v>
      </c>
      <c r="V12" s="3066">
        <v>25.067333333333337</v>
      </c>
      <c r="W12" s="3065">
        <v>1.2</v>
      </c>
      <c r="X12" s="3066">
        <v>26.6</v>
      </c>
      <c r="Y12" s="3065">
        <v>1.3</v>
      </c>
      <c r="Z12" s="3066">
        <v>24.5</v>
      </c>
      <c r="AA12" s="3067">
        <v>1</v>
      </c>
      <c r="AB12" s="3058"/>
    </row>
    <row r="13" spans="1:28" s="370" customFormat="1" ht="14.4" thickBot="1" x14ac:dyDescent="0.35">
      <c r="A13" s="3068">
        <v>2020</v>
      </c>
      <c r="B13" s="3064">
        <v>26.35</v>
      </c>
      <c r="C13" s="3065">
        <v>0.3</v>
      </c>
      <c r="D13" s="3066">
        <v>26.514827586206895</v>
      </c>
      <c r="E13" s="3065">
        <v>0.3</v>
      </c>
      <c r="F13" s="3066">
        <v>26.35</v>
      </c>
      <c r="G13" s="3065">
        <v>0.6</v>
      </c>
      <c r="H13" s="3066">
        <v>24.990000000000002</v>
      </c>
      <c r="I13" s="3065">
        <v>0.1</v>
      </c>
      <c r="J13" s="3066">
        <v>23.28</v>
      </c>
      <c r="K13" s="3065">
        <v>0.1</v>
      </c>
      <c r="L13" s="3066">
        <v>21.78</v>
      </c>
      <c r="M13" s="3065">
        <v>0.4</v>
      </c>
      <c r="N13" s="3066">
        <v>21.046451612903223</v>
      </c>
      <c r="O13" s="3065">
        <v>0.4</v>
      </c>
      <c r="P13" s="3066">
        <v>20.773172043010753</v>
      </c>
      <c r="Q13" s="3065">
        <v>0.1</v>
      </c>
      <c r="R13" s="3066">
        <v>21.6</v>
      </c>
      <c r="S13" s="3065">
        <v>0.3</v>
      </c>
      <c r="T13" s="3066">
        <v>23.47774193548387</v>
      </c>
      <c r="U13" s="3065">
        <v>1.2</v>
      </c>
      <c r="V13" s="3066">
        <v>23.824904761904765</v>
      </c>
      <c r="W13" s="3065">
        <v>-0.1</v>
      </c>
      <c r="X13" s="3066">
        <v>25.948872622001652</v>
      </c>
      <c r="Y13" s="3065">
        <v>0.6</v>
      </c>
      <c r="Z13" s="3066">
        <v>23.827997546792599</v>
      </c>
      <c r="AA13" s="3067">
        <v>0.3</v>
      </c>
    </row>
    <row r="14" spans="1:28" ht="17.399999999999999" thickBot="1" x14ac:dyDescent="0.3">
      <c r="A14" s="3069"/>
      <c r="B14" s="6893" t="s">
        <v>3471</v>
      </c>
      <c r="C14" s="6893"/>
      <c r="D14" s="6893"/>
      <c r="E14" s="6893"/>
      <c r="F14" s="6893"/>
      <c r="G14" s="6893"/>
      <c r="H14" s="6893"/>
      <c r="I14" s="6893"/>
      <c r="J14" s="6893"/>
      <c r="K14" s="6893"/>
      <c r="L14" s="6893"/>
      <c r="M14" s="6893"/>
      <c r="N14" s="6893"/>
      <c r="O14" s="6893"/>
      <c r="P14" s="6893"/>
      <c r="Q14" s="6893"/>
      <c r="R14" s="6893"/>
      <c r="S14" s="6893"/>
      <c r="T14" s="6893"/>
      <c r="U14" s="6893"/>
      <c r="V14" s="6893"/>
      <c r="W14" s="6893"/>
      <c r="X14" s="6893"/>
      <c r="Y14" s="6893"/>
      <c r="Z14" s="6893"/>
      <c r="AA14" s="6894"/>
    </row>
    <row r="15" spans="1:28" s="370" customFormat="1" ht="14.4" thickBot="1" x14ac:dyDescent="0.35">
      <c r="A15" s="3070"/>
      <c r="B15" s="6895" t="s">
        <v>3472</v>
      </c>
      <c r="C15" s="6896"/>
      <c r="D15" s="6897" t="s">
        <v>3473</v>
      </c>
      <c r="E15" s="6896"/>
      <c r="F15" s="6897" t="s">
        <v>3474</v>
      </c>
      <c r="G15" s="6896"/>
      <c r="H15" s="6897" t="s">
        <v>3475</v>
      </c>
      <c r="I15" s="6896"/>
      <c r="J15" s="6897" t="s">
        <v>3476</v>
      </c>
      <c r="K15" s="6896"/>
      <c r="L15" s="6897" t="s">
        <v>3477</v>
      </c>
      <c r="M15" s="6896"/>
      <c r="N15" s="6897" t="s">
        <v>3478</v>
      </c>
      <c r="O15" s="6896"/>
      <c r="P15" s="6897" t="s">
        <v>3478</v>
      </c>
      <c r="Q15" s="6896"/>
      <c r="R15" s="6897" t="s">
        <v>3479</v>
      </c>
      <c r="S15" s="6896"/>
      <c r="T15" s="6897" t="s">
        <v>3480</v>
      </c>
      <c r="U15" s="6896"/>
      <c r="V15" s="6897" t="s">
        <v>3481</v>
      </c>
      <c r="W15" s="6896"/>
      <c r="X15" s="6897" t="s">
        <v>3482</v>
      </c>
      <c r="Y15" s="6896"/>
      <c r="Z15" s="6895" t="s">
        <v>3483</v>
      </c>
      <c r="AA15" s="6898"/>
    </row>
    <row r="16" spans="1:28" ht="14.4" thickTop="1" x14ac:dyDescent="0.25">
      <c r="A16" s="3071">
        <v>2021</v>
      </c>
      <c r="B16" s="3072">
        <v>26.427741935483869</v>
      </c>
      <c r="C16" s="3073">
        <v>0.12774193548386847</v>
      </c>
      <c r="D16" s="3074">
        <v>26.652499999999996</v>
      </c>
      <c r="E16" s="3073">
        <v>0.25249999999999773</v>
      </c>
      <c r="F16" s="3074">
        <v>26.523225806451613</v>
      </c>
      <c r="G16" s="3073">
        <v>0.5232258064516131</v>
      </c>
      <c r="H16" s="3074">
        <v>25.664890166028094</v>
      </c>
      <c r="I16" s="3073">
        <v>0.56489016602809272</v>
      </c>
      <c r="J16" s="3074">
        <v>23.991577060931899</v>
      </c>
      <c r="K16" s="3073">
        <v>0.59157706093190043</v>
      </c>
      <c r="L16" s="3074">
        <v>22.065057471264367</v>
      </c>
      <c r="M16" s="3073">
        <v>0.36505747126436816</v>
      </c>
      <c r="N16" s="3074">
        <v>20.993548387096773</v>
      </c>
      <c r="O16" s="3073">
        <v>9.3548387096774377E-2</v>
      </c>
      <c r="P16" s="3074">
        <v>20.656129031838709</v>
      </c>
      <c r="Q16" s="3073">
        <v>-0.24387096816128917</v>
      </c>
      <c r="R16" s="3074">
        <v>21.388333333333332</v>
      </c>
      <c r="S16" s="3073">
        <v>-0.11166666666666814</v>
      </c>
      <c r="T16" s="3074">
        <v>22.802580645161289</v>
      </c>
      <c r="U16" s="3073">
        <v>0.1025806451612894</v>
      </c>
      <c r="V16" s="3074">
        <v>24.449666666666666</v>
      </c>
      <c r="W16" s="3073">
        <v>0.34966666666666413</v>
      </c>
      <c r="X16" s="3074">
        <v>25.660000000000004</v>
      </c>
      <c r="Y16" s="3073">
        <v>6.0000000000002274E-2</v>
      </c>
      <c r="Z16" s="3074">
        <v>23.939604208688053</v>
      </c>
      <c r="AA16" s="3075">
        <v>0.23960420868805343</v>
      </c>
    </row>
    <row r="17" spans="1:27" x14ac:dyDescent="0.25">
      <c r="A17" s="3071">
        <v>2022</v>
      </c>
      <c r="B17" s="3076">
        <v>26.2</v>
      </c>
      <c r="C17" s="3077">
        <v>-0.1</v>
      </c>
      <c r="D17" s="3078">
        <v>26.3</v>
      </c>
      <c r="E17" s="3077">
        <v>-0.1</v>
      </c>
      <c r="F17" s="3078">
        <v>26.6</v>
      </c>
      <c r="G17" s="3077">
        <v>0.6</v>
      </c>
      <c r="H17" s="3078">
        <v>25.4</v>
      </c>
      <c r="I17" s="3077">
        <v>0.3</v>
      </c>
      <c r="J17" s="3078">
        <v>23.5</v>
      </c>
      <c r="K17" s="3077">
        <v>0.1</v>
      </c>
      <c r="L17" s="3078">
        <v>21.2</v>
      </c>
      <c r="M17" s="3077">
        <v>-0.5</v>
      </c>
      <c r="N17" s="3078">
        <v>20.3</v>
      </c>
      <c r="O17" s="3077">
        <v>-0.6</v>
      </c>
      <c r="P17" s="3078">
        <v>20.7</v>
      </c>
      <c r="Q17" s="3077">
        <v>-0.2</v>
      </c>
      <c r="R17" s="3078">
        <v>21.3</v>
      </c>
      <c r="S17" s="3077">
        <v>-0.2</v>
      </c>
      <c r="T17" s="3078">
        <v>22.1</v>
      </c>
      <c r="U17" s="3077">
        <v>-0.6</v>
      </c>
      <c r="V17" s="3078">
        <v>23.2</v>
      </c>
      <c r="W17" s="3077">
        <v>-0.9</v>
      </c>
      <c r="X17" s="3078">
        <v>24.7</v>
      </c>
      <c r="Y17" s="3077">
        <v>-0.9</v>
      </c>
      <c r="Z17" s="3078">
        <v>23.5</v>
      </c>
      <c r="AA17" s="3077">
        <v>-0.2</v>
      </c>
    </row>
    <row r="18" spans="1:27" ht="14.4" thickBot="1" x14ac:dyDescent="0.3">
      <c r="A18" s="3071">
        <v>2023</v>
      </c>
      <c r="B18" s="3079">
        <v>25</v>
      </c>
      <c r="C18" s="3080">
        <v>-1.3</v>
      </c>
      <c r="D18" s="3081">
        <v>25.9</v>
      </c>
      <c r="E18" s="3080">
        <v>-0.5</v>
      </c>
      <c r="F18" s="3081">
        <v>25.6</v>
      </c>
      <c r="G18" s="3080">
        <v>-0.4</v>
      </c>
      <c r="H18" s="3081">
        <v>24.8</v>
      </c>
      <c r="I18" s="3080">
        <v>-0.3</v>
      </c>
      <c r="J18" s="3081">
        <v>23.9</v>
      </c>
      <c r="K18" s="3080">
        <v>0.5</v>
      </c>
      <c r="L18" s="3081">
        <v>22</v>
      </c>
      <c r="M18" s="3080">
        <v>0.3</v>
      </c>
      <c r="N18" s="3081">
        <v>21.5</v>
      </c>
      <c r="O18" s="3080">
        <v>0.6</v>
      </c>
      <c r="P18" s="3081">
        <v>21.8</v>
      </c>
      <c r="Q18" s="3080">
        <v>0.9</v>
      </c>
      <c r="R18" s="3081">
        <v>22.6</v>
      </c>
      <c r="S18" s="3080">
        <v>1.1000000000000001</v>
      </c>
      <c r="T18" s="3081">
        <v>23.8</v>
      </c>
      <c r="U18" s="3080">
        <v>1</v>
      </c>
      <c r="V18" s="3081">
        <v>24.6</v>
      </c>
      <c r="W18" s="3080">
        <v>0.5</v>
      </c>
      <c r="X18" s="3081">
        <v>25.6</v>
      </c>
      <c r="Y18" s="3080">
        <v>0</v>
      </c>
      <c r="Z18" s="3081">
        <v>23.9</v>
      </c>
      <c r="AA18" s="3080">
        <v>0.2</v>
      </c>
    </row>
    <row r="19" spans="1:27" ht="14.4" thickBot="1" x14ac:dyDescent="0.3">
      <c r="A19" s="3071">
        <v>2024</v>
      </c>
      <c r="B19" s="3079">
        <v>26.9</v>
      </c>
      <c r="C19" s="3080">
        <v>0.6</v>
      </c>
      <c r="D19" s="3081">
        <v>26.5</v>
      </c>
      <c r="E19" s="3080">
        <v>0.1</v>
      </c>
      <c r="F19" s="3081">
        <v>26.1</v>
      </c>
      <c r="G19" s="3080">
        <v>0.1</v>
      </c>
      <c r="H19" s="3081">
        <v>25.7</v>
      </c>
      <c r="I19" s="3080">
        <v>0.6</v>
      </c>
      <c r="J19" s="3081">
        <v>24</v>
      </c>
      <c r="K19" s="3080">
        <v>0.4</v>
      </c>
      <c r="L19" s="3081">
        <v>22.5</v>
      </c>
      <c r="M19" s="3080">
        <v>0.8</v>
      </c>
      <c r="N19" s="3081">
        <v>21</v>
      </c>
      <c r="O19" s="3080">
        <v>0.4</v>
      </c>
      <c r="P19" s="3081">
        <v>21.3</v>
      </c>
      <c r="Q19" s="3080">
        <v>0.4</v>
      </c>
      <c r="R19" s="3081">
        <v>22</v>
      </c>
      <c r="S19" s="3080">
        <v>0.8</v>
      </c>
      <c r="T19" s="3081">
        <v>23.4</v>
      </c>
      <c r="U19" s="3080">
        <v>0.7</v>
      </c>
      <c r="V19" s="3081">
        <v>25</v>
      </c>
      <c r="W19" s="3080">
        <v>1.1000000000000001</v>
      </c>
      <c r="X19" s="3081">
        <v>25.9</v>
      </c>
      <c r="Y19" s="3080">
        <v>0.3</v>
      </c>
      <c r="Z19" s="3081">
        <v>24</v>
      </c>
      <c r="AA19" s="3080">
        <v>0.6</v>
      </c>
    </row>
    <row r="20" spans="1:27" ht="16.8" x14ac:dyDescent="0.25">
      <c r="A20" s="372" t="s">
        <v>3484</v>
      </c>
    </row>
    <row r="21" spans="1:27" ht="16.8" x14ac:dyDescent="0.25">
      <c r="A21" s="372" t="s">
        <v>3485</v>
      </c>
    </row>
  </sheetData>
  <mergeCells count="43">
    <mergeCell ref="R15:S15"/>
    <mergeCell ref="T15:U15"/>
    <mergeCell ref="V15:W15"/>
    <mergeCell ref="X15:Y15"/>
    <mergeCell ref="Z15:AA15"/>
    <mergeCell ref="Z6:AA6"/>
    <mergeCell ref="B14:AA14"/>
    <mergeCell ref="B15:C15"/>
    <mergeCell ref="D15:E15"/>
    <mergeCell ref="F15:G15"/>
    <mergeCell ref="H15:I15"/>
    <mergeCell ref="J15:K15"/>
    <mergeCell ref="L15:M15"/>
    <mergeCell ref="N15:O15"/>
    <mergeCell ref="P15:Q15"/>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278F9CC5-15C6-4382-A5D4-7FE8D79EB6F4}"/>
    <hyperlink ref="A1:C1" location="CONTENT!B227" display="Back to table of contents" xr:uid="{1D45ECB1-2C91-4F8D-BDCD-5A43F05CD3EB}"/>
  </hyperlink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14D7-6F2E-41A2-8D64-9F72E614B213}">
  <dimension ref="A1:AB22"/>
  <sheetViews>
    <sheetView workbookViewId="0">
      <selection sqref="A1:XFD1"/>
    </sheetView>
  </sheetViews>
  <sheetFormatPr defaultRowHeight="13.8" x14ac:dyDescent="0.25"/>
  <cols>
    <col min="1" max="1" width="11.3984375" style="372" customWidth="1"/>
    <col min="2" max="2" width="3.69921875" style="372" customWidth="1"/>
    <col min="3" max="3" width="4.09765625" style="3053" customWidth="1"/>
    <col min="4" max="4" width="3.69921875" style="372" customWidth="1"/>
    <col min="5" max="5" width="4.5" style="3053" customWidth="1"/>
    <col min="6" max="6" width="3.69921875" style="372" customWidth="1"/>
    <col min="7" max="7" width="4" style="3053" customWidth="1"/>
    <col min="8" max="8" width="3.69921875" style="372" customWidth="1"/>
    <col min="9" max="9" width="4.5" style="3053" customWidth="1"/>
    <col min="10" max="10" width="3.69921875" style="372" customWidth="1"/>
    <col min="11" max="11" width="4.09765625" style="3053" customWidth="1"/>
    <col min="12" max="12" width="3.69921875" style="372" customWidth="1"/>
    <col min="13" max="13" width="4.19921875" style="3053" customWidth="1"/>
    <col min="14" max="14" width="4.69921875" style="372" customWidth="1"/>
    <col min="15" max="15" width="4.09765625" style="3053" customWidth="1"/>
    <col min="16" max="16" width="4.8984375" style="372" customWidth="1"/>
    <col min="17" max="17" width="4.3984375" style="3053" customWidth="1"/>
    <col min="18" max="18" width="4.69921875" style="372" customWidth="1"/>
    <col min="19" max="19" width="4.09765625" style="3053" customWidth="1"/>
    <col min="20" max="20" width="5.5" style="372" customWidth="1"/>
    <col min="21" max="21" width="4.19921875" style="3053" customWidth="1"/>
    <col min="22" max="22" width="4.8984375" style="372" customWidth="1"/>
    <col min="23" max="23" width="5.09765625" style="3053" customWidth="1"/>
    <col min="24" max="24" width="4.59765625" style="372" customWidth="1"/>
    <col min="25" max="25" width="4.3984375" style="3053" customWidth="1"/>
    <col min="26" max="26" width="5" style="372" customWidth="1"/>
    <col min="27" max="27" width="7.09765625" style="372" customWidth="1"/>
    <col min="28" max="255" width="9" style="372"/>
    <col min="256" max="256" width="11.3984375" style="372" customWidth="1"/>
    <col min="257" max="257" width="4.3984375" style="372" customWidth="1"/>
    <col min="258" max="258" width="5" style="372" customWidth="1"/>
    <col min="259" max="263" width="4.3984375" style="372" customWidth="1"/>
    <col min="264" max="264" width="4.5" style="372" customWidth="1"/>
    <col min="265" max="281" width="4.3984375" style="372" customWidth="1"/>
    <col min="282" max="282" width="8.19921875" style="372" customWidth="1"/>
    <col min="283" max="283" width="7.69921875" style="372" customWidth="1"/>
    <col min="284" max="511" width="9" style="372"/>
    <col min="512" max="512" width="11.3984375" style="372" customWidth="1"/>
    <col min="513" max="513" width="4.3984375" style="372" customWidth="1"/>
    <col min="514" max="514" width="5" style="372" customWidth="1"/>
    <col min="515" max="519" width="4.3984375" style="372" customWidth="1"/>
    <col min="520" max="520" width="4.5" style="372" customWidth="1"/>
    <col min="521" max="537" width="4.3984375" style="372" customWidth="1"/>
    <col min="538" max="538" width="8.19921875" style="372" customWidth="1"/>
    <col min="539" max="539" width="7.69921875" style="372" customWidth="1"/>
    <col min="540" max="767" width="9" style="372"/>
    <col min="768" max="768" width="11.3984375" style="372" customWidth="1"/>
    <col min="769" max="769" width="4.3984375" style="372" customWidth="1"/>
    <col min="770" max="770" width="5" style="372" customWidth="1"/>
    <col min="771" max="775" width="4.3984375" style="372" customWidth="1"/>
    <col min="776" max="776" width="4.5" style="372" customWidth="1"/>
    <col min="777" max="793" width="4.3984375" style="372" customWidth="1"/>
    <col min="794" max="794" width="8.19921875" style="372" customWidth="1"/>
    <col min="795" max="795" width="7.69921875" style="372" customWidth="1"/>
    <col min="796" max="1023" width="9" style="372"/>
    <col min="1024" max="1024" width="11.3984375" style="372" customWidth="1"/>
    <col min="1025" max="1025" width="4.3984375" style="372" customWidth="1"/>
    <col min="1026" max="1026" width="5" style="372" customWidth="1"/>
    <col min="1027" max="1031" width="4.3984375" style="372" customWidth="1"/>
    <col min="1032" max="1032" width="4.5" style="372" customWidth="1"/>
    <col min="1033" max="1049" width="4.3984375" style="372" customWidth="1"/>
    <col min="1050" max="1050" width="8.19921875" style="372" customWidth="1"/>
    <col min="1051" max="1051" width="7.69921875" style="372" customWidth="1"/>
    <col min="1052" max="1279" width="9" style="372"/>
    <col min="1280" max="1280" width="11.3984375" style="372" customWidth="1"/>
    <col min="1281" max="1281" width="4.3984375" style="372" customWidth="1"/>
    <col min="1282" max="1282" width="5" style="372" customWidth="1"/>
    <col min="1283" max="1287" width="4.3984375" style="372" customWidth="1"/>
    <col min="1288" max="1288" width="4.5" style="372" customWidth="1"/>
    <col min="1289" max="1305" width="4.3984375" style="372" customWidth="1"/>
    <col min="1306" max="1306" width="8.19921875" style="372" customWidth="1"/>
    <col min="1307" max="1307" width="7.69921875" style="372" customWidth="1"/>
    <col min="1308" max="1535" width="9" style="372"/>
    <col min="1536" max="1536" width="11.3984375" style="372" customWidth="1"/>
    <col min="1537" max="1537" width="4.3984375" style="372" customWidth="1"/>
    <col min="1538" max="1538" width="5" style="372" customWidth="1"/>
    <col min="1539" max="1543" width="4.3984375" style="372" customWidth="1"/>
    <col min="1544" max="1544" width="4.5" style="372" customWidth="1"/>
    <col min="1545" max="1561" width="4.3984375" style="372" customWidth="1"/>
    <col min="1562" max="1562" width="8.19921875" style="372" customWidth="1"/>
    <col min="1563" max="1563" width="7.69921875" style="372" customWidth="1"/>
    <col min="1564" max="1791" width="9" style="372"/>
    <col min="1792" max="1792" width="11.3984375" style="372" customWidth="1"/>
    <col min="1793" max="1793" width="4.3984375" style="372" customWidth="1"/>
    <col min="1794" max="1794" width="5" style="372" customWidth="1"/>
    <col min="1795" max="1799" width="4.3984375" style="372" customWidth="1"/>
    <col min="1800" max="1800" width="4.5" style="372" customWidth="1"/>
    <col min="1801" max="1817" width="4.3984375" style="372" customWidth="1"/>
    <col min="1818" max="1818" width="8.19921875" style="372" customWidth="1"/>
    <col min="1819" max="1819" width="7.69921875" style="372" customWidth="1"/>
    <col min="1820" max="2047" width="9" style="372"/>
    <col min="2048" max="2048" width="11.3984375" style="372" customWidth="1"/>
    <col min="2049" max="2049" width="4.3984375" style="372" customWidth="1"/>
    <col min="2050" max="2050" width="5" style="372" customWidth="1"/>
    <col min="2051" max="2055" width="4.3984375" style="372" customWidth="1"/>
    <col min="2056" max="2056" width="4.5" style="372" customWidth="1"/>
    <col min="2057" max="2073" width="4.3984375" style="372" customWidth="1"/>
    <col min="2074" max="2074" width="8.19921875" style="372" customWidth="1"/>
    <col min="2075" max="2075" width="7.69921875" style="372" customWidth="1"/>
    <col min="2076" max="2303" width="9" style="372"/>
    <col min="2304" max="2304" width="11.3984375" style="372" customWidth="1"/>
    <col min="2305" max="2305" width="4.3984375" style="372" customWidth="1"/>
    <col min="2306" max="2306" width="5" style="372" customWidth="1"/>
    <col min="2307" max="2311" width="4.3984375" style="372" customWidth="1"/>
    <col min="2312" max="2312" width="4.5" style="372" customWidth="1"/>
    <col min="2313" max="2329" width="4.3984375" style="372" customWidth="1"/>
    <col min="2330" max="2330" width="8.19921875" style="372" customWidth="1"/>
    <col min="2331" max="2331" width="7.69921875" style="372" customWidth="1"/>
    <col min="2332" max="2559" width="9" style="372"/>
    <col min="2560" max="2560" width="11.3984375" style="372" customWidth="1"/>
    <col min="2561" max="2561" width="4.3984375" style="372" customWidth="1"/>
    <col min="2562" max="2562" width="5" style="372" customWidth="1"/>
    <col min="2563" max="2567" width="4.3984375" style="372" customWidth="1"/>
    <col min="2568" max="2568" width="4.5" style="372" customWidth="1"/>
    <col min="2569" max="2585" width="4.3984375" style="372" customWidth="1"/>
    <col min="2586" max="2586" width="8.19921875" style="372" customWidth="1"/>
    <col min="2587" max="2587" width="7.69921875" style="372" customWidth="1"/>
    <col min="2588" max="2815" width="9" style="372"/>
    <col min="2816" max="2816" width="11.3984375" style="372" customWidth="1"/>
    <col min="2817" max="2817" width="4.3984375" style="372" customWidth="1"/>
    <col min="2818" max="2818" width="5" style="372" customWidth="1"/>
    <col min="2819" max="2823" width="4.3984375" style="372" customWidth="1"/>
    <col min="2824" max="2824" width="4.5" style="372" customWidth="1"/>
    <col min="2825" max="2841" width="4.3984375" style="372" customWidth="1"/>
    <col min="2842" max="2842" width="8.19921875" style="372" customWidth="1"/>
    <col min="2843" max="2843" width="7.69921875" style="372" customWidth="1"/>
    <col min="2844" max="3071" width="9" style="372"/>
    <col min="3072" max="3072" width="11.3984375" style="372" customWidth="1"/>
    <col min="3073" max="3073" width="4.3984375" style="372" customWidth="1"/>
    <col min="3074" max="3074" width="5" style="372" customWidth="1"/>
    <col min="3075" max="3079" width="4.3984375" style="372" customWidth="1"/>
    <col min="3080" max="3080" width="4.5" style="372" customWidth="1"/>
    <col min="3081" max="3097" width="4.3984375" style="372" customWidth="1"/>
    <col min="3098" max="3098" width="8.19921875" style="372" customWidth="1"/>
    <col min="3099" max="3099" width="7.69921875" style="372" customWidth="1"/>
    <col min="3100" max="3327" width="9" style="372"/>
    <col min="3328" max="3328" width="11.3984375" style="372" customWidth="1"/>
    <col min="3329" max="3329" width="4.3984375" style="372" customWidth="1"/>
    <col min="3330" max="3330" width="5" style="372" customWidth="1"/>
    <col min="3331" max="3335" width="4.3984375" style="372" customWidth="1"/>
    <col min="3336" max="3336" width="4.5" style="372" customWidth="1"/>
    <col min="3337" max="3353" width="4.3984375" style="372" customWidth="1"/>
    <col min="3354" max="3354" width="8.19921875" style="372" customWidth="1"/>
    <col min="3355" max="3355" width="7.69921875" style="372" customWidth="1"/>
    <col min="3356" max="3583" width="9" style="372"/>
    <col min="3584" max="3584" width="11.3984375" style="372" customWidth="1"/>
    <col min="3585" max="3585" width="4.3984375" style="372" customWidth="1"/>
    <col min="3586" max="3586" width="5" style="372" customWidth="1"/>
    <col min="3587" max="3591" width="4.3984375" style="372" customWidth="1"/>
    <col min="3592" max="3592" width="4.5" style="372" customWidth="1"/>
    <col min="3593" max="3609" width="4.3984375" style="372" customWidth="1"/>
    <col min="3610" max="3610" width="8.19921875" style="372" customWidth="1"/>
    <col min="3611" max="3611" width="7.69921875" style="372" customWidth="1"/>
    <col min="3612" max="3839" width="9" style="372"/>
    <col min="3840" max="3840" width="11.3984375" style="372" customWidth="1"/>
    <col min="3841" max="3841" width="4.3984375" style="372" customWidth="1"/>
    <col min="3842" max="3842" width="5" style="372" customWidth="1"/>
    <col min="3843" max="3847" width="4.3984375" style="372" customWidth="1"/>
    <col min="3848" max="3848" width="4.5" style="372" customWidth="1"/>
    <col min="3849" max="3865" width="4.3984375" style="372" customWidth="1"/>
    <col min="3866" max="3866" width="8.19921875" style="372" customWidth="1"/>
    <col min="3867" max="3867" width="7.69921875" style="372" customWidth="1"/>
    <col min="3868" max="4095" width="9" style="372"/>
    <col min="4096" max="4096" width="11.3984375" style="372" customWidth="1"/>
    <col min="4097" max="4097" width="4.3984375" style="372" customWidth="1"/>
    <col min="4098" max="4098" width="5" style="372" customWidth="1"/>
    <col min="4099" max="4103" width="4.3984375" style="372" customWidth="1"/>
    <col min="4104" max="4104" width="4.5" style="372" customWidth="1"/>
    <col min="4105" max="4121" width="4.3984375" style="372" customWidth="1"/>
    <col min="4122" max="4122" width="8.19921875" style="372" customWidth="1"/>
    <col min="4123" max="4123" width="7.69921875" style="372" customWidth="1"/>
    <col min="4124" max="4351" width="9" style="372"/>
    <col min="4352" max="4352" width="11.3984375" style="372" customWidth="1"/>
    <col min="4353" max="4353" width="4.3984375" style="372" customWidth="1"/>
    <col min="4354" max="4354" width="5" style="372" customWidth="1"/>
    <col min="4355" max="4359" width="4.3984375" style="372" customWidth="1"/>
    <col min="4360" max="4360" width="4.5" style="372" customWidth="1"/>
    <col min="4361" max="4377" width="4.3984375" style="372" customWidth="1"/>
    <col min="4378" max="4378" width="8.19921875" style="372" customWidth="1"/>
    <col min="4379" max="4379" width="7.69921875" style="372" customWidth="1"/>
    <col min="4380" max="4607" width="9" style="372"/>
    <col min="4608" max="4608" width="11.3984375" style="372" customWidth="1"/>
    <col min="4609" max="4609" width="4.3984375" style="372" customWidth="1"/>
    <col min="4610" max="4610" width="5" style="372" customWidth="1"/>
    <col min="4611" max="4615" width="4.3984375" style="372" customWidth="1"/>
    <col min="4616" max="4616" width="4.5" style="372" customWidth="1"/>
    <col min="4617" max="4633" width="4.3984375" style="372" customWidth="1"/>
    <col min="4634" max="4634" width="8.19921875" style="372" customWidth="1"/>
    <col min="4635" max="4635" width="7.69921875" style="372" customWidth="1"/>
    <col min="4636" max="4863" width="9" style="372"/>
    <col min="4864" max="4864" width="11.3984375" style="372" customWidth="1"/>
    <col min="4865" max="4865" width="4.3984375" style="372" customWidth="1"/>
    <col min="4866" max="4866" width="5" style="372" customWidth="1"/>
    <col min="4867" max="4871" width="4.3984375" style="372" customWidth="1"/>
    <col min="4872" max="4872" width="4.5" style="372" customWidth="1"/>
    <col min="4873" max="4889" width="4.3984375" style="372" customWidth="1"/>
    <col min="4890" max="4890" width="8.19921875" style="372" customWidth="1"/>
    <col min="4891" max="4891" width="7.69921875" style="372" customWidth="1"/>
    <col min="4892" max="5119" width="9" style="372"/>
    <col min="5120" max="5120" width="11.3984375" style="372" customWidth="1"/>
    <col min="5121" max="5121" width="4.3984375" style="372" customWidth="1"/>
    <col min="5122" max="5122" width="5" style="372" customWidth="1"/>
    <col min="5123" max="5127" width="4.3984375" style="372" customWidth="1"/>
    <col min="5128" max="5128" width="4.5" style="372" customWidth="1"/>
    <col min="5129" max="5145" width="4.3984375" style="372" customWidth="1"/>
    <col min="5146" max="5146" width="8.19921875" style="372" customWidth="1"/>
    <col min="5147" max="5147" width="7.69921875" style="372" customWidth="1"/>
    <col min="5148" max="5375" width="9" style="372"/>
    <col min="5376" max="5376" width="11.3984375" style="372" customWidth="1"/>
    <col min="5377" max="5377" width="4.3984375" style="372" customWidth="1"/>
    <col min="5378" max="5378" width="5" style="372" customWidth="1"/>
    <col min="5379" max="5383" width="4.3984375" style="372" customWidth="1"/>
    <col min="5384" max="5384" width="4.5" style="372" customWidth="1"/>
    <col min="5385" max="5401" width="4.3984375" style="372" customWidth="1"/>
    <col min="5402" max="5402" width="8.19921875" style="372" customWidth="1"/>
    <col min="5403" max="5403" width="7.69921875" style="372" customWidth="1"/>
    <col min="5404" max="5631" width="9" style="372"/>
    <col min="5632" max="5632" width="11.3984375" style="372" customWidth="1"/>
    <col min="5633" max="5633" width="4.3984375" style="372" customWidth="1"/>
    <col min="5634" max="5634" width="5" style="372" customWidth="1"/>
    <col min="5635" max="5639" width="4.3984375" style="372" customWidth="1"/>
    <col min="5640" max="5640" width="4.5" style="372" customWidth="1"/>
    <col min="5641" max="5657" width="4.3984375" style="372" customWidth="1"/>
    <col min="5658" max="5658" width="8.19921875" style="372" customWidth="1"/>
    <col min="5659" max="5659" width="7.69921875" style="372" customWidth="1"/>
    <col min="5660" max="5887" width="9" style="372"/>
    <col min="5888" max="5888" width="11.3984375" style="372" customWidth="1"/>
    <col min="5889" max="5889" width="4.3984375" style="372" customWidth="1"/>
    <col min="5890" max="5890" width="5" style="372" customWidth="1"/>
    <col min="5891" max="5895" width="4.3984375" style="372" customWidth="1"/>
    <col min="5896" max="5896" width="4.5" style="372" customWidth="1"/>
    <col min="5897" max="5913" width="4.3984375" style="372" customWidth="1"/>
    <col min="5914" max="5914" width="8.19921875" style="372" customWidth="1"/>
    <col min="5915" max="5915" width="7.69921875" style="372" customWidth="1"/>
    <col min="5916" max="6143" width="9" style="372"/>
    <col min="6144" max="6144" width="11.3984375" style="372" customWidth="1"/>
    <col min="6145" max="6145" width="4.3984375" style="372" customWidth="1"/>
    <col min="6146" max="6146" width="5" style="372" customWidth="1"/>
    <col min="6147" max="6151" width="4.3984375" style="372" customWidth="1"/>
    <col min="6152" max="6152" width="4.5" style="372" customWidth="1"/>
    <col min="6153" max="6169" width="4.3984375" style="372" customWidth="1"/>
    <col min="6170" max="6170" width="8.19921875" style="372" customWidth="1"/>
    <col min="6171" max="6171" width="7.69921875" style="372" customWidth="1"/>
    <col min="6172" max="6399" width="9" style="372"/>
    <col min="6400" max="6400" width="11.3984375" style="372" customWidth="1"/>
    <col min="6401" max="6401" width="4.3984375" style="372" customWidth="1"/>
    <col min="6402" max="6402" width="5" style="372" customWidth="1"/>
    <col min="6403" max="6407" width="4.3984375" style="372" customWidth="1"/>
    <col min="6408" max="6408" width="4.5" style="372" customWidth="1"/>
    <col min="6409" max="6425" width="4.3984375" style="372" customWidth="1"/>
    <col min="6426" max="6426" width="8.19921875" style="372" customWidth="1"/>
    <col min="6427" max="6427" width="7.69921875" style="372" customWidth="1"/>
    <col min="6428" max="6655" width="9" style="372"/>
    <col min="6656" max="6656" width="11.3984375" style="372" customWidth="1"/>
    <col min="6657" max="6657" width="4.3984375" style="372" customWidth="1"/>
    <col min="6658" max="6658" width="5" style="372" customWidth="1"/>
    <col min="6659" max="6663" width="4.3984375" style="372" customWidth="1"/>
    <col min="6664" max="6664" width="4.5" style="372" customWidth="1"/>
    <col min="6665" max="6681" width="4.3984375" style="372" customWidth="1"/>
    <col min="6682" max="6682" width="8.19921875" style="372" customWidth="1"/>
    <col min="6683" max="6683" width="7.69921875" style="372" customWidth="1"/>
    <col min="6684" max="6911" width="9" style="372"/>
    <col min="6912" max="6912" width="11.3984375" style="372" customWidth="1"/>
    <col min="6913" max="6913" width="4.3984375" style="372" customWidth="1"/>
    <col min="6914" max="6914" width="5" style="372" customWidth="1"/>
    <col min="6915" max="6919" width="4.3984375" style="372" customWidth="1"/>
    <col min="6920" max="6920" width="4.5" style="372" customWidth="1"/>
    <col min="6921" max="6937" width="4.3984375" style="372" customWidth="1"/>
    <col min="6938" max="6938" width="8.19921875" style="372" customWidth="1"/>
    <col min="6939" max="6939" width="7.69921875" style="372" customWidth="1"/>
    <col min="6940" max="7167" width="9" style="372"/>
    <col min="7168" max="7168" width="11.3984375" style="372" customWidth="1"/>
    <col min="7169" max="7169" width="4.3984375" style="372" customWidth="1"/>
    <col min="7170" max="7170" width="5" style="372" customWidth="1"/>
    <col min="7171" max="7175" width="4.3984375" style="372" customWidth="1"/>
    <col min="7176" max="7176" width="4.5" style="372" customWidth="1"/>
    <col min="7177" max="7193" width="4.3984375" style="372" customWidth="1"/>
    <col min="7194" max="7194" width="8.19921875" style="372" customWidth="1"/>
    <col min="7195" max="7195" width="7.69921875" style="372" customWidth="1"/>
    <col min="7196" max="7423" width="9" style="372"/>
    <col min="7424" max="7424" width="11.3984375" style="372" customWidth="1"/>
    <col min="7425" max="7425" width="4.3984375" style="372" customWidth="1"/>
    <col min="7426" max="7426" width="5" style="372" customWidth="1"/>
    <col min="7427" max="7431" width="4.3984375" style="372" customWidth="1"/>
    <col min="7432" max="7432" width="4.5" style="372" customWidth="1"/>
    <col min="7433" max="7449" width="4.3984375" style="372" customWidth="1"/>
    <col min="7450" max="7450" width="8.19921875" style="372" customWidth="1"/>
    <col min="7451" max="7451" width="7.69921875" style="372" customWidth="1"/>
    <col min="7452" max="7679" width="9" style="372"/>
    <col min="7680" max="7680" width="11.3984375" style="372" customWidth="1"/>
    <col min="7681" max="7681" width="4.3984375" style="372" customWidth="1"/>
    <col min="7682" max="7682" width="5" style="372" customWidth="1"/>
    <col min="7683" max="7687" width="4.3984375" style="372" customWidth="1"/>
    <col min="7688" max="7688" width="4.5" style="372" customWidth="1"/>
    <col min="7689" max="7705" width="4.3984375" style="372" customWidth="1"/>
    <col min="7706" max="7706" width="8.19921875" style="372" customWidth="1"/>
    <col min="7707" max="7707" width="7.69921875" style="372" customWidth="1"/>
    <col min="7708" max="7935" width="9" style="372"/>
    <col min="7936" max="7936" width="11.3984375" style="372" customWidth="1"/>
    <col min="7937" max="7937" width="4.3984375" style="372" customWidth="1"/>
    <col min="7938" max="7938" width="5" style="372" customWidth="1"/>
    <col min="7939" max="7943" width="4.3984375" style="372" customWidth="1"/>
    <col min="7944" max="7944" width="4.5" style="372" customWidth="1"/>
    <col min="7945" max="7961" width="4.3984375" style="372" customWidth="1"/>
    <col min="7962" max="7962" width="8.19921875" style="372" customWidth="1"/>
    <col min="7963" max="7963" width="7.69921875" style="372" customWidth="1"/>
    <col min="7964" max="8191" width="9" style="372"/>
    <col min="8192" max="8192" width="11.3984375" style="372" customWidth="1"/>
    <col min="8193" max="8193" width="4.3984375" style="372" customWidth="1"/>
    <col min="8194" max="8194" width="5" style="372" customWidth="1"/>
    <col min="8195" max="8199" width="4.3984375" style="372" customWidth="1"/>
    <col min="8200" max="8200" width="4.5" style="372" customWidth="1"/>
    <col min="8201" max="8217" width="4.3984375" style="372" customWidth="1"/>
    <col min="8218" max="8218" width="8.19921875" style="372" customWidth="1"/>
    <col min="8219" max="8219" width="7.69921875" style="372" customWidth="1"/>
    <col min="8220" max="8447" width="9" style="372"/>
    <col min="8448" max="8448" width="11.3984375" style="372" customWidth="1"/>
    <col min="8449" max="8449" width="4.3984375" style="372" customWidth="1"/>
    <col min="8450" max="8450" width="5" style="372" customWidth="1"/>
    <col min="8451" max="8455" width="4.3984375" style="372" customWidth="1"/>
    <col min="8456" max="8456" width="4.5" style="372" customWidth="1"/>
    <col min="8457" max="8473" width="4.3984375" style="372" customWidth="1"/>
    <col min="8474" max="8474" width="8.19921875" style="372" customWidth="1"/>
    <col min="8475" max="8475" width="7.69921875" style="372" customWidth="1"/>
    <col min="8476" max="8703" width="9" style="372"/>
    <col min="8704" max="8704" width="11.3984375" style="372" customWidth="1"/>
    <col min="8705" max="8705" width="4.3984375" style="372" customWidth="1"/>
    <col min="8706" max="8706" width="5" style="372" customWidth="1"/>
    <col min="8707" max="8711" width="4.3984375" style="372" customWidth="1"/>
    <col min="8712" max="8712" width="4.5" style="372" customWidth="1"/>
    <col min="8713" max="8729" width="4.3984375" style="372" customWidth="1"/>
    <col min="8730" max="8730" width="8.19921875" style="372" customWidth="1"/>
    <col min="8731" max="8731" width="7.69921875" style="372" customWidth="1"/>
    <col min="8732" max="8959" width="9" style="372"/>
    <col min="8960" max="8960" width="11.3984375" style="372" customWidth="1"/>
    <col min="8961" max="8961" width="4.3984375" style="372" customWidth="1"/>
    <col min="8962" max="8962" width="5" style="372" customWidth="1"/>
    <col min="8963" max="8967" width="4.3984375" style="372" customWidth="1"/>
    <col min="8968" max="8968" width="4.5" style="372" customWidth="1"/>
    <col min="8969" max="8985" width="4.3984375" style="372" customWidth="1"/>
    <col min="8986" max="8986" width="8.19921875" style="372" customWidth="1"/>
    <col min="8987" max="8987" width="7.69921875" style="372" customWidth="1"/>
    <col min="8988" max="9215" width="9" style="372"/>
    <col min="9216" max="9216" width="11.3984375" style="372" customWidth="1"/>
    <col min="9217" max="9217" width="4.3984375" style="372" customWidth="1"/>
    <col min="9218" max="9218" width="5" style="372" customWidth="1"/>
    <col min="9219" max="9223" width="4.3984375" style="372" customWidth="1"/>
    <col min="9224" max="9224" width="4.5" style="372" customWidth="1"/>
    <col min="9225" max="9241" width="4.3984375" style="372" customWidth="1"/>
    <col min="9242" max="9242" width="8.19921875" style="372" customWidth="1"/>
    <col min="9243" max="9243" width="7.69921875" style="372" customWidth="1"/>
    <col min="9244" max="9471" width="9" style="372"/>
    <col min="9472" max="9472" width="11.3984375" style="372" customWidth="1"/>
    <col min="9473" max="9473" width="4.3984375" style="372" customWidth="1"/>
    <col min="9474" max="9474" width="5" style="372" customWidth="1"/>
    <col min="9475" max="9479" width="4.3984375" style="372" customWidth="1"/>
    <col min="9480" max="9480" width="4.5" style="372" customWidth="1"/>
    <col min="9481" max="9497" width="4.3984375" style="372" customWidth="1"/>
    <col min="9498" max="9498" width="8.19921875" style="372" customWidth="1"/>
    <col min="9499" max="9499" width="7.69921875" style="372" customWidth="1"/>
    <col min="9500" max="9727" width="9" style="372"/>
    <col min="9728" max="9728" width="11.3984375" style="372" customWidth="1"/>
    <col min="9729" max="9729" width="4.3984375" style="372" customWidth="1"/>
    <col min="9730" max="9730" width="5" style="372" customWidth="1"/>
    <col min="9731" max="9735" width="4.3984375" style="372" customWidth="1"/>
    <col min="9736" max="9736" width="4.5" style="372" customWidth="1"/>
    <col min="9737" max="9753" width="4.3984375" style="372" customWidth="1"/>
    <col min="9754" max="9754" width="8.19921875" style="372" customWidth="1"/>
    <col min="9755" max="9755" width="7.69921875" style="372" customWidth="1"/>
    <col min="9756" max="9983" width="9" style="372"/>
    <col min="9984" max="9984" width="11.3984375" style="372" customWidth="1"/>
    <col min="9985" max="9985" width="4.3984375" style="372" customWidth="1"/>
    <col min="9986" max="9986" width="5" style="372" customWidth="1"/>
    <col min="9987" max="9991" width="4.3984375" style="372" customWidth="1"/>
    <col min="9992" max="9992" width="4.5" style="372" customWidth="1"/>
    <col min="9993" max="10009" width="4.3984375" style="372" customWidth="1"/>
    <col min="10010" max="10010" width="8.19921875" style="372" customWidth="1"/>
    <col min="10011" max="10011" width="7.69921875" style="372" customWidth="1"/>
    <col min="10012" max="10239" width="9" style="372"/>
    <col min="10240" max="10240" width="11.3984375" style="372" customWidth="1"/>
    <col min="10241" max="10241" width="4.3984375" style="372" customWidth="1"/>
    <col min="10242" max="10242" width="5" style="372" customWidth="1"/>
    <col min="10243" max="10247" width="4.3984375" style="372" customWidth="1"/>
    <col min="10248" max="10248" width="4.5" style="372" customWidth="1"/>
    <col min="10249" max="10265" width="4.3984375" style="372" customWidth="1"/>
    <col min="10266" max="10266" width="8.19921875" style="372" customWidth="1"/>
    <col min="10267" max="10267" width="7.69921875" style="372" customWidth="1"/>
    <col min="10268" max="10495" width="9" style="372"/>
    <col min="10496" max="10496" width="11.3984375" style="372" customWidth="1"/>
    <col min="10497" max="10497" width="4.3984375" style="372" customWidth="1"/>
    <col min="10498" max="10498" width="5" style="372" customWidth="1"/>
    <col min="10499" max="10503" width="4.3984375" style="372" customWidth="1"/>
    <col min="10504" max="10504" width="4.5" style="372" customWidth="1"/>
    <col min="10505" max="10521" width="4.3984375" style="372" customWidth="1"/>
    <col min="10522" max="10522" width="8.19921875" style="372" customWidth="1"/>
    <col min="10523" max="10523" width="7.69921875" style="372" customWidth="1"/>
    <col min="10524" max="10751" width="9" style="372"/>
    <col min="10752" max="10752" width="11.3984375" style="372" customWidth="1"/>
    <col min="10753" max="10753" width="4.3984375" style="372" customWidth="1"/>
    <col min="10754" max="10754" width="5" style="372" customWidth="1"/>
    <col min="10755" max="10759" width="4.3984375" style="372" customWidth="1"/>
    <col min="10760" max="10760" width="4.5" style="372" customWidth="1"/>
    <col min="10761" max="10777" width="4.3984375" style="372" customWidth="1"/>
    <col min="10778" max="10778" width="8.19921875" style="372" customWidth="1"/>
    <col min="10779" max="10779" width="7.69921875" style="372" customWidth="1"/>
    <col min="10780" max="11007" width="9" style="372"/>
    <col min="11008" max="11008" width="11.3984375" style="372" customWidth="1"/>
    <col min="11009" max="11009" width="4.3984375" style="372" customWidth="1"/>
    <col min="11010" max="11010" width="5" style="372" customWidth="1"/>
    <col min="11011" max="11015" width="4.3984375" style="372" customWidth="1"/>
    <col min="11016" max="11016" width="4.5" style="372" customWidth="1"/>
    <col min="11017" max="11033" width="4.3984375" style="372" customWidth="1"/>
    <col min="11034" max="11034" width="8.19921875" style="372" customWidth="1"/>
    <col min="11035" max="11035" width="7.69921875" style="372" customWidth="1"/>
    <col min="11036" max="11263" width="9" style="372"/>
    <col min="11264" max="11264" width="11.3984375" style="372" customWidth="1"/>
    <col min="11265" max="11265" width="4.3984375" style="372" customWidth="1"/>
    <col min="11266" max="11266" width="5" style="372" customWidth="1"/>
    <col min="11267" max="11271" width="4.3984375" style="372" customWidth="1"/>
    <col min="11272" max="11272" width="4.5" style="372" customWidth="1"/>
    <col min="11273" max="11289" width="4.3984375" style="372" customWidth="1"/>
    <col min="11290" max="11290" width="8.19921875" style="372" customWidth="1"/>
    <col min="11291" max="11291" width="7.69921875" style="372" customWidth="1"/>
    <col min="11292" max="11519" width="9" style="372"/>
    <col min="11520" max="11520" width="11.3984375" style="372" customWidth="1"/>
    <col min="11521" max="11521" width="4.3984375" style="372" customWidth="1"/>
    <col min="11522" max="11522" width="5" style="372" customWidth="1"/>
    <col min="11523" max="11527" width="4.3984375" style="372" customWidth="1"/>
    <col min="11528" max="11528" width="4.5" style="372" customWidth="1"/>
    <col min="11529" max="11545" width="4.3984375" style="372" customWidth="1"/>
    <col min="11546" max="11546" width="8.19921875" style="372" customWidth="1"/>
    <col min="11547" max="11547" width="7.69921875" style="372" customWidth="1"/>
    <col min="11548" max="11775" width="9" style="372"/>
    <col min="11776" max="11776" width="11.3984375" style="372" customWidth="1"/>
    <col min="11777" max="11777" width="4.3984375" style="372" customWidth="1"/>
    <col min="11778" max="11778" width="5" style="372" customWidth="1"/>
    <col min="11779" max="11783" width="4.3984375" style="372" customWidth="1"/>
    <col min="11784" max="11784" width="4.5" style="372" customWidth="1"/>
    <col min="11785" max="11801" width="4.3984375" style="372" customWidth="1"/>
    <col min="11802" max="11802" width="8.19921875" style="372" customWidth="1"/>
    <col min="11803" max="11803" width="7.69921875" style="372" customWidth="1"/>
    <col min="11804" max="12031" width="9" style="372"/>
    <col min="12032" max="12032" width="11.3984375" style="372" customWidth="1"/>
    <col min="12033" max="12033" width="4.3984375" style="372" customWidth="1"/>
    <col min="12034" max="12034" width="5" style="372" customWidth="1"/>
    <col min="12035" max="12039" width="4.3984375" style="372" customWidth="1"/>
    <col min="12040" max="12040" width="4.5" style="372" customWidth="1"/>
    <col min="12041" max="12057" width="4.3984375" style="372" customWidth="1"/>
    <col min="12058" max="12058" width="8.19921875" style="372" customWidth="1"/>
    <col min="12059" max="12059" width="7.69921875" style="372" customWidth="1"/>
    <col min="12060" max="12287" width="9" style="372"/>
    <col min="12288" max="12288" width="11.3984375" style="372" customWidth="1"/>
    <col min="12289" max="12289" width="4.3984375" style="372" customWidth="1"/>
    <col min="12290" max="12290" width="5" style="372" customWidth="1"/>
    <col min="12291" max="12295" width="4.3984375" style="372" customWidth="1"/>
    <col min="12296" max="12296" width="4.5" style="372" customWidth="1"/>
    <col min="12297" max="12313" width="4.3984375" style="372" customWidth="1"/>
    <col min="12314" max="12314" width="8.19921875" style="372" customWidth="1"/>
    <col min="12315" max="12315" width="7.69921875" style="372" customWidth="1"/>
    <col min="12316" max="12543" width="9" style="372"/>
    <col min="12544" max="12544" width="11.3984375" style="372" customWidth="1"/>
    <col min="12545" max="12545" width="4.3984375" style="372" customWidth="1"/>
    <col min="12546" max="12546" width="5" style="372" customWidth="1"/>
    <col min="12547" max="12551" width="4.3984375" style="372" customWidth="1"/>
    <col min="12552" max="12552" width="4.5" style="372" customWidth="1"/>
    <col min="12553" max="12569" width="4.3984375" style="372" customWidth="1"/>
    <col min="12570" max="12570" width="8.19921875" style="372" customWidth="1"/>
    <col min="12571" max="12571" width="7.69921875" style="372" customWidth="1"/>
    <col min="12572" max="12799" width="9" style="372"/>
    <col min="12800" max="12800" width="11.3984375" style="372" customWidth="1"/>
    <col min="12801" max="12801" width="4.3984375" style="372" customWidth="1"/>
    <col min="12802" max="12802" width="5" style="372" customWidth="1"/>
    <col min="12803" max="12807" width="4.3984375" style="372" customWidth="1"/>
    <col min="12808" max="12808" width="4.5" style="372" customWidth="1"/>
    <col min="12809" max="12825" width="4.3984375" style="372" customWidth="1"/>
    <col min="12826" max="12826" width="8.19921875" style="372" customWidth="1"/>
    <col min="12827" max="12827" width="7.69921875" style="372" customWidth="1"/>
    <col min="12828" max="13055" width="9" style="372"/>
    <col min="13056" max="13056" width="11.3984375" style="372" customWidth="1"/>
    <col min="13057" max="13057" width="4.3984375" style="372" customWidth="1"/>
    <col min="13058" max="13058" width="5" style="372" customWidth="1"/>
    <col min="13059" max="13063" width="4.3984375" style="372" customWidth="1"/>
    <col min="13064" max="13064" width="4.5" style="372" customWidth="1"/>
    <col min="13065" max="13081" width="4.3984375" style="372" customWidth="1"/>
    <col min="13082" max="13082" width="8.19921875" style="372" customWidth="1"/>
    <col min="13083" max="13083" width="7.69921875" style="372" customWidth="1"/>
    <col min="13084" max="13311" width="9" style="372"/>
    <col min="13312" max="13312" width="11.3984375" style="372" customWidth="1"/>
    <col min="13313" max="13313" width="4.3984375" style="372" customWidth="1"/>
    <col min="13314" max="13314" width="5" style="372" customWidth="1"/>
    <col min="13315" max="13319" width="4.3984375" style="372" customWidth="1"/>
    <col min="13320" max="13320" width="4.5" style="372" customWidth="1"/>
    <col min="13321" max="13337" width="4.3984375" style="372" customWidth="1"/>
    <col min="13338" max="13338" width="8.19921875" style="372" customWidth="1"/>
    <col min="13339" max="13339" width="7.69921875" style="372" customWidth="1"/>
    <col min="13340" max="13567" width="9" style="372"/>
    <col min="13568" max="13568" width="11.3984375" style="372" customWidth="1"/>
    <col min="13569" max="13569" width="4.3984375" style="372" customWidth="1"/>
    <col min="13570" max="13570" width="5" style="372" customWidth="1"/>
    <col min="13571" max="13575" width="4.3984375" style="372" customWidth="1"/>
    <col min="13576" max="13576" width="4.5" style="372" customWidth="1"/>
    <col min="13577" max="13593" width="4.3984375" style="372" customWidth="1"/>
    <col min="13594" max="13594" width="8.19921875" style="372" customWidth="1"/>
    <col min="13595" max="13595" width="7.69921875" style="372" customWidth="1"/>
    <col min="13596" max="13823" width="9" style="372"/>
    <col min="13824" max="13824" width="11.3984375" style="372" customWidth="1"/>
    <col min="13825" max="13825" width="4.3984375" style="372" customWidth="1"/>
    <col min="13826" max="13826" width="5" style="372" customWidth="1"/>
    <col min="13827" max="13831" width="4.3984375" style="372" customWidth="1"/>
    <col min="13832" max="13832" width="4.5" style="372" customWidth="1"/>
    <col min="13833" max="13849" width="4.3984375" style="372" customWidth="1"/>
    <col min="13850" max="13850" width="8.19921875" style="372" customWidth="1"/>
    <col min="13851" max="13851" width="7.69921875" style="372" customWidth="1"/>
    <col min="13852" max="14079" width="9" style="372"/>
    <col min="14080" max="14080" width="11.3984375" style="372" customWidth="1"/>
    <col min="14081" max="14081" width="4.3984375" style="372" customWidth="1"/>
    <col min="14082" max="14082" width="5" style="372" customWidth="1"/>
    <col min="14083" max="14087" width="4.3984375" style="372" customWidth="1"/>
    <col min="14088" max="14088" width="4.5" style="372" customWidth="1"/>
    <col min="14089" max="14105" width="4.3984375" style="372" customWidth="1"/>
    <col min="14106" max="14106" width="8.19921875" style="372" customWidth="1"/>
    <col min="14107" max="14107" width="7.69921875" style="372" customWidth="1"/>
    <col min="14108" max="14335" width="9" style="372"/>
    <col min="14336" max="14336" width="11.3984375" style="372" customWidth="1"/>
    <col min="14337" max="14337" width="4.3984375" style="372" customWidth="1"/>
    <col min="14338" max="14338" width="5" style="372" customWidth="1"/>
    <col min="14339" max="14343" width="4.3984375" style="372" customWidth="1"/>
    <col min="14344" max="14344" width="4.5" style="372" customWidth="1"/>
    <col min="14345" max="14361" width="4.3984375" style="372" customWidth="1"/>
    <col min="14362" max="14362" width="8.19921875" style="372" customWidth="1"/>
    <col min="14363" max="14363" width="7.69921875" style="372" customWidth="1"/>
    <col min="14364" max="14591" width="9" style="372"/>
    <col min="14592" max="14592" width="11.3984375" style="372" customWidth="1"/>
    <col min="14593" max="14593" width="4.3984375" style="372" customWidth="1"/>
    <col min="14594" max="14594" width="5" style="372" customWidth="1"/>
    <col min="14595" max="14599" width="4.3984375" style="372" customWidth="1"/>
    <col min="14600" max="14600" width="4.5" style="372" customWidth="1"/>
    <col min="14601" max="14617" width="4.3984375" style="372" customWidth="1"/>
    <col min="14618" max="14618" width="8.19921875" style="372" customWidth="1"/>
    <col min="14619" max="14619" width="7.69921875" style="372" customWidth="1"/>
    <col min="14620" max="14847" width="9" style="372"/>
    <col min="14848" max="14848" width="11.3984375" style="372" customWidth="1"/>
    <col min="14849" max="14849" width="4.3984375" style="372" customWidth="1"/>
    <col min="14850" max="14850" width="5" style="372" customWidth="1"/>
    <col min="14851" max="14855" width="4.3984375" style="372" customWidth="1"/>
    <col min="14856" max="14856" width="4.5" style="372" customWidth="1"/>
    <col min="14857" max="14873" width="4.3984375" style="372" customWidth="1"/>
    <col min="14874" max="14874" width="8.19921875" style="372" customWidth="1"/>
    <col min="14875" max="14875" width="7.69921875" style="372" customWidth="1"/>
    <col min="14876" max="15103" width="9" style="372"/>
    <col min="15104" max="15104" width="11.3984375" style="372" customWidth="1"/>
    <col min="15105" max="15105" width="4.3984375" style="372" customWidth="1"/>
    <col min="15106" max="15106" width="5" style="372" customWidth="1"/>
    <col min="15107" max="15111" width="4.3984375" style="372" customWidth="1"/>
    <col min="15112" max="15112" width="4.5" style="372" customWidth="1"/>
    <col min="15113" max="15129" width="4.3984375" style="372" customWidth="1"/>
    <col min="15130" max="15130" width="8.19921875" style="372" customWidth="1"/>
    <col min="15131" max="15131" width="7.69921875" style="372" customWidth="1"/>
    <col min="15132" max="15359" width="9" style="372"/>
    <col min="15360" max="15360" width="11.3984375" style="372" customWidth="1"/>
    <col min="15361" max="15361" width="4.3984375" style="372" customWidth="1"/>
    <col min="15362" max="15362" width="5" style="372" customWidth="1"/>
    <col min="15363" max="15367" width="4.3984375" style="372" customWidth="1"/>
    <col min="15368" max="15368" width="4.5" style="372" customWidth="1"/>
    <col min="15369" max="15385" width="4.3984375" style="372" customWidth="1"/>
    <col min="15386" max="15386" width="8.19921875" style="372" customWidth="1"/>
    <col min="15387" max="15387" width="7.69921875" style="372" customWidth="1"/>
    <col min="15388" max="15615" width="9" style="372"/>
    <col min="15616" max="15616" width="11.3984375" style="372" customWidth="1"/>
    <col min="15617" max="15617" width="4.3984375" style="372" customWidth="1"/>
    <col min="15618" max="15618" width="5" style="372" customWidth="1"/>
    <col min="15619" max="15623" width="4.3984375" style="372" customWidth="1"/>
    <col min="15624" max="15624" width="4.5" style="372" customWidth="1"/>
    <col min="15625" max="15641" width="4.3984375" style="372" customWidth="1"/>
    <col min="15642" max="15642" width="8.19921875" style="372" customWidth="1"/>
    <col min="15643" max="15643" width="7.69921875" style="372" customWidth="1"/>
    <col min="15644" max="15871" width="9" style="372"/>
    <col min="15872" max="15872" width="11.3984375" style="372" customWidth="1"/>
    <col min="15873" max="15873" width="4.3984375" style="372" customWidth="1"/>
    <col min="15874" max="15874" width="5" style="372" customWidth="1"/>
    <col min="15875" max="15879" width="4.3984375" style="372" customWidth="1"/>
    <col min="15880" max="15880" width="4.5" style="372" customWidth="1"/>
    <col min="15881" max="15897" width="4.3984375" style="372" customWidth="1"/>
    <col min="15898" max="15898" width="8.19921875" style="372" customWidth="1"/>
    <col min="15899" max="15899" width="7.69921875" style="372" customWidth="1"/>
    <col min="15900" max="16127" width="9" style="372"/>
    <col min="16128" max="16128" width="11.3984375" style="372" customWidth="1"/>
    <col min="16129" max="16129" width="4.3984375" style="372" customWidth="1"/>
    <col min="16130" max="16130" width="5" style="372" customWidth="1"/>
    <col min="16131" max="16135" width="4.3984375" style="372" customWidth="1"/>
    <col min="16136" max="16136" width="4.5" style="372" customWidth="1"/>
    <col min="16137" max="16153" width="4.3984375" style="372" customWidth="1"/>
    <col min="16154" max="16154" width="8.19921875" style="372" customWidth="1"/>
    <col min="16155" max="16155" width="7.69921875" style="372" customWidth="1"/>
    <col min="16156" max="16383" width="9" style="372"/>
    <col min="16384" max="16384" width="6.59765625" style="372" customWidth="1"/>
  </cols>
  <sheetData>
    <row r="1" spans="1:28" s="1945" customFormat="1" ht="15.6" x14ac:dyDescent="0.3">
      <c r="A1" s="6383" t="s">
        <v>0</v>
      </c>
      <c r="B1" s="6383"/>
      <c r="C1" s="6383"/>
    </row>
    <row r="3" spans="1:28" ht="15.6" x14ac:dyDescent="0.3">
      <c r="A3" s="568" t="s">
        <v>3486</v>
      </c>
      <c r="G3" s="3054"/>
    </row>
    <row r="4" spans="1:28" x14ac:dyDescent="0.25">
      <c r="Y4" s="6887" t="s">
        <v>3441</v>
      </c>
      <c r="Z4" s="6887"/>
      <c r="AA4" s="6887"/>
    </row>
    <row r="5" spans="1:28" x14ac:dyDescent="0.25">
      <c r="A5" s="6901" t="s">
        <v>3487</v>
      </c>
      <c r="B5" s="6884" t="s">
        <v>3488</v>
      </c>
      <c r="C5" s="6885"/>
      <c r="D5" s="6884" t="s">
        <v>3489</v>
      </c>
      <c r="E5" s="6885"/>
      <c r="F5" s="6884" t="s">
        <v>3490</v>
      </c>
      <c r="G5" s="6885"/>
      <c r="H5" s="6884" t="s">
        <v>3491</v>
      </c>
      <c r="I5" s="6885"/>
      <c r="J5" s="6884" t="s">
        <v>96</v>
      </c>
      <c r="K5" s="6885"/>
      <c r="L5" s="6884" t="s">
        <v>3492</v>
      </c>
      <c r="M5" s="6885"/>
      <c r="N5" s="6884" t="s">
        <v>3493</v>
      </c>
      <c r="O5" s="6885"/>
      <c r="P5" s="6884" t="s">
        <v>3494</v>
      </c>
      <c r="Q5" s="6885"/>
      <c r="R5" s="6884" t="s">
        <v>3495</v>
      </c>
      <c r="S5" s="6885"/>
      <c r="T5" s="6884" t="s">
        <v>3496</v>
      </c>
      <c r="U5" s="6885"/>
      <c r="V5" s="6884" t="s">
        <v>3497</v>
      </c>
      <c r="W5" s="6885"/>
      <c r="X5" s="6884" t="s">
        <v>3498</v>
      </c>
      <c r="Y5" s="6885"/>
      <c r="Z5" s="6899" t="s">
        <v>3499</v>
      </c>
      <c r="AA5" s="6900"/>
    </row>
    <row r="6" spans="1:28" s="370" customFormat="1" ht="14.4" thickBot="1" x14ac:dyDescent="0.35">
      <c r="A6" s="6902"/>
      <c r="B6" s="6890" t="s">
        <v>3500</v>
      </c>
      <c r="C6" s="6891"/>
      <c r="D6" s="6890" t="s">
        <v>3501</v>
      </c>
      <c r="E6" s="6891"/>
      <c r="F6" s="6890" t="s">
        <v>3502</v>
      </c>
      <c r="G6" s="6891"/>
      <c r="H6" s="6890" t="s">
        <v>3503</v>
      </c>
      <c r="I6" s="6891"/>
      <c r="J6" s="6890" t="s">
        <v>3504</v>
      </c>
      <c r="K6" s="6891"/>
      <c r="L6" s="6890" t="s">
        <v>3505</v>
      </c>
      <c r="M6" s="6891"/>
      <c r="N6" s="6890" t="s">
        <v>3506</v>
      </c>
      <c r="O6" s="6891"/>
      <c r="P6" s="6890" t="s">
        <v>3507</v>
      </c>
      <c r="Q6" s="6891"/>
      <c r="R6" s="6890" t="s">
        <v>3467</v>
      </c>
      <c r="S6" s="6891"/>
      <c r="T6" s="6890" t="s">
        <v>3457</v>
      </c>
      <c r="U6" s="6891"/>
      <c r="V6" s="6890" t="s">
        <v>3508</v>
      </c>
      <c r="W6" s="6891"/>
      <c r="X6" s="6890" t="s">
        <v>3509</v>
      </c>
      <c r="Y6" s="6891"/>
      <c r="Z6" s="6890" t="s">
        <v>3510</v>
      </c>
      <c r="AA6" s="6891"/>
    </row>
    <row r="7" spans="1:28" s="370" customFormat="1" ht="101.4" thickTop="1" x14ac:dyDescent="0.3">
      <c r="A7" s="6902"/>
      <c r="B7" s="3055" t="s">
        <v>3469</v>
      </c>
      <c r="C7" s="3056" t="s">
        <v>3470</v>
      </c>
      <c r="D7" s="3055" t="s">
        <v>3469</v>
      </c>
      <c r="E7" s="3056" t="s">
        <v>3470</v>
      </c>
      <c r="F7" s="3055" t="s">
        <v>3469</v>
      </c>
      <c r="G7" s="3056" t="s">
        <v>3470</v>
      </c>
      <c r="H7" s="3055" t="s">
        <v>3469</v>
      </c>
      <c r="I7" s="3056" t="s">
        <v>3470</v>
      </c>
      <c r="J7" s="3055" t="s">
        <v>3469</v>
      </c>
      <c r="K7" s="3056" t="s">
        <v>3470</v>
      </c>
      <c r="L7" s="3055" t="s">
        <v>3469</v>
      </c>
      <c r="M7" s="3056" t="s">
        <v>3470</v>
      </c>
      <c r="N7" s="3055" t="s">
        <v>3469</v>
      </c>
      <c r="O7" s="3056" t="s">
        <v>3470</v>
      </c>
      <c r="P7" s="3055" t="s">
        <v>3469</v>
      </c>
      <c r="Q7" s="3056" t="s">
        <v>3470</v>
      </c>
      <c r="R7" s="3055" t="s">
        <v>3469</v>
      </c>
      <c r="S7" s="3056" t="s">
        <v>3470</v>
      </c>
      <c r="T7" s="3055" t="s">
        <v>3469</v>
      </c>
      <c r="U7" s="3056" t="s">
        <v>3470</v>
      </c>
      <c r="V7" s="3055" t="s">
        <v>3469</v>
      </c>
      <c r="W7" s="3056" t="s">
        <v>3470</v>
      </c>
      <c r="X7" s="3055" t="s">
        <v>3469</v>
      </c>
      <c r="Y7" s="3056" t="s">
        <v>3470</v>
      </c>
      <c r="Z7" s="3055" t="s">
        <v>3469</v>
      </c>
      <c r="AA7" s="3056" t="s">
        <v>3470</v>
      </c>
      <c r="AB7" s="3058"/>
    </row>
    <row r="8" spans="1:28" s="370" customFormat="1" x14ac:dyDescent="0.3">
      <c r="A8" s="3059">
        <v>2014</v>
      </c>
      <c r="B8" s="3082">
        <v>30</v>
      </c>
      <c r="C8" s="3083">
        <v>0.16000000000000369</v>
      </c>
      <c r="D8" s="3084">
        <v>30.4</v>
      </c>
      <c r="E8" s="3083">
        <v>0.64999999999999858</v>
      </c>
      <c r="F8" s="3084">
        <v>30.1</v>
      </c>
      <c r="G8" s="3083">
        <v>0.73000000000000398</v>
      </c>
      <c r="H8" s="3084">
        <v>29</v>
      </c>
      <c r="I8" s="3083">
        <v>0.44999999999999929</v>
      </c>
      <c r="J8" s="3084">
        <v>27.5</v>
      </c>
      <c r="K8" s="3083">
        <v>0.55000000000000071</v>
      </c>
      <c r="L8" s="3084">
        <v>26.1</v>
      </c>
      <c r="M8" s="3083">
        <v>0.86999999999999744</v>
      </c>
      <c r="N8" s="3084">
        <v>25.3</v>
      </c>
      <c r="O8" s="3083">
        <v>1</v>
      </c>
      <c r="P8" s="3084">
        <v>25.4</v>
      </c>
      <c r="Q8" s="3083">
        <v>1.0200000000000031</v>
      </c>
      <c r="R8" s="3084">
        <v>26.3</v>
      </c>
      <c r="S8" s="3083">
        <v>1</v>
      </c>
      <c r="T8" s="3084">
        <v>28.3</v>
      </c>
      <c r="U8" s="3083">
        <v>2.0599999999999987</v>
      </c>
      <c r="V8" s="3084">
        <v>29.5</v>
      </c>
      <c r="W8" s="3083">
        <v>1.4499999999999993</v>
      </c>
      <c r="X8" s="3084">
        <v>30.1</v>
      </c>
      <c r="Y8" s="3083">
        <v>0.80000000000000071</v>
      </c>
      <c r="Z8" s="3084">
        <v>28.166666666666671</v>
      </c>
      <c r="AA8" s="3083">
        <v>0.86666666666667069</v>
      </c>
      <c r="AB8" s="3058"/>
    </row>
    <row r="9" spans="1:28" s="370" customFormat="1" x14ac:dyDescent="0.3">
      <c r="A9" s="3059">
        <v>2015</v>
      </c>
      <c r="B9" s="3060">
        <v>29.5</v>
      </c>
      <c r="C9" s="3061">
        <v>-0.30000000000000004</v>
      </c>
      <c r="D9" s="3062">
        <v>29.7</v>
      </c>
      <c r="E9" s="3061">
        <v>-0.1</v>
      </c>
      <c r="F9" s="3062">
        <v>29.6</v>
      </c>
      <c r="G9" s="3061">
        <v>0.2</v>
      </c>
      <c r="H9" s="3062">
        <v>29.2</v>
      </c>
      <c r="I9" s="3061">
        <v>0.60000000000000009</v>
      </c>
      <c r="J9" s="3062">
        <v>27.6</v>
      </c>
      <c r="K9" s="3061">
        <v>0.60000000000000009</v>
      </c>
      <c r="L9" s="3062">
        <v>25.8</v>
      </c>
      <c r="M9" s="3061">
        <v>0.60000000000000009</v>
      </c>
      <c r="N9" s="3062">
        <v>25.1</v>
      </c>
      <c r="O9" s="3061">
        <v>0.8</v>
      </c>
      <c r="P9" s="3062">
        <v>25.3</v>
      </c>
      <c r="Q9" s="3061">
        <v>0.9</v>
      </c>
      <c r="R9" s="3062">
        <v>26.2</v>
      </c>
      <c r="S9" s="3061">
        <v>0.9</v>
      </c>
      <c r="T9" s="3062">
        <v>27.4</v>
      </c>
      <c r="U9" s="3061">
        <v>1.2</v>
      </c>
      <c r="V9" s="3062">
        <v>28.5</v>
      </c>
      <c r="W9" s="3061">
        <v>0.4</v>
      </c>
      <c r="X9" s="3062">
        <v>30.6</v>
      </c>
      <c r="Y9" s="3061">
        <v>1.3</v>
      </c>
      <c r="Z9" s="3062">
        <v>27.875000000000004</v>
      </c>
      <c r="AA9" s="3061">
        <v>0.60000000000000009</v>
      </c>
      <c r="AB9" s="3058"/>
    </row>
    <row r="10" spans="1:28" s="370" customFormat="1" x14ac:dyDescent="0.3">
      <c r="A10" s="3059">
        <v>2016</v>
      </c>
      <c r="B10" s="3064">
        <v>30.9</v>
      </c>
      <c r="C10" s="3065">
        <v>1.1000000000000001</v>
      </c>
      <c r="D10" s="3066">
        <v>30.3</v>
      </c>
      <c r="E10" s="3065">
        <v>0.5</v>
      </c>
      <c r="F10" s="3066">
        <v>30.5</v>
      </c>
      <c r="G10" s="3065">
        <v>1.1000000000000001</v>
      </c>
      <c r="H10" s="3066">
        <v>29.5</v>
      </c>
      <c r="I10" s="3065">
        <v>0.9</v>
      </c>
      <c r="J10" s="3066">
        <v>26.9</v>
      </c>
      <c r="K10" s="3065">
        <v>-0.1</v>
      </c>
      <c r="L10" s="3066">
        <v>25.1</v>
      </c>
      <c r="M10" s="3065">
        <v>-0.1</v>
      </c>
      <c r="N10" s="3066">
        <v>24.1</v>
      </c>
      <c r="O10" s="3065">
        <v>-0.2</v>
      </c>
      <c r="P10" s="3066">
        <v>24.9</v>
      </c>
      <c r="Q10" s="3065">
        <v>0.5</v>
      </c>
      <c r="R10" s="3066">
        <v>25</v>
      </c>
      <c r="S10" s="3065">
        <v>-0.3</v>
      </c>
      <c r="T10" s="3066">
        <v>27.4</v>
      </c>
      <c r="U10" s="3065">
        <v>1.2</v>
      </c>
      <c r="V10" s="3066">
        <v>28.6</v>
      </c>
      <c r="W10" s="3065">
        <v>0.5</v>
      </c>
      <c r="X10" s="3066">
        <v>29.3</v>
      </c>
      <c r="Y10" s="3065">
        <v>0</v>
      </c>
      <c r="Z10" s="3066">
        <v>27.7</v>
      </c>
      <c r="AA10" s="3065">
        <v>0.4</v>
      </c>
      <c r="AB10" s="3058"/>
    </row>
    <row r="11" spans="1:28" s="370" customFormat="1" x14ac:dyDescent="0.3">
      <c r="A11" s="3059">
        <v>2017</v>
      </c>
      <c r="B11" s="3064">
        <v>30.7</v>
      </c>
      <c r="C11" s="3065">
        <v>0.9</v>
      </c>
      <c r="D11" s="3066">
        <v>30.4</v>
      </c>
      <c r="E11" s="3065">
        <v>0.6</v>
      </c>
      <c r="F11" s="3066">
        <v>30.4</v>
      </c>
      <c r="G11" s="3065">
        <v>1</v>
      </c>
      <c r="H11" s="3066">
        <v>29.6</v>
      </c>
      <c r="I11" s="3065">
        <v>1</v>
      </c>
      <c r="J11" s="3066">
        <v>27.4</v>
      </c>
      <c r="K11" s="3065">
        <v>0.4</v>
      </c>
      <c r="L11" s="3066">
        <v>26.3</v>
      </c>
      <c r="M11" s="3065">
        <v>1.1000000000000001</v>
      </c>
      <c r="N11" s="3066">
        <v>25.8</v>
      </c>
      <c r="O11" s="3065">
        <v>1.5</v>
      </c>
      <c r="P11" s="3066">
        <v>25.7</v>
      </c>
      <c r="Q11" s="3065">
        <v>1.3</v>
      </c>
      <c r="R11" s="3066">
        <v>26.4</v>
      </c>
      <c r="S11" s="3065">
        <v>1.1000000000000001</v>
      </c>
      <c r="T11" s="3066">
        <v>27.8</v>
      </c>
      <c r="U11" s="3065">
        <v>1.6</v>
      </c>
      <c r="V11" s="3066">
        <v>28.5</v>
      </c>
      <c r="W11" s="3065">
        <v>0.4</v>
      </c>
      <c r="X11" s="3066">
        <v>30.7</v>
      </c>
      <c r="Y11" s="3065">
        <v>1.4</v>
      </c>
      <c r="Z11" s="3066">
        <v>28.3</v>
      </c>
      <c r="AA11" s="3065">
        <v>1</v>
      </c>
      <c r="AB11" s="3058"/>
    </row>
    <row r="12" spans="1:28" s="370" customFormat="1" x14ac:dyDescent="0.3">
      <c r="A12" s="3059">
        <v>2018</v>
      </c>
      <c r="B12" s="3064">
        <v>29.747608453837596</v>
      </c>
      <c r="C12" s="3065">
        <v>-0.1</v>
      </c>
      <c r="D12" s="3066">
        <v>30.660833333333336</v>
      </c>
      <c r="E12" s="3065">
        <v>0.9</v>
      </c>
      <c r="F12" s="3066">
        <v>30.008709677419354</v>
      </c>
      <c r="G12" s="3065">
        <v>0.6</v>
      </c>
      <c r="H12" s="3066">
        <v>29.129000000000001</v>
      </c>
      <c r="I12" s="3065">
        <v>0.5</v>
      </c>
      <c r="J12" s="3066">
        <v>27.794440860215047</v>
      </c>
      <c r="K12" s="3065">
        <v>0.8</v>
      </c>
      <c r="L12" s="3066">
        <v>26.352430107526878</v>
      </c>
      <c r="M12" s="3065">
        <v>1.2</v>
      </c>
      <c r="N12" s="3066">
        <v>24.80516129032258</v>
      </c>
      <c r="O12" s="3065">
        <v>0.5</v>
      </c>
      <c r="P12" s="3066">
        <v>26.020967741935486</v>
      </c>
      <c r="Q12" s="3065">
        <v>1.6</v>
      </c>
      <c r="R12" s="3066">
        <v>26.529000000000003</v>
      </c>
      <c r="S12" s="3065">
        <v>1.2</v>
      </c>
      <c r="T12" s="3066">
        <v>27.599032258064518</v>
      </c>
      <c r="U12" s="3065">
        <v>1.5</v>
      </c>
      <c r="V12" s="3066">
        <v>29.199666666666666</v>
      </c>
      <c r="W12" s="3065">
        <v>1.1000000000000001</v>
      </c>
      <c r="X12" s="3066">
        <v>30.089999999999996</v>
      </c>
      <c r="Y12" s="3065">
        <v>0.8</v>
      </c>
      <c r="Z12" s="3066">
        <v>28.2</v>
      </c>
      <c r="AA12" s="3065">
        <v>0.9</v>
      </c>
      <c r="AB12" s="3058"/>
    </row>
    <row r="13" spans="1:28" s="370" customFormat="1" x14ac:dyDescent="0.3">
      <c r="A13" s="3059">
        <v>2019</v>
      </c>
      <c r="B13" s="3064">
        <v>30.78</v>
      </c>
      <c r="C13" s="3065">
        <v>1</v>
      </c>
      <c r="D13" s="3066">
        <v>30.639999999999997</v>
      </c>
      <c r="E13" s="3065">
        <v>0.8</v>
      </c>
      <c r="F13" s="3066">
        <v>31.181935483870966</v>
      </c>
      <c r="G13" s="3065">
        <v>1.8</v>
      </c>
      <c r="H13" s="3066">
        <v>29.68</v>
      </c>
      <c r="I13" s="3065">
        <v>1.1000000000000001</v>
      </c>
      <c r="J13" s="3066">
        <v>27.419999999999998</v>
      </c>
      <c r="K13" s="3065">
        <v>0.4</v>
      </c>
      <c r="L13" s="3066">
        <v>25.48</v>
      </c>
      <c r="M13" s="3065">
        <v>0.3</v>
      </c>
      <c r="N13" s="3066">
        <v>25.200000000000003</v>
      </c>
      <c r="O13" s="3065">
        <v>0.9</v>
      </c>
      <c r="P13" s="3066">
        <v>25.5</v>
      </c>
      <c r="Q13" s="3065">
        <v>1.1000000000000001</v>
      </c>
      <c r="R13" s="3066">
        <v>26.139999999999997</v>
      </c>
      <c r="S13" s="3065">
        <v>0.8</v>
      </c>
      <c r="T13" s="3066">
        <v>27.48</v>
      </c>
      <c r="U13" s="3065">
        <v>1.3</v>
      </c>
      <c r="V13" s="3066">
        <v>29.1</v>
      </c>
      <c r="W13" s="3065">
        <v>1</v>
      </c>
      <c r="X13" s="3066">
        <v>30.396774193548385</v>
      </c>
      <c r="Y13" s="3065">
        <v>1.1000000000000001</v>
      </c>
      <c r="Z13" s="3066">
        <v>28.2</v>
      </c>
      <c r="AA13" s="3065">
        <v>0.9</v>
      </c>
      <c r="AB13" s="3058"/>
    </row>
    <row r="14" spans="1:28" s="370" customFormat="1" ht="14.4" thickBot="1" x14ac:dyDescent="0.35">
      <c r="A14" s="3068">
        <v>2020</v>
      </c>
      <c r="B14" s="3064">
        <v>29.78</v>
      </c>
      <c r="C14" s="3065">
        <v>0</v>
      </c>
      <c r="D14" s="3066">
        <v>30.020689655172411</v>
      </c>
      <c r="E14" s="3065">
        <v>0.2</v>
      </c>
      <c r="F14" s="3066">
        <v>29.7</v>
      </c>
      <c r="G14" s="3065">
        <v>0.3</v>
      </c>
      <c r="H14" s="3066">
        <v>28.639999999999997</v>
      </c>
      <c r="I14" s="3065">
        <v>0</v>
      </c>
      <c r="J14" s="3066">
        <v>27.339999999999996</v>
      </c>
      <c r="K14" s="3065">
        <v>0.3</v>
      </c>
      <c r="L14" s="3066">
        <v>24.998666666666669</v>
      </c>
      <c r="M14" s="3065">
        <v>-0.2</v>
      </c>
      <c r="N14" s="3066">
        <v>24.360000000000007</v>
      </c>
      <c r="O14" s="3065">
        <v>0.1</v>
      </c>
      <c r="P14" s="3066">
        <v>24.494086021505375</v>
      </c>
      <c r="Q14" s="3065">
        <v>0.1</v>
      </c>
      <c r="R14" s="3066">
        <v>25.442</v>
      </c>
      <c r="S14" s="3065">
        <v>0.1</v>
      </c>
      <c r="T14" s="3066">
        <v>27.535483870967738</v>
      </c>
      <c r="U14" s="3065">
        <v>1.3</v>
      </c>
      <c r="V14" s="3066">
        <v>28.022476190476191</v>
      </c>
      <c r="W14" s="3065">
        <v>-0.1</v>
      </c>
      <c r="X14" s="3066">
        <v>29.511196029776677</v>
      </c>
      <c r="Y14" s="3065">
        <v>0.2</v>
      </c>
      <c r="Z14" s="3066">
        <v>27.487049869547089</v>
      </c>
      <c r="AA14" s="3065">
        <v>0.2</v>
      </c>
    </row>
    <row r="15" spans="1:28" ht="17.399999999999999" thickBot="1" x14ac:dyDescent="0.3">
      <c r="A15" s="3085"/>
      <c r="B15" s="6893" t="s">
        <v>3511</v>
      </c>
      <c r="C15" s="6893"/>
      <c r="D15" s="6893"/>
      <c r="E15" s="6893"/>
      <c r="F15" s="6893"/>
      <c r="G15" s="6893"/>
      <c r="H15" s="6893"/>
      <c r="I15" s="6893"/>
      <c r="J15" s="6893"/>
      <c r="K15" s="6893"/>
      <c r="L15" s="6893"/>
      <c r="M15" s="6893"/>
      <c r="N15" s="6893"/>
      <c r="O15" s="6893"/>
      <c r="P15" s="6893"/>
      <c r="Q15" s="6893"/>
      <c r="R15" s="6893"/>
      <c r="S15" s="6893"/>
      <c r="T15" s="6893"/>
      <c r="U15" s="6893"/>
      <c r="V15" s="6893"/>
      <c r="W15" s="6893"/>
      <c r="X15" s="6893"/>
      <c r="Y15" s="6893"/>
      <c r="Z15" s="6893"/>
      <c r="AA15" s="6894"/>
    </row>
    <row r="16" spans="1:28" s="370" customFormat="1" ht="14.4" thickBot="1" x14ac:dyDescent="0.35">
      <c r="A16" s="3086"/>
      <c r="B16" s="6895" t="s">
        <v>3512</v>
      </c>
      <c r="C16" s="6896"/>
      <c r="D16" s="6897" t="s">
        <v>3513</v>
      </c>
      <c r="E16" s="6896"/>
      <c r="F16" s="6897" t="s">
        <v>3514</v>
      </c>
      <c r="G16" s="6896"/>
      <c r="H16" s="6897" t="s">
        <v>3515</v>
      </c>
      <c r="I16" s="6896"/>
      <c r="J16" s="6897" t="s">
        <v>3516</v>
      </c>
      <c r="K16" s="6896"/>
      <c r="L16" s="6897" t="s">
        <v>3467</v>
      </c>
      <c r="M16" s="6896"/>
      <c r="N16" s="6897" t="s">
        <v>3517</v>
      </c>
      <c r="O16" s="6896"/>
      <c r="P16" s="6897" t="s">
        <v>3518</v>
      </c>
      <c r="Q16" s="6896"/>
      <c r="R16" s="6897" t="s">
        <v>3519</v>
      </c>
      <c r="S16" s="6896"/>
      <c r="T16" s="6897" t="s">
        <v>3520</v>
      </c>
      <c r="U16" s="6896"/>
      <c r="V16" s="6897" t="s">
        <v>3521</v>
      </c>
      <c r="W16" s="6896"/>
      <c r="X16" s="6897" t="s">
        <v>3514</v>
      </c>
      <c r="Y16" s="6896"/>
      <c r="Z16" s="6895" t="s">
        <v>3522</v>
      </c>
      <c r="AA16" s="6898"/>
    </row>
    <row r="17" spans="1:27" ht="14.4" thickTop="1" x14ac:dyDescent="0.25">
      <c r="A17" s="3059">
        <v>2021</v>
      </c>
      <c r="B17" s="3064">
        <v>30.298709677419357</v>
      </c>
      <c r="C17" s="3065">
        <v>0.29870967741935672</v>
      </c>
      <c r="D17" s="3066">
        <v>30.487142857142857</v>
      </c>
      <c r="E17" s="3065">
        <v>0.48714285714285666</v>
      </c>
      <c r="F17" s="3066">
        <v>30.634838709677421</v>
      </c>
      <c r="G17" s="3065">
        <v>1.0348387096774201</v>
      </c>
      <c r="H17" s="3066">
        <v>28.997632183908046</v>
      </c>
      <c r="I17" s="3065">
        <v>-2.3678160919544666E-3</v>
      </c>
      <c r="J17" s="3066">
        <v>27.449591397849463</v>
      </c>
      <c r="K17" s="3065">
        <v>0.34959139784946203</v>
      </c>
      <c r="L17" s="3066">
        <v>25.308850574712643</v>
      </c>
      <c r="M17" s="3065">
        <v>0.30885057471264332</v>
      </c>
      <c r="N17" s="3066">
        <v>24.332258064516132</v>
      </c>
      <c r="O17" s="3065">
        <v>-0.16774193548386762</v>
      </c>
      <c r="P17" s="3066">
        <v>24.451612902580642</v>
      </c>
      <c r="Q17" s="3065">
        <v>-0.14838709741935929</v>
      </c>
      <c r="R17" s="3066">
        <v>25.007333333333332</v>
      </c>
      <c r="S17" s="3065">
        <v>-0.49266666666666836</v>
      </c>
      <c r="T17" s="3066">
        <v>26.537419354838711</v>
      </c>
      <c r="U17" s="3065">
        <v>-0.46258064516128883</v>
      </c>
      <c r="V17" s="3066">
        <v>28.862666666666673</v>
      </c>
      <c r="W17" s="3065">
        <v>0.5626666666666722</v>
      </c>
      <c r="X17" s="3066">
        <v>29.76</v>
      </c>
      <c r="Y17" s="3065">
        <v>-0.23999999999999844</v>
      </c>
      <c r="Z17" s="3066">
        <v>27.677337976887106</v>
      </c>
      <c r="AA17" s="3065">
        <v>0.17733797688710595</v>
      </c>
    </row>
    <row r="18" spans="1:27" ht="14.4" thickBot="1" x14ac:dyDescent="0.3">
      <c r="A18" s="3059">
        <v>2022</v>
      </c>
      <c r="B18" s="3087">
        <v>30</v>
      </c>
      <c r="C18" s="3088">
        <v>0</v>
      </c>
      <c r="D18" s="3089">
        <v>29.7</v>
      </c>
      <c r="E18" s="3088">
        <v>-0.3</v>
      </c>
      <c r="F18" s="3089">
        <v>30.3</v>
      </c>
      <c r="G18" s="3088">
        <v>0.7</v>
      </c>
      <c r="H18" s="3089">
        <v>28.8</v>
      </c>
      <c r="I18" s="3088">
        <v>0.1</v>
      </c>
      <c r="J18" s="3089">
        <v>27.4</v>
      </c>
      <c r="K18" s="3088">
        <v>0.3</v>
      </c>
      <c r="L18" s="3089">
        <v>25.1</v>
      </c>
      <c r="M18" s="3088">
        <v>-0.2</v>
      </c>
      <c r="N18" s="3089">
        <v>23.9</v>
      </c>
      <c r="O18" s="3088">
        <v>-0.6</v>
      </c>
      <c r="P18" s="3089">
        <v>24.8</v>
      </c>
      <c r="Q18" s="3088">
        <v>0.2</v>
      </c>
      <c r="R18" s="3089">
        <v>25.1</v>
      </c>
      <c r="S18" s="3088">
        <v>-0.4</v>
      </c>
      <c r="T18" s="3089">
        <v>26.5</v>
      </c>
      <c r="U18" s="3088">
        <v>-0.3</v>
      </c>
      <c r="V18" s="3089">
        <v>27.9</v>
      </c>
      <c r="W18" s="3088">
        <v>-0.4</v>
      </c>
      <c r="X18" s="3089">
        <v>28.8</v>
      </c>
      <c r="Y18" s="3088">
        <v>0.8</v>
      </c>
      <c r="Z18" s="3089">
        <v>27.4</v>
      </c>
      <c r="AA18" s="3088">
        <v>0.1</v>
      </c>
    </row>
    <row r="19" spans="1:27" ht="14.4" thickBot="1" x14ac:dyDescent="0.3">
      <c r="A19" s="3059">
        <v>2023</v>
      </c>
      <c r="B19" s="3087">
        <v>28.3</v>
      </c>
      <c r="C19" s="3088">
        <v>-1.7</v>
      </c>
      <c r="D19" s="3087">
        <v>29.5</v>
      </c>
      <c r="E19" s="3088">
        <v>-0.5</v>
      </c>
      <c r="F19" s="3087">
        <v>29.1</v>
      </c>
      <c r="G19" s="3088">
        <v>-0.5</v>
      </c>
      <c r="H19" s="3087">
        <v>29.2</v>
      </c>
      <c r="I19" s="3088">
        <v>0.5</v>
      </c>
      <c r="J19" s="3087">
        <v>27.7</v>
      </c>
      <c r="K19" s="3088">
        <v>0.6</v>
      </c>
      <c r="L19" s="3087">
        <v>25.7</v>
      </c>
      <c r="M19" s="3088">
        <v>0.4</v>
      </c>
      <c r="N19" s="3087">
        <v>25.1</v>
      </c>
      <c r="O19" s="3088">
        <v>0.6</v>
      </c>
      <c r="P19" s="3087">
        <v>25.2</v>
      </c>
      <c r="Q19" s="3088">
        <v>0.6</v>
      </c>
      <c r="R19" s="3087">
        <v>26.2</v>
      </c>
      <c r="S19" s="3088">
        <v>0.7</v>
      </c>
      <c r="T19" s="3087">
        <v>27.8</v>
      </c>
      <c r="U19" s="3088">
        <v>1</v>
      </c>
      <c r="V19" s="3087">
        <v>28.3</v>
      </c>
      <c r="W19" s="3088">
        <v>0</v>
      </c>
      <c r="X19" s="3087">
        <v>29.4</v>
      </c>
      <c r="Y19" s="3088">
        <v>-0.2</v>
      </c>
      <c r="Z19" s="3087">
        <v>27.6</v>
      </c>
      <c r="AA19" s="3088">
        <v>0.1</v>
      </c>
    </row>
    <row r="20" spans="1:27" ht="14.4" thickBot="1" x14ac:dyDescent="0.3">
      <c r="A20" s="3059">
        <v>2024</v>
      </c>
      <c r="B20" s="3087">
        <v>30.4</v>
      </c>
      <c r="C20" s="3088">
        <v>0.4</v>
      </c>
      <c r="D20" s="3087">
        <v>30.1</v>
      </c>
      <c r="E20" s="3088">
        <v>0.1</v>
      </c>
      <c r="F20" s="3087">
        <v>29.2</v>
      </c>
      <c r="G20" s="3088">
        <v>-0.4</v>
      </c>
      <c r="H20" s="3087">
        <v>29.2</v>
      </c>
      <c r="I20" s="3088">
        <v>0.5</v>
      </c>
      <c r="J20" s="3087">
        <v>26.9</v>
      </c>
      <c r="K20" s="3088">
        <v>-0.2</v>
      </c>
      <c r="L20" s="3087">
        <v>25.9</v>
      </c>
      <c r="M20" s="3088">
        <v>0.6</v>
      </c>
      <c r="N20" s="3087">
        <v>25.6</v>
      </c>
      <c r="O20" s="3088">
        <v>1.1000000000000001</v>
      </c>
      <c r="P20" s="3087">
        <v>25.6</v>
      </c>
      <c r="Q20" s="3088">
        <v>0.7</v>
      </c>
      <c r="R20" s="3087">
        <v>25.3</v>
      </c>
      <c r="S20" s="3088">
        <v>0.8</v>
      </c>
      <c r="T20" s="3087">
        <v>26.3</v>
      </c>
      <c r="U20" s="3088">
        <v>0.4</v>
      </c>
      <c r="V20" s="3087">
        <v>29</v>
      </c>
      <c r="W20" s="3088">
        <v>0.7</v>
      </c>
      <c r="X20" s="3087">
        <v>29.8</v>
      </c>
      <c r="Y20" s="3088">
        <v>0.2</v>
      </c>
      <c r="Z20" s="3087">
        <v>27.9</v>
      </c>
      <c r="AA20" s="3088">
        <v>0.4</v>
      </c>
    </row>
    <row r="21" spans="1:27" ht="16.8" x14ac:dyDescent="0.25">
      <c r="A21" s="372" t="s">
        <v>3484</v>
      </c>
      <c r="C21" s="372"/>
      <c r="E21" s="372"/>
      <c r="G21" s="372"/>
      <c r="I21" s="372"/>
      <c r="K21" s="372"/>
      <c r="M21" s="372"/>
      <c r="O21" s="372"/>
      <c r="Q21" s="372"/>
      <c r="S21" s="372"/>
      <c r="U21" s="372"/>
      <c r="W21" s="372"/>
      <c r="Y21" s="372"/>
    </row>
    <row r="22" spans="1:27" ht="16.8" x14ac:dyDescent="0.25">
      <c r="A22" s="372" t="s">
        <v>3485</v>
      </c>
      <c r="C22" s="372"/>
      <c r="E22" s="372"/>
      <c r="G22" s="372"/>
      <c r="I22" s="372"/>
      <c r="K22" s="372"/>
      <c r="M22" s="372"/>
      <c r="O22" s="372"/>
      <c r="Q22" s="372"/>
      <c r="S22" s="372"/>
      <c r="U22" s="372"/>
      <c r="W22" s="372"/>
      <c r="Y22" s="372"/>
    </row>
  </sheetData>
  <mergeCells count="43">
    <mergeCell ref="R16:S16"/>
    <mergeCell ref="T16:U16"/>
    <mergeCell ref="V16:W16"/>
    <mergeCell ref="X16:Y16"/>
    <mergeCell ref="Z16:AA16"/>
    <mergeCell ref="Z6:AA6"/>
    <mergeCell ref="B15:AA15"/>
    <mergeCell ref="B16:C16"/>
    <mergeCell ref="D16:E16"/>
    <mergeCell ref="F16:G16"/>
    <mergeCell ref="H16:I16"/>
    <mergeCell ref="J16:K16"/>
    <mergeCell ref="L16:M16"/>
    <mergeCell ref="N16:O16"/>
    <mergeCell ref="P16:Q16"/>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2AA9D3AE-BD46-4084-A019-42DE2F3BAE06}"/>
    <hyperlink ref="A1:C1" location="CONTENT!B227" display="Back to table of contents" xr:uid="{AEEBBECA-CCC9-45D0-89E8-C26240289FEA}"/>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F5E9-8489-48C5-9C98-DA5A74C614B0}">
  <dimension ref="A1:AO24"/>
  <sheetViews>
    <sheetView workbookViewId="0">
      <selection sqref="A1:C1"/>
    </sheetView>
  </sheetViews>
  <sheetFormatPr defaultRowHeight="13.8" x14ac:dyDescent="0.25"/>
  <cols>
    <col min="1" max="1" width="11.3984375" style="372" customWidth="1"/>
    <col min="2" max="2" width="5.09765625" style="372" customWidth="1"/>
    <col min="3" max="3" width="5.09765625" style="3053" customWidth="1"/>
    <col min="4" max="4" width="5.09765625" style="372" customWidth="1"/>
    <col min="5" max="5" width="5.09765625" style="3053" customWidth="1"/>
    <col min="6" max="6" width="5.09765625" style="372" customWidth="1"/>
    <col min="7" max="7" width="5.09765625" style="3053" customWidth="1"/>
    <col min="8" max="8" width="5.09765625" style="372" customWidth="1"/>
    <col min="9" max="9" width="5.09765625" style="3053" customWidth="1"/>
    <col min="10" max="10" width="5.09765625" style="372" customWidth="1"/>
    <col min="11" max="11" width="5.09765625" style="3053" customWidth="1"/>
    <col min="12" max="12" width="5.09765625" style="372" customWidth="1"/>
    <col min="13" max="13" width="6.09765625" style="3053" customWidth="1"/>
    <col min="14" max="14" width="5.09765625" style="372" customWidth="1"/>
    <col min="15" max="15" width="5.09765625" style="3053" customWidth="1"/>
    <col min="16" max="16" width="5.09765625" style="372" customWidth="1"/>
    <col min="17" max="17" width="5.09765625" style="3053" customWidth="1"/>
    <col min="18" max="18" width="5.09765625" style="372" customWidth="1"/>
    <col min="19" max="19" width="5.09765625" style="3053" customWidth="1"/>
    <col min="20" max="20" width="5.09765625" style="372" customWidth="1"/>
    <col min="21" max="21" width="5.09765625" style="3053" customWidth="1"/>
    <col min="22" max="22" width="5.09765625" style="372" customWidth="1"/>
    <col min="23" max="23" width="5.09765625" style="3053" customWidth="1"/>
    <col min="24" max="24" width="5.09765625" style="372" customWidth="1"/>
    <col min="25" max="25" width="5.09765625" style="3053" customWidth="1"/>
    <col min="26" max="27" width="5.09765625" style="372" customWidth="1"/>
    <col min="28" max="255" width="9" style="372"/>
    <col min="256" max="256" width="11.3984375" style="372" customWidth="1"/>
    <col min="257" max="257" width="4.3984375" style="372" customWidth="1"/>
    <col min="258" max="258" width="5" style="372" customWidth="1"/>
    <col min="259" max="263" width="4.3984375" style="372" customWidth="1"/>
    <col min="264" max="264" width="4.5" style="372" customWidth="1"/>
    <col min="265" max="281" width="4.3984375" style="372" customWidth="1"/>
    <col min="282" max="282" width="8.19921875" style="372" customWidth="1"/>
    <col min="283" max="283" width="7.69921875" style="372" customWidth="1"/>
    <col min="284" max="511" width="9" style="372"/>
    <col min="512" max="512" width="11.3984375" style="372" customWidth="1"/>
    <col min="513" max="513" width="4.3984375" style="372" customWidth="1"/>
    <col min="514" max="514" width="5" style="372" customWidth="1"/>
    <col min="515" max="519" width="4.3984375" style="372" customWidth="1"/>
    <col min="520" max="520" width="4.5" style="372" customWidth="1"/>
    <col min="521" max="537" width="4.3984375" style="372" customWidth="1"/>
    <col min="538" max="538" width="8.19921875" style="372" customWidth="1"/>
    <col min="539" max="539" width="7.69921875" style="372" customWidth="1"/>
    <col min="540" max="767" width="9" style="372"/>
    <col min="768" max="768" width="11.3984375" style="372" customWidth="1"/>
    <col min="769" max="769" width="4.3984375" style="372" customWidth="1"/>
    <col min="770" max="770" width="5" style="372" customWidth="1"/>
    <col min="771" max="775" width="4.3984375" style="372" customWidth="1"/>
    <col min="776" max="776" width="4.5" style="372" customWidth="1"/>
    <col min="777" max="793" width="4.3984375" style="372" customWidth="1"/>
    <col min="794" max="794" width="8.19921875" style="372" customWidth="1"/>
    <col min="795" max="795" width="7.69921875" style="372" customWidth="1"/>
    <col min="796" max="1023" width="9" style="372"/>
    <col min="1024" max="1024" width="11.3984375" style="372" customWidth="1"/>
    <col min="1025" max="1025" width="4.3984375" style="372" customWidth="1"/>
    <col min="1026" max="1026" width="5" style="372" customWidth="1"/>
    <col min="1027" max="1031" width="4.3984375" style="372" customWidth="1"/>
    <col min="1032" max="1032" width="4.5" style="372" customWidth="1"/>
    <col min="1033" max="1049" width="4.3984375" style="372" customWidth="1"/>
    <col min="1050" max="1050" width="8.19921875" style="372" customWidth="1"/>
    <col min="1051" max="1051" width="7.69921875" style="372" customWidth="1"/>
    <col min="1052" max="1279" width="9" style="372"/>
    <col min="1280" max="1280" width="11.3984375" style="372" customWidth="1"/>
    <col min="1281" max="1281" width="4.3984375" style="372" customWidth="1"/>
    <col min="1282" max="1282" width="5" style="372" customWidth="1"/>
    <col min="1283" max="1287" width="4.3984375" style="372" customWidth="1"/>
    <col min="1288" max="1288" width="4.5" style="372" customWidth="1"/>
    <col min="1289" max="1305" width="4.3984375" style="372" customWidth="1"/>
    <col min="1306" max="1306" width="8.19921875" style="372" customWidth="1"/>
    <col min="1307" max="1307" width="7.69921875" style="372" customWidth="1"/>
    <col min="1308" max="1535" width="9" style="372"/>
    <col min="1536" max="1536" width="11.3984375" style="372" customWidth="1"/>
    <col min="1537" max="1537" width="4.3984375" style="372" customWidth="1"/>
    <col min="1538" max="1538" width="5" style="372" customWidth="1"/>
    <col min="1539" max="1543" width="4.3984375" style="372" customWidth="1"/>
    <col min="1544" max="1544" width="4.5" style="372" customWidth="1"/>
    <col min="1545" max="1561" width="4.3984375" style="372" customWidth="1"/>
    <col min="1562" max="1562" width="8.19921875" style="372" customWidth="1"/>
    <col min="1563" max="1563" width="7.69921875" style="372" customWidth="1"/>
    <col min="1564" max="1791" width="9" style="372"/>
    <col min="1792" max="1792" width="11.3984375" style="372" customWidth="1"/>
    <col min="1793" max="1793" width="4.3984375" style="372" customWidth="1"/>
    <col min="1794" max="1794" width="5" style="372" customWidth="1"/>
    <col min="1795" max="1799" width="4.3984375" style="372" customWidth="1"/>
    <col min="1800" max="1800" width="4.5" style="372" customWidth="1"/>
    <col min="1801" max="1817" width="4.3984375" style="372" customWidth="1"/>
    <col min="1818" max="1818" width="8.19921875" style="372" customWidth="1"/>
    <col min="1819" max="1819" width="7.69921875" style="372" customWidth="1"/>
    <col min="1820" max="2047" width="9" style="372"/>
    <col min="2048" max="2048" width="11.3984375" style="372" customWidth="1"/>
    <col min="2049" max="2049" width="4.3984375" style="372" customWidth="1"/>
    <col min="2050" max="2050" width="5" style="372" customWidth="1"/>
    <col min="2051" max="2055" width="4.3984375" style="372" customWidth="1"/>
    <col min="2056" max="2056" width="4.5" style="372" customWidth="1"/>
    <col min="2057" max="2073" width="4.3984375" style="372" customWidth="1"/>
    <col min="2074" max="2074" width="8.19921875" style="372" customWidth="1"/>
    <col min="2075" max="2075" width="7.69921875" style="372" customWidth="1"/>
    <col min="2076" max="2303" width="9" style="372"/>
    <col min="2304" max="2304" width="11.3984375" style="372" customWidth="1"/>
    <col min="2305" max="2305" width="4.3984375" style="372" customWidth="1"/>
    <col min="2306" max="2306" width="5" style="372" customWidth="1"/>
    <col min="2307" max="2311" width="4.3984375" style="372" customWidth="1"/>
    <col min="2312" max="2312" width="4.5" style="372" customWidth="1"/>
    <col min="2313" max="2329" width="4.3984375" style="372" customWidth="1"/>
    <col min="2330" max="2330" width="8.19921875" style="372" customWidth="1"/>
    <col min="2331" max="2331" width="7.69921875" style="372" customWidth="1"/>
    <col min="2332" max="2559" width="9" style="372"/>
    <col min="2560" max="2560" width="11.3984375" style="372" customWidth="1"/>
    <col min="2561" max="2561" width="4.3984375" style="372" customWidth="1"/>
    <col min="2562" max="2562" width="5" style="372" customWidth="1"/>
    <col min="2563" max="2567" width="4.3984375" style="372" customWidth="1"/>
    <col min="2568" max="2568" width="4.5" style="372" customWidth="1"/>
    <col min="2569" max="2585" width="4.3984375" style="372" customWidth="1"/>
    <col min="2586" max="2586" width="8.19921875" style="372" customWidth="1"/>
    <col min="2587" max="2587" width="7.69921875" style="372" customWidth="1"/>
    <col min="2588" max="2815" width="9" style="372"/>
    <col min="2816" max="2816" width="11.3984375" style="372" customWidth="1"/>
    <col min="2817" max="2817" width="4.3984375" style="372" customWidth="1"/>
    <col min="2818" max="2818" width="5" style="372" customWidth="1"/>
    <col min="2819" max="2823" width="4.3984375" style="372" customWidth="1"/>
    <col min="2824" max="2824" width="4.5" style="372" customWidth="1"/>
    <col min="2825" max="2841" width="4.3984375" style="372" customWidth="1"/>
    <col min="2842" max="2842" width="8.19921875" style="372" customWidth="1"/>
    <col min="2843" max="2843" width="7.69921875" style="372" customWidth="1"/>
    <col min="2844" max="3071" width="9" style="372"/>
    <col min="3072" max="3072" width="11.3984375" style="372" customWidth="1"/>
    <col min="3073" max="3073" width="4.3984375" style="372" customWidth="1"/>
    <col min="3074" max="3074" width="5" style="372" customWidth="1"/>
    <col min="3075" max="3079" width="4.3984375" style="372" customWidth="1"/>
    <col min="3080" max="3080" width="4.5" style="372" customWidth="1"/>
    <col min="3081" max="3097" width="4.3984375" style="372" customWidth="1"/>
    <col min="3098" max="3098" width="8.19921875" style="372" customWidth="1"/>
    <col min="3099" max="3099" width="7.69921875" style="372" customWidth="1"/>
    <col min="3100" max="3327" width="9" style="372"/>
    <col min="3328" max="3328" width="11.3984375" style="372" customWidth="1"/>
    <col min="3329" max="3329" width="4.3984375" style="372" customWidth="1"/>
    <col min="3330" max="3330" width="5" style="372" customWidth="1"/>
    <col min="3331" max="3335" width="4.3984375" style="372" customWidth="1"/>
    <col min="3336" max="3336" width="4.5" style="372" customWidth="1"/>
    <col min="3337" max="3353" width="4.3984375" style="372" customWidth="1"/>
    <col min="3354" max="3354" width="8.19921875" style="372" customWidth="1"/>
    <col min="3355" max="3355" width="7.69921875" style="372" customWidth="1"/>
    <col min="3356" max="3583" width="9" style="372"/>
    <col min="3584" max="3584" width="11.3984375" style="372" customWidth="1"/>
    <col min="3585" max="3585" width="4.3984375" style="372" customWidth="1"/>
    <col min="3586" max="3586" width="5" style="372" customWidth="1"/>
    <col min="3587" max="3591" width="4.3984375" style="372" customWidth="1"/>
    <col min="3592" max="3592" width="4.5" style="372" customWidth="1"/>
    <col min="3593" max="3609" width="4.3984375" style="372" customWidth="1"/>
    <col min="3610" max="3610" width="8.19921875" style="372" customWidth="1"/>
    <col min="3611" max="3611" width="7.69921875" style="372" customWidth="1"/>
    <col min="3612" max="3839" width="9" style="372"/>
    <col min="3840" max="3840" width="11.3984375" style="372" customWidth="1"/>
    <col min="3841" max="3841" width="4.3984375" style="372" customWidth="1"/>
    <col min="3842" max="3842" width="5" style="372" customWidth="1"/>
    <col min="3843" max="3847" width="4.3984375" style="372" customWidth="1"/>
    <col min="3848" max="3848" width="4.5" style="372" customWidth="1"/>
    <col min="3849" max="3865" width="4.3984375" style="372" customWidth="1"/>
    <col min="3866" max="3866" width="8.19921875" style="372" customWidth="1"/>
    <col min="3867" max="3867" width="7.69921875" style="372" customWidth="1"/>
    <col min="3868" max="4095" width="9" style="372"/>
    <col min="4096" max="4096" width="11.3984375" style="372" customWidth="1"/>
    <col min="4097" max="4097" width="4.3984375" style="372" customWidth="1"/>
    <col min="4098" max="4098" width="5" style="372" customWidth="1"/>
    <col min="4099" max="4103" width="4.3984375" style="372" customWidth="1"/>
    <col min="4104" max="4104" width="4.5" style="372" customWidth="1"/>
    <col min="4105" max="4121" width="4.3984375" style="372" customWidth="1"/>
    <col min="4122" max="4122" width="8.19921875" style="372" customWidth="1"/>
    <col min="4123" max="4123" width="7.69921875" style="372" customWidth="1"/>
    <col min="4124" max="4351" width="9" style="372"/>
    <col min="4352" max="4352" width="11.3984375" style="372" customWidth="1"/>
    <col min="4353" max="4353" width="4.3984375" style="372" customWidth="1"/>
    <col min="4354" max="4354" width="5" style="372" customWidth="1"/>
    <col min="4355" max="4359" width="4.3984375" style="372" customWidth="1"/>
    <col min="4360" max="4360" width="4.5" style="372" customWidth="1"/>
    <col min="4361" max="4377" width="4.3984375" style="372" customWidth="1"/>
    <col min="4378" max="4378" width="8.19921875" style="372" customWidth="1"/>
    <col min="4379" max="4379" width="7.69921875" style="372" customWidth="1"/>
    <col min="4380" max="4607" width="9" style="372"/>
    <col min="4608" max="4608" width="11.3984375" style="372" customWidth="1"/>
    <col min="4609" max="4609" width="4.3984375" style="372" customWidth="1"/>
    <col min="4610" max="4610" width="5" style="372" customWidth="1"/>
    <col min="4611" max="4615" width="4.3984375" style="372" customWidth="1"/>
    <col min="4616" max="4616" width="4.5" style="372" customWidth="1"/>
    <col min="4617" max="4633" width="4.3984375" style="372" customWidth="1"/>
    <col min="4634" max="4634" width="8.19921875" style="372" customWidth="1"/>
    <col min="4635" max="4635" width="7.69921875" style="372" customWidth="1"/>
    <col min="4636" max="4863" width="9" style="372"/>
    <col min="4864" max="4864" width="11.3984375" style="372" customWidth="1"/>
    <col min="4865" max="4865" width="4.3984375" style="372" customWidth="1"/>
    <col min="4866" max="4866" width="5" style="372" customWidth="1"/>
    <col min="4867" max="4871" width="4.3984375" style="372" customWidth="1"/>
    <col min="4872" max="4872" width="4.5" style="372" customWidth="1"/>
    <col min="4873" max="4889" width="4.3984375" style="372" customWidth="1"/>
    <col min="4890" max="4890" width="8.19921875" style="372" customWidth="1"/>
    <col min="4891" max="4891" width="7.69921875" style="372" customWidth="1"/>
    <col min="4892" max="5119" width="9" style="372"/>
    <col min="5120" max="5120" width="11.3984375" style="372" customWidth="1"/>
    <col min="5121" max="5121" width="4.3984375" style="372" customWidth="1"/>
    <col min="5122" max="5122" width="5" style="372" customWidth="1"/>
    <col min="5123" max="5127" width="4.3984375" style="372" customWidth="1"/>
    <col min="5128" max="5128" width="4.5" style="372" customWidth="1"/>
    <col min="5129" max="5145" width="4.3984375" style="372" customWidth="1"/>
    <col min="5146" max="5146" width="8.19921875" style="372" customWidth="1"/>
    <col min="5147" max="5147" width="7.69921875" style="372" customWidth="1"/>
    <col min="5148" max="5375" width="9" style="372"/>
    <col min="5376" max="5376" width="11.3984375" style="372" customWidth="1"/>
    <col min="5377" max="5377" width="4.3984375" style="372" customWidth="1"/>
    <col min="5378" max="5378" width="5" style="372" customWidth="1"/>
    <col min="5379" max="5383" width="4.3984375" style="372" customWidth="1"/>
    <col min="5384" max="5384" width="4.5" style="372" customWidth="1"/>
    <col min="5385" max="5401" width="4.3984375" style="372" customWidth="1"/>
    <col min="5402" max="5402" width="8.19921875" style="372" customWidth="1"/>
    <col min="5403" max="5403" width="7.69921875" style="372" customWidth="1"/>
    <col min="5404" max="5631" width="9" style="372"/>
    <col min="5632" max="5632" width="11.3984375" style="372" customWidth="1"/>
    <col min="5633" max="5633" width="4.3984375" style="372" customWidth="1"/>
    <col min="5634" max="5634" width="5" style="372" customWidth="1"/>
    <col min="5635" max="5639" width="4.3984375" style="372" customWidth="1"/>
    <col min="5640" max="5640" width="4.5" style="372" customWidth="1"/>
    <col min="5641" max="5657" width="4.3984375" style="372" customWidth="1"/>
    <col min="5658" max="5658" width="8.19921875" style="372" customWidth="1"/>
    <col min="5659" max="5659" width="7.69921875" style="372" customWidth="1"/>
    <col min="5660" max="5887" width="9" style="372"/>
    <col min="5888" max="5888" width="11.3984375" style="372" customWidth="1"/>
    <col min="5889" max="5889" width="4.3984375" style="372" customWidth="1"/>
    <col min="5890" max="5890" width="5" style="372" customWidth="1"/>
    <col min="5891" max="5895" width="4.3984375" style="372" customWidth="1"/>
    <col min="5896" max="5896" width="4.5" style="372" customWidth="1"/>
    <col min="5897" max="5913" width="4.3984375" style="372" customWidth="1"/>
    <col min="5914" max="5914" width="8.19921875" style="372" customWidth="1"/>
    <col min="5915" max="5915" width="7.69921875" style="372" customWidth="1"/>
    <col min="5916" max="6143" width="9" style="372"/>
    <col min="6144" max="6144" width="11.3984375" style="372" customWidth="1"/>
    <col min="6145" max="6145" width="4.3984375" style="372" customWidth="1"/>
    <col min="6146" max="6146" width="5" style="372" customWidth="1"/>
    <col min="6147" max="6151" width="4.3984375" style="372" customWidth="1"/>
    <col min="6152" max="6152" width="4.5" style="372" customWidth="1"/>
    <col min="6153" max="6169" width="4.3984375" style="372" customWidth="1"/>
    <col min="6170" max="6170" width="8.19921875" style="372" customWidth="1"/>
    <col min="6171" max="6171" width="7.69921875" style="372" customWidth="1"/>
    <col min="6172" max="6399" width="9" style="372"/>
    <col min="6400" max="6400" width="11.3984375" style="372" customWidth="1"/>
    <col min="6401" max="6401" width="4.3984375" style="372" customWidth="1"/>
    <col min="6402" max="6402" width="5" style="372" customWidth="1"/>
    <col min="6403" max="6407" width="4.3984375" style="372" customWidth="1"/>
    <col min="6408" max="6408" width="4.5" style="372" customWidth="1"/>
    <col min="6409" max="6425" width="4.3984375" style="372" customWidth="1"/>
    <col min="6426" max="6426" width="8.19921875" style="372" customWidth="1"/>
    <col min="6427" max="6427" width="7.69921875" style="372" customWidth="1"/>
    <col min="6428" max="6655" width="9" style="372"/>
    <col min="6656" max="6656" width="11.3984375" style="372" customWidth="1"/>
    <col min="6657" max="6657" width="4.3984375" style="372" customWidth="1"/>
    <col min="6658" max="6658" width="5" style="372" customWidth="1"/>
    <col min="6659" max="6663" width="4.3984375" style="372" customWidth="1"/>
    <col min="6664" max="6664" width="4.5" style="372" customWidth="1"/>
    <col min="6665" max="6681" width="4.3984375" style="372" customWidth="1"/>
    <col min="6682" max="6682" width="8.19921875" style="372" customWidth="1"/>
    <col min="6683" max="6683" width="7.69921875" style="372" customWidth="1"/>
    <col min="6684" max="6911" width="9" style="372"/>
    <col min="6912" max="6912" width="11.3984375" style="372" customWidth="1"/>
    <col min="6913" max="6913" width="4.3984375" style="372" customWidth="1"/>
    <col min="6914" max="6914" width="5" style="372" customWidth="1"/>
    <col min="6915" max="6919" width="4.3984375" style="372" customWidth="1"/>
    <col min="6920" max="6920" width="4.5" style="372" customWidth="1"/>
    <col min="6921" max="6937" width="4.3984375" style="372" customWidth="1"/>
    <col min="6938" max="6938" width="8.19921875" style="372" customWidth="1"/>
    <col min="6939" max="6939" width="7.69921875" style="372" customWidth="1"/>
    <col min="6940" max="7167" width="9" style="372"/>
    <col min="7168" max="7168" width="11.3984375" style="372" customWidth="1"/>
    <col min="7169" max="7169" width="4.3984375" style="372" customWidth="1"/>
    <col min="7170" max="7170" width="5" style="372" customWidth="1"/>
    <col min="7171" max="7175" width="4.3984375" style="372" customWidth="1"/>
    <col min="7176" max="7176" width="4.5" style="372" customWidth="1"/>
    <col min="7177" max="7193" width="4.3984375" style="372" customWidth="1"/>
    <col min="7194" max="7194" width="8.19921875" style="372" customWidth="1"/>
    <col min="7195" max="7195" width="7.69921875" style="372" customWidth="1"/>
    <col min="7196" max="7423" width="9" style="372"/>
    <col min="7424" max="7424" width="11.3984375" style="372" customWidth="1"/>
    <col min="7425" max="7425" width="4.3984375" style="372" customWidth="1"/>
    <col min="7426" max="7426" width="5" style="372" customWidth="1"/>
    <col min="7427" max="7431" width="4.3984375" style="372" customWidth="1"/>
    <col min="7432" max="7432" width="4.5" style="372" customWidth="1"/>
    <col min="7433" max="7449" width="4.3984375" style="372" customWidth="1"/>
    <col min="7450" max="7450" width="8.19921875" style="372" customWidth="1"/>
    <col min="7451" max="7451" width="7.69921875" style="372" customWidth="1"/>
    <col min="7452" max="7679" width="9" style="372"/>
    <col min="7680" max="7680" width="11.3984375" style="372" customWidth="1"/>
    <col min="7681" max="7681" width="4.3984375" style="372" customWidth="1"/>
    <col min="7682" max="7682" width="5" style="372" customWidth="1"/>
    <col min="7683" max="7687" width="4.3984375" style="372" customWidth="1"/>
    <col min="7688" max="7688" width="4.5" style="372" customWidth="1"/>
    <col min="7689" max="7705" width="4.3984375" style="372" customWidth="1"/>
    <col min="7706" max="7706" width="8.19921875" style="372" customWidth="1"/>
    <col min="7707" max="7707" width="7.69921875" style="372" customWidth="1"/>
    <col min="7708" max="7935" width="9" style="372"/>
    <col min="7936" max="7936" width="11.3984375" style="372" customWidth="1"/>
    <col min="7937" max="7937" width="4.3984375" style="372" customWidth="1"/>
    <col min="7938" max="7938" width="5" style="372" customWidth="1"/>
    <col min="7939" max="7943" width="4.3984375" style="372" customWidth="1"/>
    <col min="7944" max="7944" width="4.5" style="372" customWidth="1"/>
    <col min="7945" max="7961" width="4.3984375" style="372" customWidth="1"/>
    <col min="7962" max="7962" width="8.19921875" style="372" customWidth="1"/>
    <col min="7963" max="7963" width="7.69921875" style="372" customWidth="1"/>
    <col min="7964" max="8191" width="9" style="372"/>
    <col min="8192" max="8192" width="11.3984375" style="372" customWidth="1"/>
    <col min="8193" max="8193" width="4.3984375" style="372" customWidth="1"/>
    <col min="8194" max="8194" width="5" style="372" customWidth="1"/>
    <col min="8195" max="8199" width="4.3984375" style="372" customWidth="1"/>
    <col min="8200" max="8200" width="4.5" style="372" customWidth="1"/>
    <col min="8201" max="8217" width="4.3984375" style="372" customWidth="1"/>
    <col min="8218" max="8218" width="8.19921875" style="372" customWidth="1"/>
    <col min="8219" max="8219" width="7.69921875" style="372" customWidth="1"/>
    <col min="8220" max="8447" width="9" style="372"/>
    <col min="8448" max="8448" width="11.3984375" style="372" customWidth="1"/>
    <col min="8449" max="8449" width="4.3984375" style="372" customWidth="1"/>
    <col min="8450" max="8450" width="5" style="372" customWidth="1"/>
    <col min="8451" max="8455" width="4.3984375" style="372" customWidth="1"/>
    <col min="8456" max="8456" width="4.5" style="372" customWidth="1"/>
    <col min="8457" max="8473" width="4.3984375" style="372" customWidth="1"/>
    <col min="8474" max="8474" width="8.19921875" style="372" customWidth="1"/>
    <col min="8475" max="8475" width="7.69921875" style="372" customWidth="1"/>
    <col min="8476" max="8703" width="9" style="372"/>
    <col min="8704" max="8704" width="11.3984375" style="372" customWidth="1"/>
    <col min="8705" max="8705" width="4.3984375" style="372" customWidth="1"/>
    <col min="8706" max="8706" width="5" style="372" customWidth="1"/>
    <col min="8707" max="8711" width="4.3984375" style="372" customWidth="1"/>
    <col min="8712" max="8712" width="4.5" style="372" customWidth="1"/>
    <col min="8713" max="8729" width="4.3984375" style="372" customWidth="1"/>
    <col min="8730" max="8730" width="8.19921875" style="372" customWidth="1"/>
    <col min="8731" max="8731" width="7.69921875" style="372" customWidth="1"/>
    <col min="8732" max="8959" width="9" style="372"/>
    <col min="8960" max="8960" width="11.3984375" style="372" customWidth="1"/>
    <col min="8961" max="8961" width="4.3984375" style="372" customWidth="1"/>
    <col min="8962" max="8962" width="5" style="372" customWidth="1"/>
    <col min="8963" max="8967" width="4.3984375" style="372" customWidth="1"/>
    <col min="8968" max="8968" width="4.5" style="372" customWidth="1"/>
    <col min="8969" max="8985" width="4.3984375" style="372" customWidth="1"/>
    <col min="8986" max="8986" width="8.19921875" style="372" customWidth="1"/>
    <col min="8987" max="8987" width="7.69921875" style="372" customWidth="1"/>
    <col min="8988" max="9215" width="9" style="372"/>
    <col min="9216" max="9216" width="11.3984375" style="372" customWidth="1"/>
    <col min="9217" max="9217" width="4.3984375" style="372" customWidth="1"/>
    <col min="9218" max="9218" width="5" style="372" customWidth="1"/>
    <col min="9219" max="9223" width="4.3984375" style="372" customWidth="1"/>
    <col min="9224" max="9224" width="4.5" style="372" customWidth="1"/>
    <col min="9225" max="9241" width="4.3984375" style="372" customWidth="1"/>
    <col min="9242" max="9242" width="8.19921875" style="372" customWidth="1"/>
    <col min="9243" max="9243" width="7.69921875" style="372" customWidth="1"/>
    <col min="9244" max="9471" width="9" style="372"/>
    <col min="9472" max="9472" width="11.3984375" style="372" customWidth="1"/>
    <col min="9473" max="9473" width="4.3984375" style="372" customWidth="1"/>
    <col min="9474" max="9474" width="5" style="372" customWidth="1"/>
    <col min="9475" max="9479" width="4.3984375" style="372" customWidth="1"/>
    <col min="9480" max="9480" width="4.5" style="372" customWidth="1"/>
    <col min="9481" max="9497" width="4.3984375" style="372" customWidth="1"/>
    <col min="9498" max="9498" width="8.19921875" style="372" customWidth="1"/>
    <col min="9499" max="9499" width="7.69921875" style="372" customWidth="1"/>
    <col min="9500" max="9727" width="9" style="372"/>
    <col min="9728" max="9728" width="11.3984375" style="372" customWidth="1"/>
    <col min="9729" max="9729" width="4.3984375" style="372" customWidth="1"/>
    <col min="9730" max="9730" width="5" style="372" customWidth="1"/>
    <col min="9731" max="9735" width="4.3984375" style="372" customWidth="1"/>
    <col min="9736" max="9736" width="4.5" style="372" customWidth="1"/>
    <col min="9737" max="9753" width="4.3984375" style="372" customWidth="1"/>
    <col min="9754" max="9754" width="8.19921875" style="372" customWidth="1"/>
    <col min="9755" max="9755" width="7.69921875" style="372" customWidth="1"/>
    <col min="9756" max="9983" width="9" style="372"/>
    <col min="9984" max="9984" width="11.3984375" style="372" customWidth="1"/>
    <col min="9985" max="9985" width="4.3984375" style="372" customWidth="1"/>
    <col min="9986" max="9986" width="5" style="372" customWidth="1"/>
    <col min="9987" max="9991" width="4.3984375" style="372" customWidth="1"/>
    <col min="9992" max="9992" width="4.5" style="372" customWidth="1"/>
    <col min="9993" max="10009" width="4.3984375" style="372" customWidth="1"/>
    <col min="10010" max="10010" width="8.19921875" style="372" customWidth="1"/>
    <col min="10011" max="10011" width="7.69921875" style="372" customWidth="1"/>
    <col min="10012" max="10239" width="9" style="372"/>
    <col min="10240" max="10240" width="11.3984375" style="372" customWidth="1"/>
    <col min="10241" max="10241" width="4.3984375" style="372" customWidth="1"/>
    <col min="10242" max="10242" width="5" style="372" customWidth="1"/>
    <col min="10243" max="10247" width="4.3984375" style="372" customWidth="1"/>
    <col min="10248" max="10248" width="4.5" style="372" customWidth="1"/>
    <col min="10249" max="10265" width="4.3984375" style="372" customWidth="1"/>
    <col min="10266" max="10266" width="8.19921875" style="372" customWidth="1"/>
    <col min="10267" max="10267" width="7.69921875" style="372" customWidth="1"/>
    <col min="10268" max="10495" width="9" style="372"/>
    <col min="10496" max="10496" width="11.3984375" style="372" customWidth="1"/>
    <col min="10497" max="10497" width="4.3984375" style="372" customWidth="1"/>
    <col min="10498" max="10498" width="5" style="372" customWidth="1"/>
    <col min="10499" max="10503" width="4.3984375" style="372" customWidth="1"/>
    <col min="10504" max="10504" width="4.5" style="372" customWidth="1"/>
    <col min="10505" max="10521" width="4.3984375" style="372" customWidth="1"/>
    <col min="10522" max="10522" width="8.19921875" style="372" customWidth="1"/>
    <col min="10523" max="10523" width="7.69921875" style="372" customWidth="1"/>
    <col min="10524" max="10751" width="9" style="372"/>
    <col min="10752" max="10752" width="11.3984375" style="372" customWidth="1"/>
    <col min="10753" max="10753" width="4.3984375" style="372" customWidth="1"/>
    <col min="10754" max="10754" width="5" style="372" customWidth="1"/>
    <col min="10755" max="10759" width="4.3984375" style="372" customWidth="1"/>
    <col min="10760" max="10760" width="4.5" style="372" customWidth="1"/>
    <col min="10761" max="10777" width="4.3984375" style="372" customWidth="1"/>
    <col min="10778" max="10778" width="8.19921875" style="372" customWidth="1"/>
    <col min="10779" max="10779" width="7.69921875" style="372" customWidth="1"/>
    <col min="10780" max="11007" width="9" style="372"/>
    <col min="11008" max="11008" width="11.3984375" style="372" customWidth="1"/>
    <col min="11009" max="11009" width="4.3984375" style="372" customWidth="1"/>
    <col min="11010" max="11010" width="5" style="372" customWidth="1"/>
    <col min="11011" max="11015" width="4.3984375" style="372" customWidth="1"/>
    <col min="11016" max="11016" width="4.5" style="372" customWidth="1"/>
    <col min="11017" max="11033" width="4.3984375" style="372" customWidth="1"/>
    <col min="11034" max="11034" width="8.19921875" style="372" customWidth="1"/>
    <col min="11035" max="11035" width="7.69921875" style="372" customWidth="1"/>
    <col min="11036" max="11263" width="9" style="372"/>
    <col min="11264" max="11264" width="11.3984375" style="372" customWidth="1"/>
    <col min="11265" max="11265" width="4.3984375" style="372" customWidth="1"/>
    <col min="11266" max="11266" width="5" style="372" customWidth="1"/>
    <col min="11267" max="11271" width="4.3984375" style="372" customWidth="1"/>
    <col min="11272" max="11272" width="4.5" style="372" customWidth="1"/>
    <col min="11273" max="11289" width="4.3984375" style="372" customWidth="1"/>
    <col min="11290" max="11290" width="8.19921875" style="372" customWidth="1"/>
    <col min="11291" max="11291" width="7.69921875" style="372" customWidth="1"/>
    <col min="11292" max="11519" width="9" style="372"/>
    <col min="11520" max="11520" width="11.3984375" style="372" customWidth="1"/>
    <col min="11521" max="11521" width="4.3984375" style="372" customWidth="1"/>
    <col min="11522" max="11522" width="5" style="372" customWidth="1"/>
    <col min="11523" max="11527" width="4.3984375" style="372" customWidth="1"/>
    <col min="11528" max="11528" width="4.5" style="372" customWidth="1"/>
    <col min="11529" max="11545" width="4.3984375" style="372" customWidth="1"/>
    <col min="11546" max="11546" width="8.19921875" style="372" customWidth="1"/>
    <col min="11547" max="11547" width="7.69921875" style="372" customWidth="1"/>
    <col min="11548" max="11775" width="9" style="372"/>
    <col min="11776" max="11776" width="11.3984375" style="372" customWidth="1"/>
    <col min="11777" max="11777" width="4.3984375" style="372" customWidth="1"/>
    <col min="11778" max="11778" width="5" style="372" customWidth="1"/>
    <col min="11779" max="11783" width="4.3984375" style="372" customWidth="1"/>
    <col min="11784" max="11784" width="4.5" style="372" customWidth="1"/>
    <col min="11785" max="11801" width="4.3984375" style="372" customWidth="1"/>
    <col min="11802" max="11802" width="8.19921875" style="372" customWidth="1"/>
    <col min="11803" max="11803" width="7.69921875" style="372" customWidth="1"/>
    <col min="11804" max="12031" width="9" style="372"/>
    <col min="12032" max="12032" width="11.3984375" style="372" customWidth="1"/>
    <col min="12033" max="12033" width="4.3984375" style="372" customWidth="1"/>
    <col min="12034" max="12034" width="5" style="372" customWidth="1"/>
    <col min="12035" max="12039" width="4.3984375" style="372" customWidth="1"/>
    <col min="12040" max="12040" width="4.5" style="372" customWidth="1"/>
    <col min="12041" max="12057" width="4.3984375" style="372" customWidth="1"/>
    <col min="12058" max="12058" width="8.19921875" style="372" customWidth="1"/>
    <col min="12059" max="12059" width="7.69921875" style="372" customWidth="1"/>
    <col min="12060" max="12287" width="9" style="372"/>
    <col min="12288" max="12288" width="11.3984375" style="372" customWidth="1"/>
    <col min="12289" max="12289" width="4.3984375" style="372" customWidth="1"/>
    <col min="12290" max="12290" width="5" style="372" customWidth="1"/>
    <col min="12291" max="12295" width="4.3984375" style="372" customWidth="1"/>
    <col min="12296" max="12296" width="4.5" style="372" customWidth="1"/>
    <col min="12297" max="12313" width="4.3984375" style="372" customWidth="1"/>
    <col min="12314" max="12314" width="8.19921875" style="372" customWidth="1"/>
    <col min="12315" max="12315" width="7.69921875" style="372" customWidth="1"/>
    <col min="12316" max="12543" width="9" style="372"/>
    <col min="12544" max="12544" width="11.3984375" style="372" customWidth="1"/>
    <col min="12545" max="12545" width="4.3984375" style="372" customWidth="1"/>
    <col min="12546" max="12546" width="5" style="372" customWidth="1"/>
    <col min="12547" max="12551" width="4.3984375" style="372" customWidth="1"/>
    <col min="12552" max="12552" width="4.5" style="372" customWidth="1"/>
    <col min="12553" max="12569" width="4.3984375" style="372" customWidth="1"/>
    <col min="12570" max="12570" width="8.19921875" style="372" customWidth="1"/>
    <col min="12571" max="12571" width="7.69921875" style="372" customWidth="1"/>
    <col min="12572" max="12799" width="9" style="372"/>
    <col min="12800" max="12800" width="11.3984375" style="372" customWidth="1"/>
    <col min="12801" max="12801" width="4.3984375" style="372" customWidth="1"/>
    <col min="12802" max="12802" width="5" style="372" customWidth="1"/>
    <col min="12803" max="12807" width="4.3984375" style="372" customWidth="1"/>
    <col min="12808" max="12808" width="4.5" style="372" customWidth="1"/>
    <col min="12809" max="12825" width="4.3984375" style="372" customWidth="1"/>
    <col min="12826" max="12826" width="8.19921875" style="372" customWidth="1"/>
    <col min="12827" max="12827" width="7.69921875" style="372" customWidth="1"/>
    <col min="12828" max="13055" width="9" style="372"/>
    <col min="13056" max="13056" width="11.3984375" style="372" customWidth="1"/>
    <col min="13057" max="13057" width="4.3984375" style="372" customWidth="1"/>
    <col min="13058" max="13058" width="5" style="372" customWidth="1"/>
    <col min="13059" max="13063" width="4.3984375" style="372" customWidth="1"/>
    <col min="13064" max="13064" width="4.5" style="372" customWidth="1"/>
    <col min="13065" max="13081" width="4.3984375" style="372" customWidth="1"/>
    <col min="13082" max="13082" width="8.19921875" style="372" customWidth="1"/>
    <col min="13083" max="13083" width="7.69921875" style="372" customWidth="1"/>
    <col min="13084" max="13311" width="9" style="372"/>
    <col min="13312" max="13312" width="11.3984375" style="372" customWidth="1"/>
    <col min="13313" max="13313" width="4.3984375" style="372" customWidth="1"/>
    <col min="13314" max="13314" width="5" style="372" customWidth="1"/>
    <col min="13315" max="13319" width="4.3984375" style="372" customWidth="1"/>
    <col min="13320" max="13320" width="4.5" style="372" customWidth="1"/>
    <col min="13321" max="13337" width="4.3984375" style="372" customWidth="1"/>
    <col min="13338" max="13338" width="8.19921875" style="372" customWidth="1"/>
    <col min="13339" max="13339" width="7.69921875" style="372" customWidth="1"/>
    <col min="13340" max="13567" width="9" style="372"/>
    <col min="13568" max="13568" width="11.3984375" style="372" customWidth="1"/>
    <col min="13569" max="13569" width="4.3984375" style="372" customWidth="1"/>
    <col min="13570" max="13570" width="5" style="372" customWidth="1"/>
    <col min="13571" max="13575" width="4.3984375" style="372" customWidth="1"/>
    <col min="13576" max="13576" width="4.5" style="372" customWidth="1"/>
    <col min="13577" max="13593" width="4.3984375" style="372" customWidth="1"/>
    <col min="13594" max="13594" width="8.19921875" style="372" customWidth="1"/>
    <col min="13595" max="13595" width="7.69921875" style="372" customWidth="1"/>
    <col min="13596" max="13823" width="9" style="372"/>
    <col min="13824" max="13824" width="11.3984375" style="372" customWidth="1"/>
    <col min="13825" max="13825" width="4.3984375" style="372" customWidth="1"/>
    <col min="13826" max="13826" width="5" style="372" customWidth="1"/>
    <col min="13827" max="13831" width="4.3984375" style="372" customWidth="1"/>
    <col min="13832" max="13832" width="4.5" style="372" customWidth="1"/>
    <col min="13833" max="13849" width="4.3984375" style="372" customWidth="1"/>
    <col min="13850" max="13850" width="8.19921875" style="372" customWidth="1"/>
    <col min="13851" max="13851" width="7.69921875" style="372" customWidth="1"/>
    <col min="13852" max="14079" width="9" style="372"/>
    <col min="14080" max="14080" width="11.3984375" style="372" customWidth="1"/>
    <col min="14081" max="14081" width="4.3984375" style="372" customWidth="1"/>
    <col min="14082" max="14082" width="5" style="372" customWidth="1"/>
    <col min="14083" max="14087" width="4.3984375" style="372" customWidth="1"/>
    <col min="14088" max="14088" width="4.5" style="372" customWidth="1"/>
    <col min="14089" max="14105" width="4.3984375" style="372" customWidth="1"/>
    <col min="14106" max="14106" width="8.19921875" style="372" customWidth="1"/>
    <col min="14107" max="14107" width="7.69921875" style="372" customWidth="1"/>
    <col min="14108" max="14335" width="9" style="372"/>
    <col min="14336" max="14336" width="11.3984375" style="372" customWidth="1"/>
    <col min="14337" max="14337" width="4.3984375" style="372" customWidth="1"/>
    <col min="14338" max="14338" width="5" style="372" customWidth="1"/>
    <col min="14339" max="14343" width="4.3984375" style="372" customWidth="1"/>
    <col min="14344" max="14344" width="4.5" style="372" customWidth="1"/>
    <col min="14345" max="14361" width="4.3984375" style="372" customWidth="1"/>
    <col min="14362" max="14362" width="8.19921875" style="372" customWidth="1"/>
    <col min="14363" max="14363" width="7.69921875" style="372" customWidth="1"/>
    <col min="14364" max="14591" width="9" style="372"/>
    <col min="14592" max="14592" width="11.3984375" style="372" customWidth="1"/>
    <col min="14593" max="14593" width="4.3984375" style="372" customWidth="1"/>
    <col min="14594" max="14594" width="5" style="372" customWidth="1"/>
    <col min="14595" max="14599" width="4.3984375" style="372" customWidth="1"/>
    <col min="14600" max="14600" width="4.5" style="372" customWidth="1"/>
    <col min="14601" max="14617" width="4.3984375" style="372" customWidth="1"/>
    <col min="14618" max="14618" width="8.19921875" style="372" customWidth="1"/>
    <col min="14619" max="14619" width="7.69921875" style="372" customWidth="1"/>
    <col min="14620" max="14847" width="9" style="372"/>
    <col min="14848" max="14848" width="11.3984375" style="372" customWidth="1"/>
    <col min="14849" max="14849" width="4.3984375" style="372" customWidth="1"/>
    <col min="14850" max="14850" width="5" style="372" customWidth="1"/>
    <col min="14851" max="14855" width="4.3984375" style="372" customWidth="1"/>
    <col min="14856" max="14856" width="4.5" style="372" customWidth="1"/>
    <col min="14857" max="14873" width="4.3984375" style="372" customWidth="1"/>
    <col min="14874" max="14874" width="8.19921875" style="372" customWidth="1"/>
    <col min="14875" max="14875" width="7.69921875" style="372" customWidth="1"/>
    <col min="14876" max="15103" width="9" style="372"/>
    <col min="15104" max="15104" width="11.3984375" style="372" customWidth="1"/>
    <col min="15105" max="15105" width="4.3984375" style="372" customWidth="1"/>
    <col min="15106" max="15106" width="5" style="372" customWidth="1"/>
    <col min="15107" max="15111" width="4.3984375" style="372" customWidth="1"/>
    <col min="15112" max="15112" width="4.5" style="372" customWidth="1"/>
    <col min="15113" max="15129" width="4.3984375" style="372" customWidth="1"/>
    <col min="15130" max="15130" width="8.19921875" style="372" customWidth="1"/>
    <col min="15131" max="15131" width="7.69921875" style="372" customWidth="1"/>
    <col min="15132" max="15359" width="9" style="372"/>
    <col min="15360" max="15360" width="11.3984375" style="372" customWidth="1"/>
    <col min="15361" max="15361" width="4.3984375" style="372" customWidth="1"/>
    <col min="15362" max="15362" width="5" style="372" customWidth="1"/>
    <col min="15363" max="15367" width="4.3984375" style="372" customWidth="1"/>
    <col min="15368" max="15368" width="4.5" style="372" customWidth="1"/>
    <col min="15369" max="15385" width="4.3984375" style="372" customWidth="1"/>
    <col min="15386" max="15386" width="8.19921875" style="372" customWidth="1"/>
    <col min="15387" max="15387" width="7.69921875" style="372" customWidth="1"/>
    <col min="15388" max="15615" width="9" style="372"/>
    <col min="15616" max="15616" width="11.3984375" style="372" customWidth="1"/>
    <col min="15617" max="15617" width="4.3984375" style="372" customWidth="1"/>
    <col min="15618" max="15618" width="5" style="372" customWidth="1"/>
    <col min="15619" max="15623" width="4.3984375" style="372" customWidth="1"/>
    <col min="15624" max="15624" width="4.5" style="372" customWidth="1"/>
    <col min="15625" max="15641" width="4.3984375" style="372" customWidth="1"/>
    <col min="15642" max="15642" width="8.19921875" style="372" customWidth="1"/>
    <col min="15643" max="15643" width="7.69921875" style="372" customWidth="1"/>
    <col min="15644" max="15871" width="9" style="372"/>
    <col min="15872" max="15872" width="11.3984375" style="372" customWidth="1"/>
    <col min="15873" max="15873" width="4.3984375" style="372" customWidth="1"/>
    <col min="15874" max="15874" width="5" style="372" customWidth="1"/>
    <col min="15875" max="15879" width="4.3984375" style="372" customWidth="1"/>
    <col min="15880" max="15880" width="4.5" style="372" customWidth="1"/>
    <col min="15881" max="15897" width="4.3984375" style="372" customWidth="1"/>
    <col min="15898" max="15898" width="8.19921875" style="372" customWidth="1"/>
    <col min="15899" max="15899" width="7.69921875" style="372" customWidth="1"/>
    <col min="15900" max="16127" width="9" style="372"/>
    <col min="16128" max="16128" width="11.3984375" style="372" customWidth="1"/>
    <col min="16129" max="16129" width="4.3984375" style="372" customWidth="1"/>
    <col min="16130" max="16130" width="5" style="372" customWidth="1"/>
    <col min="16131" max="16135" width="4.3984375" style="372" customWidth="1"/>
    <col min="16136" max="16136" width="4.5" style="372" customWidth="1"/>
    <col min="16137" max="16153" width="4.3984375" style="372" customWidth="1"/>
    <col min="16154" max="16154" width="8.19921875" style="372" customWidth="1"/>
    <col min="16155" max="16155" width="7.69921875" style="372" customWidth="1"/>
    <col min="16156" max="16383" width="9" style="372"/>
    <col min="16384" max="16384" width="6.59765625" style="372" customWidth="1"/>
  </cols>
  <sheetData>
    <row r="1" spans="1:28" s="1945" customFormat="1" ht="15.6" x14ac:dyDescent="0.3">
      <c r="A1" s="6383" t="s">
        <v>0</v>
      </c>
      <c r="B1" s="6383"/>
      <c r="C1" s="6383"/>
    </row>
    <row r="3" spans="1:28" ht="15.6" x14ac:dyDescent="0.3">
      <c r="A3" s="568" t="s">
        <v>3523</v>
      </c>
      <c r="G3" s="3054"/>
    </row>
    <row r="4" spans="1:28" x14ac:dyDescent="0.25">
      <c r="Y4" s="6887" t="s">
        <v>3441</v>
      </c>
      <c r="Z4" s="6887"/>
      <c r="AA4" s="6887"/>
    </row>
    <row r="5" spans="1:28" s="370" customFormat="1" x14ac:dyDescent="0.3">
      <c r="A5" s="6888" t="s">
        <v>3524</v>
      </c>
      <c r="B5" s="6884" t="s">
        <v>3443</v>
      </c>
      <c r="C5" s="6885"/>
      <c r="D5" s="6884" t="s">
        <v>3489</v>
      </c>
      <c r="E5" s="6885"/>
      <c r="F5" s="6884" t="s">
        <v>3490</v>
      </c>
      <c r="G5" s="6885"/>
      <c r="H5" s="6884" t="s">
        <v>3491</v>
      </c>
      <c r="I5" s="6885"/>
      <c r="J5" s="6884" t="s">
        <v>96</v>
      </c>
      <c r="K5" s="6885"/>
      <c r="L5" s="6884" t="s">
        <v>3525</v>
      </c>
      <c r="M5" s="6885"/>
      <c r="N5" s="6884" t="s">
        <v>3526</v>
      </c>
      <c r="O5" s="6885"/>
      <c r="P5" s="6884" t="s">
        <v>3494</v>
      </c>
      <c r="Q5" s="6885"/>
      <c r="R5" s="6884" t="s">
        <v>3495</v>
      </c>
      <c r="S5" s="6885"/>
      <c r="T5" s="6884" t="s">
        <v>3496</v>
      </c>
      <c r="U5" s="6885"/>
      <c r="V5" s="6884" t="s">
        <v>3497</v>
      </c>
      <c r="W5" s="6885"/>
      <c r="X5" s="6884" t="s">
        <v>3498</v>
      </c>
      <c r="Y5" s="6885"/>
      <c r="Z5" s="6884" t="s">
        <v>3527</v>
      </c>
      <c r="AA5" s="6903"/>
    </row>
    <row r="6" spans="1:28" s="370" customFormat="1" ht="14.4" thickBot="1" x14ac:dyDescent="0.35">
      <c r="A6" s="6889"/>
      <c r="B6" s="6890" t="s">
        <v>3528</v>
      </c>
      <c r="C6" s="6891"/>
      <c r="D6" s="6890" t="s">
        <v>3529</v>
      </c>
      <c r="E6" s="6891"/>
      <c r="F6" s="6890" t="s">
        <v>3530</v>
      </c>
      <c r="G6" s="6891"/>
      <c r="H6" s="6890" t="s">
        <v>3531</v>
      </c>
      <c r="I6" s="6891"/>
      <c r="J6" s="6890" t="s">
        <v>3532</v>
      </c>
      <c r="K6" s="6891"/>
      <c r="L6" s="6890" t="s">
        <v>3533</v>
      </c>
      <c r="M6" s="6891"/>
      <c r="N6" s="6890" t="s">
        <v>3534</v>
      </c>
      <c r="O6" s="6891"/>
      <c r="P6" s="6890" t="s">
        <v>3534</v>
      </c>
      <c r="Q6" s="6891"/>
      <c r="R6" s="6890" t="s">
        <v>3535</v>
      </c>
      <c r="S6" s="6891"/>
      <c r="T6" s="6890" t="s">
        <v>3536</v>
      </c>
      <c r="U6" s="6891"/>
      <c r="V6" s="6890" t="s">
        <v>3537</v>
      </c>
      <c r="W6" s="6891"/>
      <c r="X6" s="6890" t="s">
        <v>3531</v>
      </c>
      <c r="Y6" s="6891"/>
      <c r="Z6" s="6890" t="s">
        <v>3537</v>
      </c>
      <c r="AA6" s="6891"/>
    </row>
    <row r="7" spans="1:28" s="370" customFormat="1" ht="101.4" thickTop="1" x14ac:dyDescent="0.3">
      <c r="A7" s="6889"/>
      <c r="B7" s="3055" t="s">
        <v>3469</v>
      </c>
      <c r="C7" s="3056" t="s">
        <v>3470</v>
      </c>
      <c r="D7" s="3055" t="s">
        <v>3469</v>
      </c>
      <c r="E7" s="3056" t="s">
        <v>3470</v>
      </c>
      <c r="F7" s="3055" t="s">
        <v>3469</v>
      </c>
      <c r="G7" s="3056" t="s">
        <v>3470</v>
      </c>
      <c r="H7" s="3055" t="s">
        <v>3469</v>
      </c>
      <c r="I7" s="3056" t="s">
        <v>3470</v>
      </c>
      <c r="J7" s="3055" t="s">
        <v>3469</v>
      </c>
      <c r="K7" s="3056" t="s">
        <v>3470</v>
      </c>
      <c r="L7" s="3055" t="s">
        <v>3469</v>
      </c>
      <c r="M7" s="3056" t="s">
        <v>3470</v>
      </c>
      <c r="N7" s="3055" t="s">
        <v>3469</v>
      </c>
      <c r="O7" s="3056" t="s">
        <v>3470</v>
      </c>
      <c r="P7" s="3055" t="s">
        <v>3469</v>
      </c>
      <c r="Q7" s="3056" t="s">
        <v>3470</v>
      </c>
      <c r="R7" s="3055" t="s">
        <v>3469</v>
      </c>
      <c r="S7" s="3056" t="s">
        <v>3470</v>
      </c>
      <c r="T7" s="3055" t="s">
        <v>3469</v>
      </c>
      <c r="U7" s="3056" t="s">
        <v>3470</v>
      </c>
      <c r="V7" s="3055" t="s">
        <v>3469</v>
      </c>
      <c r="W7" s="3056" t="s">
        <v>3470</v>
      </c>
      <c r="X7" s="3055" t="s">
        <v>3469</v>
      </c>
      <c r="Y7" s="3056" t="s">
        <v>3470</v>
      </c>
      <c r="Z7" s="3055" t="s">
        <v>3469</v>
      </c>
      <c r="AA7" s="3056" t="s">
        <v>3470</v>
      </c>
      <c r="AB7" s="3058"/>
    </row>
    <row r="8" spans="1:28" s="370" customFormat="1" x14ac:dyDescent="0.3">
      <c r="A8" s="3059">
        <v>2014</v>
      </c>
      <c r="B8" s="3082">
        <v>23.3</v>
      </c>
      <c r="C8" s="3083">
        <v>1.0000000000000036</v>
      </c>
      <c r="D8" s="3084">
        <v>23.2</v>
      </c>
      <c r="E8" s="3083">
        <v>0.61999999999999744</v>
      </c>
      <c r="F8" s="3084">
        <v>22.6</v>
      </c>
      <c r="G8" s="3083">
        <v>0.46000000000000441</v>
      </c>
      <c r="H8" s="3084">
        <v>21.5</v>
      </c>
      <c r="I8" s="3083">
        <v>0.28000000000000114</v>
      </c>
      <c r="J8" s="3084">
        <v>19.5</v>
      </c>
      <c r="K8" s="3083">
        <v>0.11999999999999744</v>
      </c>
      <c r="L8" s="3084">
        <v>18.7</v>
      </c>
      <c r="M8" s="3083">
        <v>1.0999999999999979</v>
      </c>
      <c r="N8" s="3084">
        <v>18.600000000000001</v>
      </c>
      <c r="O8" s="3083">
        <v>1.6800000000000033</v>
      </c>
      <c r="P8" s="3084">
        <v>17.7</v>
      </c>
      <c r="Q8" s="3083">
        <v>0.77999999999999758</v>
      </c>
      <c r="R8" s="3084">
        <v>17.600000000000001</v>
      </c>
      <c r="S8" s="3083">
        <v>0.35999999999999943</v>
      </c>
      <c r="T8" s="3084">
        <v>20.100000000000001</v>
      </c>
      <c r="U8" s="3083">
        <v>1.8000000000000007</v>
      </c>
      <c r="V8" s="3084">
        <v>21.4</v>
      </c>
      <c r="W8" s="3083">
        <v>1.8399999999999999</v>
      </c>
      <c r="X8" s="3084">
        <v>22.6</v>
      </c>
      <c r="Y8" s="3083">
        <v>1.4200000000000017</v>
      </c>
      <c r="Z8" s="3084">
        <v>20.566666666666663</v>
      </c>
      <c r="AA8" s="3083">
        <v>0.96666666666666146</v>
      </c>
      <c r="AB8" s="3058"/>
    </row>
    <row r="9" spans="1:28" s="370" customFormat="1" x14ac:dyDescent="0.3">
      <c r="A9" s="3059">
        <v>2015</v>
      </c>
      <c r="B9" s="3060">
        <v>23.4</v>
      </c>
      <c r="C9" s="3061">
        <v>1.1000000000000001</v>
      </c>
      <c r="D9" s="3062">
        <v>22.6</v>
      </c>
      <c r="E9" s="3061">
        <v>0</v>
      </c>
      <c r="F9" s="3062">
        <v>22.4</v>
      </c>
      <c r="G9" s="3061">
        <v>0.30000000000000004</v>
      </c>
      <c r="H9" s="3062">
        <v>21.5</v>
      </c>
      <c r="I9" s="3061">
        <v>0.30000000000000004</v>
      </c>
      <c r="J9" s="3062">
        <v>20.3</v>
      </c>
      <c r="K9" s="3061">
        <v>0.9</v>
      </c>
      <c r="L9" s="3062">
        <v>19.7</v>
      </c>
      <c r="M9" s="3061">
        <v>2.1</v>
      </c>
      <c r="N9" s="3062">
        <v>18</v>
      </c>
      <c r="O9" s="3061">
        <v>1.1000000000000001</v>
      </c>
      <c r="P9" s="3062">
        <v>17.8</v>
      </c>
      <c r="Q9" s="3061">
        <v>0.9</v>
      </c>
      <c r="R9" s="3062">
        <v>18.100000000000001</v>
      </c>
      <c r="S9" s="3061">
        <v>0.9</v>
      </c>
      <c r="T9" s="3062">
        <v>20</v>
      </c>
      <c r="U9" s="3061">
        <v>1.7000000000000002</v>
      </c>
      <c r="V9" s="3062">
        <v>20.6</v>
      </c>
      <c r="W9" s="3061">
        <v>1</v>
      </c>
      <c r="X9" s="3062">
        <v>22.8</v>
      </c>
      <c r="Y9" s="3061">
        <v>1.6</v>
      </c>
      <c r="Z9" s="3062">
        <v>20.6</v>
      </c>
      <c r="AA9" s="3061">
        <v>1</v>
      </c>
      <c r="AB9" s="3058"/>
    </row>
    <row r="10" spans="1:28" s="370" customFormat="1" x14ac:dyDescent="0.3">
      <c r="A10" s="3059">
        <v>2016</v>
      </c>
      <c r="B10" s="3064">
        <v>23.3</v>
      </c>
      <c r="C10" s="3065">
        <v>1</v>
      </c>
      <c r="D10" s="3066">
        <v>23.9</v>
      </c>
      <c r="E10" s="3065">
        <v>1.3</v>
      </c>
      <c r="F10" s="3066">
        <v>23.3</v>
      </c>
      <c r="G10" s="3065">
        <v>1.2</v>
      </c>
      <c r="H10" s="3066">
        <v>22.5</v>
      </c>
      <c r="I10" s="3065">
        <v>1.3</v>
      </c>
      <c r="J10" s="3066">
        <v>19.5</v>
      </c>
      <c r="K10" s="3065">
        <v>0.1</v>
      </c>
      <c r="L10" s="3066">
        <v>18.399999999999999</v>
      </c>
      <c r="M10" s="3065">
        <v>0.8</v>
      </c>
      <c r="N10" s="3066">
        <v>17.7</v>
      </c>
      <c r="O10" s="3065">
        <v>0.8</v>
      </c>
      <c r="P10" s="3066">
        <v>18.100000000000001</v>
      </c>
      <c r="Q10" s="3065">
        <v>1.2</v>
      </c>
      <c r="R10" s="3066">
        <v>17.399999999999999</v>
      </c>
      <c r="S10" s="3065">
        <v>0.2</v>
      </c>
      <c r="T10" s="3066">
        <v>19.100000000000001</v>
      </c>
      <c r="U10" s="3065">
        <v>0.8</v>
      </c>
      <c r="V10" s="3066">
        <v>20.3</v>
      </c>
      <c r="W10" s="3065">
        <v>0.7</v>
      </c>
      <c r="X10" s="3066">
        <v>21.2</v>
      </c>
      <c r="Y10" s="3065">
        <v>0</v>
      </c>
      <c r="Z10" s="3066">
        <v>20.399999999999999</v>
      </c>
      <c r="AA10" s="3065">
        <v>0.8</v>
      </c>
      <c r="AB10" s="3058"/>
    </row>
    <row r="11" spans="1:28" s="370" customFormat="1" x14ac:dyDescent="0.3">
      <c r="A11" s="3059">
        <v>2017</v>
      </c>
      <c r="B11" s="3064">
        <v>22.6</v>
      </c>
      <c r="C11" s="3065">
        <v>0.3</v>
      </c>
      <c r="D11" s="3066">
        <v>22.9</v>
      </c>
      <c r="E11" s="3065">
        <v>0.3</v>
      </c>
      <c r="F11" s="3066">
        <v>23.7</v>
      </c>
      <c r="G11" s="3065">
        <v>1.6</v>
      </c>
      <c r="H11" s="3066">
        <v>22.6</v>
      </c>
      <c r="I11" s="3065">
        <v>1.4</v>
      </c>
      <c r="J11" s="3066">
        <v>21</v>
      </c>
      <c r="K11" s="3065">
        <v>1.6</v>
      </c>
      <c r="L11" s="3066">
        <v>19.2</v>
      </c>
      <c r="M11" s="3065">
        <v>1.6</v>
      </c>
      <c r="N11" s="3066">
        <v>19.100000000000001</v>
      </c>
      <c r="O11" s="3065">
        <v>2.2000000000000002</v>
      </c>
      <c r="P11" s="3066">
        <v>18.7</v>
      </c>
      <c r="Q11" s="3065">
        <v>1.8</v>
      </c>
      <c r="R11" s="3066">
        <v>18.7</v>
      </c>
      <c r="S11" s="3065">
        <v>1.5</v>
      </c>
      <c r="T11" s="3066">
        <v>19.8</v>
      </c>
      <c r="U11" s="3065">
        <v>1.5</v>
      </c>
      <c r="V11" s="3066">
        <v>20.9</v>
      </c>
      <c r="W11" s="3065">
        <v>1.3</v>
      </c>
      <c r="X11" s="3066">
        <v>22.2</v>
      </c>
      <c r="Y11" s="3065">
        <v>1</v>
      </c>
      <c r="Z11" s="3066">
        <v>21</v>
      </c>
      <c r="AA11" s="3065">
        <v>1.4</v>
      </c>
      <c r="AB11" s="3058"/>
    </row>
    <row r="12" spans="1:28" s="370" customFormat="1" x14ac:dyDescent="0.3">
      <c r="A12" s="3059">
        <v>2018</v>
      </c>
      <c r="B12" s="3064">
        <v>23.27381535038932</v>
      </c>
      <c r="C12" s="3065">
        <v>1</v>
      </c>
      <c r="D12" s="3066">
        <v>23.277380952380952</v>
      </c>
      <c r="E12" s="3065">
        <v>0.7</v>
      </c>
      <c r="F12" s="3066">
        <v>23.403870967741931</v>
      </c>
      <c r="G12" s="3065">
        <v>1.3</v>
      </c>
      <c r="H12" s="3066">
        <v>22.080333333333336</v>
      </c>
      <c r="I12" s="3065">
        <v>0.9</v>
      </c>
      <c r="J12" s="3066">
        <v>20.227096774193548</v>
      </c>
      <c r="K12" s="3065">
        <v>0.8</v>
      </c>
      <c r="L12" s="3066">
        <v>18.768666666666668</v>
      </c>
      <c r="M12" s="3065">
        <v>1.2</v>
      </c>
      <c r="N12" s="3066">
        <v>17.624342431761786</v>
      </c>
      <c r="O12" s="3065">
        <v>0.7</v>
      </c>
      <c r="P12" s="3066">
        <v>17.96516129032258</v>
      </c>
      <c r="Q12" s="3065">
        <v>1.1000000000000001</v>
      </c>
      <c r="R12" s="3066">
        <v>18.896999999999998</v>
      </c>
      <c r="S12" s="3065">
        <v>1.7</v>
      </c>
      <c r="T12" s="3066">
        <v>18.925161290322581</v>
      </c>
      <c r="U12" s="3065">
        <v>0.6</v>
      </c>
      <c r="V12" s="3066">
        <v>21.351551724137931</v>
      </c>
      <c r="W12" s="3065">
        <v>1.8</v>
      </c>
      <c r="X12" s="3066">
        <v>22.315806451612904</v>
      </c>
      <c r="Y12" s="3065">
        <v>1.1000000000000001</v>
      </c>
      <c r="Z12" s="3066">
        <v>20.7</v>
      </c>
      <c r="AA12" s="3065">
        <v>1.1000000000000001</v>
      </c>
      <c r="AB12" s="3058"/>
    </row>
    <row r="13" spans="1:28" s="370" customFormat="1" x14ac:dyDescent="0.3">
      <c r="A13" s="3059">
        <v>2019</v>
      </c>
      <c r="B13" s="3064">
        <v>23.48</v>
      </c>
      <c r="C13" s="3065">
        <v>1.2</v>
      </c>
      <c r="D13" s="3066">
        <v>22.98</v>
      </c>
      <c r="E13" s="3065">
        <v>0.4</v>
      </c>
      <c r="F13" s="3066">
        <v>22.866451612903226</v>
      </c>
      <c r="G13" s="3065">
        <v>0.8</v>
      </c>
      <c r="H13" s="3066">
        <v>22.64</v>
      </c>
      <c r="I13" s="3065">
        <v>1.4</v>
      </c>
      <c r="J13" s="3066">
        <v>20.059999999999999</v>
      </c>
      <c r="K13" s="3065">
        <v>0.7</v>
      </c>
      <c r="L13" s="3066">
        <v>19.04</v>
      </c>
      <c r="M13" s="3065">
        <v>1.4</v>
      </c>
      <c r="N13" s="3066">
        <v>18.3</v>
      </c>
      <c r="O13" s="3065">
        <v>1.4</v>
      </c>
      <c r="P13" s="3066">
        <v>18.2</v>
      </c>
      <c r="Q13" s="3065">
        <v>1.3</v>
      </c>
      <c r="R13" s="3066">
        <v>18.068666666666665</v>
      </c>
      <c r="S13" s="3065">
        <v>0.9</v>
      </c>
      <c r="T13" s="3066">
        <v>19.48</v>
      </c>
      <c r="U13" s="3065">
        <v>1.2</v>
      </c>
      <c r="V13" s="3066">
        <v>21.03466666666667</v>
      </c>
      <c r="W13" s="3065">
        <v>1.4</v>
      </c>
      <c r="X13" s="3066">
        <v>22.9</v>
      </c>
      <c r="Y13" s="3065">
        <v>1.7</v>
      </c>
      <c r="Z13" s="3066">
        <v>20.8</v>
      </c>
      <c r="AA13" s="3065">
        <v>1.2</v>
      </c>
      <c r="AB13" s="3058"/>
    </row>
    <row r="14" spans="1:28" s="370" customFormat="1" ht="14.4" thickBot="1" x14ac:dyDescent="0.35">
      <c r="A14" s="3068">
        <v>2020</v>
      </c>
      <c r="B14" s="3090">
        <v>22.919999999999998</v>
      </c>
      <c r="C14" s="3091">
        <v>0.6</v>
      </c>
      <c r="D14" s="3092">
        <v>23.008965517241379</v>
      </c>
      <c r="E14" s="3091">
        <v>0.4</v>
      </c>
      <c r="F14" s="3092">
        <v>23</v>
      </c>
      <c r="G14" s="3091">
        <v>0.9</v>
      </c>
      <c r="H14" s="3092">
        <v>21.339999999999996</v>
      </c>
      <c r="I14" s="3091">
        <v>-0.2</v>
      </c>
      <c r="J14" s="3092">
        <v>19.22</v>
      </c>
      <c r="K14" s="3091">
        <v>-0.2</v>
      </c>
      <c r="L14" s="3092">
        <v>18.561333333333334</v>
      </c>
      <c r="M14" s="3091">
        <v>1</v>
      </c>
      <c r="N14" s="3092">
        <v>17.732903225806449</v>
      </c>
      <c r="O14" s="3091">
        <v>0.8</v>
      </c>
      <c r="P14" s="3092">
        <v>17.052258064516128</v>
      </c>
      <c r="Q14" s="3091">
        <v>0.1</v>
      </c>
      <c r="R14" s="3092">
        <v>17.758000000000003</v>
      </c>
      <c r="S14" s="3091">
        <v>0.8</v>
      </c>
      <c r="T14" s="3092">
        <v>19.419999999999998</v>
      </c>
      <c r="U14" s="3091">
        <v>1.1000000000000001</v>
      </c>
      <c r="V14" s="3092">
        <v>19.627333333333333</v>
      </c>
      <c r="W14" s="3091">
        <v>0</v>
      </c>
      <c r="X14" s="3092">
        <v>22.386549214226633</v>
      </c>
      <c r="Y14" s="3091">
        <v>0.8</v>
      </c>
      <c r="Z14" s="3092">
        <v>20.168945224038101</v>
      </c>
      <c r="AA14" s="3091">
        <v>0.6</v>
      </c>
    </row>
    <row r="15" spans="1:28" ht="17.399999999999999" thickBot="1" x14ac:dyDescent="0.3">
      <c r="A15" s="3093"/>
      <c r="B15" s="6893" t="s">
        <v>3538</v>
      </c>
      <c r="C15" s="6893"/>
      <c r="D15" s="6893"/>
      <c r="E15" s="6893"/>
      <c r="F15" s="6893"/>
      <c r="G15" s="6893"/>
      <c r="H15" s="6893"/>
      <c r="I15" s="6893"/>
      <c r="J15" s="6893"/>
      <c r="K15" s="6893"/>
      <c r="L15" s="6893"/>
      <c r="M15" s="6893"/>
      <c r="N15" s="6893"/>
      <c r="O15" s="6893"/>
      <c r="P15" s="6893"/>
      <c r="Q15" s="6893"/>
      <c r="R15" s="6893"/>
      <c r="S15" s="6893"/>
      <c r="T15" s="6893"/>
      <c r="U15" s="6893"/>
      <c r="V15" s="6893"/>
      <c r="W15" s="6893"/>
      <c r="X15" s="6893"/>
      <c r="Y15" s="6893"/>
      <c r="Z15" s="6893"/>
      <c r="AA15" s="6894"/>
    </row>
    <row r="16" spans="1:28" s="370" customFormat="1" ht="14.4" thickBot="1" x14ac:dyDescent="0.35">
      <c r="A16" s="3094"/>
      <c r="B16" s="6895" t="s">
        <v>3529</v>
      </c>
      <c r="C16" s="6896"/>
      <c r="D16" s="6897" t="s">
        <v>3539</v>
      </c>
      <c r="E16" s="6896"/>
      <c r="F16" s="6897" t="s">
        <v>3540</v>
      </c>
      <c r="G16" s="6896"/>
      <c r="H16" s="6897" t="s">
        <v>3479</v>
      </c>
      <c r="I16" s="6896"/>
      <c r="J16" s="6897" t="s">
        <v>3537</v>
      </c>
      <c r="K16" s="6896"/>
      <c r="L16" s="6897" t="s">
        <v>3541</v>
      </c>
      <c r="M16" s="6896"/>
      <c r="N16" s="6897" t="s">
        <v>3542</v>
      </c>
      <c r="O16" s="6896"/>
      <c r="P16" s="6897" t="s">
        <v>3542</v>
      </c>
      <c r="Q16" s="6896"/>
      <c r="R16" s="6897" t="s">
        <v>3543</v>
      </c>
      <c r="S16" s="6896"/>
      <c r="T16" s="6897" t="s">
        <v>3544</v>
      </c>
      <c r="U16" s="6896"/>
      <c r="V16" s="6897" t="s">
        <v>3545</v>
      </c>
      <c r="W16" s="6896"/>
      <c r="X16" s="6897" t="s">
        <v>3546</v>
      </c>
      <c r="Y16" s="6896"/>
      <c r="Z16" s="6895" t="s">
        <v>3547</v>
      </c>
      <c r="AA16" s="6898"/>
    </row>
    <row r="17" spans="1:41" x14ac:dyDescent="0.25">
      <c r="A17" s="3095">
        <v>2021</v>
      </c>
      <c r="B17" s="3064">
        <v>22.556774193548385</v>
      </c>
      <c r="C17" s="3065">
        <v>-4.3225806451616222E-2</v>
      </c>
      <c r="D17" s="3066">
        <v>22.817857142857143</v>
      </c>
      <c r="E17" s="3065">
        <v>-8.2142857142855519E-2</v>
      </c>
      <c r="F17" s="3066">
        <v>22.411612903225809</v>
      </c>
      <c r="G17" s="3065">
        <v>1.1612903225810101E-2</v>
      </c>
      <c r="H17" s="3066">
        <v>22.332148148148143</v>
      </c>
      <c r="I17" s="3065">
        <v>0.83214814814814275</v>
      </c>
      <c r="J17" s="3066">
        <v>20.533562724014338</v>
      </c>
      <c r="K17" s="3065">
        <v>0.93356272401433671</v>
      </c>
      <c r="L17" s="3066">
        <v>18.821264367816092</v>
      </c>
      <c r="M17" s="3065">
        <v>0.72126436781609016</v>
      </c>
      <c r="N17" s="3066">
        <v>17.654838709677421</v>
      </c>
      <c r="O17" s="3065">
        <v>0.35483870967741993</v>
      </c>
      <c r="P17" s="3066">
        <v>16.860645161096777</v>
      </c>
      <c r="Q17" s="3065">
        <v>-0.43935483890322402</v>
      </c>
      <c r="R17" s="3066">
        <v>17.769333333333332</v>
      </c>
      <c r="S17" s="3065">
        <v>0.26933333333333209</v>
      </c>
      <c r="T17" s="3066">
        <v>19.067741935483873</v>
      </c>
      <c r="U17" s="3065">
        <v>6.7741935483873306E-2</v>
      </c>
      <c r="V17" s="3066">
        <v>20.036666666666669</v>
      </c>
      <c r="W17" s="3065">
        <v>0.13666666666667027</v>
      </c>
      <c r="X17" s="3066">
        <v>21.560000000000002</v>
      </c>
      <c r="Y17" s="3065">
        <v>-3.9999999999999147E-2</v>
      </c>
      <c r="Z17" s="3066">
        <v>20.201870440488999</v>
      </c>
      <c r="AA17" s="3065">
        <v>0.20187044048899949</v>
      </c>
      <c r="AC17" s="379"/>
      <c r="AD17" s="379"/>
      <c r="AE17" s="379"/>
      <c r="AF17" s="379"/>
      <c r="AG17" s="379"/>
      <c r="AH17" s="379"/>
      <c r="AI17" s="379"/>
      <c r="AJ17" s="379"/>
      <c r="AK17" s="379"/>
      <c r="AL17" s="379"/>
      <c r="AM17" s="379"/>
      <c r="AN17" s="379"/>
      <c r="AO17" s="379"/>
    </row>
    <row r="18" spans="1:41" x14ac:dyDescent="0.25">
      <c r="A18" s="3095">
        <v>2022</v>
      </c>
      <c r="B18" s="3096">
        <v>22.3</v>
      </c>
      <c r="C18" s="3097">
        <v>-0.3</v>
      </c>
      <c r="D18" s="3098">
        <v>23</v>
      </c>
      <c r="E18" s="3097">
        <v>0.1</v>
      </c>
      <c r="F18" s="3098">
        <v>22.8</v>
      </c>
      <c r="G18" s="3097">
        <v>0.4</v>
      </c>
      <c r="H18" s="3098">
        <v>22.1</v>
      </c>
      <c r="I18" s="3097">
        <v>0.6</v>
      </c>
      <c r="J18" s="3098">
        <v>19.600000000000001</v>
      </c>
      <c r="K18" s="3097">
        <v>0</v>
      </c>
      <c r="L18" s="3098">
        <v>17.399999999999999</v>
      </c>
      <c r="M18" s="3097">
        <v>-0.7</v>
      </c>
      <c r="N18" s="3098">
        <v>16.7</v>
      </c>
      <c r="O18" s="3097">
        <v>-0.6</v>
      </c>
      <c r="P18" s="3098">
        <v>16.600000000000001</v>
      </c>
      <c r="Q18" s="3097">
        <v>-0.7</v>
      </c>
      <c r="R18" s="3098">
        <v>17.399999999999999</v>
      </c>
      <c r="S18" s="3097">
        <v>-0.1</v>
      </c>
      <c r="T18" s="3098">
        <v>17.8</v>
      </c>
      <c r="U18" s="3097">
        <v>-0.9</v>
      </c>
      <c r="V18" s="3098">
        <v>18.399999999999999</v>
      </c>
      <c r="W18" s="3097">
        <v>-1.5</v>
      </c>
      <c r="X18" s="3098">
        <v>20.6</v>
      </c>
      <c r="Y18" s="3097">
        <v>-1</v>
      </c>
      <c r="Z18" s="3098">
        <v>19.5</v>
      </c>
      <c r="AA18" s="3097">
        <v>-0.5</v>
      </c>
      <c r="AC18" s="379"/>
      <c r="AD18" s="379"/>
      <c r="AE18" s="379"/>
      <c r="AF18" s="379"/>
      <c r="AG18" s="379"/>
      <c r="AH18" s="379"/>
      <c r="AI18" s="379"/>
      <c r="AJ18" s="379"/>
      <c r="AK18" s="379"/>
      <c r="AL18" s="379"/>
      <c r="AM18" s="379"/>
      <c r="AN18" s="379"/>
      <c r="AO18" s="379"/>
    </row>
    <row r="19" spans="1:41" ht="14.4" thickBot="1" x14ac:dyDescent="0.3">
      <c r="A19" s="3095">
        <v>2023</v>
      </c>
      <c r="B19" s="3099">
        <v>21.7</v>
      </c>
      <c r="C19" s="3100">
        <v>-0.9</v>
      </c>
      <c r="D19" s="3101">
        <v>22.3</v>
      </c>
      <c r="E19" s="3100">
        <v>-0.6</v>
      </c>
      <c r="F19" s="3101">
        <v>22.2</v>
      </c>
      <c r="G19" s="3100">
        <v>-0.2</v>
      </c>
      <c r="H19" s="3101">
        <v>21.8</v>
      </c>
      <c r="I19" s="3100">
        <v>0.3</v>
      </c>
      <c r="J19" s="3101">
        <v>20.100000000000001</v>
      </c>
      <c r="K19" s="3100">
        <v>0.5</v>
      </c>
      <c r="L19" s="3101">
        <v>18.2</v>
      </c>
      <c r="M19" s="3100">
        <v>0.1</v>
      </c>
      <c r="N19" s="3101">
        <v>18</v>
      </c>
      <c r="O19" s="3100">
        <v>0.7</v>
      </c>
      <c r="P19" s="3101">
        <v>18</v>
      </c>
      <c r="Q19" s="3100">
        <v>0.7</v>
      </c>
      <c r="R19" s="3101">
        <v>19</v>
      </c>
      <c r="S19" s="3100">
        <v>1.5</v>
      </c>
      <c r="T19" s="3101">
        <v>19.7</v>
      </c>
      <c r="U19" s="3100">
        <v>1</v>
      </c>
      <c r="V19" s="3101">
        <v>21</v>
      </c>
      <c r="W19" s="3100">
        <v>1.1000000000000001</v>
      </c>
      <c r="X19" s="3101">
        <v>21.9</v>
      </c>
      <c r="Y19" s="3100">
        <v>0.3</v>
      </c>
      <c r="Z19" s="3101">
        <v>20.399999999999999</v>
      </c>
      <c r="AA19" s="3100">
        <v>0.4</v>
      </c>
      <c r="AC19" s="379"/>
      <c r="AD19" s="379"/>
      <c r="AE19" s="379"/>
      <c r="AF19" s="379"/>
      <c r="AG19" s="379"/>
      <c r="AH19" s="379"/>
      <c r="AI19" s="379"/>
      <c r="AJ19" s="379"/>
      <c r="AK19" s="379"/>
      <c r="AL19" s="379"/>
      <c r="AM19" s="379"/>
      <c r="AN19" s="379"/>
      <c r="AO19" s="379"/>
    </row>
    <row r="20" spans="1:41" ht="14.4" thickBot="1" x14ac:dyDescent="0.3">
      <c r="A20" s="3095">
        <v>2024</v>
      </c>
      <c r="B20" s="3099">
        <v>26.9</v>
      </c>
      <c r="C20" s="3100">
        <v>-0.9</v>
      </c>
      <c r="D20" s="3101">
        <v>26.5</v>
      </c>
      <c r="E20" s="3100">
        <v>-0.6</v>
      </c>
      <c r="F20" s="3101">
        <v>26.1</v>
      </c>
      <c r="G20" s="3100">
        <v>-0.2</v>
      </c>
      <c r="H20" s="3101">
        <v>25.7</v>
      </c>
      <c r="I20" s="3100">
        <v>0.3</v>
      </c>
      <c r="J20" s="3101">
        <v>23.8</v>
      </c>
      <c r="K20" s="3100">
        <v>0.5</v>
      </c>
      <c r="L20" s="3101">
        <v>22.5</v>
      </c>
      <c r="M20" s="3100">
        <v>0.1</v>
      </c>
      <c r="N20" s="3101">
        <v>21.3</v>
      </c>
      <c r="O20" s="3100">
        <v>0.7</v>
      </c>
      <c r="P20" s="3101">
        <v>21.3</v>
      </c>
      <c r="Q20" s="3100">
        <v>0.7</v>
      </c>
      <c r="R20" s="3101">
        <v>22.3</v>
      </c>
      <c r="S20" s="3100">
        <v>1.5</v>
      </c>
      <c r="T20" s="3101">
        <v>23.4</v>
      </c>
      <c r="U20" s="3100">
        <v>1</v>
      </c>
      <c r="V20" s="3101">
        <v>25.2</v>
      </c>
      <c r="W20" s="3100">
        <v>1.1000000000000001</v>
      </c>
      <c r="X20" s="3101">
        <v>25.9</v>
      </c>
      <c r="Y20" s="3100">
        <v>0.3</v>
      </c>
      <c r="Z20" s="3101">
        <v>24.3</v>
      </c>
      <c r="AA20" s="3100">
        <v>0.4</v>
      </c>
      <c r="AC20" s="379"/>
      <c r="AD20" s="379"/>
      <c r="AE20" s="379"/>
      <c r="AF20" s="379"/>
      <c r="AG20" s="379"/>
      <c r="AH20" s="379"/>
      <c r="AI20" s="379"/>
      <c r="AJ20" s="379"/>
      <c r="AK20" s="379"/>
      <c r="AL20" s="379"/>
      <c r="AM20" s="379"/>
      <c r="AN20" s="379"/>
      <c r="AO20" s="379"/>
    </row>
    <row r="21" spans="1:41" ht="16.8" x14ac:dyDescent="0.25">
      <c r="A21" s="372" t="s">
        <v>3484</v>
      </c>
      <c r="AC21" s="379"/>
      <c r="AD21" s="379"/>
      <c r="AE21" s="379"/>
      <c r="AF21" s="379"/>
      <c r="AG21" s="379"/>
      <c r="AH21" s="379"/>
      <c r="AI21" s="379"/>
      <c r="AJ21" s="379"/>
      <c r="AK21" s="379"/>
      <c r="AL21" s="379"/>
      <c r="AM21" s="379"/>
      <c r="AN21" s="379"/>
      <c r="AO21" s="379"/>
    </row>
    <row r="22" spans="1:41" ht="16.8" x14ac:dyDescent="0.25">
      <c r="A22" s="372" t="s">
        <v>3485</v>
      </c>
    </row>
    <row r="23" spans="1:41" x14ac:dyDescent="0.25">
      <c r="B23" s="3053"/>
      <c r="C23" s="372"/>
      <c r="D23" s="3053"/>
      <c r="E23" s="372"/>
      <c r="F23" s="3053"/>
      <c r="G23" s="372"/>
      <c r="H23" s="3053"/>
      <c r="I23" s="372"/>
      <c r="J23" s="3053"/>
      <c r="K23" s="372"/>
      <c r="M23" s="372"/>
      <c r="O23" s="372"/>
      <c r="Q23" s="372"/>
      <c r="S23" s="372"/>
      <c r="U23" s="372"/>
      <c r="W23" s="372"/>
      <c r="Y23" s="372"/>
    </row>
    <row r="24" spans="1:41" x14ac:dyDescent="0.25">
      <c r="B24" s="3053"/>
      <c r="C24" s="372"/>
      <c r="D24" s="3053"/>
      <c r="E24" s="372"/>
      <c r="F24" s="3053"/>
      <c r="G24" s="372"/>
      <c r="H24" s="3053"/>
      <c r="I24" s="372"/>
      <c r="J24" s="3053"/>
      <c r="K24" s="372"/>
      <c r="M24" s="372"/>
      <c r="O24" s="372"/>
      <c r="Q24" s="372"/>
      <c r="S24" s="372"/>
      <c r="U24" s="372"/>
      <c r="W24" s="372"/>
      <c r="Y24" s="372"/>
    </row>
  </sheetData>
  <mergeCells count="43">
    <mergeCell ref="R16:S16"/>
    <mergeCell ref="T16:U16"/>
    <mergeCell ref="V16:W16"/>
    <mergeCell ref="X16:Y16"/>
    <mergeCell ref="Z16:AA16"/>
    <mergeCell ref="Z6:AA6"/>
    <mergeCell ref="B15:AA15"/>
    <mergeCell ref="B16:C16"/>
    <mergeCell ref="D16:E16"/>
    <mergeCell ref="F16:G16"/>
    <mergeCell ref="H16:I16"/>
    <mergeCell ref="J16:K16"/>
    <mergeCell ref="L16:M16"/>
    <mergeCell ref="N16:O16"/>
    <mergeCell ref="P16:Q16"/>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7949EF0B-8162-4BEA-8614-2FC4518B4C12}"/>
    <hyperlink ref="A1:C1" location="CONTENT!B227" display="Back to table of contents" xr:uid="{81D43FFD-A4E3-45AE-A37C-B15B8052044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EE5A1-45E9-4AA5-996E-62635ED99809}">
  <dimension ref="A1:I30"/>
  <sheetViews>
    <sheetView workbookViewId="0">
      <selection sqref="A1:G1"/>
    </sheetView>
  </sheetViews>
  <sheetFormatPr defaultColWidth="10.69921875" defaultRowHeight="15.6" x14ac:dyDescent="0.3"/>
  <cols>
    <col min="1" max="1" width="16.19921875" style="273" customWidth="1"/>
    <col min="2" max="2" width="14.19921875" style="273" customWidth="1"/>
    <col min="3" max="3" width="13.19921875" style="273" customWidth="1"/>
    <col min="4" max="4" width="14.3984375" style="273" customWidth="1"/>
    <col min="5" max="7" width="13.19921875" style="273" customWidth="1"/>
    <col min="8" max="8" width="15.3984375" style="273" customWidth="1"/>
    <col min="9" max="9" width="13.19921875" style="273" customWidth="1"/>
    <col min="10" max="10" width="7.59765625" style="273" customWidth="1"/>
    <col min="11" max="16384" width="10.69921875" style="273"/>
  </cols>
  <sheetData>
    <row r="1" spans="1:9" x14ac:dyDescent="0.3">
      <c r="A1" s="5863" t="s">
        <v>0</v>
      </c>
      <c r="B1" s="5863"/>
      <c r="C1" s="5863"/>
      <c r="D1" s="5863"/>
      <c r="E1" s="5863"/>
      <c r="F1" s="5863"/>
      <c r="G1" s="5863"/>
    </row>
    <row r="2" spans="1:9" ht="22.5" customHeight="1" x14ac:dyDescent="0.3">
      <c r="A2" s="270" t="s">
        <v>433</v>
      </c>
    </row>
    <row r="3" spans="1:9" ht="25.5" customHeight="1" thickBot="1" x14ac:dyDescent="0.35">
      <c r="A3" s="290" t="s">
        <v>434</v>
      </c>
      <c r="B3" s="4301" t="s">
        <v>435</v>
      </c>
    </row>
    <row r="4" spans="1:9" ht="21" customHeight="1" thickBot="1" x14ac:dyDescent="0.35">
      <c r="A4" s="4462"/>
      <c r="B4" s="4302" t="s">
        <v>436</v>
      </c>
      <c r="C4" s="4303"/>
      <c r="D4" s="4303"/>
      <c r="E4" s="4304"/>
      <c r="F4" s="4302" t="s">
        <v>437</v>
      </c>
      <c r="G4" s="4303"/>
      <c r="H4" s="4303"/>
      <c r="I4" s="4304"/>
    </row>
    <row r="5" spans="1:9" ht="18" customHeight="1" x14ac:dyDescent="0.3">
      <c r="A5" s="282" t="s">
        <v>396</v>
      </c>
      <c r="B5" s="5876" t="s">
        <v>63</v>
      </c>
      <c r="C5" s="5878" t="s">
        <v>224</v>
      </c>
      <c r="D5" s="4305" t="s">
        <v>223</v>
      </c>
      <c r="E5" s="4304"/>
      <c r="F5" s="5876" t="s">
        <v>63</v>
      </c>
      <c r="G5" s="5878" t="s">
        <v>224</v>
      </c>
      <c r="H5" s="4305" t="s">
        <v>223</v>
      </c>
      <c r="I5" s="4304"/>
    </row>
    <row r="6" spans="1:9" ht="19.5" customHeight="1" thickBot="1" x14ac:dyDescent="0.35">
      <c r="A6" s="4095" t="s">
        <v>397</v>
      </c>
      <c r="B6" s="5877"/>
      <c r="C6" s="5879"/>
      <c r="D6" s="4097" t="s">
        <v>316</v>
      </c>
      <c r="E6" s="4307" t="s">
        <v>430</v>
      </c>
      <c r="F6" s="5877"/>
      <c r="G6" s="5879"/>
      <c r="H6" s="4097" t="s">
        <v>316</v>
      </c>
      <c r="I6" s="4307" t="s">
        <v>430</v>
      </c>
    </row>
    <row r="7" spans="1:9" s="4352" customFormat="1" ht="15.9" customHeight="1" x14ac:dyDescent="0.3">
      <c r="A7" s="4120" t="s">
        <v>399</v>
      </c>
      <c r="B7" s="4308">
        <v>5893</v>
      </c>
      <c r="C7" s="4309">
        <v>5715</v>
      </c>
      <c r="D7" s="4293">
        <v>11608</v>
      </c>
      <c r="E7" s="4310">
        <v>0.96377619602317777</v>
      </c>
      <c r="F7" s="4308">
        <v>5963</v>
      </c>
      <c r="G7" s="4309">
        <v>5713</v>
      </c>
      <c r="H7" s="4293">
        <v>11676</v>
      </c>
      <c r="I7" s="4310">
        <v>0.97199155875778886</v>
      </c>
    </row>
    <row r="8" spans="1:9" s="4352" customFormat="1" ht="15.9" customHeight="1" x14ac:dyDescent="0.3">
      <c r="A8" s="4120" t="s">
        <v>400</v>
      </c>
      <c r="B8" s="4308">
        <v>24204</v>
      </c>
      <c r="C8" s="4309">
        <v>23498</v>
      </c>
      <c r="D8" s="4293">
        <v>47702</v>
      </c>
      <c r="E8" s="4310">
        <v>3.9</v>
      </c>
      <c r="F8" s="4308">
        <v>23870</v>
      </c>
      <c r="G8" s="4309">
        <v>23213</v>
      </c>
      <c r="H8" s="4293">
        <v>47083</v>
      </c>
      <c r="I8" s="4310">
        <v>3.9195168346174176</v>
      </c>
    </row>
    <row r="9" spans="1:9" s="4352" customFormat="1" ht="15.9" customHeight="1" x14ac:dyDescent="0.3">
      <c r="A9" s="4120" t="s">
        <v>401</v>
      </c>
      <c r="B9" s="4308">
        <v>31343</v>
      </c>
      <c r="C9" s="4309">
        <v>29976</v>
      </c>
      <c r="D9" s="4293">
        <v>61319</v>
      </c>
      <c r="E9" s="4310">
        <v>5.0911261684997617</v>
      </c>
      <c r="F9" s="4308">
        <v>31080</v>
      </c>
      <c r="G9" s="4309">
        <v>29655</v>
      </c>
      <c r="H9" s="4293">
        <v>60735</v>
      </c>
      <c r="I9" s="4310">
        <v>5.0560043954397313</v>
      </c>
    </row>
    <row r="10" spans="1:9" s="4352" customFormat="1" ht="15.9" customHeight="1" x14ac:dyDescent="0.3">
      <c r="A10" s="4120" t="s">
        <v>402</v>
      </c>
      <c r="B10" s="4308">
        <v>35277</v>
      </c>
      <c r="C10" s="4309">
        <v>34509</v>
      </c>
      <c r="D10" s="4293">
        <v>69786</v>
      </c>
      <c r="E10" s="4310">
        <v>5.7941148876355522</v>
      </c>
      <c r="F10" s="4308">
        <v>34310</v>
      </c>
      <c r="G10" s="4309">
        <v>33374</v>
      </c>
      <c r="H10" s="4293">
        <v>67684</v>
      </c>
      <c r="I10" s="4310">
        <v>5.6344875524976166</v>
      </c>
    </row>
    <row r="11" spans="1:9" s="4352" customFormat="1" ht="15.9" customHeight="1" x14ac:dyDescent="0.3">
      <c r="A11" s="4120" t="s">
        <v>403</v>
      </c>
      <c r="B11" s="4308">
        <v>39713</v>
      </c>
      <c r="C11" s="4309">
        <v>39722</v>
      </c>
      <c r="D11" s="4293">
        <v>79435</v>
      </c>
      <c r="E11" s="4310">
        <v>6.5952413965455827</v>
      </c>
      <c r="F11" s="4308">
        <v>38889</v>
      </c>
      <c r="G11" s="4309">
        <v>38707</v>
      </c>
      <c r="H11" s="4293">
        <v>77596</v>
      </c>
      <c r="I11" s="4310">
        <v>6.4596314656876821</v>
      </c>
    </row>
    <row r="12" spans="1:9" s="4352" customFormat="1" ht="15.9" customHeight="1" x14ac:dyDescent="0.3">
      <c r="A12" s="4120" t="s">
        <v>404</v>
      </c>
      <c r="B12" s="4308">
        <v>42792</v>
      </c>
      <c r="C12" s="4309">
        <v>42942</v>
      </c>
      <c r="D12" s="4293">
        <v>85734</v>
      </c>
      <c r="E12" s="4310">
        <v>7.1182278075336942</v>
      </c>
      <c r="F12" s="4308">
        <v>42183</v>
      </c>
      <c r="G12" s="4309">
        <v>42972</v>
      </c>
      <c r="H12" s="4293">
        <v>85155</v>
      </c>
      <c r="I12" s="4310">
        <v>7.0888952711561757</v>
      </c>
    </row>
    <row r="13" spans="1:9" s="4352" customFormat="1" ht="15.9" customHeight="1" x14ac:dyDescent="0.3">
      <c r="A13" s="4120" t="s">
        <v>405</v>
      </c>
      <c r="B13" s="4308">
        <v>47698</v>
      </c>
      <c r="C13" s="4309">
        <v>44158</v>
      </c>
      <c r="D13" s="4293">
        <v>91856</v>
      </c>
      <c r="E13" s="4310">
        <v>7.6265184581241403</v>
      </c>
      <c r="F13" s="4309">
        <v>46102</v>
      </c>
      <c r="G13" s="4309">
        <v>43162</v>
      </c>
      <c r="H13" s="4293">
        <v>89264</v>
      </c>
      <c r="I13" s="4310">
        <v>7.4309570487286107</v>
      </c>
    </row>
    <row r="14" spans="1:9" s="4352" customFormat="1" ht="15.9" customHeight="1" x14ac:dyDescent="0.3">
      <c r="A14" s="4120" t="s">
        <v>406</v>
      </c>
      <c r="B14" s="4308">
        <v>50806</v>
      </c>
      <c r="C14" s="4309">
        <v>46178</v>
      </c>
      <c r="D14" s="4293">
        <v>96984</v>
      </c>
      <c r="E14" s="4310">
        <v>8.0522803751819332</v>
      </c>
      <c r="F14" s="4309">
        <v>50628</v>
      </c>
      <c r="G14" s="4309">
        <v>46215</v>
      </c>
      <c r="H14" s="4293">
        <v>96843</v>
      </c>
      <c r="I14" s="4310">
        <v>8.0618857934892549</v>
      </c>
    </row>
    <row r="15" spans="1:9" s="4352" customFormat="1" ht="15.9" customHeight="1" x14ac:dyDescent="0.3">
      <c r="A15" s="4120" t="s">
        <v>407</v>
      </c>
      <c r="B15" s="4308">
        <v>43364</v>
      </c>
      <c r="C15" s="4309">
        <v>39696</v>
      </c>
      <c r="D15" s="4293">
        <v>83060</v>
      </c>
      <c r="E15" s="4310">
        <v>6.896213890565571</v>
      </c>
      <c r="F15" s="4309">
        <v>44386</v>
      </c>
      <c r="G15" s="4309">
        <v>40254</v>
      </c>
      <c r="H15" s="4293">
        <v>84640</v>
      </c>
      <c r="I15" s="4310">
        <v>7.0460230843832861</v>
      </c>
    </row>
    <row r="16" spans="1:9" s="4352" customFormat="1" ht="15.9" customHeight="1" x14ac:dyDescent="0.3">
      <c r="A16" s="4120" t="s">
        <v>408</v>
      </c>
      <c r="B16" s="4308">
        <v>46847</v>
      </c>
      <c r="C16" s="4309">
        <v>45194</v>
      </c>
      <c r="D16" s="4293">
        <v>92041</v>
      </c>
      <c r="E16" s="4310">
        <v>7.6418784336810219</v>
      </c>
      <c r="F16" s="4309">
        <v>45640</v>
      </c>
      <c r="G16" s="4309">
        <v>43584</v>
      </c>
      <c r="H16" s="4293">
        <v>89224</v>
      </c>
      <c r="I16" s="4310">
        <v>7.4276271701443086</v>
      </c>
    </row>
    <row r="17" spans="1:9" s="4352" customFormat="1" ht="15.9" customHeight="1" x14ac:dyDescent="0.3">
      <c r="A17" s="4120" t="s">
        <v>409</v>
      </c>
      <c r="B17" s="4308">
        <v>42101</v>
      </c>
      <c r="C17" s="4309">
        <v>42411</v>
      </c>
      <c r="D17" s="4293">
        <v>84512</v>
      </c>
      <c r="E17" s="4310">
        <v>7.0167689419633712</v>
      </c>
      <c r="F17" s="4309">
        <v>42922</v>
      </c>
      <c r="G17" s="4309">
        <v>43053</v>
      </c>
      <c r="H17" s="4293">
        <v>85975</v>
      </c>
      <c r="I17" s="4310">
        <v>7.1571577821343686</v>
      </c>
    </row>
    <row r="18" spans="1:9" s="4352" customFormat="1" ht="15.9" customHeight="1" x14ac:dyDescent="0.3">
      <c r="A18" s="4120" t="s">
        <v>410</v>
      </c>
      <c r="B18" s="4308">
        <v>36646</v>
      </c>
      <c r="C18" s="4309">
        <v>36639</v>
      </c>
      <c r="D18" s="4293">
        <v>73285</v>
      </c>
      <c r="E18" s="4310">
        <v>6.0846259928978794</v>
      </c>
      <c r="F18" s="4309">
        <v>37004</v>
      </c>
      <c r="G18" s="4309">
        <v>37287</v>
      </c>
      <c r="H18" s="4293">
        <v>74291</v>
      </c>
      <c r="I18" s="4310">
        <v>6.1845002476597193</v>
      </c>
    </row>
    <row r="19" spans="1:9" s="4352" customFormat="1" ht="15.9" customHeight="1" x14ac:dyDescent="0.3">
      <c r="A19" s="4120" t="s">
        <v>411</v>
      </c>
      <c r="B19" s="4308">
        <v>40734</v>
      </c>
      <c r="C19" s="4309">
        <v>42431</v>
      </c>
      <c r="D19" s="4293">
        <v>83165</v>
      </c>
      <c r="E19" s="4310">
        <v>6.9049317145302878</v>
      </c>
      <c r="F19" s="4308">
        <v>38935</v>
      </c>
      <c r="G19" s="4309">
        <v>40349</v>
      </c>
      <c r="H19" s="4293">
        <v>79284</v>
      </c>
      <c r="I19" s="4310">
        <v>6.6001523419452308</v>
      </c>
    </row>
    <row r="20" spans="1:9" s="4352" customFormat="1" ht="15.9" customHeight="1" x14ac:dyDescent="0.3">
      <c r="A20" s="4120" t="s">
        <v>412</v>
      </c>
      <c r="B20" s="4308">
        <v>37121</v>
      </c>
      <c r="C20" s="4309">
        <v>40465</v>
      </c>
      <c r="D20" s="4293">
        <v>77586</v>
      </c>
      <c r="E20" s="4310">
        <v>6.5</v>
      </c>
      <c r="F20" s="4308">
        <v>37857</v>
      </c>
      <c r="G20" s="4309">
        <v>41043</v>
      </c>
      <c r="H20" s="4293">
        <v>78900</v>
      </c>
      <c r="I20" s="4310">
        <v>6.5</v>
      </c>
    </row>
    <row r="21" spans="1:9" s="4352" customFormat="1" ht="15.9" customHeight="1" x14ac:dyDescent="0.3">
      <c r="A21" s="4120" t="s">
        <v>413</v>
      </c>
      <c r="B21" s="4308">
        <v>29595</v>
      </c>
      <c r="C21" s="4309">
        <v>33784</v>
      </c>
      <c r="D21" s="4293">
        <v>63379</v>
      </c>
      <c r="E21" s="4310">
        <v>5.2621615719980177</v>
      </c>
      <c r="F21" s="4308">
        <v>30257</v>
      </c>
      <c r="G21" s="4309">
        <v>34827</v>
      </c>
      <c r="H21" s="4293">
        <v>65084</v>
      </c>
      <c r="I21" s="4310">
        <v>5.4180454445179791</v>
      </c>
    </row>
    <row r="22" spans="1:9" s="4352" customFormat="1" ht="15.9" customHeight="1" x14ac:dyDescent="0.3">
      <c r="A22" s="4120" t="s">
        <v>414</v>
      </c>
      <c r="B22" s="4308">
        <v>22090</v>
      </c>
      <c r="C22" s="4309">
        <v>27324</v>
      </c>
      <c r="D22" s="4293">
        <v>49414</v>
      </c>
      <c r="E22" s="4310">
        <v>4.1026909846906712</v>
      </c>
      <c r="F22" s="4308">
        <v>22836</v>
      </c>
      <c r="G22" s="4309">
        <v>28282</v>
      </c>
      <c r="H22" s="4293">
        <v>51118</v>
      </c>
      <c r="I22" s="4310">
        <v>4.2554183368088943</v>
      </c>
    </row>
    <row r="23" spans="1:9" s="4352" customFormat="1" ht="15.75" customHeight="1" x14ac:dyDescent="0.3">
      <c r="A23" s="4120" t="s">
        <v>415</v>
      </c>
      <c r="B23" s="4308">
        <v>11503</v>
      </c>
      <c r="C23" s="4309">
        <v>16186</v>
      </c>
      <c r="D23" s="4293">
        <v>27689</v>
      </c>
      <c r="E23" s="4310">
        <v>2.2989316929432948</v>
      </c>
      <c r="F23" s="4308">
        <v>12322</v>
      </c>
      <c r="G23" s="4309">
        <v>17106</v>
      </c>
      <c r="H23" s="4293">
        <v>29428</v>
      </c>
      <c r="I23" s="4310">
        <v>2.4497916744710699</v>
      </c>
    </row>
    <row r="24" spans="1:9" s="4352" customFormat="1" ht="15.9" customHeight="1" x14ac:dyDescent="0.3">
      <c r="A24" s="4120" t="s">
        <v>416</v>
      </c>
      <c r="B24" s="4308">
        <v>5327</v>
      </c>
      <c r="C24" s="4309">
        <v>8672</v>
      </c>
      <c r="D24" s="4293">
        <v>13999</v>
      </c>
      <c r="E24" s="4310">
        <v>1.1000000000000001</v>
      </c>
      <c r="F24" s="4308">
        <v>5782</v>
      </c>
      <c r="G24" s="4309">
        <v>9332</v>
      </c>
      <c r="H24" s="4293">
        <v>15114</v>
      </c>
      <c r="I24" s="4310">
        <v>1.2581946230785559</v>
      </c>
    </row>
    <row r="25" spans="1:9" s="4352" customFormat="1" ht="15.75" customHeight="1" thickBot="1" x14ac:dyDescent="0.35">
      <c r="A25" s="4120" t="s">
        <v>417</v>
      </c>
      <c r="B25" s="4308">
        <v>3796</v>
      </c>
      <c r="C25" s="4309">
        <v>8079</v>
      </c>
      <c r="D25" s="4293">
        <v>11875</v>
      </c>
      <c r="E25" s="4310">
        <v>0.9859443769620293</v>
      </c>
      <c r="F25" s="4308">
        <v>3929</v>
      </c>
      <c r="G25" s="4309">
        <v>8222</v>
      </c>
      <c r="H25" s="4293">
        <v>12151</v>
      </c>
      <c r="I25" s="4310">
        <v>1.0115338669463765</v>
      </c>
    </row>
    <row r="26" spans="1:9" s="4352" customFormat="1" ht="21" customHeight="1" thickBot="1" x14ac:dyDescent="0.35">
      <c r="A26" s="4872" t="s">
        <v>419</v>
      </c>
      <c r="B26" s="4256">
        <v>596850</v>
      </c>
      <c r="C26" s="4256">
        <v>607579</v>
      </c>
      <c r="D26" s="4256">
        <v>1204429</v>
      </c>
      <c r="E26" s="4311">
        <v>100</v>
      </c>
      <c r="F26" s="4256">
        <v>594895</v>
      </c>
      <c r="G26" s="4256">
        <v>606350</v>
      </c>
      <c r="H26" s="4256">
        <v>1201245</v>
      </c>
      <c r="I26" s="4311">
        <v>100</v>
      </c>
    </row>
    <row r="27" spans="1:9" ht="9.75" customHeight="1" x14ac:dyDescent="0.3">
      <c r="A27" s="4085"/>
      <c r="D27" s="4312"/>
      <c r="E27" s="4313"/>
      <c r="H27" s="4312"/>
      <c r="I27" s="4313"/>
    </row>
    <row r="28" spans="1:9" ht="16.5" customHeight="1" x14ac:dyDescent="0.3">
      <c r="A28" s="4663" t="s">
        <v>438</v>
      </c>
    </row>
    <row r="29" spans="1:9" x14ac:dyDescent="0.3">
      <c r="A29" s="4873"/>
    </row>
    <row r="30" spans="1:9" x14ac:dyDescent="0.3">
      <c r="A30" s="4873"/>
    </row>
  </sheetData>
  <mergeCells count="5">
    <mergeCell ref="B5:B6"/>
    <mergeCell ref="C5:C6"/>
    <mergeCell ref="F5:F6"/>
    <mergeCell ref="G5:G6"/>
    <mergeCell ref="A1:G1"/>
  </mergeCells>
  <hyperlinks>
    <hyperlink ref="A1:G1" location="CONTENT!B4" display="Back to table of contents" xr:uid="{5EC0059F-8529-404A-AB30-44E6FB338A2E}"/>
    <hyperlink ref="A1" location="CONTENT!A1" display="Back to table of contents" xr:uid="{163A5E8B-80CF-4C32-AC08-67E2CDEA5031}"/>
  </hyperlinks>
  <pageMargins left="0.82677165354330717" right="0.23622047244094491" top="0.81" bottom="0" header="0.39370078740157483" footer="0.35433070866141736"/>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5FFA-9E5B-47D6-BF6B-481AB709E2C0}">
  <dimension ref="A1:P23"/>
  <sheetViews>
    <sheetView workbookViewId="0">
      <selection sqref="A1:C1"/>
    </sheetView>
  </sheetViews>
  <sheetFormatPr defaultRowHeight="15.6" x14ac:dyDescent="0.3"/>
  <cols>
    <col min="1" max="1" width="10.19921875" style="3105" customWidth="1"/>
    <col min="2" max="16" width="7.3984375" style="3105" customWidth="1"/>
    <col min="17" max="231" width="9" style="3105"/>
    <col min="232" max="232" width="7.59765625" style="3105" customWidth="1"/>
    <col min="233" max="233" width="9.3984375" style="3105" customWidth="1"/>
    <col min="234" max="234" width="6.8984375" style="3105" customWidth="1"/>
    <col min="235" max="236" width="7.59765625" style="3105" customWidth="1"/>
    <col min="237" max="237" width="6.8984375" style="3105" customWidth="1"/>
    <col min="238" max="238" width="7.8984375" style="3105" customWidth="1"/>
    <col min="239" max="239" width="9" style="3105"/>
    <col min="240" max="240" width="8.69921875" style="3105" customWidth="1"/>
    <col min="241" max="241" width="8.19921875" style="3105" customWidth="1"/>
    <col min="242" max="242" width="8.09765625" style="3105" customWidth="1"/>
    <col min="243" max="243" width="8.3984375" style="3105" customWidth="1"/>
    <col min="244" max="245" width="8.69921875" style="3105" customWidth="1"/>
    <col min="246" max="246" width="9.59765625" style="3105" customWidth="1"/>
    <col min="247" max="247" width="2.19921875" style="3105" customWidth="1"/>
    <col min="248" max="248" width="6.69921875" style="3105" customWidth="1"/>
    <col min="249" max="249" width="1.59765625" style="3105" customWidth="1"/>
    <col min="250" max="487" width="9" style="3105"/>
    <col min="488" max="488" width="7.59765625" style="3105" customWidth="1"/>
    <col min="489" max="489" width="9.3984375" style="3105" customWidth="1"/>
    <col min="490" max="490" width="6.8984375" style="3105" customWidth="1"/>
    <col min="491" max="492" width="7.59765625" style="3105" customWidth="1"/>
    <col min="493" max="493" width="6.8984375" style="3105" customWidth="1"/>
    <col min="494" max="494" width="7.8984375" style="3105" customWidth="1"/>
    <col min="495" max="495" width="9" style="3105"/>
    <col min="496" max="496" width="8.69921875" style="3105" customWidth="1"/>
    <col min="497" max="497" width="8.19921875" style="3105" customWidth="1"/>
    <col min="498" max="498" width="8.09765625" style="3105" customWidth="1"/>
    <col min="499" max="499" width="8.3984375" style="3105" customWidth="1"/>
    <col min="500" max="501" width="8.69921875" style="3105" customWidth="1"/>
    <col min="502" max="502" width="9.59765625" style="3105" customWidth="1"/>
    <col min="503" max="503" width="2.19921875" style="3105" customWidth="1"/>
    <col min="504" max="504" width="6.69921875" style="3105" customWidth="1"/>
    <col min="505" max="505" width="1.59765625" style="3105" customWidth="1"/>
    <col min="506" max="743" width="9" style="3105"/>
    <col min="744" max="744" width="7.59765625" style="3105" customWidth="1"/>
    <col min="745" max="745" width="9.3984375" style="3105" customWidth="1"/>
    <col min="746" max="746" width="6.8984375" style="3105" customWidth="1"/>
    <col min="747" max="748" width="7.59765625" style="3105" customWidth="1"/>
    <col min="749" max="749" width="6.8984375" style="3105" customWidth="1"/>
    <col min="750" max="750" width="7.8984375" style="3105" customWidth="1"/>
    <col min="751" max="751" width="9" style="3105"/>
    <col min="752" max="752" width="8.69921875" style="3105" customWidth="1"/>
    <col min="753" max="753" width="8.19921875" style="3105" customWidth="1"/>
    <col min="754" max="754" width="8.09765625" style="3105" customWidth="1"/>
    <col min="755" max="755" width="8.3984375" style="3105" customWidth="1"/>
    <col min="756" max="757" width="8.69921875" style="3105" customWidth="1"/>
    <col min="758" max="758" width="9.59765625" style="3105" customWidth="1"/>
    <col min="759" max="759" width="2.19921875" style="3105" customWidth="1"/>
    <col min="760" max="760" width="6.69921875" style="3105" customWidth="1"/>
    <col min="761" max="761" width="1.59765625" style="3105" customWidth="1"/>
    <col min="762" max="999" width="9" style="3105"/>
    <col min="1000" max="1000" width="7.59765625" style="3105" customWidth="1"/>
    <col min="1001" max="1001" width="9.3984375" style="3105" customWidth="1"/>
    <col min="1002" max="1002" width="6.8984375" style="3105" customWidth="1"/>
    <col min="1003" max="1004" width="7.59765625" style="3105" customWidth="1"/>
    <col min="1005" max="1005" width="6.8984375" style="3105" customWidth="1"/>
    <col min="1006" max="1006" width="7.8984375" style="3105" customWidth="1"/>
    <col min="1007" max="1007" width="9" style="3105"/>
    <col min="1008" max="1008" width="8.69921875" style="3105" customWidth="1"/>
    <col min="1009" max="1009" width="8.19921875" style="3105" customWidth="1"/>
    <col min="1010" max="1010" width="8.09765625" style="3105" customWidth="1"/>
    <col min="1011" max="1011" width="8.3984375" style="3105" customWidth="1"/>
    <col min="1012" max="1013" width="8.69921875" style="3105" customWidth="1"/>
    <col min="1014" max="1014" width="9.59765625" style="3105" customWidth="1"/>
    <col min="1015" max="1015" width="2.19921875" style="3105" customWidth="1"/>
    <col min="1016" max="1016" width="6.69921875" style="3105" customWidth="1"/>
    <col min="1017" max="1017" width="1.59765625" style="3105" customWidth="1"/>
    <col min="1018" max="1255" width="9" style="3105"/>
    <col min="1256" max="1256" width="7.59765625" style="3105" customWidth="1"/>
    <col min="1257" max="1257" width="9.3984375" style="3105" customWidth="1"/>
    <col min="1258" max="1258" width="6.8984375" style="3105" customWidth="1"/>
    <col min="1259" max="1260" width="7.59765625" style="3105" customWidth="1"/>
    <col min="1261" max="1261" width="6.8984375" style="3105" customWidth="1"/>
    <col min="1262" max="1262" width="7.8984375" style="3105" customWidth="1"/>
    <col min="1263" max="1263" width="9" style="3105"/>
    <col min="1264" max="1264" width="8.69921875" style="3105" customWidth="1"/>
    <col min="1265" max="1265" width="8.19921875" style="3105" customWidth="1"/>
    <col min="1266" max="1266" width="8.09765625" style="3105" customWidth="1"/>
    <col min="1267" max="1267" width="8.3984375" style="3105" customWidth="1"/>
    <col min="1268" max="1269" width="8.69921875" style="3105" customWidth="1"/>
    <col min="1270" max="1270" width="9.59765625" style="3105" customWidth="1"/>
    <col min="1271" max="1271" width="2.19921875" style="3105" customWidth="1"/>
    <col min="1272" max="1272" width="6.69921875" style="3105" customWidth="1"/>
    <col min="1273" max="1273" width="1.59765625" style="3105" customWidth="1"/>
    <col min="1274" max="1511" width="9" style="3105"/>
    <col min="1512" max="1512" width="7.59765625" style="3105" customWidth="1"/>
    <col min="1513" max="1513" width="9.3984375" style="3105" customWidth="1"/>
    <col min="1514" max="1514" width="6.8984375" style="3105" customWidth="1"/>
    <col min="1515" max="1516" width="7.59765625" style="3105" customWidth="1"/>
    <col min="1517" max="1517" width="6.8984375" style="3105" customWidth="1"/>
    <col min="1518" max="1518" width="7.8984375" style="3105" customWidth="1"/>
    <col min="1519" max="1519" width="9" style="3105"/>
    <col min="1520" max="1520" width="8.69921875" style="3105" customWidth="1"/>
    <col min="1521" max="1521" width="8.19921875" style="3105" customWidth="1"/>
    <col min="1522" max="1522" width="8.09765625" style="3105" customWidth="1"/>
    <col min="1523" max="1523" width="8.3984375" style="3105" customWidth="1"/>
    <col min="1524" max="1525" width="8.69921875" style="3105" customWidth="1"/>
    <col min="1526" max="1526" width="9.59765625" style="3105" customWidth="1"/>
    <col min="1527" max="1527" width="2.19921875" style="3105" customWidth="1"/>
    <col min="1528" max="1528" width="6.69921875" style="3105" customWidth="1"/>
    <col min="1529" max="1529" width="1.59765625" style="3105" customWidth="1"/>
    <col min="1530" max="1767" width="9" style="3105"/>
    <col min="1768" max="1768" width="7.59765625" style="3105" customWidth="1"/>
    <col min="1769" max="1769" width="9.3984375" style="3105" customWidth="1"/>
    <col min="1770" max="1770" width="6.8984375" style="3105" customWidth="1"/>
    <col min="1771" max="1772" width="7.59765625" style="3105" customWidth="1"/>
    <col min="1773" max="1773" width="6.8984375" style="3105" customWidth="1"/>
    <col min="1774" max="1774" width="7.8984375" style="3105" customWidth="1"/>
    <col min="1775" max="1775" width="9" style="3105"/>
    <col min="1776" max="1776" width="8.69921875" style="3105" customWidth="1"/>
    <col min="1777" max="1777" width="8.19921875" style="3105" customWidth="1"/>
    <col min="1778" max="1778" width="8.09765625" style="3105" customWidth="1"/>
    <col min="1779" max="1779" width="8.3984375" style="3105" customWidth="1"/>
    <col min="1780" max="1781" width="8.69921875" style="3105" customWidth="1"/>
    <col min="1782" max="1782" width="9.59765625" style="3105" customWidth="1"/>
    <col min="1783" max="1783" width="2.19921875" style="3105" customWidth="1"/>
    <col min="1784" max="1784" width="6.69921875" style="3105" customWidth="1"/>
    <col min="1785" max="1785" width="1.59765625" style="3105" customWidth="1"/>
    <col min="1786" max="2023" width="9" style="3105"/>
    <col min="2024" max="2024" width="7.59765625" style="3105" customWidth="1"/>
    <col min="2025" max="2025" width="9.3984375" style="3105" customWidth="1"/>
    <col min="2026" max="2026" width="6.8984375" style="3105" customWidth="1"/>
    <col min="2027" max="2028" width="7.59765625" style="3105" customWidth="1"/>
    <col min="2029" max="2029" width="6.8984375" style="3105" customWidth="1"/>
    <col min="2030" max="2030" width="7.8984375" style="3105" customWidth="1"/>
    <col min="2031" max="2031" width="9" style="3105"/>
    <col min="2032" max="2032" width="8.69921875" style="3105" customWidth="1"/>
    <col min="2033" max="2033" width="8.19921875" style="3105" customWidth="1"/>
    <col min="2034" max="2034" width="8.09765625" style="3105" customWidth="1"/>
    <col min="2035" max="2035" width="8.3984375" style="3105" customWidth="1"/>
    <col min="2036" max="2037" width="8.69921875" style="3105" customWidth="1"/>
    <col min="2038" max="2038" width="9.59765625" style="3105" customWidth="1"/>
    <col min="2039" max="2039" width="2.19921875" style="3105" customWidth="1"/>
    <col min="2040" max="2040" width="6.69921875" style="3105" customWidth="1"/>
    <col min="2041" max="2041" width="1.59765625" style="3105" customWidth="1"/>
    <col min="2042" max="2279" width="9" style="3105"/>
    <col min="2280" max="2280" width="7.59765625" style="3105" customWidth="1"/>
    <col min="2281" max="2281" width="9.3984375" style="3105" customWidth="1"/>
    <col min="2282" max="2282" width="6.8984375" style="3105" customWidth="1"/>
    <col min="2283" max="2284" width="7.59765625" style="3105" customWidth="1"/>
    <col min="2285" max="2285" width="6.8984375" style="3105" customWidth="1"/>
    <col min="2286" max="2286" width="7.8984375" style="3105" customWidth="1"/>
    <col min="2287" max="2287" width="9" style="3105"/>
    <col min="2288" max="2288" width="8.69921875" style="3105" customWidth="1"/>
    <col min="2289" max="2289" width="8.19921875" style="3105" customWidth="1"/>
    <col min="2290" max="2290" width="8.09765625" style="3105" customWidth="1"/>
    <col min="2291" max="2291" width="8.3984375" style="3105" customWidth="1"/>
    <col min="2292" max="2293" width="8.69921875" style="3105" customWidth="1"/>
    <col min="2294" max="2294" width="9.59765625" style="3105" customWidth="1"/>
    <col min="2295" max="2295" width="2.19921875" style="3105" customWidth="1"/>
    <col min="2296" max="2296" width="6.69921875" style="3105" customWidth="1"/>
    <col min="2297" max="2297" width="1.59765625" style="3105" customWidth="1"/>
    <col min="2298" max="2535" width="9" style="3105"/>
    <col min="2536" max="2536" width="7.59765625" style="3105" customWidth="1"/>
    <col min="2537" max="2537" width="9.3984375" style="3105" customWidth="1"/>
    <col min="2538" max="2538" width="6.8984375" style="3105" customWidth="1"/>
    <col min="2539" max="2540" width="7.59765625" style="3105" customWidth="1"/>
    <col min="2541" max="2541" width="6.8984375" style="3105" customWidth="1"/>
    <col min="2542" max="2542" width="7.8984375" style="3105" customWidth="1"/>
    <col min="2543" max="2543" width="9" style="3105"/>
    <col min="2544" max="2544" width="8.69921875" style="3105" customWidth="1"/>
    <col min="2545" max="2545" width="8.19921875" style="3105" customWidth="1"/>
    <col min="2546" max="2546" width="8.09765625" style="3105" customWidth="1"/>
    <col min="2547" max="2547" width="8.3984375" style="3105" customWidth="1"/>
    <col min="2548" max="2549" width="8.69921875" style="3105" customWidth="1"/>
    <col min="2550" max="2550" width="9.59765625" style="3105" customWidth="1"/>
    <col min="2551" max="2551" width="2.19921875" style="3105" customWidth="1"/>
    <col min="2552" max="2552" width="6.69921875" style="3105" customWidth="1"/>
    <col min="2553" max="2553" width="1.59765625" style="3105" customWidth="1"/>
    <col min="2554" max="2791" width="9" style="3105"/>
    <col min="2792" max="2792" width="7.59765625" style="3105" customWidth="1"/>
    <col min="2793" max="2793" width="9.3984375" style="3105" customWidth="1"/>
    <col min="2794" max="2794" width="6.8984375" style="3105" customWidth="1"/>
    <col min="2795" max="2796" width="7.59765625" style="3105" customWidth="1"/>
    <col min="2797" max="2797" width="6.8984375" style="3105" customWidth="1"/>
    <col min="2798" max="2798" width="7.8984375" style="3105" customWidth="1"/>
    <col min="2799" max="2799" width="9" style="3105"/>
    <col min="2800" max="2800" width="8.69921875" style="3105" customWidth="1"/>
    <col min="2801" max="2801" width="8.19921875" style="3105" customWidth="1"/>
    <col min="2802" max="2802" width="8.09765625" style="3105" customWidth="1"/>
    <col min="2803" max="2803" width="8.3984375" style="3105" customWidth="1"/>
    <col min="2804" max="2805" width="8.69921875" style="3105" customWidth="1"/>
    <col min="2806" max="2806" width="9.59765625" style="3105" customWidth="1"/>
    <col min="2807" max="2807" width="2.19921875" style="3105" customWidth="1"/>
    <col min="2808" max="2808" width="6.69921875" style="3105" customWidth="1"/>
    <col min="2809" max="2809" width="1.59765625" style="3105" customWidth="1"/>
    <col min="2810" max="3047" width="9" style="3105"/>
    <col min="3048" max="3048" width="7.59765625" style="3105" customWidth="1"/>
    <col min="3049" max="3049" width="9.3984375" style="3105" customWidth="1"/>
    <col min="3050" max="3050" width="6.8984375" style="3105" customWidth="1"/>
    <col min="3051" max="3052" width="7.59765625" style="3105" customWidth="1"/>
    <col min="3053" max="3053" width="6.8984375" style="3105" customWidth="1"/>
    <col min="3054" max="3054" width="7.8984375" style="3105" customWidth="1"/>
    <col min="3055" max="3055" width="9" style="3105"/>
    <col min="3056" max="3056" width="8.69921875" style="3105" customWidth="1"/>
    <col min="3057" max="3057" width="8.19921875" style="3105" customWidth="1"/>
    <col min="3058" max="3058" width="8.09765625" style="3105" customWidth="1"/>
    <col min="3059" max="3059" width="8.3984375" style="3105" customWidth="1"/>
    <col min="3060" max="3061" width="8.69921875" style="3105" customWidth="1"/>
    <col min="3062" max="3062" width="9.59765625" style="3105" customWidth="1"/>
    <col min="3063" max="3063" width="2.19921875" style="3105" customWidth="1"/>
    <col min="3064" max="3064" width="6.69921875" style="3105" customWidth="1"/>
    <col min="3065" max="3065" width="1.59765625" style="3105" customWidth="1"/>
    <col min="3066" max="3303" width="9" style="3105"/>
    <col min="3304" max="3304" width="7.59765625" style="3105" customWidth="1"/>
    <col min="3305" max="3305" width="9.3984375" style="3105" customWidth="1"/>
    <col min="3306" max="3306" width="6.8984375" style="3105" customWidth="1"/>
    <col min="3307" max="3308" width="7.59765625" style="3105" customWidth="1"/>
    <col min="3309" max="3309" width="6.8984375" style="3105" customWidth="1"/>
    <col min="3310" max="3310" width="7.8984375" style="3105" customWidth="1"/>
    <col min="3311" max="3311" width="9" style="3105"/>
    <col min="3312" max="3312" width="8.69921875" style="3105" customWidth="1"/>
    <col min="3313" max="3313" width="8.19921875" style="3105" customWidth="1"/>
    <col min="3314" max="3314" width="8.09765625" style="3105" customWidth="1"/>
    <col min="3315" max="3315" width="8.3984375" style="3105" customWidth="1"/>
    <col min="3316" max="3317" width="8.69921875" style="3105" customWidth="1"/>
    <col min="3318" max="3318" width="9.59765625" style="3105" customWidth="1"/>
    <col min="3319" max="3319" width="2.19921875" style="3105" customWidth="1"/>
    <col min="3320" max="3320" width="6.69921875" style="3105" customWidth="1"/>
    <col min="3321" max="3321" width="1.59765625" style="3105" customWidth="1"/>
    <col min="3322" max="3559" width="9" style="3105"/>
    <col min="3560" max="3560" width="7.59765625" style="3105" customWidth="1"/>
    <col min="3561" max="3561" width="9.3984375" style="3105" customWidth="1"/>
    <col min="3562" max="3562" width="6.8984375" style="3105" customWidth="1"/>
    <col min="3563" max="3564" width="7.59765625" style="3105" customWidth="1"/>
    <col min="3565" max="3565" width="6.8984375" style="3105" customWidth="1"/>
    <col min="3566" max="3566" width="7.8984375" style="3105" customWidth="1"/>
    <col min="3567" max="3567" width="9" style="3105"/>
    <col min="3568" max="3568" width="8.69921875" style="3105" customWidth="1"/>
    <col min="3569" max="3569" width="8.19921875" style="3105" customWidth="1"/>
    <col min="3570" max="3570" width="8.09765625" style="3105" customWidth="1"/>
    <col min="3571" max="3571" width="8.3984375" style="3105" customWidth="1"/>
    <col min="3572" max="3573" width="8.69921875" style="3105" customWidth="1"/>
    <col min="3574" max="3574" width="9.59765625" style="3105" customWidth="1"/>
    <col min="3575" max="3575" width="2.19921875" style="3105" customWidth="1"/>
    <col min="3576" max="3576" width="6.69921875" style="3105" customWidth="1"/>
    <col min="3577" max="3577" width="1.59765625" style="3105" customWidth="1"/>
    <col min="3578" max="3815" width="9" style="3105"/>
    <col min="3816" max="3816" width="7.59765625" style="3105" customWidth="1"/>
    <col min="3817" max="3817" width="9.3984375" style="3105" customWidth="1"/>
    <col min="3818" max="3818" width="6.8984375" style="3105" customWidth="1"/>
    <col min="3819" max="3820" width="7.59765625" style="3105" customWidth="1"/>
    <col min="3821" max="3821" width="6.8984375" style="3105" customWidth="1"/>
    <col min="3822" max="3822" width="7.8984375" style="3105" customWidth="1"/>
    <col min="3823" max="3823" width="9" style="3105"/>
    <col min="3824" max="3824" width="8.69921875" style="3105" customWidth="1"/>
    <col min="3825" max="3825" width="8.19921875" style="3105" customWidth="1"/>
    <col min="3826" max="3826" width="8.09765625" style="3105" customWidth="1"/>
    <col min="3827" max="3827" width="8.3984375" style="3105" customWidth="1"/>
    <col min="3828" max="3829" width="8.69921875" style="3105" customWidth="1"/>
    <col min="3830" max="3830" width="9.59765625" style="3105" customWidth="1"/>
    <col min="3831" max="3831" width="2.19921875" style="3105" customWidth="1"/>
    <col min="3832" max="3832" width="6.69921875" style="3105" customWidth="1"/>
    <col min="3833" max="3833" width="1.59765625" style="3105" customWidth="1"/>
    <col min="3834" max="4071" width="9" style="3105"/>
    <col min="4072" max="4072" width="7.59765625" style="3105" customWidth="1"/>
    <col min="4073" max="4073" width="9.3984375" style="3105" customWidth="1"/>
    <col min="4074" max="4074" width="6.8984375" style="3105" customWidth="1"/>
    <col min="4075" max="4076" width="7.59765625" style="3105" customWidth="1"/>
    <col min="4077" max="4077" width="6.8984375" style="3105" customWidth="1"/>
    <col min="4078" max="4078" width="7.8984375" style="3105" customWidth="1"/>
    <col min="4079" max="4079" width="9" style="3105"/>
    <col min="4080" max="4080" width="8.69921875" style="3105" customWidth="1"/>
    <col min="4081" max="4081" width="8.19921875" style="3105" customWidth="1"/>
    <col min="4082" max="4082" width="8.09765625" style="3105" customWidth="1"/>
    <col min="4083" max="4083" width="8.3984375" style="3105" customWidth="1"/>
    <col min="4084" max="4085" width="8.69921875" style="3105" customWidth="1"/>
    <col min="4086" max="4086" width="9.59765625" style="3105" customWidth="1"/>
    <col min="4087" max="4087" width="2.19921875" style="3105" customWidth="1"/>
    <col min="4088" max="4088" width="6.69921875" style="3105" customWidth="1"/>
    <col min="4089" max="4089" width="1.59765625" style="3105" customWidth="1"/>
    <col min="4090" max="4327" width="9" style="3105"/>
    <col min="4328" max="4328" width="7.59765625" style="3105" customWidth="1"/>
    <col min="4329" max="4329" width="9.3984375" style="3105" customWidth="1"/>
    <col min="4330" max="4330" width="6.8984375" style="3105" customWidth="1"/>
    <col min="4331" max="4332" width="7.59765625" style="3105" customWidth="1"/>
    <col min="4333" max="4333" width="6.8984375" style="3105" customWidth="1"/>
    <col min="4334" max="4334" width="7.8984375" style="3105" customWidth="1"/>
    <col min="4335" max="4335" width="9" style="3105"/>
    <col min="4336" max="4336" width="8.69921875" style="3105" customWidth="1"/>
    <col min="4337" max="4337" width="8.19921875" style="3105" customWidth="1"/>
    <col min="4338" max="4338" width="8.09765625" style="3105" customWidth="1"/>
    <col min="4339" max="4339" width="8.3984375" style="3105" customWidth="1"/>
    <col min="4340" max="4341" width="8.69921875" style="3105" customWidth="1"/>
    <col min="4342" max="4342" width="9.59765625" style="3105" customWidth="1"/>
    <col min="4343" max="4343" width="2.19921875" style="3105" customWidth="1"/>
    <col min="4344" max="4344" width="6.69921875" style="3105" customWidth="1"/>
    <col min="4345" max="4345" width="1.59765625" style="3105" customWidth="1"/>
    <col min="4346" max="4583" width="9" style="3105"/>
    <col min="4584" max="4584" width="7.59765625" style="3105" customWidth="1"/>
    <col min="4585" max="4585" width="9.3984375" style="3105" customWidth="1"/>
    <col min="4586" max="4586" width="6.8984375" style="3105" customWidth="1"/>
    <col min="4587" max="4588" width="7.59765625" style="3105" customWidth="1"/>
    <col min="4589" max="4589" width="6.8984375" style="3105" customWidth="1"/>
    <col min="4590" max="4590" width="7.8984375" style="3105" customWidth="1"/>
    <col min="4591" max="4591" width="9" style="3105"/>
    <col min="4592" max="4592" width="8.69921875" style="3105" customWidth="1"/>
    <col min="4593" max="4593" width="8.19921875" style="3105" customWidth="1"/>
    <col min="4594" max="4594" width="8.09765625" style="3105" customWidth="1"/>
    <col min="4595" max="4595" width="8.3984375" style="3105" customWidth="1"/>
    <col min="4596" max="4597" width="8.69921875" style="3105" customWidth="1"/>
    <col min="4598" max="4598" width="9.59765625" style="3105" customWidth="1"/>
    <col min="4599" max="4599" width="2.19921875" style="3105" customWidth="1"/>
    <col min="4600" max="4600" width="6.69921875" style="3105" customWidth="1"/>
    <col min="4601" max="4601" width="1.59765625" style="3105" customWidth="1"/>
    <col min="4602" max="4839" width="9" style="3105"/>
    <col min="4840" max="4840" width="7.59765625" style="3105" customWidth="1"/>
    <col min="4841" max="4841" width="9.3984375" style="3105" customWidth="1"/>
    <col min="4842" max="4842" width="6.8984375" style="3105" customWidth="1"/>
    <col min="4843" max="4844" width="7.59765625" style="3105" customWidth="1"/>
    <col min="4845" max="4845" width="6.8984375" style="3105" customWidth="1"/>
    <col min="4846" max="4846" width="7.8984375" style="3105" customWidth="1"/>
    <col min="4847" max="4847" width="9" style="3105"/>
    <col min="4848" max="4848" width="8.69921875" style="3105" customWidth="1"/>
    <col min="4849" max="4849" width="8.19921875" style="3105" customWidth="1"/>
    <col min="4850" max="4850" width="8.09765625" style="3105" customWidth="1"/>
    <col min="4851" max="4851" width="8.3984375" style="3105" customWidth="1"/>
    <col min="4852" max="4853" width="8.69921875" style="3105" customWidth="1"/>
    <col min="4854" max="4854" width="9.59765625" style="3105" customWidth="1"/>
    <col min="4855" max="4855" width="2.19921875" style="3105" customWidth="1"/>
    <col min="4856" max="4856" width="6.69921875" style="3105" customWidth="1"/>
    <col min="4857" max="4857" width="1.59765625" style="3105" customWidth="1"/>
    <col min="4858" max="5095" width="9" style="3105"/>
    <col min="5096" max="5096" width="7.59765625" style="3105" customWidth="1"/>
    <col min="5097" max="5097" width="9.3984375" style="3105" customWidth="1"/>
    <col min="5098" max="5098" width="6.8984375" style="3105" customWidth="1"/>
    <col min="5099" max="5100" width="7.59765625" style="3105" customWidth="1"/>
    <col min="5101" max="5101" width="6.8984375" style="3105" customWidth="1"/>
    <col min="5102" max="5102" width="7.8984375" style="3105" customWidth="1"/>
    <col min="5103" max="5103" width="9" style="3105"/>
    <col min="5104" max="5104" width="8.69921875" style="3105" customWidth="1"/>
    <col min="5105" max="5105" width="8.19921875" style="3105" customWidth="1"/>
    <col min="5106" max="5106" width="8.09765625" style="3105" customWidth="1"/>
    <col min="5107" max="5107" width="8.3984375" style="3105" customWidth="1"/>
    <col min="5108" max="5109" width="8.69921875" style="3105" customWidth="1"/>
    <col min="5110" max="5110" width="9.59765625" style="3105" customWidth="1"/>
    <col min="5111" max="5111" width="2.19921875" style="3105" customWidth="1"/>
    <col min="5112" max="5112" width="6.69921875" style="3105" customWidth="1"/>
    <col min="5113" max="5113" width="1.59765625" style="3105" customWidth="1"/>
    <col min="5114" max="5351" width="9" style="3105"/>
    <col min="5352" max="5352" width="7.59765625" style="3105" customWidth="1"/>
    <col min="5353" max="5353" width="9.3984375" style="3105" customWidth="1"/>
    <col min="5354" max="5354" width="6.8984375" style="3105" customWidth="1"/>
    <col min="5355" max="5356" width="7.59765625" style="3105" customWidth="1"/>
    <col min="5357" max="5357" width="6.8984375" style="3105" customWidth="1"/>
    <col min="5358" max="5358" width="7.8984375" style="3105" customWidth="1"/>
    <col min="5359" max="5359" width="9" style="3105"/>
    <col min="5360" max="5360" width="8.69921875" style="3105" customWidth="1"/>
    <col min="5361" max="5361" width="8.19921875" style="3105" customWidth="1"/>
    <col min="5362" max="5362" width="8.09765625" style="3105" customWidth="1"/>
    <col min="5363" max="5363" width="8.3984375" style="3105" customWidth="1"/>
    <col min="5364" max="5365" width="8.69921875" style="3105" customWidth="1"/>
    <col min="5366" max="5366" width="9.59765625" style="3105" customWidth="1"/>
    <col min="5367" max="5367" width="2.19921875" style="3105" customWidth="1"/>
    <col min="5368" max="5368" width="6.69921875" style="3105" customWidth="1"/>
    <col min="5369" max="5369" width="1.59765625" style="3105" customWidth="1"/>
    <col min="5370" max="5607" width="9" style="3105"/>
    <col min="5608" max="5608" width="7.59765625" style="3105" customWidth="1"/>
    <col min="5609" max="5609" width="9.3984375" style="3105" customWidth="1"/>
    <col min="5610" max="5610" width="6.8984375" style="3105" customWidth="1"/>
    <col min="5611" max="5612" width="7.59765625" style="3105" customWidth="1"/>
    <col min="5613" max="5613" width="6.8984375" style="3105" customWidth="1"/>
    <col min="5614" max="5614" width="7.8984375" style="3105" customWidth="1"/>
    <col min="5615" max="5615" width="9" style="3105"/>
    <col min="5616" max="5616" width="8.69921875" style="3105" customWidth="1"/>
    <col min="5617" max="5617" width="8.19921875" style="3105" customWidth="1"/>
    <col min="5618" max="5618" width="8.09765625" style="3105" customWidth="1"/>
    <col min="5619" max="5619" width="8.3984375" style="3105" customWidth="1"/>
    <col min="5620" max="5621" width="8.69921875" style="3105" customWidth="1"/>
    <col min="5622" max="5622" width="9.59765625" style="3105" customWidth="1"/>
    <col min="5623" max="5623" width="2.19921875" style="3105" customWidth="1"/>
    <col min="5624" max="5624" width="6.69921875" style="3105" customWidth="1"/>
    <col min="5625" max="5625" width="1.59765625" style="3105" customWidth="1"/>
    <col min="5626" max="5863" width="9" style="3105"/>
    <col min="5864" max="5864" width="7.59765625" style="3105" customWidth="1"/>
    <col min="5865" max="5865" width="9.3984375" style="3105" customWidth="1"/>
    <col min="5866" max="5866" width="6.8984375" style="3105" customWidth="1"/>
    <col min="5867" max="5868" width="7.59765625" style="3105" customWidth="1"/>
    <col min="5869" max="5869" width="6.8984375" style="3105" customWidth="1"/>
    <col min="5870" max="5870" width="7.8984375" style="3105" customWidth="1"/>
    <col min="5871" max="5871" width="9" style="3105"/>
    <col min="5872" max="5872" width="8.69921875" style="3105" customWidth="1"/>
    <col min="5873" max="5873" width="8.19921875" style="3105" customWidth="1"/>
    <col min="5874" max="5874" width="8.09765625" style="3105" customWidth="1"/>
    <col min="5875" max="5875" width="8.3984375" style="3105" customWidth="1"/>
    <col min="5876" max="5877" width="8.69921875" style="3105" customWidth="1"/>
    <col min="5878" max="5878" width="9.59765625" style="3105" customWidth="1"/>
    <col min="5879" max="5879" width="2.19921875" style="3105" customWidth="1"/>
    <col min="5880" max="5880" width="6.69921875" style="3105" customWidth="1"/>
    <col min="5881" max="5881" width="1.59765625" style="3105" customWidth="1"/>
    <col min="5882" max="6119" width="9" style="3105"/>
    <col min="6120" max="6120" width="7.59765625" style="3105" customWidth="1"/>
    <col min="6121" max="6121" width="9.3984375" style="3105" customWidth="1"/>
    <col min="6122" max="6122" width="6.8984375" style="3105" customWidth="1"/>
    <col min="6123" max="6124" width="7.59765625" style="3105" customWidth="1"/>
    <col min="6125" max="6125" width="6.8984375" style="3105" customWidth="1"/>
    <col min="6126" max="6126" width="7.8984375" style="3105" customWidth="1"/>
    <col min="6127" max="6127" width="9" style="3105"/>
    <col min="6128" max="6128" width="8.69921875" style="3105" customWidth="1"/>
    <col min="6129" max="6129" width="8.19921875" style="3105" customWidth="1"/>
    <col min="6130" max="6130" width="8.09765625" style="3105" customWidth="1"/>
    <col min="6131" max="6131" width="8.3984375" style="3105" customWidth="1"/>
    <col min="6132" max="6133" width="8.69921875" style="3105" customWidth="1"/>
    <col min="6134" max="6134" width="9.59765625" style="3105" customWidth="1"/>
    <col min="6135" max="6135" width="2.19921875" style="3105" customWidth="1"/>
    <col min="6136" max="6136" width="6.69921875" style="3105" customWidth="1"/>
    <col min="6137" max="6137" width="1.59765625" style="3105" customWidth="1"/>
    <col min="6138" max="6375" width="9" style="3105"/>
    <col min="6376" max="6376" width="7.59765625" style="3105" customWidth="1"/>
    <col min="6377" max="6377" width="9.3984375" style="3105" customWidth="1"/>
    <col min="6378" max="6378" width="6.8984375" style="3105" customWidth="1"/>
    <col min="6379" max="6380" width="7.59765625" style="3105" customWidth="1"/>
    <col min="6381" max="6381" width="6.8984375" style="3105" customWidth="1"/>
    <col min="6382" max="6382" width="7.8984375" style="3105" customWidth="1"/>
    <col min="6383" max="6383" width="9" style="3105"/>
    <col min="6384" max="6384" width="8.69921875" style="3105" customWidth="1"/>
    <col min="6385" max="6385" width="8.19921875" style="3105" customWidth="1"/>
    <col min="6386" max="6386" width="8.09765625" style="3105" customWidth="1"/>
    <col min="6387" max="6387" width="8.3984375" style="3105" customWidth="1"/>
    <col min="6388" max="6389" width="8.69921875" style="3105" customWidth="1"/>
    <col min="6390" max="6390" width="9.59765625" style="3105" customWidth="1"/>
    <col min="6391" max="6391" width="2.19921875" style="3105" customWidth="1"/>
    <col min="6392" max="6392" width="6.69921875" style="3105" customWidth="1"/>
    <col min="6393" max="6393" width="1.59765625" style="3105" customWidth="1"/>
    <col min="6394" max="6631" width="9" style="3105"/>
    <col min="6632" max="6632" width="7.59765625" style="3105" customWidth="1"/>
    <col min="6633" max="6633" width="9.3984375" style="3105" customWidth="1"/>
    <col min="6634" max="6634" width="6.8984375" style="3105" customWidth="1"/>
    <col min="6635" max="6636" width="7.59765625" style="3105" customWidth="1"/>
    <col min="6637" max="6637" width="6.8984375" style="3105" customWidth="1"/>
    <col min="6638" max="6638" width="7.8984375" style="3105" customWidth="1"/>
    <col min="6639" max="6639" width="9" style="3105"/>
    <col min="6640" max="6640" width="8.69921875" style="3105" customWidth="1"/>
    <col min="6641" max="6641" width="8.19921875" style="3105" customWidth="1"/>
    <col min="6642" max="6642" width="8.09765625" style="3105" customWidth="1"/>
    <col min="6643" max="6643" width="8.3984375" style="3105" customWidth="1"/>
    <col min="6644" max="6645" width="8.69921875" style="3105" customWidth="1"/>
    <col min="6646" max="6646" width="9.59765625" style="3105" customWidth="1"/>
    <col min="6647" max="6647" width="2.19921875" style="3105" customWidth="1"/>
    <col min="6648" max="6648" width="6.69921875" style="3105" customWidth="1"/>
    <col min="6649" max="6649" width="1.59765625" style="3105" customWidth="1"/>
    <col min="6650" max="6887" width="9" style="3105"/>
    <col min="6888" max="6888" width="7.59765625" style="3105" customWidth="1"/>
    <col min="6889" max="6889" width="9.3984375" style="3105" customWidth="1"/>
    <col min="6890" max="6890" width="6.8984375" style="3105" customWidth="1"/>
    <col min="6891" max="6892" width="7.59765625" style="3105" customWidth="1"/>
    <col min="6893" max="6893" width="6.8984375" style="3105" customWidth="1"/>
    <col min="6894" max="6894" width="7.8984375" style="3105" customWidth="1"/>
    <col min="6895" max="6895" width="9" style="3105"/>
    <col min="6896" max="6896" width="8.69921875" style="3105" customWidth="1"/>
    <col min="6897" max="6897" width="8.19921875" style="3105" customWidth="1"/>
    <col min="6898" max="6898" width="8.09765625" style="3105" customWidth="1"/>
    <col min="6899" max="6899" width="8.3984375" style="3105" customWidth="1"/>
    <col min="6900" max="6901" width="8.69921875" style="3105" customWidth="1"/>
    <col min="6902" max="6902" width="9.59765625" style="3105" customWidth="1"/>
    <col min="6903" max="6903" width="2.19921875" style="3105" customWidth="1"/>
    <col min="6904" max="6904" width="6.69921875" style="3105" customWidth="1"/>
    <col min="6905" max="6905" width="1.59765625" style="3105" customWidth="1"/>
    <col min="6906" max="7143" width="9" style="3105"/>
    <col min="7144" max="7144" width="7.59765625" style="3105" customWidth="1"/>
    <col min="7145" max="7145" width="9.3984375" style="3105" customWidth="1"/>
    <col min="7146" max="7146" width="6.8984375" style="3105" customWidth="1"/>
    <col min="7147" max="7148" width="7.59765625" style="3105" customWidth="1"/>
    <col min="7149" max="7149" width="6.8984375" style="3105" customWidth="1"/>
    <col min="7150" max="7150" width="7.8984375" style="3105" customWidth="1"/>
    <col min="7151" max="7151" width="9" style="3105"/>
    <col min="7152" max="7152" width="8.69921875" style="3105" customWidth="1"/>
    <col min="7153" max="7153" width="8.19921875" style="3105" customWidth="1"/>
    <col min="7154" max="7154" width="8.09765625" style="3105" customWidth="1"/>
    <col min="7155" max="7155" width="8.3984375" style="3105" customWidth="1"/>
    <col min="7156" max="7157" width="8.69921875" style="3105" customWidth="1"/>
    <col min="7158" max="7158" width="9.59765625" style="3105" customWidth="1"/>
    <col min="7159" max="7159" width="2.19921875" style="3105" customWidth="1"/>
    <col min="7160" max="7160" width="6.69921875" style="3105" customWidth="1"/>
    <col min="7161" max="7161" width="1.59765625" style="3105" customWidth="1"/>
    <col min="7162" max="7399" width="9" style="3105"/>
    <col min="7400" max="7400" width="7.59765625" style="3105" customWidth="1"/>
    <col min="7401" max="7401" width="9.3984375" style="3105" customWidth="1"/>
    <col min="7402" max="7402" width="6.8984375" style="3105" customWidth="1"/>
    <col min="7403" max="7404" width="7.59765625" style="3105" customWidth="1"/>
    <col min="7405" max="7405" width="6.8984375" style="3105" customWidth="1"/>
    <col min="7406" max="7406" width="7.8984375" style="3105" customWidth="1"/>
    <col min="7407" max="7407" width="9" style="3105"/>
    <col min="7408" max="7408" width="8.69921875" style="3105" customWidth="1"/>
    <col min="7409" max="7409" width="8.19921875" style="3105" customWidth="1"/>
    <col min="7410" max="7410" width="8.09765625" style="3105" customWidth="1"/>
    <col min="7411" max="7411" width="8.3984375" style="3105" customWidth="1"/>
    <col min="7412" max="7413" width="8.69921875" style="3105" customWidth="1"/>
    <col min="7414" max="7414" width="9.59765625" style="3105" customWidth="1"/>
    <col min="7415" max="7415" width="2.19921875" style="3105" customWidth="1"/>
    <col min="7416" max="7416" width="6.69921875" style="3105" customWidth="1"/>
    <col min="7417" max="7417" width="1.59765625" style="3105" customWidth="1"/>
    <col min="7418" max="7655" width="9" style="3105"/>
    <col min="7656" max="7656" width="7.59765625" style="3105" customWidth="1"/>
    <col min="7657" max="7657" width="9.3984375" style="3105" customWidth="1"/>
    <col min="7658" max="7658" width="6.8984375" style="3105" customWidth="1"/>
    <col min="7659" max="7660" width="7.59765625" style="3105" customWidth="1"/>
    <col min="7661" max="7661" width="6.8984375" style="3105" customWidth="1"/>
    <col min="7662" max="7662" width="7.8984375" style="3105" customWidth="1"/>
    <col min="7663" max="7663" width="9" style="3105"/>
    <col min="7664" max="7664" width="8.69921875" style="3105" customWidth="1"/>
    <col min="7665" max="7665" width="8.19921875" style="3105" customWidth="1"/>
    <col min="7666" max="7666" width="8.09765625" style="3105" customWidth="1"/>
    <col min="7667" max="7667" width="8.3984375" style="3105" customWidth="1"/>
    <col min="7668" max="7669" width="8.69921875" style="3105" customWidth="1"/>
    <col min="7670" max="7670" width="9.59765625" style="3105" customWidth="1"/>
    <col min="7671" max="7671" width="2.19921875" style="3105" customWidth="1"/>
    <col min="7672" max="7672" width="6.69921875" style="3105" customWidth="1"/>
    <col min="7673" max="7673" width="1.59765625" style="3105" customWidth="1"/>
    <col min="7674" max="7911" width="9" style="3105"/>
    <col min="7912" max="7912" width="7.59765625" style="3105" customWidth="1"/>
    <col min="7913" max="7913" width="9.3984375" style="3105" customWidth="1"/>
    <col min="7914" max="7914" width="6.8984375" style="3105" customWidth="1"/>
    <col min="7915" max="7916" width="7.59765625" style="3105" customWidth="1"/>
    <col min="7917" max="7917" width="6.8984375" style="3105" customWidth="1"/>
    <col min="7918" max="7918" width="7.8984375" style="3105" customWidth="1"/>
    <col min="7919" max="7919" width="9" style="3105"/>
    <col min="7920" max="7920" width="8.69921875" style="3105" customWidth="1"/>
    <col min="7921" max="7921" width="8.19921875" style="3105" customWidth="1"/>
    <col min="7922" max="7922" width="8.09765625" style="3105" customWidth="1"/>
    <col min="7923" max="7923" width="8.3984375" style="3105" customWidth="1"/>
    <col min="7924" max="7925" width="8.69921875" style="3105" customWidth="1"/>
    <col min="7926" max="7926" width="9.59765625" style="3105" customWidth="1"/>
    <col min="7927" max="7927" width="2.19921875" style="3105" customWidth="1"/>
    <col min="7928" max="7928" width="6.69921875" style="3105" customWidth="1"/>
    <col min="7929" max="7929" width="1.59765625" style="3105" customWidth="1"/>
    <col min="7930" max="8167" width="9" style="3105"/>
    <col min="8168" max="8168" width="7.59765625" style="3105" customWidth="1"/>
    <col min="8169" max="8169" width="9.3984375" style="3105" customWidth="1"/>
    <col min="8170" max="8170" width="6.8984375" style="3105" customWidth="1"/>
    <col min="8171" max="8172" width="7.59765625" style="3105" customWidth="1"/>
    <col min="8173" max="8173" width="6.8984375" style="3105" customWidth="1"/>
    <col min="8174" max="8174" width="7.8984375" style="3105" customWidth="1"/>
    <col min="8175" max="8175" width="9" style="3105"/>
    <col min="8176" max="8176" width="8.69921875" style="3105" customWidth="1"/>
    <col min="8177" max="8177" width="8.19921875" style="3105" customWidth="1"/>
    <col min="8178" max="8178" width="8.09765625" style="3105" customWidth="1"/>
    <col min="8179" max="8179" width="8.3984375" style="3105" customWidth="1"/>
    <col min="8180" max="8181" width="8.69921875" style="3105" customWidth="1"/>
    <col min="8182" max="8182" width="9.59765625" style="3105" customWidth="1"/>
    <col min="8183" max="8183" width="2.19921875" style="3105" customWidth="1"/>
    <col min="8184" max="8184" width="6.69921875" style="3105" customWidth="1"/>
    <col min="8185" max="8185" width="1.59765625" style="3105" customWidth="1"/>
    <col min="8186" max="8423" width="9" style="3105"/>
    <col min="8424" max="8424" width="7.59765625" style="3105" customWidth="1"/>
    <col min="8425" max="8425" width="9.3984375" style="3105" customWidth="1"/>
    <col min="8426" max="8426" width="6.8984375" style="3105" customWidth="1"/>
    <col min="8427" max="8428" width="7.59765625" style="3105" customWidth="1"/>
    <col min="8429" max="8429" width="6.8984375" style="3105" customWidth="1"/>
    <col min="8430" max="8430" width="7.8984375" style="3105" customWidth="1"/>
    <col min="8431" max="8431" width="9" style="3105"/>
    <col min="8432" max="8432" width="8.69921875" style="3105" customWidth="1"/>
    <col min="8433" max="8433" width="8.19921875" style="3105" customWidth="1"/>
    <col min="8434" max="8434" width="8.09765625" style="3105" customWidth="1"/>
    <col min="8435" max="8435" width="8.3984375" style="3105" customWidth="1"/>
    <col min="8436" max="8437" width="8.69921875" style="3105" customWidth="1"/>
    <col min="8438" max="8438" width="9.59765625" style="3105" customWidth="1"/>
    <col min="8439" max="8439" width="2.19921875" style="3105" customWidth="1"/>
    <col min="8440" max="8440" width="6.69921875" style="3105" customWidth="1"/>
    <col min="8441" max="8441" width="1.59765625" style="3105" customWidth="1"/>
    <col min="8442" max="8679" width="9" style="3105"/>
    <col min="8680" max="8680" width="7.59765625" style="3105" customWidth="1"/>
    <col min="8681" max="8681" width="9.3984375" style="3105" customWidth="1"/>
    <col min="8682" max="8682" width="6.8984375" style="3105" customWidth="1"/>
    <col min="8683" max="8684" width="7.59765625" style="3105" customWidth="1"/>
    <col min="8685" max="8685" width="6.8984375" style="3105" customWidth="1"/>
    <col min="8686" max="8686" width="7.8984375" style="3105" customWidth="1"/>
    <col min="8687" max="8687" width="9" style="3105"/>
    <col min="8688" max="8688" width="8.69921875" style="3105" customWidth="1"/>
    <col min="8689" max="8689" width="8.19921875" style="3105" customWidth="1"/>
    <col min="8690" max="8690" width="8.09765625" style="3105" customWidth="1"/>
    <col min="8691" max="8691" width="8.3984375" style="3105" customWidth="1"/>
    <col min="8692" max="8693" width="8.69921875" style="3105" customWidth="1"/>
    <col min="8694" max="8694" width="9.59765625" style="3105" customWidth="1"/>
    <col min="8695" max="8695" width="2.19921875" style="3105" customWidth="1"/>
    <col min="8696" max="8696" width="6.69921875" style="3105" customWidth="1"/>
    <col min="8697" max="8697" width="1.59765625" style="3105" customWidth="1"/>
    <col min="8698" max="8935" width="9" style="3105"/>
    <col min="8936" max="8936" width="7.59765625" style="3105" customWidth="1"/>
    <col min="8937" max="8937" width="9.3984375" style="3105" customWidth="1"/>
    <col min="8938" max="8938" width="6.8984375" style="3105" customWidth="1"/>
    <col min="8939" max="8940" width="7.59765625" style="3105" customWidth="1"/>
    <col min="8941" max="8941" width="6.8984375" style="3105" customWidth="1"/>
    <col min="8942" max="8942" width="7.8984375" style="3105" customWidth="1"/>
    <col min="8943" max="8943" width="9" style="3105"/>
    <col min="8944" max="8944" width="8.69921875" style="3105" customWidth="1"/>
    <col min="8945" max="8945" width="8.19921875" style="3105" customWidth="1"/>
    <col min="8946" max="8946" width="8.09765625" style="3105" customWidth="1"/>
    <col min="8947" max="8947" width="8.3984375" style="3105" customWidth="1"/>
    <col min="8948" max="8949" width="8.69921875" style="3105" customWidth="1"/>
    <col min="8950" max="8950" width="9.59765625" style="3105" customWidth="1"/>
    <col min="8951" max="8951" width="2.19921875" style="3105" customWidth="1"/>
    <col min="8952" max="8952" width="6.69921875" style="3105" customWidth="1"/>
    <col min="8953" max="8953" width="1.59765625" style="3105" customWidth="1"/>
    <col min="8954" max="9191" width="9" style="3105"/>
    <col min="9192" max="9192" width="7.59765625" style="3105" customWidth="1"/>
    <col min="9193" max="9193" width="9.3984375" style="3105" customWidth="1"/>
    <col min="9194" max="9194" width="6.8984375" style="3105" customWidth="1"/>
    <col min="9195" max="9196" width="7.59765625" style="3105" customWidth="1"/>
    <col min="9197" max="9197" width="6.8984375" style="3105" customWidth="1"/>
    <col min="9198" max="9198" width="7.8984375" style="3105" customWidth="1"/>
    <col min="9199" max="9199" width="9" style="3105"/>
    <col min="9200" max="9200" width="8.69921875" style="3105" customWidth="1"/>
    <col min="9201" max="9201" width="8.19921875" style="3105" customWidth="1"/>
    <col min="9202" max="9202" width="8.09765625" style="3105" customWidth="1"/>
    <col min="9203" max="9203" width="8.3984375" style="3105" customWidth="1"/>
    <col min="9204" max="9205" width="8.69921875" style="3105" customWidth="1"/>
    <col min="9206" max="9206" width="9.59765625" style="3105" customWidth="1"/>
    <col min="9207" max="9207" width="2.19921875" style="3105" customWidth="1"/>
    <col min="9208" max="9208" width="6.69921875" style="3105" customWidth="1"/>
    <col min="9209" max="9209" width="1.59765625" style="3105" customWidth="1"/>
    <col min="9210" max="9447" width="9" style="3105"/>
    <col min="9448" max="9448" width="7.59765625" style="3105" customWidth="1"/>
    <col min="9449" max="9449" width="9.3984375" style="3105" customWidth="1"/>
    <col min="9450" max="9450" width="6.8984375" style="3105" customWidth="1"/>
    <col min="9451" max="9452" width="7.59765625" style="3105" customWidth="1"/>
    <col min="9453" max="9453" width="6.8984375" style="3105" customWidth="1"/>
    <col min="9454" max="9454" width="7.8984375" style="3105" customWidth="1"/>
    <col min="9455" max="9455" width="9" style="3105"/>
    <col min="9456" max="9456" width="8.69921875" style="3105" customWidth="1"/>
    <col min="9457" max="9457" width="8.19921875" style="3105" customWidth="1"/>
    <col min="9458" max="9458" width="8.09765625" style="3105" customWidth="1"/>
    <col min="9459" max="9459" width="8.3984375" style="3105" customWidth="1"/>
    <col min="9460" max="9461" width="8.69921875" style="3105" customWidth="1"/>
    <col min="9462" max="9462" width="9.59765625" style="3105" customWidth="1"/>
    <col min="9463" max="9463" width="2.19921875" style="3105" customWidth="1"/>
    <col min="9464" max="9464" width="6.69921875" style="3105" customWidth="1"/>
    <col min="9465" max="9465" width="1.59765625" style="3105" customWidth="1"/>
    <col min="9466" max="9703" width="9" style="3105"/>
    <col min="9704" max="9704" width="7.59765625" style="3105" customWidth="1"/>
    <col min="9705" max="9705" width="9.3984375" style="3105" customWidth="1"/>
    <col min="9706" max="9706" width="6.8984375" style="3105" customWidth="1"/>
    <col min="9707" max="9708" width="7.59765625" style="3105" customWidth="1"/>
    <col min="9709" max="9709" width="6.8984375" style="3105" customWidth="1"/>
    <col min="9710" max="9710" width="7.8984375" style="3105" customWidth="1"/>
    <col min="9711" max="9711" width="9" style="3105"/>
    <col min="9712" max="9712" width="8.69921875" style="3105" customWidth="1"/>
    <col min="9713" max="9713" width="8.19921875" style="3105" customWidth="1"/>
    <col min="9714" max="9714" width="8.09765625" style="3105" customWidth="1"/>
    <col min="9715" max="9715" width="8.3984375" style="3105" customWidth="1"/>
    <col min="9716" max="9717" width="8.69921875" style="3105" customWidth="1"/>
    <col min="9718" max="9718" width="9.59765625" style="3105" customWidth="1"/>
    <col min="9719" max="9719" width="2.19921875" style="3105" customWidth="1"/>
    <col min="9720" max="9720" width="6.69921875" style="3105" customWidth="1"/>
    <col min="9721" max="9721" width="1.59765625" style="3105" customWidth="1"/>
    <col min="9722" max="9959" width="9" style="3105"/>
    <col min="9960" max="9960" width="7.59765625" style="3105" customWidth="1"/>
    <col min="9961" max="9961" width="9.3984375" style="3105" customWidth="1"/>
    <col min="9962" max="9962" width="6.8984375" style="3105" customWidth="1"/>
    <col min="9963" max="9964" width="7.59765625" style="3105" customWidth="1"/>
    <col min="9965" max="9965" width="6.8984375" style="3105" customWidth="1"/>
    <col min="9966" max="9966" width="7.8984375" style="3105" customWidth="1"/>
    <col min="9967" max="9967" width="9" style="3105"/>
    <col min="9968" max="9968" width="8.69921875" style="3105" customWidth="1"/>
    <col min="9969" max="9969" width="8.19921875" style="3105" customWidth="1"/>
    <col min="9970" max="9970" width="8.09765625" style="3105" customWidth="1"/>
    <col min="9971" max="9971" width="8.3984375" style="3105" customWidth="1"/>
    <col min="9972" max="9973" width="8.69921875" style="3105" customWidth="1"/>
    <col min="9974" max="9974" width="9.59765625" style="3105" customWidth="1"/>
    <col min="9975" max="9975" width="2.19921875" style="3105" customWidth="1"/>
    <col min="9976" max="9976" width="6.69921875" style="3105" customWidth="1"/>
    <col min="9977" max="9977" width="1.59765625" style="3105" customWidth="1"/>
    <col min="9978" max="10215" width="9" style="3105"/>
    <col min="10216" max="10216" width="7.59765625" style="3105" customWidth="1"/>
    <col min="10217" max="10217" width="9.3984375" style="3105" customWidth="1"/>
    <col min="10218" max="10218" width="6.8984375" style="3105" customWidth="1"/>
    <col min="10219" max="10220" width="7.59765625" style="3105" customWidth="1"/>
    <col min="10221" max="10221" width="6.8984375" style="3105" customWidth="1"/>
    <col min="10222" max="10222" width="7.8984375" style="3105" customWidth="1"/>
    <col min="10223" max="10223" width="9" style="3105"/>
    <col min="10224" max="10224" width="8.69921875" style="3105" customWidth="1"/>
    <col min="10225" max="10225" width="8.19921875" style="3105" customWidth="1"/>
    <col min="10226" max="10226" width="8.09765625" style="3105" customWidth="1"/>
    <col min="10227" max="10227" width="8.3984375" style="3105" customWidth="1"/>
    <col min="10228" max="10229" width="8.69921875" style="3105" customWidth="1"/>
    <col min="10230" max="10230" width="9.59765625" style="3105" customWidth="1"/>
    <col min="10231" max="10231" width="2.19921875" style="3105" customWidth="1"/>
    <col min="10232" max="10232" width="6.69921875" style="3105" customWidth="1"/>
    <col min="10233" max="10233" width="1.59765625" style="3105" customWidth="1"/>
    <col min="10234" max="10471" width="9" style="3105"/>
    <col min="10472" max="10472" width="7.59765625" style="3105" customWidth="1"/>
    <col min="10473" max="10473" width="9.3984375" style="3105" customWidth="1"/>
    <col min="10474" max="10474" width="6.8984375" style="3105" customWidth="1"/>
    <col min="10475" max="10476" width="7.59765625" style="3105" customWidth="1"/>
    <col min="10477" max="10477" width="6.8984375" style="3105" customWidth="1"/>
    <col min="10478" max="10478" width="7.8984375" style="3105" customWidth="1"/>
    <col min="10479" max="10479" width="9" style="3105"/>
    <col min="10480" max="10480" width="8.69921875" style="3105" customWidth="1"/>
    <col min="10481" max="10481" width="8.19921875" style="3105" customWidth="1"/>
    <col min="10482" max="10482" width="8.09765625" style="3105" customWidth="1"/>
    <col min="10483" max="10483" width="8.3984375" style="3105" customWidth="1"/>
    <col min="10484" max="10485" width="8.69921875" style="3105" customWidth="1"/>
    <col min="10486" max="10486" width="9.59765625" style="3105" customWidth="1"/>
    <col min="10487" max="10487" width="2.19921875" style="3105" customWidth="1"/>
    <col min="10488" max="10488" width="6.69921875" style="3105" customWidth="1"/>
    <col min="10489" max="10489" width="1.59765625" style="3105" customWidth="1"/>
    <col min="10490" max="10727" width="9" style="3105"/>
    <col min="10728" max="10728" width="7.59765625" style="3105" customWidth="1"/>
    <col min="10729" max="10729" width="9.3984375" style="3105" customWidth="1"/>
    <col min="10730" max="10730" width="6.8984375" style="3105" customWidth="1"/>
    <col min="10731" max="10732" width="7.59765625" style="3105" customWidth="1"/>
    <col min="10733" max="10733" width="6.8984375" style="3105" customWidth="1"/>
    <col min="10734" max="10734" width="7.8984375" style="3105" customWidth="1"/>
    <col min="10735" max="10735" width="9" style="3105"/>
    <col min="10736" max="10736" width="8.69921875" style="3105" customWidth="1"/>
    <col min="10737" max="10737" width="8.19921875" style="3105" customWidth="1"/>
    <col min="10738" max="10738" width="8.09765625" style="3105" customWidth="1"/>
    <col min="10739" max="10739" width="8.3984375" style="3105" customWidth="1"/>
    <col min="10740" max="10741" width="8.69921875" style="3105" customWidth="1"/>
    <col min="10742" max="10742" width="9.59765625" style="3105" customWidth="1"/>
    <col min="10743" max="10743" width="2.19921875" style="3105" customWidth="1"/>
    <col min="10744" max="10744" width="6.69921875" style="3105" customWidth="1"/>
    <col min="10745" max="10745" width="1.59765625" style="3105" customWidth="1"/>
    <col min="10746" max="10983" width="9" style="3105"/>
    <col min="10984" max="10984" width="7.59765625" style="3105" customWidth="1"/>
    <col min="10985" max="10985" width="9.3984375" style="3105" customWidth="1"/>
    <col min="10986" max="10986" width="6.8984375" style="3105" customWidth="1"/>
    <col min="10987" max="10988" width="7.59765625" style="3105" customWidth="1"/>
    <col min="10989" max="10989" width="6.8984375" style="3105" customWidth="1"/>
    <col min="10990" max="10990" width="7.8984375" style="3105" customWidth="1"/>
    <col min="10991" max="10991" width="9" style="3105"/>
    <col min="10992" max="10992" width="8.69921875" style="3105" customWidth="1"/>
    <col min="10993" max="10993" width="8.19921875" style="3105" customWidth="1"/>
    <col min="10994" max="10994" width="8.09765625" style="3105" customWidth="1"/>
    <col min="10995" max="10995" width="8.3984375" style="3105" customWidth="1"/>
    <col min="10996" max="10997" width="8.69921875" style="3105" customWidth="1"/>
    <col min="10998" max="10998" width="9.59765625" style="3105" customWidth="1"/>
    <col min="10999" max="10999" width="2.19921875" style="3105" customWidth="1"/>
    <col min="11000" max="11000" width="6.69921875" style="3105" customWidth="1"/>
    <col min="11001" max="11001" width="1.59765625" style="3105" customWidth="1"/>
    <col min="11002" max="11239" width="9" style="3105"/>
    <col min="11240" max="11240" width="7.59765625" style="3105" customWidth="1"/>
    <col min="11241" max="11241" width="9.3984375" style="3105" customWidth="1"/>
    <col min="11242" max="11242" width="6.8984375" style="3105" customWidth="1"/>
    <col min="11243" max="11244" width="7.59765625" style="3105" customWidth="1"/>
    <col min="11245" max="11245" width="6.8984375" style="3105" customWidth="1"/>
    <col min="11246" max="11246" width="7.8984375" style="3105" customWidth="1"/>
    <col min="11247" max="11247" width="9" style="3105"/>
    <col min="11248" max="11248" width="8.69921875" style="3105" customWidth="1"/>
    <col min="11249" max="11249" width="8.19921875" style="3105" customWidth="1"/>
    <col min="11250" max="11250" width="8.09765625" style="3105" customWidth="1"/>
    <col min="11251" max="11251" width="8.3984375" style="3105" customWidth="1"/>
    <col min="11252" max="11253" width="8.69921875" style="3105" customWidth="1"/>
    <col min="11254" max="11254" width="9.59765625" style="3105" customWidth="1"/>
    <col min="11255" max="11255" width="2.19921875" style="3105" customWidth="1"/>
    <col min="11256" max="11256" width="6.69921875" style="3105" customWidth="1"/>
    <col min="11257" max="11257" width="1.59765625" style="3105" customWidth="1"/>
    <col min="11258" max="11495" width="9" style="3105"/>
    <col min="11496" max="11496" width="7.59765625" style="3105" customWidth="1"/>
    <col min="11497" max="11497" width="9.3984375" style="3105" customWidth="1"/>
    <col min="11498" max="11498" width="6.8984375" style="3105" customWidth="1"/>
    <col min="11499" max="11500" width="7.59765625" style="3105" customWidth="1"/>
    <col min="11501" max="11501" width="6.8984375" style="3105" customWidth="1"/>
    <col min="11502" max="11502" width="7.8984375" style="3105" customWidth="1"/>
    <col min="11503" max="11503" width="9" style="3105"/>
    <col min="11504" max="11504" width="8.69921875" style="3105" customWidth="1"/>
    <col min="11505" max="11505" width="8.19921875" style="3105" customWidth="1"/>
    <col min="11506" max="11506" width="8.09765625" style="3105" customWidth="1"/>
    <col min="11507" max="11507" width="8.3984375" style="3105" customWidth="1"/>
    <col min="11508" max="11509" width="8.69921875" style="3105" customWidth="1"/>
    <col min="11510" max="11510" width="9.59765625" style="3105" customWidth="1"/>
    <col min="11511" max="11511" width="2.19921875" style="3105" customWidth="1"/>
    <col min="11512" max="11512" width="6.69921875" style="3105" customWidth="1"/>
    <col min="11513" max="11513" width="1.59765625" style="3105" customWidth="1"/>
    <col min="11514" max="11751" width="9" style="3105"/>
    <col min="11752" max="11752" width="7.59765625" style="3105" customWidth="1"/>
    <col min="11753" max="11753" width="9.3984375" style="3105" customWidth="1"/>
    <col min="11754" max="11754" width="6.8984375" style="3105" customWidth="1"/>
    <col min="11755" max="11756" width="7.59765625" style="3105" customWidth="1"/>
    <col min="11757" max="11757" width="6.8984375" style="3105" customWidth="1"/>
    <col min="11758" max="11758" width="7.8984375" style="3105" customWidth="1"/>
    <col min="11759" max="11759" width="9" style="3105"/>
    <col min="11760" max="11760" width="8.69921875" style="3105" customWidth="1"/>
    <col min="11761" max="11761" width="8.19921875" style="3105" customWidth="1"/>
    <col min="11762" max="11762" width="8.09765625" style="3105" customWidth="1"/>
    <col min="11763" max="11763" width="8.3984375" style="3105" customWidth="1"/>
    <col min="11764" max="11765" width="8.69921875" style="3105" customWidth="1"/>
    <col min="11766" max="11766" width="9.59765625" style="3105" customWidth="1"/>
    <col min="11767" max="11767" width="2.19921875" style="3105" customWidth="1"/>
    <col min="11768" max="11768" width="6.69921875" style="3105" customWidth="1"/>
    <col min="11769" max="11769" width="1.59765625" style="3105" customWidth="1"/>
    <col min="11770" max="12007" width="9" style="3105"/>
    <col min="12008" max="12008" width="7.59765625" style="3105" customWidth="1"/>
    <col min="12009" max="12009" width="9.3984375" style="3105" customWidth="1"/>
    <col min="12010" max="12010" width="6.8984375" style="3105" customWidth="1"/>
    <col min="12011" max="12012" width="7.59765625" style="3105" customWidth="1"/>
    <col min="12013" max="12013" width="6.8984375" style="3105" customWidth="1"/>
    <col min="12014" max="12014" width="7.8984375" style="3105" customWidth="1"/>
    <col min="12015" max="12015" width="9" style="3105"/>
    <col min="12016" max="12016" width="8.69921875" style="3105" customWidth="1"/>
    <col min="12017" max="12017" width="8.19921875" style="3105" customWidth="1"/>
    <col min="12018" max="12018" width="8.09765625" style="3105" customWidth="1"/>
    <col min="12019" max="12019" width="8.3984375" style="3105" customWidth="1"/>
    <col min="12020" max="12021" width="8.69921875" style="3105" customWidth="1"/>
    <col min="12022" max="12022" width="9.59765625" style="3105" customWidth="1"/>
    <col min="12023" max="12023" width="2.19921875" style="3105" customWidth="1"/>
    <col min="12024" max="12024" width="6.69921875" style="3105" customWidth="1"/>
    <col min="12025" max="12025" width="1.59765625" style="3105" customWidth="1"/>
    <col min="12026" max="12263" width="9" style="3105"/>
    <col min="12264" max="12264" width="7.59765625" style="3105" customWidth="1"/>
    <col min="12265" max="12265" width="9.3984375" style="3105" customWidth="1"/>
    <col min="12266" max="12266" width="6.8984375" style="3105" customWidth="1"/>
    <col min="12267" max="12268" width="7.59765625" style="3105" customWidth="1"/>
    <col min="12269" max="12269" width="6.8984375" style="3105" customWidth="1"/>
    <col min="12270" max="12270" width="7.8984375" style="3105" customWidth="1"/>
    <col min="12271" max="12271" width="9" style="3105"/>
    <col min="12272" max="12272" width="8.69921875" style="3105" customWidth="1"/>
    <col min="12273" max="12273" width="8.19921875" style="3105" customWidth="1"/>
    <col min="12274" max="12274" width="8.09765625" style="3105" customWidth="1"/>
    <col min="12275" max="12275" width="8.3984375" style="3105" customWidth="1"/>
    <col min="12276" max="12277" width="8.69921875" style="3105" customWidth="1"/>
    <col min="12278" max="12278" width="9.59765625" style="3105" customWidth="1"/>
    <col min="12279" max="12279" width="2.19921875" style="3105" customWidth="1"/>
    <col min="12280" max="12280" width="6.69921875" style="3105" customWidth="1"/>
    <col min="12281" max="12281" width="1.59765625" style="3105" customWidth="1"/>
    <col min="12282" max="12519" width="9" style="3105"/>
    <col min="12520" max="12520" width="7.59765625" style="3105" customWidth="1"/>
    <col min="12521" max="12521" width="9.3984375" style="3105" customWidth="1"/>
    <col min="12522" max="12522" width="6.8984375" style="3105" customWidth="1"/>
    <col min="12523" max="12524" width="7.59765625" style="3105" customWidth="1"/>
    <col min="12525" max="12525" width="6.8984375" style="3105" customWidth="1"/>
    <col min="12526" max="12526" width="7.8984375" style="3105" customWidth="1"/>
    <col min="12527" max="12527" width="9" style="3105"/>
    <col min="12528" max="12528" width="8.69921875" style="3105" customWidth="1"/>
    <col min="12529" max="12529" width="8.19921875" style="3105" customWidth="1"/>
    <col min="12530" max="12530" width="8.09765625" style="3105" customWidth="1"/>
    <col min="12531" max="12531" width="8.3984375" style="3105" customWidth="1"/>
    <col min="12532" max="12533" width="8.69921875" style="3105" customWidth="1"/>
    <col min="12534" max="12534" width="9.59765625" style="3105" customWidth="1"/>
    <col min="12535" max="12535" width="2.19921875" style="3105" customWidth="1"/>
    <col min="12536" max="12536" width="6.69921875" style="3105" customWidth="1"/>
    <col min="12537" max="12537" width="1.59765625" style="3105" customWidth="1"/>
    <col min="12538" max="12775" width="9" style="3105"/>
    <col min="12776" max="12776" width="7.59765625" style="3105" customWidth="1"/>
    <col min="12777" max="12777" width="9.3984375" style="3105" customWidth="1"/>
    <col min="12778" max="12778" width="6.8984375" style="3105" customWidth="1"/>
    <col min="12779" max="12780" width="7.59765625" style="3105" customWidth="1"/>
    <col min="12781" max="12781" width="6.8984375" style="3105" customWidth="1"/>
    <col min="12782" max="12782" width="7.8984375" style="3105" customWidth="1"/>
    <col min="12783" max="12783" width="9" style="3105"/>
    <col min="12784" max="12784" width="8.69921875" style="3105" customWidth="1"/>
    <col min="12785" max="12785" width="8.19921875" style="3105" customWidth="1"/>
    <col min="12786" max="12786" width="8.09765625" style="3105" customWidth="1"/>
    <col min="12787" max="12787" width="8.3984375" style="3105" customWidth="1"/>
    <col min="12788" max="12789" width="8.69921875" style="3105" customWidth="1"/>
    <col min="12790" max="12790" width="9.59765625" style="3105" customWidth="1"/>
    <col min="12791" max="12791" width="2.19921875" style="3105" customWidth="1"/>
    <col min="12792" max="12792" width="6.69921875" style="3105" customWidth="1"/>
    <col min="12793" max="12793" width="1.59765625" style="3105" customWidth="1"/>
    <col min="12794" max="13031" width="9" style="3105"/>
    <col min="13032" max="13032" width="7.59765625" style="3105" customWidth="1"/>
    <col min="13033" max="13033" width="9.3984375" style="3105" customWidth="1"/>
    <col min="13034" max="13034" width="6.8984375" style="3105" customWidth="1"/>
    <col min="13035" max="13036" width="7.59765625" style="3105" customWidth="1"/>
    <col min="13037" max="13037" width="6.8984375" style="3105" customWidth="1"/>
    <col min="13038" max="13038" width="7.8984375" style="3105" customWidth="1"/>
    <col min="13039" max="13039" width="9" style="3105"/>
    <col min="13040" max="13040" width="8.69921875" style="3105" customWidth="1"/>
    <col min="13041" max="13041" width="8.19921875" style="3105" customWidth="1"/>
    <col min="13042" max="13042" width="8.09765625" style="3105" customWidth="1"/>
    <col min="13043" max="13043" width="8.3984375" style="3105" customWidth="1"/>
    <col min="13044" max="13045" width="8.69921875" style="3105" customWidth="1"/>
    <col min="13046" max="13046" width="9.59765625" style="3105" customWidth="1"/>
    <col min="13047" max="13047" width="2.19921875" style="3105" customWidth="1"/>
    <col min="13048" max="13048" width="6.69921875" style="3105" customWidth="1"/>
    <col min="13049" max="13049" width="1.59765625" style="3105" customWidth="1"/>
    <col min="13050" max="13287" width="9" style="3105"/>
    <col min="13288" max="13288" width="7.59765625" style="3105" customWidth="1"/>
    <col min="13289" max="13289" width="9.3984375" style="3105" customWidth="1"/>
    <col min="13290" max="13290" width="6.8984375" style="3105" customWidth="1"/>
    <col min="13291" max="13292" width="7.59765625" style="3105" customWidth="1"/>
    <col min="13293" max="13293" width="6.8984375" style="3105" customWidth="1"/>
    <col min="13294" max="13294" width="7.8984375" style="3105" customWidth="1"/>
    <col min="13295" max="13295" width="9" style="3105"/>
    <col min="13296" max="13296" width="8.69921875" style="3105" customWidth="1"/>
    <col min="13297" max="13297" width="8.19921875" style="3105" customWidth="1"/>
    <col min="13298" max="13298" width="8.09765625" style="3105" customWidth="1"/>
    <col min="13299" max="13299" width="8.3984375" style="3105" customWidth="1"/>
    <col min="13300" max="13301" width="8.69921875" style="3105" customWidth="1"/>
    <col min="13302" max="13302" width="9.59765625" style="3105" customWidth="1"/>
    <col min="13303" max="13303" width="2.19921875" style="3105" customWidth="1"/>
    <col min="13304" max="13304" width="6.69921875" style="3105" customWidth="1"/>
    <col min="13305" max="13305" width="1.59765625" style="3105" customWidth="1"/>
    <col min="13306" max="13543" width="9" style="3105"/>
    <col min="13544" max="13544" width="7.59765625" style="3105" customWidth="1"/>
    <col min="13545" max="13545" width="9.3984375" style="3105" customWidth="1"/>
    <col min="13546" max="13546" width="6.8984375" style="3105" customWidth="1"/>
    <col min="13547" max="13548" width="7.59765625" style="3105" customWidth="1"/>
    <col min="13549" max="13549" width="6.8984375" style="3105" customWidth="1"/>
    <col min="13550" max="13550" width="7.8984375" style="3105" customWidth="1"/>
    <col min="13551" max="13551" width="9" style="3105"/>
    <col min="13552" max="13552" width="8.69921875" style="3105" customWidth="1"/>
    <col min="13553" max="13553" width="8.19921875" style="3105" customWidth="1"/>
    <col min="13554" max="13554" width="8.09765625" style="3105" customWidth="1"/>
    <col min="13555" max="13555" width="8.3984375" style="3105" customWidth="1"/>
    <col min="13556" max="13557" width="8.69921875" style="3105" customWidth="1"/>
    <col min="13558" max="13558" width="9.59765625" style="3105" customWidth="1"/>
    <col min="13559" max="13559" width="2.19921875" style="3105" customWidth="1"/>
    <col min="13560" max="13560" width="6.69921875" style="3105" customWidth="1"/>
    <col min="13561" max="13561" width="1.59765625" style="3105" customWidth="1"/>
    <col min="13562" max="13799" width="9" style="3105"/>
    <col min="13800" max="13800" width="7.59765625" style="3105" customWidth="1"/>
    <col min="13801" max="13801" width="9.3984375" style="3105" customWidth="1"/>
    <col min="13802" max="13802" width="6.8984375" style="3105" customWidth="1"/>
    <col min="13803" max="13804" width="7.59765625" style="3105" customWidth="1"/>
    <col min="13805" max="13805" width="6.8984375" style="3105" customWidth="1"/>
    <col min="13806" max="13806" width="7.8984375" style="3105" customWidth="1"/>
    <col min="13807" max="13807" width="9" style="3105"/>
    <col min="13808" max="13808" width="8.69921875" style="3105" customWidth="1"/>
    <col min="13809" max="13809" width="8.19921875" style="3105" customWidth="1"/>
    <col min="13810" max="13810" width="8.09765625" style="3105" customWidth="1"/>
    <col min="13811" max="13811" width="8.3984375" style="3105" customWidth="1"/>
    <col min="13812" max="13813" width="8.69921875" style="3105" customWidth="1"/>
    <col min="13814" max="13814" width="9.59765625" style="3105" customWidth="1"/>
    <col min="13815" max="13815" width="2.19921875" style="3105" customWidth="1"/>
    <col min="13816" max="13816" width="6.69921875" style="3105" customWidth="1"/>
    <col min="13817" max="13817" width="1.59765625" style="3105" customWidth="1"/>
    <col min="13818" max="14055" width="9" style="3105"/>
    <col min="14056" max="14056" width="7.59765625" style="3105" customWidth="1"/>
    <col min="14057" max="14057" width="9.3984375" style="3105" customWidth="1"/>
    <col min="14058" max="14058" width="6.8984375" style="3105" customWidth="1"/>
    <col min="14059" max="14060" width="7.59765625" style="3105" customWidth="1"/>
    <col min="14061" max="14061" width="6.8984375" style="3105" customWidth="1"/>
    <col min="14062" max="14062" width="7.8984375" style="3105" customWidth="1"/>
    <col min="14063" max="14063" width="9" style="3105"/>
    <col min="14064" max="14064" width="8.69921875" style="3105" customWidth="1"/>
    <col min="14065" max="14065" width="8.19921875" style="3105" customWidth="1"/>
    <col min="14066" max="14066" width="8.09765625" style="3105" customWidth="1"/>
    <col min="14067" max="14067" width="8.3984375" style="3105" customWidth="1"/>
    <col min="14068" max="14069" width="8.69921875" style="3105" customWidth="1"/>
    <col min="14070" max="14070" width="9.59765625" style="3105" customWidth="1"/>
    <col min="14071" max="14071" width="2.19921875" style="3105" customWidth="1"/>
    <col min="14072" max="14072" width="6.69921875" style="3105" customWidth="1"/>
    <col min="14073" max="14073" width="1.59765625" style="3105" customWidth="1"/>
    <col min="14074" max="14311" width="9" style="3105"/>
    <col min="14312" max="14312" width="7.59765625" style="3105" customWidth="1"/>
    <col min="14313" max="14313" width="9.3984375" style="3105" customWidth="1"/>
    <col min="14314" max="14314" width="6.8984375" style="3105" customWidth="1"/>
    <col min="14315" max="14316" width="7.59765625" style="3105" customWidth="1"/>
    <col min="14317" max="14317" width="6.8984375" style="3105" customWidth="1"/>
    <col min="14318" max="14318" width="7.8984375" style="3105" customWidth="1"/>
    <col min="14319" max="14319" width="9" style="3105"/>
    <col min="14320" max="14320" width="8.69921875" style="3105" customWidth="1"/>
    <col min="14321" max="14321" width="8.19921875" style="3105" customWidth="1"/>
    <col min="14322" max="14322" width="8.09765625" style="3105" customWidth="1"/>
    <col min="14323" max="14323" width="8.3984375" style="3105" customWidth="1"/>
    <col min="14324" max="14325" width="8.69921875" style="3105" customWidth="1"/>
    <col min="14326" max="14326" width="9.59765625" style="3105" customWidth="1"/>
    <col min="14327" max="14327" width="2.19921875" style="3105" customWidth="1"/>
    <col min="14328" max="14328" width="6.69921875" style="3105" customWidth="1"/>
    <col min="14329" max="14329" width="1.59765625" style="3105" customWidth="1"/>
    <col min="14330" max="14567" width="9" style="3105"/>
    <col min="14568" max="14568" width="7.59765625" style="3105" customWidth="1"/>
    <col min="14569" max="14569" width="9.3984375" style="3105" customWidth="1"/>
    <col min="14570" max="14570" width="6.8984375" style="3105" customWidth="1"/>
    <col min="14571" max="14572" width="7.59765625" style="3105" customWidth="1"/>
    <col min="14573" max="14573" width="6.8984375" style="3105" customWidth="1"/>
    <col min="14574" max="14574" width="7.8984375" style="3105" customWidth="1"/>
    <col min="14575" max="14575" width="9" style="3105"/>
    <col min="14576" max="14576" width="8.69921875" style="3105" customWidth="1"/>
    <col min="14577" max="14577" width="8.19921875" style="3105" customWidth="1"/>
    <col min="14578" max="14578" width="8.09765625" style="3105" customWidth="1"/>
    <col min="14579" max="14579" width="8.3984375" style="3105" customWidth="1"/>
    <col min="14580" max="14581" width="8.69921875" style="3105" customWidth="1"/>
    <col min="14582" max="14582" width="9.59765625" style="3105" customWidth="1"/>
    <col min="14583" max="14583" width="2.19921875" style="3105" customWidth="1"/>
    <col min="14584" max="14584" width="6.69921875" style="3105" customWidth="1"/>
    <col min="14585" max="14585" width="1.59765625" style="3105" customWidth="1"/>
    <col min="14586" max="14823" width="9" style="3105"/>
    <col min="14824" max="14824" width="7.59765625" style="3105" customWidth="1"/>
    <col min="14825" max="14825" width="9.3984375" style="3105" customWidth="1"/>
    <col min="14826" max="14826" width="6.8984375" style="3105" customWidth="1"/>
    <col min="14827" max="14828" width="7.59765625" style="3105" customWidth="1"/>
    <col min="14829" max="14829" width="6.8984375" style="3105" customWidth="1"/>
    <col min="14830" max="14830" width="7.8984375" style="3105" customWidth="1"/>
    <col min="14831" max="14831" width="9" style="3105"/>
    <col min="14832" max="14832" width="8.69921875" style="3105" customWidth="1"/>
    <col min="14833" max="14833" width="8.19921875" style="3105" customWidth="1"/>
    <col min="14834" max="14834" width="8.09765625" style="3105" customWidth="1"/>
    <col min="14835" max="14835" width="8.3984375" style="3105" customWidth="1"/>
    <col min="14836" max="14837" width="8.69921875" style="3105" customWidth="1"/>
    <col min="14838" max="14838" width="9.59765625" style="3105" customWidth="1"/>
    <col min="14839" max="14839" width="2.19921875" style="3105" customWidth="1"/>
    <col min="14840" max="14840" width="6.69921875" style="3105" customWidth="1"/>
    <col min="14841" max="14841" width="1.59765625" style="3105" customWidth="1"/>
    <col min="14842" max="15079" width="9" style="3105"/>
    <col min="15080" max="15080" width="7.59765625" style="3105" customWidth="1"/>
    <col min="15081" max="15081" width="9.3984375" style="3105" customWidth="1"/>
    <col min="15082" max="15082" width="6.8984375" style="3105" customWidth="1"/>
    <col min="15083" max="15084" width="7.59765625" style="3105" customWidth="1"/>
    <col min="15085" max="15085" width="6.8984375" style="3105" customWidth="1"/>
    <col min="15086" max="15086" width="7.8984375" style="3105" customWidth="1"/>
    <col min="15087" max="15087" width="9" style="3105"/>
    <col min="15088" max="15088" width="8.69921875" style="3105" customWidth="1"/>
    <col min="15089" max="15089" width="8.19921875" style="3105" customWidth="1"/>
    <col min="15090" max="15090" width="8.09765625" style="3105" customWidth="1"/>
    <col min="15091" max="15091" width="8.3984375" style="3105" customWidth="1"/>
    <col min="15092" max="15093" width="8.69921875" style="3105" customWidth="1"/>
    <col min="15094" max="15094" width="9.59765625" style="3105" customWidth="1"/>
    <col min="15095" max="15095" width="2.19921875" style="3105" customWidth="1"/>
    <col min="15096" max="15096" width="6.69921875" style="3105" customWidth="1"/>
    <col min="15097" max="15097" width="1.59765625" style="3105" customWidth="1"/>
    <col min="15098" max="15335" width="9" style="3105"/>
    <col min="15336" max="15336" width="7.59765625" style="3105" customWidth="1"/>
    <col min="15337" max="15337" width="9.3984375" style="3105" customWidth="1"/>
    <col min="15338" max="15338" width="6.8984375" style="3105" customWidth="1"/>
    <col min="15339" max="15340" width="7.59765625" style="3105" customWidth="1"/>
    <col min="15341" max="15341" width="6.8984375" style="3105" customWidth="1"/>
    <col min="15342" max="15342" width="7.8984375" style="3105" customWidth="1"/>
    <col min="15343" max="15343" width="9" style="3105"/>
    <col min="15344" max="15344" width="8.69921875" style="3105" customWidth="1"/>
    <col min="15345" max="15345" width="8.19921875" style="3105" customWidth="1"/>
    <col min="15346" max="15346" width="8.09765625" style="3105" customWidth="1"/>
    <col min="15347" max="15347" width="8.3984375" style="3105" customWidth="1"/>
    <col min="15348" max="15349" width="8.69921875" style="3105" customWidth="1"/>
    <col min="15350" max="15350" width="9.59765625" style="3105" customWidth="1"/>
    <col min="15351" max="15351" width="2.19921875" style="3105" customWidth="1"/>
    <col min="15352" max="15352" width="6.69921875" style="3105" customWidth="1"/>
    <col min="15353" max="15353" width="1.59765625" style="3105" customWidth="1"/>
    <col min="15354" max="15591" width="9" style="3105"/>
    <col min="15592" max="15592" width="7.59765625" style="3105" customWidth="1"/>
    <col min="15593" max="15593" width="9.3984375" style="3105" customWidth="1"/>
    <col min="15594" max="15594" width="6.8984375" style="3105" customWidth="1"/>
    <col min="15595" max="15596" width="7.59765625" style="3105" customWidth="1"/>
    <col min="15597" max="15597" width="6.8984375" style="3105" customWidth="1"/>
    <col min="15598" max="15598" width="7.8984375" style="3105" customWidth="1"/>
    <col min="15599" max="15599" width="9" style="3105"/>
    <col min="15600" max="15600" width="8.69921875" style="3105" customWidth="1"/>
    <col min="15601" max="15601" width="8.19921875" style="3105" customWidth="1"/>
    <col min="15602" max="15602" width="8.09765625" style="3105" customWidth="1"/>
    <col min="15603" max="15603" width="8.3984375" style="3105" customWidth="1"/>
    <col min="15604" max="15605" width="8.69921875" style="3105" customWidth="1"/>
    <col min="15606" max="15606" width="9.59765625" style="3105" customWidth="1"/>
    <col min="15607" max="15607" width="2.19921875" style="3105" customWidth="1"/>
    <col min="15608" max="15608" width="6.69921875" style="3105" customWidth="1"/>
    <col min="15609" max="15609" width="1.59765625" style="3105" customWidth="1"/>
    <col min="15610" max="15847" width="9" style="3105"/>
    <col min="15848" max="15848" width="7.59765625" style="3105" customWidth="1"/>
    <col min="15849" max="15849" width="9.3984375" style="3105" customWidth="1"/>
    <col min="15850" max="15850" width="6.8984375" style="3105" customWidth="1"/>
    <col min="15851" max="15852" width="7.59765625" style="3105" customWidth="1"/>
    <col min="15853" max="15853" width="6.8984375" style="3105" customWidth="1"/>
    <col min="15854" max="15854" width="7.8984375" style="3105" customWidth="1"/>
    <col min="15855" max="15855" width="9" style="3105"/>
    <col min="15856" max="15856" width="8.69921875" style="3105" customWidth="1"/>
    <col min="15857" max="15857" width="8.19921875" style="3105" customWidth="1"/>
    <col min="15858" max="15858" width="8.09765625" style="3105" customWidth="1"/>
    <col min="15859" max="15859" width="8.3984375" style="3105" customWidth="1"/>
    <col min="15860" max="15861" width="8.69921875" style="3105" customWidth="1"/>
    <col min="15862" max="15862" width="9.59765625" style="3105" customWidth="1"/>
    <col min="15863" max="15863" width="2.19921875" style="3105" customWidth="1"/>
    <col min="15864" max="15864" width="6.69921875" style="3105" customWidth="1"/>
    <col min="15865" max="15865" width="1.59765625" style="3105" customWidth="1"/>
    <col min="15866" max="16103" width="9" style="3105"/>
    <col min="16104" max="16104" width="7.59765625" style="3105" customWidth="1"/>
    <col min="16105" max="16105" width="9.3984375" style="3105" customWidth="1"/>
    <col min="16106" max="16106" width="6.8984375" style="3105" customWidth="1"/>
    <col min="16107" max="16108" width="7.59765625" style="3105" customWidth="1"/>
    <col min="16109" max="16109" width="6.8984375" style="3105" customWidth="1"/>
    <col min="16110" max="16110" width="7.8984375" style="3105" customWidth="1"/>
    <col min="16111" max="16111" width="9" style="3105"/>
    <col min="16112" max="16112" width="8.69921875" style="3105" customWidth="1"/>
    <col min="16113" max="16113" width="8.19921875" style="3105" customWidth="1"/>
    <col min="16114" max="16114" width="8.09765625" style="3105" customWidth="1"/>
    <col min="16115" max="16115" width="8.3984375" style="3105" customWidth="1"/>
    <col min="16116" max="16117" width="8.69921875" style="3105" customWidth="1"/>
    <col min="16118" max="16118" width="9.59765625" style="3105" customWidth="1"/>
    <col min="16119" max="16119" width="2.19921875" style="3105" customWidth="1"/>
    <col min="16120" max="16120" width="6.69921875" style="3105" customWidth="1"/>
    <col min="16121" max="16121" width="1.59765625" style="3105" customWidth="1"/>
    <col min="16122" max="16359" width="9" style="3105"/>
    <col min="16360" max="16384" width="6.59765625" style="3105" customWidth="1"/>
  </cols>
  <sheetData>
    <row r="1" spans="1:16" s="1945" customFormat="1" x14ac:dyDescent="0.3">
      <c r="A1" s="6383" t="s">
        <v>0</v>
      </c>
      <c r="B1" s="6383"/>
      <c r="C1" s="6383"/>
    </row>
    <row r="2" spans="1:16" x14ac:dyDescent="0.3">
      <c r="A2" s="3102" t="s">
        <v>3548</v>
      </c>
      <c r="B2" s="3103"/>
      <c r="C2" s="3104"/>
      <c r="D2" s="3104"/>
      <c r="E2" s="3104"/>
      <c r="F2" s="3104"/>
      <c r="G2" s="3104"/>
      <c r="H2" s="3104"/>
      <c r="I2" s="3104"/>
      <c r="J2" s="3104"/>
    </row>
    <row r="3" spans="1:16" ht="15.6" customHeight="1" x14ac:dyDescent="0.35">
      <c r="A3" s="3102"/>
      <c r="B3" s="3103"/>
      <c r="C3" s="3104"/>
      <c r="D3" s="3104"/>
      <c r="E3" s="3104"/>
      <c r="F3" s="3104"/>
      <c r="G3" s="3104"/>
      <c r="H3" s="3104"/>
      <c r="I3" s="3104"/>
      <c r="J3" s="3104"/>
      <c r="N3" s="6906" t="s">
        <v>3263</v>
      </c>
      <c r="O3" s="6906"/>
      <c r="P3" s="3106"/>
    </row>
    <row r="4" spans="1:16" s="3108" customFormat="1" ht="27.9" customHeight="1" x14ac:dyDescent="0.3">
      <c r="A4" s="6907" t="s">
        <v>2</v>
      </c>
      <c r="B4" s="6908" t="s">
        <v>248</v>
      </c>
      <c r="C4" s="6909"/>
      <c r="D4" s="6909"/>
      <c r="E4" s="6909"/>
      <c r="F4" s="6909"/>
      <c r="G4" s="6909"/>
      <c r="H4" s="6910"/>
      <c r="I4" s="6908" t="s">
        <v>3549</v>
      </c>
      <c r="J4" s="6909"/>
      <c r="K4" s="6909"/>
      <c r="L4" s="6909"/>
      <c r="M4" s="6909"/>
      <c r="N4" s="6909"/>
      <c r="O4" s="6910"/>
      <c r="P4" s="3107"/>
    </row>
    <row r="5" spans="1:16" s="3108" customFormat="1" ht="27.9" customHeight="1" x14ac:dyDescent="0.3">
      <c r="A5" s="6907"/>
      <c r="B5" s="6911" t="s">
        <v>3550</v>
      </c>
      <c r="C5" s="3109">
        <v>2022</v>
      </c>
      <c r="D5" s="3110"/>
      <c r="E5" s="6913">
        <v>2023</v>
      </c>
      <c r="F5" s="6914"/>
      <c r="G5" s="6913">
        <v>2024</v>
      </c>
      <c r="H5" s="6914"/>
      <c r="I5" s="6911" t="s">
        <v>3550</v>
      </c>
      <c r="J5" s="3111">
        <v>2022</v>
      </c>
      <c r="K5" s="3112"/>
      <c r="L5" s="6904">
        <v>2023</v>
      </c>
      <c r="M5" s="6905"/>
      <c r="N5" s="6904">
        <v>2024</v>
      </c>
      <c r="O5" s="6905"/>
      <c r="P5" s="3113"/>
    </row>
    <row r="6" spans="1:16" s="3108" customFormat="1" ht="62.4" x14ac:dyDescent="0.3">
      <c r="A6" s="6907"/>
      <c r="B6" s="6912"/>
      <c r="C6" s="3114" t="s">
        <v>3551</v>
      </c>
      <c r="D6" s="3115" t="s">
        <v>3552</v>
      </c>
      <c r="E6" s="3114" t="s">
        <v>3551</v>
      </c>
      <c r="F6" s="3115" t="s">
        <v>3552</v>
      </c>
      <c r="G6" s="3114" t="s">
        <v>3551</v>
      </c>
      <c r="H6" s="3115" t="s">
        <v>3552</v>
      </c>
      <c r="I6" s="6912"/>
      <c r="J6" s="3114" t="s">
        <v>3551</v>
      </c>
      <c r="K6" s="3116" t="s">
        <v>3553</v>
      </c>
      <c r="L6" s="3114" t="s">
        <v>3551</v>
      </c>
      <c r="M6" s="3116" t="s">
        <v>3553</v>
      </c>
      <c r="N6" s="3114" t="s">
        <v>3551</v>
      </c>
      <c r="O6" s="3116" t="s">
        <v>3553</v>
      </c>
      <c r="P6" s="3117"/>
    </row>
    <row r="7" spans="1:16" s="3108" customFormat="1" ht="27.9" customHeight="1" x14ac:dyDescent="0.25">
      <c r="A7" s="3118" t="s">
        <v>61</v>
      </c>
      <c r="B7" s="3119">
        <v>2018</v>
      </c>
      <c r="C7" s="3120">
        <v>2201</v>
      </c>
      <c r="D7" s="3121">
        <v>109</v>
      </c>
      <c r="E7" s="3120">
        <v>2543</v>
      </c>
      <c r="F7" s="3121">
        <v>126</v>
      </c>
      <c r="G7" s="3120">
        <v>1313</v>
      </c>
      <c r="H7" s="3121">
        <v>105</v>
      </c>
      <c r="I7" s="3119">
        <v>1112</v>
      </c>
      <c r="J7" s="3120">
        <v>860</v>
      </c>
      <c r="K7" s="3121">
        <v>77.338129496402871</v>
      </c>
      <c r="L7" s="3120">
        <v>933</v>
      </c>
      <c r="M7" s="3121">
        <v>83.9</v>
      </c>
      <c r="N7" s="3120">
        <v>1352</v>
      </c>
      <c r="O7" s="3121">
        <v>108.7</v>
      </c>
      <c r="P7" s="3122"/>
    </row>
    <row r="8" spans="1:16" s="3108" customFormat="1" ht="26.25" customHeight="1" x14ac:dyDescent="0.25">
      <c r="A8" s="3123" t="s">
        <v>3554</v>
      </c>
      <c r="B8" s="3124">
        <v>282.39999999999998</v>
      </c>
      <c r="C8" s="3125">
        <v>293</v>
      </c>
      <c r="D8" s="3126">
        <v>104</v>
      </c>
      <c r="E8" s="3125">
        <v>531</v>
      </c>
      <c r="F8" s="3127">
        <v>188</v>
      </c>
      <c r="G8" s="3125">
        <v>344</v>
      </c>
      <c r="H8" s="3127">
        <v>180</v>
      </c>
      <c r="I8" s="3124">
        <v>141.82000000000002</v>
      </c>
      <c r="J8" s="3125">
        <v>123</v>
      </c>
      <c r="K8" s="3127">
        <v>87</v>
      </c>
      <c r="L8" s="3125">
        <v>117.6</v>
      </c>
      <c r="M8" s="3127">
        <v>82.9</v>
      </c>
      <c r="N8" s="3125">
        <v>265.5</v>
      </c>
      <c r="O8" s="3127">
        <v>176.5</v>
      </c>
      <c r="P8" s="3122"/>
    </row>
    <row r="9" spans="1:16" s="3108" customFormat="1" ht="26.25" customHeight="1" x14ac:dyDescent="0.25">
      <c r="A9" s="3123" t="s">
        <v>3489</v>
      </c>
      <c r="B9" s="3124">
        <v>322.89999999999998</v>
      </c>
      <c r="C9" s="3125">
        <v>401</v>
      </c>
      <c r="D9" s="3126">
        <v>124</v>
      </c>
      <c r="E9" s="3125">
        <v>156</v>
      </c>
      <c r="F9" s="3126">
        <v>48</v>
      </c>
      <c r="G9" s="3125">
        <v>88</v>
      </c>
      <c r="H9" s="3126">
        <v>40</v>
      </c>
      <c r="I9" s="3124">
        <v>150.07999999999996</v>
      </c>
      <c r="J9" s="3125">
        <v>108</v>
      </c>
      <c r="K9" s="3126">
        <v>72</v>
      </c>
      <c r="L9" s="3125">
        <v>49.1</v>
      </c>
      <c r="M9" s="3126">
        <v>32.700000000000003</v>
      </c>
      <c r="N9" s="3125">
        <v>186.5</v>
      </c>
      <c r="O9" s="3126">
        <v>112.9</v>
      </c>
      <c r="P9" s="3122"/>
    </row>
    <row r="10" spans="1:16" s="3108" customFormat="1" ht="26.25" customHeight="1" x14ac:dyDescent="0.25">
      <c r="A10" s="3123" t="s">
        <v>3490</v>
      </c>
      <c r="B10" s="3124">
        <v>294.2</v>
      </c>
      <c r="C10" s="3125">
        <v>411</v>
      </c>
      <c r="D10" s="3126">
        <v>140</v>
      </c>
      <c r="E10" s="3125">
        <v>335</v>
      </c>
      <c r="F10" s="3126">
        <v>114</v>
      </c>
      <c r="G10" s="3125">
        <v>267</v>
      </c>
      <c r="H10" s="3126">
        <v>129</v>
      </c>
      <c r="I10" s="3124">
        <v>161.69999999999999</v>
      </c>
      <c r="J10" s="3125">
        <v>149</v>
      </c>
      <c r="K10" s="3126">
        <v>92</v>
      </c>
      <c r="L10" s="3125">
        <v>148.4</v>
      </c>
      <c r="M10" s="3126">
        <v>91.8</v>
      </c>
      <c r="N10" s="3125">
        <v>151.5</v>
      </c>
      <c r="O10" s="3126">
        <v>87.7</v>
      </c>
      <c r="P10" s="3122"/>
    </row>
    <row r="11" spans="1:16" s="3108" customFormat="1" ht="26.25" customHeight="1" x14ac:dyDescent="0.25">
      <c r="A11" s="3123" t="s">
        <v>3491</v>
      </c>
      <c r="B11" s="3124">
        <v>205.8</v>
      </c>
      <c r="C11" s="3125">
        <v>442</v>
      </c>
      <c r="D11" s="3126">
        <v>215</v>
      </c>
      <c r="E11" s="3125">
        <v>178</v>
      </c>
      <c r="F11" s="3126">
        <v>86</v>
      </c>
      <c r="G11" s="3125">
        <v>154</v>
      </c>
      <c r="H11" s="3126">
        <v>121</v>
      </c>
      <c r="I11" s="3124">
        <v>130.02333333333334</v>
      </c>
      <c r="J11" s="3125">
        <v>126</v>
      </c>
      <c r="K11" s="3126">
        <v>97</v>
      </c>
      <c r="L11" s="3125">
        <v>58.4</v>
      </c>
      <c r="M11" s="3126">
        <v>44.9</v>
      </c>
      <c r="N11" s="3125">
        <v>70.2</v>
      </c>
      <c r="O11" s="3126">
        <v>52.7</v>
      </c>
      <c r="P11" s="3122"/>
    </row>
    <row r="12" spans="1:16" s="3108" customFormat="1" ht="26.25" customHeight="1" x14ac:dyDescent="0.25">
      <c r="A12" s="3123" t="s">
        <v>96</v>
      </c>
      <c r="B12" s="3124">
        <v>147.6</v>
      </c>
      <c r="C12" s="3125">
        <v>136</v>
      </c>
      <c r="D12" s="3126">
        <v>92</v>
      </c>
      <c r="E12" s="3125">
        <v>291</v>
      </c>
      <c r="F12" s="3126">
        <v>197</v>
      </c>
      <c r="G12" s="3125">
        <v>64</v>
      </c>
      <c r="H12" s="3126">
        <v>71</v>
      </c>
      <c r="I12" s="3124">
        <v>92.426666666666662</v>
      </c>
      <c r="J12" s="3125">
        <v>87</v>
      </c>
      <c r="K12" s="3126">
        <v>95</v>
      </c>
      <c r="L12" s="3125">
        <v>90.3</v>
      </c>
      <c r="M12" s="3126">
        <v>97.7</v>
      </c>
      <c r="N12" s="3125">
        <v>171.30000000000004</v>
      </c>
      <c r="O12" s="3126">
        <v>168.3</v>
      </c>
      <c r="P12" s="3122"/>
    </row>
    <row r="13" spans="1:16" s="3108" customFormat="1" ht="26.25" customHeight="1" x14ac:dyDescent="0.25">
      <c r="A13" s="3123" t="s">
        <v>3555</v>
      </c>
      <c r="B13" s="3124">
        <v>117</v>
      </c>
      <c r="C13" s="3125">
        <v>137</v>
      </c>
      <c r="D13" s="3126">
        <v>117</v>
      </c>
      <c r="E13" s="3125">
        <v>86</v>
      </c>
      <c r="F13" s="3126">
        <v>74</v>
      </c>
      <c r="G13" s="3125">
        <v>103</v>
      </c>
      <c r="H13" s="3126">
        <v>154</v>
      </c>
      <c r="I13" s="3124">
        <v>73.23333333333332</v>
      </c>
      <c r="J13" s="3125">
        <v>63</v>
      </c>
      <c r="K13" s="3126">
        <v>86</v>
      </c>
      <c r="L13" s="3125">
        <v>52.6</v>
      </c>
      <c r="M13" s="3126">
        <v>71.8</v>
      </c>
      <c r="N13" s="3125">
        <v>68.40000000000002</v>
      </c>
      <c r="O13" s="3126">
        <v>86.7</v>
      </c>
      <c r="P13" s="3122"/>
    </row>
    <row r="14" spans="1:16" s="3108" customFormat="1" ht="26.25" customHeight="1" x14ac:dyDescent="0.25">
      <c r="A14" s="3123" t="s">
        <v>3556</v>
      </c>
      <c r="B14" s="3124">
        <v>132.5</v>
      </c>
      <c r="C14" s="3125">
        <v>123</v>
      </c>
      <c r="D14" s="3126">
        <v>93</v>
      </c>
      <c r="E14" s="3125">
        <v>121</v>
      </c>
      <c r="F14" s="3126">
        <v>92</v>
      </c>
      <c r="G14" s="3125">
        <v>16</v>
      </c>
      <c r="H14" s="3126">
        <v>25</v>
      </c>
      <c r="I14" s="3124">
        <v>86.45</v>
      </c>
      <c r="J14" s="3125">
        <v>63</v>
      </c>
      <c r="K14" s="3126">
        <v>73</v>
      </c>
      <c r="L14" s="3125">
        <v>61.1</v>
      </c>
      <c r="M14" s="3126">
        <v>70.7</v>
      </c>
      <c r="N14" s="3125">
        <v>28.9</v>
      </c>
      <c r="O14" s="3126">
        <v>28.2</v>
      </c>
      <c r="P14" s="3122"/>
    </row>
    <row r="15" spans="1:16" s="3108" customFormat="1" ht="26.25" customHeight="1" x14ac:dyDescent="0.25">
      <c r="A15" s="3123" t="s">
        <v>3494</v>
      </c>
      <c r="B15" s="3124">
        <v>107.9</v>
      </c>
      <c r="C15" s="3125">
        <v>61</v>
      </c>
      <c r="D15" s="3126">
        <v>56</v>
      </c>
      <c r="E15" s="3125">
        <v>140</v>
      </c>
      <c r="F15" s="3126">
        <v>130</v>
      </c>
      <c r="G15" s="3125">
        <v>41</v>
      </c>
      <c r="H15" s="3126">
        <v>74</v>
      </c>
      <c r="I15" s="3124">
        <v>62.47</v>
      </c>
      <c r="J15" s="3125">
        <v>41</v>
      </c>
      <c r="K15" s="3126">
        <v>66</v>
      </c>
      <c r="L15" s="3125">
        <v>38.6</v>
      </c>
      <c r="M15" s="3126">
        <v>61.8</v>
      </c>
      <c r="N15" s="3125">
        <v>66.3</v>
      </c>
      <c r="O15" s="3126">
        <v>85</v>
      </c>
      <c r="P15" s="3122"/>
    </row>
    <row r="16" spans="1:16" s="3108" customFormat="1" ht="26.25" customHeight="1" x14ac:dyDescent="0.25">
      <c r="A16" s="3123" t="s">
        <v>3557</v>
      </c>
      <c r="B16" s="3124">
        <v>85</v>
      </c>
      <c r="C16" s="3125">
        <v>72</v>
      </c>
      <c r="D16" s="3126">
        <v>85</v>
      </c>
      <c r="E16" s="3125">
        <v>48</v>
      </c>
      <c r="F16" s="3126">
        <v>56</v>
      </c>
      <c r="G16" s="3125">
        <v>20</v>
      </c>
      <c r="H16" s="3126">
        <v>44</v>
      </c>
      <c r="I16" s="3124">
        <v>46.34137931034482</v>
      </c>
      <c r="J16" s="3125">
        <v>33</v>
      </c>
      <c r="K16" s="3126">
        <v>70</v>
      </c>
      <c r="L16" s="3125">
        <v>40.5</v>
      </c>
      <c r="M16" s="3126">
        <v>87.4</v>
      </c>
      <c r="N16" s="3125">
        <v>45.999999999999993</v>
      </c>
      <c r="O16" s="3126">
        <v>80.099999999999994</v>
      </c>
      <c r="P16" s="3122"/>
    </row>
    <row r="17" spans="1:16" s="3108" customFormat="1" ht="26.25" customHeight="1" x14ac:dyDescent="0.25">
      <c r="A17" s="3123" t="s">
        <v>3496</v>
      </c>
      <c r="B17" s="3124">
        <v>73.2</v>
      </c>
      <c r="C17" s="3125">
        <v>33</v>
      </c>
      <c r="D17" s="3126">
        <v>45</v>
      </c>
      <c r="E17" s="3125">
        <v>54</v>
      </c>
      <c r="F17" s="3126">
        <v>74</v>
      </c>
      <c r="G17" s="3125">
        <v>28</v>
      </c>
      <c r="H17" s="3126">
        <v>72</v>
      </c>
      <c r="I17" s="3124">
        <v>50.813333333333325</v>
      </c>
      <c r="J17" s="3125">
        <v>34</v>
      </c>
      <c r="K17" s="3126">
        <v>67</v>
      </c>
      <c r="L17" s="3125">
        <v>82.1</v>
      </c>
      <c r="M17" s="3126">
        <v>161.6</v>
      </c>
      <c r="N17" s="3125">
        <v>146.50000000000003</v>
      </c>
      <c r="O17" s="3126">
        <v>228.2</v>
      </c>
      <c r="P17" s="3122"/>
    </row>
    <row r="18" spans="1:16" s="3108" customFormat="1" ht="26.25" customHeight="1" x14ac:dyDescent="0.25">
      <c r="A18" s="3123" t="s">
        <v>3497</v>
      </c>
      <c r="B18" s="3124">
        <v>84.8</v>
      </c>
      <c r="C18" s="3125">
        <v>33</v>
      </c>
      <c r="D18" s="3126">
        <v>39</v>
      </c>
      <c r="E18" s="3125">
        <v>286</v>
      </c>
      <c r="F18" s="3126">
        <v>336</v>
      </c>
      <c r="G18" s="3125">
        <v>133</v>
      </c>
      <c r="H18" s="3126">
        <v>280</v>
      </c>
      <c r="I18" s="3124">
        <v>48.536666666666669</v>
      </c>
      <c r="J18" s="3125">
        <v>20</v>
      </c>
      <c r="K18" s="3126">
        <v>41</v>
      </c>
      <c r="L18" s="3125">
        <v>60.6</v>
      </c>
      <c r="M18" s="3126">
        <v>124.9</v>
      </c>
      <c r="N18" s="3125">
        <v>117.8</v>
      </c>
      <c r="O18" s="3126">
        <v>192.2</v>
      </c>
      <c r="P18" s="3122"/>
    </row>
    <row r="19" spans="1:16" s="3108" customFormat="1" ht="26.25" customHeight="1" x14ac:dyDescent="0.25">
      <c r="A19" s="3128" t="s">
        <v>3498</v>
      </c>
      <c r="B19" s="3129">
        <v>164.9</v>
      </c>
      <c r="C19" s="3120">
        <v>59</v>
      </c>
      <c r="D19" s="3121">
        <v>36</v>
      </c>
      <c r="E19" s="3120">
        <v>317</v>
      </c>
      <c r="F19" s="3121">
        <v>192</v>
      </c>
      <c r="G19" s="3120">
        <v>55</v>
      </c>
      <c r="H19" s="3121">
        <v>54</v>
      </c>
      <c r="I19" s="3129">
        <v>68.13666666666667</v>
      </c>
      <c r="J19" s="3120">
        <v>13</v>
      </c>
      <c r="K19" s="3121">
        <v>19</v>
      </c>
      <c r="L19" s="3120">
        <v>134.1</v>
      </c>
      <c r="M19" s="3121">
        <v>196.8</v>
      </c>
      <c r="N19" s="3120">
        <v>33.500000000000007</v>
      </c>
      <c r="O19" s="3121">
        <v>42.6</v>
      </c>
      <c r="P19" s="3122"/>
    </row>
    <row r="20" spans="1:16" s="3108" customFormat="1" ht="27.9" customHeight="1" x14ac:dyDescent="0.3">
      <c r="A20" s="572" t="s">
        <v>3558</v>
      </c>
      <c r="B20" s="3130"/>
      <c r="C20" s="3131"/>
      <c r="D20" s="3132"/>
      <c r="E20" s="3132"/>
      <c r="F20" s="3131"/>
      <c r="G20" s="3132"/>
      <c r="H20" s="3132"/>
      <c r="I20" s="3132"/>
      <c r="J20" s="3133"/>
    </row>
    <row r="21" spans="1:16" x14ac:dyDescent="0.3">
      <c r="A21" s="428"/>
      <c r="B21" s="2960"/>
      <c r="C21" s="2960"/>
      <c r="D21" s="2960"/>
      <c r="E21" s="2960"/>
      <c r="F21" s="2960"/>
      <c r="G21" s="2960"/>
      <c r="H21" s="2960"/>
      <c r="I21" s="2960"/>
      <c r="J21" s="2960"/>
    </row>
    <row r="22" spans="1:16" x14ac:dyDescent="0.3">
      <c r="C22" s="3134"/>
    </row>
    <row r="23" spans="1:16" x14ac:dyDescent="0.3">
      <c r="C23" s="3134"/>
    </row>
  </sheetData>
  <mergeCells count="11">
    <mergeCell ref="N5:O5"/>
    <mergeCell ref="A1:C1"/>
    <mergeCell ref="N3:O3"/>
    <mergeCell ref="A4:A6"/>
    <mergeCell ref="B4:H4"/>
    <mergeCell ref="I4:O4"/>
    <mergeCell ref="B5:B6"/>
    <mergeCell ref="E5:F5"/>
    <mergeCell ref="G5:H5"/>
    <mergeCell ref="I5:I6"/>
    <mergeCell ref="L5:M5"/>
  </mergeCells>
  <hyperlinks>
    <hyperlink ref="A1" location="CONTENT!A1" display="Back to table of contents" xr:uid="{311E538A-DCD3-4710-B4CD-3F3EB1FC83B7}"/>
    <hyperlink ref="A1:C1" location="CONTENT!B223" display="Back to table of contents" xr:uid="{60684CB2-2242-4DCD-8707-E799F2E70D4E}"/>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523B-655D-4FB7-8A9C-F33509392A63}">
  <dimension ref="A1:M33"/>
  <sheetViews>
    <sheetView workbookViewId="0">
      <selection sqref="A1:C1"/>
    </sheetView>
  </sheetViews>
  <sheetFormatPr defaultRowHeight="13.8" x14ac:dyDescent="0.25"/>
  <cols>
    <col min="1" max="2" width="9" style="372"/>
    <col min="3" max="3" width="16.69921875" style="372" customWidth="1"/>
    <col min="4" max="9" width="8.59765625" style="372" bestFit="1" customWidth="1"/>
    <col min="10" max="10" width="8.09765625" style="372" customWidth="1"/>
    <col min="11" max="12" width="8.59765625" style="372" bestFit="1" customWidth="1"/>
    <col min="13" max="13" width="9.5" style="372" customWidth="1"/>
    <col min="14" max="247" width="9" style="372"/>
    <col min="248" max="248" width="29.69921875" style="372" customWidth="1"/>
    <col min="249" max="258" width="11.19921875" style="372" customWidth="1"/>
    <col min="259" max="259" width="5" style="372" customWidth="1"/>
    <col min="260" max="503" width="9" style="372"/>
    <col min="504" max="504" width="29.69921875" style="372" customWidth="1"/>
    <col min="505" max="514" width="11.19921875" style="372" customWidth="1"/>
    <col min="515" max="515" width="5" style="372" customWidth="1"/>
    <col min="516" max="759" width="9" style="372"/>
    <col min="760" max="760" width="29.69921875" style="372" customWidth="1"/>
    <col min="761" max="770" width="11.19921875" style="372" customWidth="1"/>
    <col min="771" max="771" width="5" style="372" customWidth="1"/>
    <col min="772" max="1015" width="9" style="372"/>
    <col min="1016" max="1016" width="29.69921875" style="372" customWidth="1"/>
    <col min="1017" max="1026" width="11.19921875" style="372" customWidth="1"/>
    <col min="1027" max="1027" width="5" style="372" customWidth="1"/>
    <col min="1028" max="1271" width="9" style="372"/>
    <col min="1272" max="1272" width="29.69921875" style="372" customWidth="1"/>
    <col min="1273" max="1282" width="11.19921875" style="372" customWidth="1"/>
    <col min="1283" max="1283" width="5" style="372" customWidth="1"/>
    <col min="1284" max="1527" width="9" style="372"/>
    <col min="1528" max="1528" width="29.69921875" style="372" customWidth="1"/>
    <col min="1529" max="1538" width="11.19921875" style="372" customWidth="1"/>
    <col min="1539" max="1539" width="5" style="372" customWidth="1"/>
    <col min="1540" max="1783" width="9" style="372"/>
    <col min="1784" max="1784" width="29.69921875" style="372" customWidth="1"/>
    <col min="1785" max="1794" width="11.19921875" style="372" customWidth="1"/>
    <col min="1795" max="1795" width="5" style="372" customWidth="1"/>
    <col min="1796" max="2039" width="9" style="372"/>
    <col min="2040" max="2040" width="29.69921875" style="372" customWidth="1"/>
    <col min="2041" max="2050" width="11.19921875" style="372" customWidth="1"/>
    <col min="2051" max="2051" width="5" style="372" customWidth="1"/>
    <col min="2052" max="2295" width="9" style="372"/>
    <col min="2296" max="2296" width="29.69921875" style="372" customWidth="1"/>
    <col min="2297" max="2306" width="11.19921875" style="372" customWidth="1"/>
    <col min="2307" max="2307" width="5" style="372" customWidth="1"/>
    <col min="2308" max="2551" width="9" style="372"/>
    <col min="2552" max="2552" width="29.69921875" style="372" customWidth="1"/>
    <col min="2553" max="2562" width="11.19921875" style="372" customWidth="1"/>
    <col min="2563" max="2563" width="5" style="372" customWidth="1"/>
    <col min="2564" max="2807" width="9" style="372"/>
    <col min="2808" max="2808" width="29.69921875" style="372" customWidth="1"/>
    <col min="2809" max="2818" width="11.19921875" style="372" customWidth="1"/>
    <col min="2819" max="2819" width="5" style="372" customWidth="1"/>
    <col min="2820" max="3063" width="9" style="372"/>
    <col min="3064" max="3064" width="29.69921875" style="372" customWidth="1"/>
    <col min="3065" max="3074" width="11.19921875" style="372" customWidth="1"/>
    <col min="3075" max="3075" width="5" style="372" customWidth="1"/>
    <col min="3076" max="3319" width="9" style="372"/>
    <col min="3320" max="3320" width="29.69921875" style="372" customWidth="1"/>
    <col min="3321" max="3330" width="11.19921875" style="372" customWidth="1"/>
    <col min="3331" max="3331" width="5" style="372" customWidth="1"/>
    <col min="3332" max="3575" width="9" style="372"/>
    <col min="3576" max="3576" width="29.69921875" style="372" customWidth="1"/>
    <col min="3577" max="3586" width="11.19921875" style="372" customWidth="1"/>
    <col min="3587" max="3587" width="5" style="372" customWidth="1"/>
    <col min="3588" max="3831" width="9" style="372"/>
    <col min="3832" max="3832" width="29.69921875" style="372" customWidth="1"/>
    <col min="3833" max="3842" width="11.19921875" style="372" customWidth="1"/>
    <col min="3843" max="3843" width="5" style="372" customWidth="1"/>
    <col min="3844" max="4087" width="9" style="372"/>
    <col min="4088" max="4088" width="29.69921875" style="372" customWidth="1"/>
    <col min="4089" max="4098" width="11.19921875" style="372" customWidth="1"/>
    <col min="4099" max="4099" width="5" style="372" customWidth="1"/>
    <col min="4100" max="4343" width="9" style="372"/>
    <col min="4344" max="4344" width="29.69921875" style="372" customWidth="1"/>
    <col min="4345" max="4354" width="11.19921875" style="372" customWidth="1"/>
    <col min="4355" max="4355" width="5" style="372" customWidth="1"/>
    <col min="4356" max="4599" width="9" style="372"/>
    <col min="4600" max="4600" width="29.69921875" style="372" customWidth="1"/>
    <col min="4601" max="4610" width="11.19921875" style="372" customWidth="1"/>
    <col min="4611" max="4611" width="5" style="372" customWidth="1"/>
    <col min="4612" max="4855" width="9" style="372"/>
    <col min="4856" max="4856" width="29.69921875" style="372" customWidth="1"/>
    <col min="4857" max="4866" width="11.19921875" style="372" customWidth="1"/>
    <col min="4867" max="4867" width="5" style="372" customWidth="1"/>
    <col min="4868" max="5111" width="9" style="372"/>
    <col min="5112" max="5112" width="29.69921875" style="372" customWidth="1"/>
    <col min="5113" max="5122" width="11.19921875" style="372" customWidth="1"/>
    <col min="5123" max="5123" width="5" style="372" customWidth="1"/>
    <col min="5124" max="5367" width="9" style="372"/>
    <col min="5368" max="5368" width="29.69921875" style="372" customWidth="1"/>
    <col min="5369" max="5378" width="11.19921875" style="372" customWidth="1"/>
    <col min="5379" max="5379" width="5" style="372" customWidth="1"/>
    <col min="5380" max="5623" width="9" style="372"/>
    <col min="5624" max="5624" width="29.69921875" style="372" customWidth="1"/>
    <col min="5625" max="5634" width="11.19921875" style="372" customWidth="1"/>
    <col min="5635" max="5635" width="5" style="372" customWidth="1"/>
    <col min="5636" max="5879" width="9" style="372"/>
    <col min="5880" max="5880" width="29.69921875" style="372" customWidth="1"/>
    <col min="5881" max="5890" width="11.19921875" style="372" customWidth="1"/>
    <col min="5891" max="5891" width="5" style="372" customWidth="1"/>
    <col min="5892" max="6135" width="9" style="372"/>
    <col min="6136" max="6136" width="29.69921875" style="372" customWidth="1"/>
    <col min="6137" max="6146" width="11.19921875" style="372" customWidth="1"/>
    <col min="6147" max="6147" width="5" style="372" customWidth="1"/>
    <col min="6148" max="6391" width="9" style="372"/>
    <col min="6392" max="6392" width="29.69921875" style="372" customWidth="1"/>
    <col min="6393" max="6402" width="11.19921875" style="372" customWidth="1"/>
    <col min="6403" max="6403" width="5" style="372" customWidth="1"/>
    <col min="6404" max="6647" width="9" style="372"/>
    <col min="6648" max="6648" width="29.69921875" style="372" customWidth="1"/>
    <col min="6649" max="6658" width="11.19921875" style="372" customWidth="1"/>
    <col min="6659" max="6659" width="5" style="372" customWidth="1"/>
    <col min="6660" max="6903" width="9" style="372"/>
    <col min="6904" max="6904" width="29.69921875" style="372" customWidth="1"/>
    <col min="6905" max="6914" width="11.19921875" style="372" customWidth="1"/>
    <col min="6915" max="6915" width="5" style="372" customWidth="1"/>
    <col min="6916" max="7159" width="9" style="372"/>
    <col min="7160" max="7160" width="29.69921875" style="372" customWidth="1"/>
    <col min="7161" max="7170" width="11.19921875" style="372" customWidth="1"/>
    <col min="7171" max="7171" width="5" style="372" customWidth="1"/>
    <col min="7172" max="7415" width="9" style="372"/>
    <col min="7416" max="7416" width="29.69921875" style="372" customWidth="1"/>
    <col min="7417" max="7426" width="11.19921875" style="372" customWidth="1"/>
    <col min="7427" max="7427" width="5" style="372" customWidth="1"/>
    <col min="7428" max="7671" width="9" style="372"/>
    <col min="7672" max="7672" width="29.69921875" style="372" customWidth="1"/>
    <col min="7673" max="7682" width="11.19921875" style="372" customWidth="1"/>
    <col min="7683" max="7683" width="5" style="372" customWidth="1"/>
    <col min="7684" max="7927" width="9" style="372"/>
    <col min="7928" max="7928" width="29.69921875" style="372" customWidth="1"/>
    <col min="7929" max="7938" width="11.19921875" style="372" customWidth="1"/>
    <col min="7939" max="7939" width="5" style="372" customWidth="1"/>
    <col min="7940" max="8183" width="9" style="372"/>
    <col min="8184" max="8184" width="29.69921875" style="372" customWidth="1"/>
    <col min="8185" max="8194" width="11.19921875" style="372" customWidth="1"/>
    <col min="8195" max="8195" width="5" style="372" customWidth="1"/>
    <col min="8196" max="8439" width="9" style="372"/>
    <col min="8440" max="8440" width="29.69921875" style="372" customWidth="1"/>
    <col min="8441" max="8450" width="11.19921875" style="372" customWidth="1"/>
    <col min="8451" max="8451" width="5" style="372" customWidth="1"/>
    <col min="8452" max="8695" width="9" style="372"/>
    <col min="8696" max="8696" width="29.69921875" style="372" customWidth="1"/>
    <col min="8697" max="8706" width="11.19921875" style="372" customWidth="1"/>
    <col min="8707" max="8707" width="5" style="372" customWidth="1"/>
    <col min="8708" max="8951" width="9" style="372"/>
    <col min="8952" max="8952" width="29.69921875" style="372" customWidth="1"/>
    <col min="8953" max="8962" width="11.19921875" style="372" customWidth="1"/>
    <col min="8963" max="8963" width="5" style="372" customWidth="1"/>
    <col min="8964" max="9207" width="9" style="372"/>
    <col min="9208" max="9208" width="29.69921875" style="372" customWidth="1"/>
    <col min="9209" max="9218" width="11.19921875" style="372" customWidth="1"/>
    <col min="9219" max="9219" width="5" style="372" customWidth="1"/>
    <col min="9220" max="9463" width="9" style="372"/>
    <col min="9464" max="9464" width="29.69921875" style="372" customWidth="1"/>
    <col min="9465" max="9474" width="11.19921875" style="372" customWidth="1"/>
    <col min="9475" max="9475" width="5" style="372" customWidth="1"/>
    <col min="9476" max="9719" width="9" style="372"/>
    <col min="9720" max="9720" width="29.69921875" style="372" customWidth="1"/>
    <col min="9721" max="9730" width="11.19921875" style="372" customWidth="1"/>
    <col min="9731" max="9731" width="5" style="372" customWidth="1"/>
    <col min="9732" max="9975" width="9" style="372"/>
    <col min="9976" max="9976" width="29.69921875" style="372" customWidth="1"/>
    <col min="9977" max="9986" width="11.19921875" style="372" customWidth="1"/>
    <col min="9987" max="9987" width="5" style="372" customWidth="1"/>
    <col min="9988" max="10231" width="9" style="372"/>
    <col min="10232" max="10232" width="29.69921875" style="372" customWidth="1"/>
    <col min="10233" max="10242" width="11.19921875" style="372" customWidth="1"/>
    <col min="10243" max="10243" width="5" style="372" customWidth="1"/>
    <col min="10244" max="10487" width="9" style="372"/>
    <col min="10488" max="10488" width="29.69921875" style="372" customWidth="1"/>
    <col min="10489" max="10498" width="11.19921875" style="372" customWidth="1"/>
    <col min="10499" max="10499" width="5" style="372" customWidth="1"/>
    <col min="10500" max="10743" width="9" style="372"/>
    <col min="10744" max="10744" width="29.69921875" style="372" customWidth="1"/>
    <col min="10745" max="10754" width="11.19921875" style="372" customWidth="1"/>
    <col min="10755" max="10755" width="5" style="372" customWidth="1"/>
    <col min="10756" max="10999" width="9" style="372"/>
    <col min="11000" max="11000" width="29.69921875" style="372" customWidth="1"/>
    <col min="11001" max="11010" width="11.19921875" style="372" customWidth="1"/>
    <col min="11011" max="11011" width="5" style="372" customWidth="1"/>
    <col min="11012" max="11255" width="9" style="372"/>
    <col min="11256" max="11256" width="29.69921875" style="372" customWidth="1"/>
    <col min="11257" max="11266" width="11.19921875" style="372" customWidth="1"/>
    <col min="11267" max="11267" width="5" style="372" customWidth="1"/>
    <col min="11268" max="11511" width="9" style="372"/>
    <col min="11512" max="11512" width="29.69921875" style="372" customWidth="1"/>
    <col min="11513" max="11522" width="11.19921875" style="372" customWidth="1"/>
    <col min="11523" max="11523" width="5" style="372" customWidth="1"/>
    <col min="11524" max="11767" width="9" style="372"/>
    <col min="11768" max="11768" width="29.69921875" style="372" customWidth="1"/>
    <col min="11769" max="11778" width="11.19921875" style="372" customWidth="1"/>
    <col min="11779" max="11779" width="5" style="372" customWidth="1"/>
    <col min="11780" max="12023" width="9" style="372"/>
    <col min="12024" max="12024" width="29.69921875" style="372" customWidth="1"/>
    <col min="12025" max="12034" width="11.19921875" style="372" customWidth="1"/>
    <col min="12035" max="12035" width="5" style="372" customWidth="1"/>
    <col min="12036" max="12279" width="9" style="372"/>
    <col min="12280" max="12280" width="29.69921875" style="372" customWidth="1"/>
    <col min="12281" max="12290" width="11.19921875" style="372" customWidth="1"/>
    <col min="12291" max="12291" width="5" style="372" customWidth="1"/>
    <col min="12292" max="12535" width="9" style="372"/>
    <col min="12536" max="12536" width="29.69921875" style="372" customWidth="1"/>
    <col min="12537" max="12546" width="11.19921875" style="372" customWidth="1"/>
    <col min="12547" max="12547" width="5" style="372" customWidth="1"/>
    <col min="12548" max="12791" width="9" style="372"/>
    <col min="12792" max="12792" width="29.69921875" style="372" customWidth="1"/>
    <col min="12793" max="12802" width="11.19921875" style="372" customWidth="1"/>
    <col min="12803" max="12803" width="5" style="372" customWidth="1"/>
    <col min="12804" max="13047" width="9" style="372"/>
    <col min="13048" max="13048" width="29.69921875" style="372" customWidth="1"/>
    <col min="13049" max="13058" width="11.19921875" style="372" customWidth="1"/>
    <col min="13059" max="13059" width="5" style="372" customWidth="1"/>
    <col min="13060" max="13303" width="9" style="372"/>
    <col min="13304" max="13304" width="29.69921875" style="372" customWidth="1"/>
    <col min="13305" max="13314" width="11.19921875" style="372" customWidth="1"/>
    <col min="13315" max="13315" width="5" style="372" customWidth="1"/>
    <col min="13316" max="13559" width="9" style="372"/>
    <col min="13560" max="13560" width="29.69921875" style="372" customWidth="1"/>
    <col min="13561" max="13570" width="11.19921875" style="372" customWidth="1"/>
    <col min="13571" max="13571" width="5" style="372" customWidth="1"/>
    <col min="13572" max="13815" width="9" style="372"/>
    <col min="13816" max="13816" width="29.69921875" style="372" customWidth="1"/>
    <col min="13817" max="13826" width="11.19921875" style="372" customWidth="1"/>
    <col min="13827" max="13827" width="5" style="372" customWidth="1"/>
    <col min="13828" max="14071" width="9" style="372"/>
    <col min="14072" max="14072" width="29.69921875" style="372" customWidth="1"/>
    <col min="14073" max="14082" width="11.19921875" style="372" customWidth="1"/>
    <col min="14083" max="14083" width="5" style="372" customWidth="1"/>
    <col min="14084" max="14327" width="9" style="372"/>
    <col min="14328" max="14328" width="29.69921875" style="372" customWidth="1"/>
    <col min="14329" max="14338" width="11.19921875" style="372" customWidth="1"/>
    <col min="14339" max="14339" width="5" style="372" customWidth="1"/>
    <col min="14340" max="14583" width="9" style="372"/>
    <col min="14584" max="14584" width="29.69921875" style="372" customWidth="1"/>
    <col min="14585" max="14594" width="11.19921875" style="372" customWidth="1"/>
    <col min="14595" max="14595" width="5" style="372" customWidth="1"/>
    <col min="14596" max="14839" width="9" style="372"/>
    <col min="14840" max="14840" width="29.69921875" style="372" customWidth="1"/>
    <col min="14841" max="14850" width="11.19921875" style="372" customWidth="1"/>
    <col min="14851" max="14851" width="5" style="372" customWidth="1"/>
    <col min="14852" max="15095" width="9" style="372"/>
    <col min="15096" max="15096" width="29.69921875" style="372" customWidth="1"/>
    <col min="15097" max="15106" width="11.19921875" style="372" customWidth="1"/>
    <col min="15107" max="15107" width="5" style="372" customWidth="1"/>
    <col min="15108" max="15351" width="9" style="372"/>
    <col min="15352" max="15352" width="29.69921875" style="372" customWidth="1"/>
    <col min="15353" max="15362" width="11.19921875" style="372" customWidth="1"/>
    <col min="15363" max="15363" width="5" style="372" customWidth="1"/>
    <col min="15364" max="15607" width="9" style="372"/>
    <col min="15608" max="15608" width="29.69921875" style="372" customWidth="1"/>
    <col min="15609" max="15618" width="11.19921875" style="372" customWidth="1"/>
    <col min="15619" max="15619" width="5" style="372" customWidth="1"/>
    <col min="15620" max="15863" width="9" style="372"/>
    <col min="15864" max="15864" width="29.69921875" style="372" customWidth="1"/>
    <col min="15865" max="15874" width="11.19921875" style="372" customWidth="1"/>
    <col min="15875" max="15875" width="5" style="372" customWidth="1"/>
    <col min="15876" max="16119" width="9" style="372"/>
    <col min="16120" max="16120" width="29.69921875" style="372" customWidth="1"/>
    <col min="16121" max="16130" width="11.19921875" style="372" customWidth="1"/>
    <col min="16131" max="16131" width="5" style="372" customWidth="1"/>
    <col min="16132" max="16377" width="9" style="372"/>
    <col min="16378" max="16384" width="6.59765625" style="372" customWidth="1"/>
  </cols>
  <sheetData>
    <row r="1" spans="1:13" s="1945" customFormat="1" ht="15.6" x14ac:dyDescent="0.3">
      <c r="A1" s="6383" t="s">
        <v>0</v>
      </c>
      <c r="B1" s="6383"/>
      <c r="C1" s="6383"/>
    </row>
    <row r="2" spans="1:13" ht="14.4" x14ac:dyDescent="0.3">
      <c r="A2" s="381" t="s">
        <v>3559</v>
      </c>
      <c r="D2" s="3054"/>
      <c r="E2" s="3054"/>
      <c r="F2" s="3054"/>
    </row>
    <row r="3" spans="1:13" x14ac:dyDescent="0.25">
      <c r="A3" s="3135"/>
      <c r="D3" s="3136"/>
      <c r="E3" s="3136"/>
      <c r="F3" s="3136"/>
      <c r="H3" s="3136"/>
      <c r="I3" s="3136"/>
      <c r="J3" s="3136"/>
      <c r="K3" s="3136"/>
      <c r="L3" s="2248" t="s">
        <v>3148</v>
      </c>
    </row>
    <row r="4" spans="1:13" x14ac:dyDescent="0.25">
      <c r="A4" s="6918" t="s">
        <v>3560</v>
      </c>
      <c r="B4" s="6919"/>
      <c r="C4" s="6919"/>
      <c r="D4" s="3137">
        <v>2015</v>
      </c>
      <c r="E4" s="3137">
        <v>2016</v>
      </c>
      <c r="F4" s="3137">
        <v>2017</v>
      </c>
      <c r="G4" s="3137">
        <v>2018</v>
      </c>
      <c r="H4" s="3137">
        <v>2019</v>
      </c>
      <c r="I4" s="3137">
        <v>2020</v>
      </c>
      <c r="J4" s="3137">
        <v>2021</v>
      </c>
      <c r="K4" s="3137">
        <v>2022</v>
      </c>
      <c r="L4" s="3137">
        <v>2023</v>
      </c>
      <c r="M4" s="3137">
        <v>2024</v>
      </c>
    </row>
    <row r="5" spans="1:13" x14ac:dyDescent="0.25">
      <c r="A5" s="3138" t="s">
        <v>3561</v>
      </c>
      <c r="B5" s="371"/>
      <c r="C5" s="371"/>
      <c r="D5" s="3139">
        <v>22069</v>
      </c>
      <c r="E5" s="3139">
        <v>22066</v>
      </c>
      <c r="F5" s="3140">
        <v>22066</v>
      </c>
      <c r="G5" s="3140">
        <v>22048</v>
      </c>
      <c r="H5" s="3140">
        <v>22031</v>
      </c>
      <c r="I5" s="3141">
        <v>22011</v>
      </c>
      <c r="J5" s="3141">
        <v>22006</v>
      </c>
      <c r="K5" s="3141">
        <v>22002</v>
      </c>
      <c r="L5" s="3141">
        <v>21997</v>
      </c>
      <c r="M5" s="3141">
        <v>22012</v>
      </c>
    </row>
    <row r="6" spans="1:13" x14ac:dyDescent="0.25">
      <c r="A6" s="3142" t="s">
        <v>3562</v>
      </c>
      <c r="B6" s="370"/>
      <c r="C6" s="370"/>
      <c r="D6" s="3143">
        <v>11804</v>
      </c>
      <c r="E6" s="3143">
        <v>11798</v>
      </c>
      <c r="F6" s="3144">
        <v>11802</v>
      </c>
      <c r="G6" s="3144">
        <v>11799</v>
      </c>
      <c r="H6" s="3144">
        <v>11799</v>
      </c>
      <c r="I6" s="3145">
        <v>11779</v>
      </c>
      <c r="J6" s="3145">
        <v>11774</v>
      </c>
      <c r="K6" s="3145">
        <v>11771</v>
      </c>
      <c r="L6" s="3145">
        <v>11763</v>
      </c>
      <c r="M6" s="3145">
        <v>11768</v>
      </c>
    </row>
    <row r="7" spans="1:13" ht="14.4" x14ac:dyDescent="0.25">
      <c r="A7" s="3142" t="s">
        <v>3563</v>
      </c>
      <c r="B7" s="3146"/>
      <c r="C7" s="3146"/>
      <c r="D7" s="3147">
        <v>799</v>
      </c>
      <c r="E7" s="3147">
        <v>799</v>
      </c>
      <c r="F7" s="3148">
        <v>799</v>
      </c>
      <c r="G7" s="3148">
        <v>799</v>
      </c>
      <c r="H7" s="3148">
        <v>799</v>
      </c>
      <c r="I7" s="3149">
        <v>799</v>
      </c>
      <c r="J7" s="3149">
        <v>799</v>
      </c>
      <c r="K7" s="3149">
        <v>799</v>
      </c>
      <c r="L7" s="3149">
        <v>799</v>
      </c>
      <c r="M7" s="3149">
        <v>799</v>
      </c>
    </row>
    <row r="8" spans="1:13" x14ac:dyDescent="0.25">
      <c r="A8" s="3150" t="s">
        <v>3564</v>
      </c>
      <c r="B8" s="3053"/>
      <c r="C8" s="3151"/>
      <c r="D8" s="3147">
        <v>200</v>
      </c>
      <c r="E8" s="3147">
        <v>200</v>
      </c>
      <c r="F8" s="3148">
        <v>200</v>
      </c>
      <c r="G8" s="3148">
        <v>200</v>
      </c>
      <c r="H8" s="3148">
        <v>200</v>
      </c>
      <c r="I8" s="3149">
        <v>200</v>
      </c>
      <c r="J8" s="3149">
        <v>200</v>
      </c>
      <c r="K8" s="3149">
        <v>200</v>
      </c>
      <c r="L8" s="3149">
        <v>200</v>
      </c>
      <c r="M8" s="3149">
        <v>200</v>
      </c>
    </row>
    <row r="9" spans="1:13" x14ac:dyDescent="0.25">
      <c r="A9" s="3150" t="s">
        <v>3565</v>
      </c>
      <c r="B9" s="3053"/>
      <c r="C9" s="3151"/>
      <c r="D9" s="3143">
        <v>599</v>
      </c>
      <c r="E9" s="3143">
        <v>599</v>
      </c>
      <c r="F9" s="3144">
        <v>599</v>
      </c>
      <c r="G9" s="3144">
        <v>599</v>
      </c>
      <c r="H9" s="3144">
        <v>599</v>
      </c>
      <c r="I9" s="3145">
        <v>599</v>
      </c>
      <c r="J9" s="3145">
        <v>599</v>
      </c>
      <c r="K9" s="3145">
        <v>599</v>
      </c>
      <c r="L9" s="3145">
        <v>599</v>
      </c>
      <c r="M9" s="3145">
        <v>599</v>
      </c>
    </row>
    <row r="10" spans="1:13" ht="14.4" x14ac:dyDescent="0.25">
      <c r="A10" s="3142" t="s">
        <v>3566</v>
      </c>
      <c r="B10" s="3146"/>
      <c r="C10" s="3146"/>
      <c r="D10" s="3143">
        <v>6574</v>
      </c>
      <c r="E10" s="3143">
        <v>6574</v>
      </c>
      <c r="F10" s="3144">
        <v>6574</v>
      </c>
      <c r="G10" s="3144">
        <v>6574</v>
      </c>
      <c r="H10" s="3144">
        <v>6574</v>
      </c>
      <c r="I10" s="3145">
        <v>6574</v>
      </c>
      <c r="J10" s="3145">
        <v>6574</v>
      </c>
      <c r="K10" s="3145">
        <v>6574</v>
      </c>
      <c r="L10" s="3145">
        <v>6574</v>
      </c>
      <c r="M10" s="3145">
        <v>6574</v>
      </c>
    </row>
    <row r="11" spans="1:13" ht="16.8" x14ac:dyDescent="0.25">
      <c r="A11" s="3142" t="s">
        <v>3567</v>
      </c>
      <c r="B11" s="3146"/>
      <c r="C11" s="3146"/>
      <c r="D11" s="3143">
        <v>497</v>
      </c>
      <c r="E11" s="3143">
        <v>497</v>
      </c>
      <c r="F11" s="3144">
        <v>497</v>
      </c>
      <c r="G11" s="3144">
        <v>497</v>
      </c>
      <c r="H11" s="3144">
        <v>497</v>
      </c>
      <c r="I11" s="3145">
        <v>497</v>
      </c>
      <c r="J11" s="3145">
        <v>497</v>
      </c>
      <c r="K11" s="3145">
        <v>497</v>
      </c>
      <c r="L11" s="3145">
        <v>497</v>
      </c>
      <c r="M11" s="3145">
        <v>497</v>
      </c>
    </row>
    <row r="12" spans="1:13" ht="16.8" x14ac:dyDescent="0.25">
      <c r="A12" s="3142" t="s">
        <v>3568</v>
      </c>
      <c r="B12" s="3146"/>
      <c r="C12" s="3146"/>
      <c r="D12" s="3152">
        <v>134</v>
      </c>
      <c r="E12" s="3143">
        <v>134</v>
      </c>
      <c r="F12" s="3153">
        <v>136</v>
      </c>
      <c r="G12" s="3144">
        <v>136</v>
      </c>
      <c r="H12" s="3144">
        <v>136</v>
      </c>
      <c r="I12" s="3145">
        <v>136</v>
      </c>
      <c r="J12" s="3145">
        <v>136</v>
      </c>
      <c r="K12" s="3145">
        <v>136</v>
      </c>
      <c r="L12" s="3145">
        <v>136</v>
      </c>
      <c r="M12" s="3145">
        <v>136</v>
      </c>
    </row>
    <row r="13" spans="1:13" ht="14.4" x14ac:dyDescent="0.25">
      <c r="A13" s="3142" t="s">
        <v>3569</v>
      </c>
      <c r="B13" s="3146"/>
      <c r="C13" s="3146"/>
      <c r="D13" s="3152">
        <v>275</v>
      </c>
      <c r="E13" s="3143">
        <v>275</v>
      </c>
      <c r="F13" s="3144">
        <v>275</v>
      </c>
      <c r="G13" s="3144">
        <v>275</v>
      </c>
      <c r="H13" s="3144">
        <v>275</v>
      </c>
      <c r="I13" s="3145">
        <v>275</v>
      </c>
      <c r="J13" s="3145">
        <v>275</v>
      </c>
      <c r="K13" s="3145">
        <v>275</v>
      </c>
      <c r="L13" s="3145">
        <v>275</v>
      </c>
      <c r="M13" s="3145">
        <v>275</v>
      </c>
    </row>
    <row r="14" spans="1:13" x14ac:dyDescent="0.25">
      <c r="A14" s="6920" t="s">
        <v>3570</v>
      </c>
      <c r="B14" s="6921"/>
      <c r="C14" s="6922"/>
      <c r="D14" s="3154">
        <v>46</v>
      </c>
      <c r="E14" s="3154">
        <v>46</v>
      </c>
      <c r="F14" s="3154">
        <v>46</v>
      </c>
      <c r="G14" s="3154">
        <v>46</v>
      </c>
      <c r="H14" s="3154">
        <v>46</v>
      </c>
      <c r="I14" s="3149">
        <v>46</v>
      </c>
      <c r="J14" s="3149">
        <v>46</v>
      </c>
      <c r="K14" s="3149">
        <v>46</v>
      </c>
      <c r="L14" s="3149">
        <v>46</v>
      </c>
      <c r="M14" s="3149">
        <v>46</v>
      </c>
    </row>
    <row r="15" spans="1:13" ht="14.4" x14ac:dyDescent="0.25">
      <c r="A15" s="3155" t="s">
        <v>3571</v>
      </c>
      <c r="B15" s="3156"/>
      <c r="C15" s="3157"/>
      <c r="D15" s="3154">
        <v>26</v>
      </c>
      <c r="E15" s="3154">
        <v>26</v>
      </c>
      <c r="F15" s="3154">
        <v>26</v>
      </c>
      <c r="G15" s="3154">
        <v>26</v>
      </c>
      <c r="H15" s="3154">
        <v>26</v>
      </c>
      <c r="I15" s="3149">
        <v>26</v>
      </c>
      <c r="J15" s="3149">
        <v>26</v>
      </c>
      <c r="K15" s="3149">
        <v>26</v>
      </c>
      <c r="L15" s="3149">
        <v>26</v>
      </c>
      <c r="M15" s="3149">
        <v>26</v>
      </c>
    </row>
    <row r="16" spans="1:13" ht="14.4" x14ac:dyDescent="0.25">
      <c r="A16" s="3155" t="s">
        <v>3572</v>
      </c>
      <c r="B16" s="3156"/>
      <c r="C16" s="3157"/>
      <c r="D16" s="3143">
        <v>20</v>
      </c>
      <c r="E16" s="3143">
        <v>20</v>
      </c>
      <c r="F16" s="3144">
        <v>20</v>
      </c>
      <c r="G16" s="3144">
        <v>20</v>
      </c>
      <c r="H16" s="3144">
        <v>20</v>
      </c>
      <c r="I16" s="3145">
        <v>20</v>
      </c>
      <c r="J16" s="3145">
        <v>20</v>
      </c>
      <c r="K16" s="3145">
        <v>20</v>
      </c>
      <c r="L16" s="3145">
        <v>20</v>
      </c>
      <c r="M16" s="3145">
        <v>20</v>
      </c>
    </row>
    <row r="17" spans="1:13" x14ac:dyDescent="0.25">
      <c r="A17" s="6923" t="s">
        <v>3573</v>
      </c>
      <c r="B17" s="6924"/>
      <c r="C17" s="6925"/>
      <c r="D17" s="3143">
        <v>1315</v>
      </c>
      <c r="E17" s="3143">
        <v>1320</v>
      </c>
      <c r="F17" s="3144">
        <v>1314</v>
      </c>
      <c r="G17" s="3144">
        <v>1316</v>
      </c>
      <c r="H17" s="3144">
        <v>1316</v>
      </c>
      <c r="I17" s="3145">
        <v>1316</v>
      </c>
      <c r="J17" s="3145">
        <v>1316</v>
      </c>
      <c r="K17" s="3145">
        <v>1316</v>
      </c>
      <c r="L17" s="3145">
        <v>1316</v>
      </c>
      <c r="M17" s="3145">
        <v>1316</v>
      </c>
    </row>
    <row r="18" spans="1:13" ht="14.4" x14ac:dyDescent="0.25">
      <c r="A18" s="3142" t="s">
        <v>3574</v>
      </c>
      <c r="B18" s="3146"/>
      <c r="C18" s="3146"/>
      <c r="D18" s="3147">
        <v>625</v>
      </c>
      <c r="E18" s="3147">
        <v>623</v>
      </c>
      <c r="F18" s="3148">
        <v>623</v>
      </c>
      <c r="G18" s="3148">
        <v>606</v>
      </c>
      <c r="H18" s="3148">
        <v>589</v>
      </c>
      <c r="I18" s="3149">
        <v>589</v>
      </c>
      <c r="J18" s="3149">
        <v>589</v>
      </c>
      <c r="K18" s="3149">
        <v>588</v>
      </c>
      <c r="L18" s="3149">
        <v>591</v>
      </c>
      <c r="M18" s="3149">
        <v>601</v>
      </c>
    </row>
    <row r="19" spans="1:13" x14ac:dyDescent="0.25">
      <c r="A19" s="3158" t="s">
        <v>3575</v>
      </c>
      <c r="B19" s="3151"/>
      <c r="C19" s="3151"/>
      <c r="D19" s="3147">
        <v>216</v>
      </c>
      <c r="E19" s="3147">
        <v>214</v>
      </c>
      <c r="F19" s="3148">
        <v>214</v>
      </c>
      <c r="G19" s="3148">
        <v>214</v>
      </c>
      <c r="H19" s="3148">
        <v>197</v>
      </c>
      <c r="I19" s="3149">
        <v>197</v>
      </c>
      <c r="J19" s="3149">
        <v>197</v>
      </c>
      <c r="K19" s="3149">
        <v>196</v>
      </c>
      <c r="L19" s="3149">
        <v>199</v>
      </c>
      <c r="M19" s="3149">
        <v>209</v>
      </c>
    </row>
    <row r="20" spans="1:13" x14ac:dyDescent="0.25">
      <c r="A20" s="6926" t="s">
        <v>3576</v>
      </c>
      <c r="B20" s="6927"/>
      <c r="C20" s="6928"/>
      <c r="D20" s="3147">
        <v>230</v>
      </c>
      <c r="E20" s="3147">
        <v>230</v>
      </c>
      <c r="F20" s="3148">
        <v>230</v>
      </c>
      <c r="G20" s="3148">
        <v>230</v>
      </c>
      <c r="H20" s="3148">
        <v>230</v>
      </c>
      <c r="I20" s="3149">
        <v>230</v>
      </c>
      <c r="J20" s="3149">
        <v>230</v>
      </c>
      <c r="K20" s="3149">
        <v>230</v>
      </c>
      <c r="L20" s="3149">
        <v>230</v>
      </c>
      <c r="M20" s="3149">
        <v>230</v>
      </c>
    </row>
    <row r="21" spans="1:13" x14ac:dyDescent="0.25">
      <c r="A21" s="3158" t="s">
        <v>3577</v>
      </c>
      <c r="B21" s="3151"/>
      <c r="C21" s="3151"/>
      <c r="D21" s="3152">
        <v>179</v>
      </c>
      <c r="E21" s="3152">
        <v>179</v>
      </c>
      <c r="F21" s="3159">
        <v>179</v>
      </c>
      <c r="G21" s="3159">
        <v>162</v>
      </c>
      <c r="H21" s="3159">
        <v>162</v>
      </c>
      <c r="I21" s="3159">
        <v>162</v>
      </c>
      <c r="J21" s="3159">
        <v>162</v>
      </c>
      <c r="K21" s="3159">
        <v>162</v>
      </c>
      <c r="L21" s="3159">
        <v>162</v>
      </c>
      <c r="M21" s="3159">
        <v>162</v>
      </c>
    </row>
    <row r="22" spans="1:13" ht="16.8" x14ac:dyDescent="0.25">
      <c r="A22" s="3138" t="s">
        <v>3578</v>
      </c>
      <c r="B22" s="3158"/>
      <c r="C22" s="3160"/>
      <c r="D22" s="3139">
        <v>25000</v>
      </c>
      <c r="E22" s="3139">
        <v>25000</v>
      </c>
      <c r="F22" s="3140">
        <v>25000</v>
      </c>
      <c r="G22" s="3140">
        <v>25000</v>
      </c>
      <c r="H22" s="3140">
        <v>25000</v>
      </c>
      <c r="I22" s="3141">
        <v>25000</v>
      </c>
      <c r="J22" s="3140">
        <v>25000</v>
      </c>
      <c r="K22" s="3140">
        <v>25000</v>
      </c>
      <c r="L22" s="3140">
        <v>20000</v>
      </c>
      <c r="M22" s="3140">
        <v>20000</v>
      </c>
    </row>
    <row r="23" spans="1:13" ht="14.4" x14ac:dyDescent="0.25">
      <c r="A23" s="3142" t="s">
        <v>3579</v>
      </c>
      <c r="B23" s="3146"/>
      <c r="C23" s="370"/>
      <c r="D23" s="3143">
        <v>6553</v>
      </c>
      <c r="E23" s="3143">
        <v>6553</v>
      </c>
      <c r="F23" s="3144">
        <v>6553</v>
      </c>
      <c r="G23" s="3144">
        <v>6553</v>
      </c>
      <c r="H23" s="3144">
        <v>6553</v>
      </c>
      <c r="I23" s="3145">
        <v>6553</v>
      </c>
      <c r="J23" s="3144">
        <v>6553</v>
      </c>
      <c r="K23" s="3144">
        <v>6553</v>
      </c>
      <c r="L23" s="3144">
        <v>6553</v>
      </c>
      <c r="M23" s="3144">
        <v>6553</v>
      </c>
    </row>
    <row r="24" spans="1:13" x14ac:dyDescent="0.25">
      <c r="A24" s="3158" t="s">
        <v>3580</v>
      </c>
      <c r="B24" s="3151"/>
      <c r="C24" s="3151"/>
      <c r="D24" s="3147">
        <v>3800</v>
      </c>
      <c r="E24" s="3147">
        <v>3800</v>
      </c>
      <c r="F24" s="3148">
        <v>3800</v>
      </c>
      <c r="G24" s="3148">
        <v>3800</v>
      </c>
      <c r="H24" s="3148">
        <v>3800</v>
      </c>
      <c r="I24" s="3149">
        <v>3800</v>
      </c>
      <c r="J24" s="3148">
        <v>3800</v>
      </c>
      <c r="K24" s="3148">
        <v>3800</v>
      </c>
      <c r="L24" s="3148">
        <v>3800</v>
      </c>
      <c r="M24" s="3148">
        <v>3800</v>
      </c>
    </row>
    <row r="25" spans="1:13" x14ac:dyDescent="0.25">
      <c r="A25" s="3158" t="s">
        <v>3581</v>
      </c>
      <c r="B25" s="3151"/>
      <c r="C25" s="3151"/>
      <c r="D25" s="3147">
        <v>2740</v>
      </c>
      <c r="E25" s="3147">
        <v>2740</v>
      </c>
      <c r="F25" s="3148">
        <v>2740</v>
      </c>
      <c r="G25" s="3148">
        <v>2740</v>
      </c>
      <c r="H25" s="3148">
        <v>2740</v>
      </c>
      <c r="I25" s="3149">
        <v>2740</v>
      </c>
      <c r="J25" s="3148">
        <v>2740</v>
      </c>
      <c r="K25" s="3148">
        <v>2740</v>
      </c>
      <c r="L25" s="3148">
        <v>2740</v>
      </c>
      <c r="M25" s="3148">
        <v>2740</v>
      </c>
    </row>
    <row r="26" spans="1:13" x14ac:dyDescent="0.25">
      <c r="A26" s="3158" t="s">
        <v>3582</v>
      </c>
      <c r="B26" s="3151"/>
      <c r="C26" s="3151"/>
      <c r="D26" s="3147">
        <v>13</v>
      </c>
      <c r="E26" s="3147">
        <v>13</v>
      </c>
      <c r="F26" s="3148">
        <v>13</v>
      </c>
      <c r="G26" s="3148">
        <v>13</v>
      </c>
      <c r="H26" s="3148">
        <v>13</v>
      </c>
      <c r="I26" s="3149">
        <v>13</v>
      </c>
      <c r="J26" s="3148">
        <v>13</v>
      </c>
      <c r="K26" s="3148">
        <v>13</v>
      </c>
      <c r="L26" s="3148">
        <v>13</v>
      </c>
      <c r="M26" s="3148">
        <v>13</v>
      </c>
    </row>
    <row r="27" spans="1:13" ht="16.8" x14ac:dyDescent="0.25">
      <c r="A27" s="3161" t="s">
        <v>3583</v>
      </c>
      <c r="B27" s="3146"/>
      <c r="C27" s="3146"/>
      <c r="D27" s="3143">
        <v>18447</v>
      </c>
      <c r="E27" s="3143">
        <v>18447</v>
      </c>
      <c r="F27" s="3144">
        <v>18447</v>
      </c>
      <c r="G27" s="3144">
        <v>18447</v>
      </c>
      <c r="H27" s="3144">
        <v>18447</v>
      </c>
      <c r="I27" s="3145">
        <v>18447</v>
      </c>
      <c r="J27" s="3144">
        <v>18447</v>
      </c>
      <c r="K27" s="3144">
        <v>18447</v>
      </c>
      <c r="L27" s="3144">
        <v>13477</v>
      </c>
      <c r="M27" s="3144">
        <v>13447</v>
      </c>
    </row>
    <row r="28" spans="1:13" x14ac:dyDescent="0.25">
      <c r="A28" s="6929" t="s">
        <v>6</v>
      </c>
      <c r="B28" s="6930"/>
      <c r="C28" s="6931"/>
      <c r="D28" s="3162">
        <v>47069</v>
      </c>
      <c r="E28" s="3162">
        <v>47066</v>
      </c>
      <c r="F28" s="3162">
        <v>47066</v>
      </c>
      <c r="G28" s="3162">
        <v>47048</v>
      </c>
      <c r="H28" s="3162">
        <v>47031</v>
      </c>
      <c r="I28" s="3162">
        <v>47011</v>
      </c>
      <c r="J28" s="3163">
        <v>47006</v>
      </c>
      <c r="K28" s="3163">
        <v>47002</v>
      </c>
      <c r="L28" s="3163">
        <v>41997</v>
      </c>
      <c r="M28" s="3163">
        <v>42012</v>
      </c>
    </row>
    <row r="29" spans="1:13" ht="15.6" x14ac:dyDescent="0.25">
      <c r="A29" s="6915" t="s">
        <v>3584</v>
      </c>
      <c r="B29" s="6915"/>
      <c r="C29" s="6915"/>
      <c r="D29" s="6915"/>
      <c r="E29" s="6915"/>
      <c r="F29" s="6915"/>
    </row>
    <row r="30" spans="1:13" ht="30.75" customHeight="1" x14ac:dyDescent="0.25">
      <c r="A30" s="6916" t="s">
        <v>3585</v>
      </c>
      <c r="B30" s="6916"/>
      <c r="C30" s="6916"/>
      <c r="D30" s="6916"/>
      <c r="E30" s="6916"/>
      <c r="F30" s="6916"/>
    </row>
    <row r="31" spans="1:13" x14ac:dyDescent="0.25">
      <c r="A31" s="6917" t="s">
        <v>3586</v>
      </c>
      <c r="B31" s="6917"/>
      <c r="C31" s="6917"/>
      <c r="D31" s="6917"/>
      <c r="E31" s="6917"/>
      <c r="F31" s="6917"/>
    </row>
    <row r="32" spans="1:13" ht="15.6" x14ac:dyDescent="0.25">
      <c r="A32" s="3164" t="s">
        <v>3587</v>
      </c>
      <c r="B32" s="3165"/>
      <c r="C32" s="3165"/>
      <c r="D32" s="3165"/>
      <c r="E32" s="3165"/>
      <c r="F32" s="3166"/>
    </row>
    <row r="33" spans="1:6" x14ac:dyDescent="0.25">
      <c r="A33" s="3167" t="s">
        <v>3588</v>
      </c>
      <c r="B33" s="3165"/>
      <c r="C33" s="3165"/>
      <c r="D33" s="3165"/>
      <c r="E33" s="3165"/>
      <c r="F33" s="3165"/>
    </row>
  </sheetData>
  <mergeCells count="9">
    <mergeCell ref="A29:F29"/>
    <mergeCell ref="A30:F30"/>
    <mergeCell ref="A31:F31"/>
    <mergeCell ref="A1:C1"/>
    <mergeCell ref="A4:C4"/>
    <mergeCell ref="A14:C14"/>
    <mergeCell ref="A17:C17"/>
    <mergeCell ref="A20:C20"/>
    <mergeCell ref="A28:C28"/>
  </mergeCells>
  <hyperlinks>
    <hyperlink ref="A1" location="CONTENT!A1" display="Back to table of contents" xr:uid="{F15B9974-10FD-4892-B4E5-44D4B4FE8E25}"/>
    <hyperlink ref="A1:C1" location="CONTENT!B223" display="Back to table of contents" xr:uid="{F1C6C88A-8FE9-436A-AD22-C32C497A540B}"/>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A165-CD96-44BC-B4EB-95A11DCCF0BE}">
  <dimension ref="A1:K31"/>
  <sheetViews>
    <sheetView workbookViewId="0">
      <selection sqref="A1:C1"/>
    </sheetView>
  </sheetViews>
  <sheetFormatPr defaultRowHeight="15.6" x14ac:dyDescent="0.3"/>
  <cols>
    <col min="1" max="1" width="18.3984375" style="428" customWidth="1"/>
    <col min="2" max="6" width="9.59765625" style="428" customWidth="1"/>
    <col min="7" max="7" width="10.5" style="428" customWidth="1"/>
    <col min="8" max="11" width="9.59765625" style="428" customWidth="1"/>
    <col min="12" max="250" width="9" style="428"/>
    <col min="251" max="251" width="18.3984375" style="428" customWidth="1"/>
    <col min="252" max="256" width="9.59765625" style="428" customWidth="1"/>
    <col min="257" max="257" width="10.5" style="428" customWidth="1"/>
    <col min="258" max="261" width="9.59765625" style="428" customWidth="1"/>
    <col min="262" max="506" width="9" style="428"/>
    <col min="507" max="507" width="18.3984375" style="428" customWidth="1"/>
    <col min="508" max="512" width="9.59765625" style="428" customWidth="1"/>
    <col min="513" max="513" width="10.5" style="428" customWidth="1"/>
    <col min="514" max="517" width="9.59765625" style="428" customWidth="1"/>
    <col min="518" max="762" width="9" style="428"/>
    <col min="763" max="763" width="18.3984375" style="428" customWidth="1"/>
    <col min="764" max="768" width="9.59765625" style="428" customWidth="1"/>
    <col min="769" max="769" width="10.5" style="428" customWidth="1"/>
    <col min="770" max="773" width="9.59765625" style="428" customWidth="1"/>
    <col min="774" max="1018" width="9" style="428"/>
    <col min="1019" max="1019" width="18.3984375" style="428" customWidth="1"/>
    <col min="1020" max="1024" width="9.59765625" style="428" customWidth="1"/>
    <col min="1025" max="1025" width="10.5" style="428" customWidth="1"/>
    <col min="1026" max="1029" width="9.59765625" style="428" customWidth="1"/>
    <col min="1030" max="1274" width="9" style="428"/>
    <col min="1275" max="1275" width="18.3984375" style="428" customWidth="1"/>
    <col min="1276" max="1280" width="9.59765625" style="428" customWidth="1"/>
    <col min="1281" max="1281" width="10.5" style="428" customWidth="1"/>
    <col min="1282" max="1285" width="9.59765625" style="428" customWidth="1"/>
    <col min="1286" max="1530" width="9" style="428"/>
    <col min="1531" max="1531" width="18.3984375" style="428" customWidth="1"/>
    <col min="1532" max="1536" width="9.59765625" style="428" customWidth="1"/>
    <col min="1537" max="1537" width="10.5" style="428" customWidth="1"/>
    <col min="1538" max="1541" width="9.59765625" style="428" customWidth="1"/>
    <col min="1542" max="1786" width="9" style="428"/>
    <col min="1787" max="1787" width="18.3984375" style="428" customWidth="1"/>
    <col min="1788" max="1792" width="9.59765625" style="428" customWidth="1"/>
    <col min="1793" max="1793" width="10.5" style="428" customWidth="1"/>
    <col min="1794" max="1797" width="9.59765625" style="428" customWidth="1"/>
    <col min="1798" max="2042" width="9" style="428"/>
    <col min="2043" max="2043" width="18.3984375" style="428" customWidth="1"/>
    <col min="2044" max="2048" width="9.59765625" style="428" customWidth="1"/>
    <col min="2049" max="2049" width="10.5" style="428" customWidth="1"/>
    <col min="2050" max="2053" width="9.59765625" style="428" customWidth="1"/>
    <col min="2054" max="2298" width="9" style="428"/>
    <col min="2299" max="2299" width="18.3984375" style="428" customWidth="1"/>
    <col min="2300" max="2304" width="9.59765625" style="428" customWidth="1"/>
    <col min="2305" max="2305" width="10.5" style="428" customWidth="1"/>
    <col min="2306" max="2309" width="9.59765625" style="428" customWidth="1"/>
    <col min="2310" max="2554" width="9" style="428"/>
    <col min="2555" max="2555" width="18.3984375" style="428" customWidth="1"/>
    <col min="2556" max="2560" width="9.59765625" style="428" customWidth="1"/>
    <col min="2561" max="2561" width="10.5" style="428" customWidth="1"/>
    <col min="2562" max="2565" width="9.59765625" style="428" customWidth="1"/>
    <col min="2566" max="2810" width="9" style="428"/>
    <col min="2811" max="2811" width="18.3984375" style="428" customWidth="1"/>
    <col min="2812" max="2816" width="9.59765625" style="428" customWidth="1"/>
    <col min="2817" max="2817" width="10.5" style="428" customWidth="1"/>
    <col min="2818" max="2821" width="9.59765625" style="428" customWidth="1"/>
    <col min="2822" max="3066" width="9" style="428"/>
    <col min="3067" max="3067" width="18.3984375" style="428" customWidth="1"/>
    <col min="3068" max="3072" width="9.59765625" style="428" customWidth="1"/>
    <col min="3073" max="3073" width="10.5" style="428" customWidth="1"/>
    <col min="3074" max="3077" width="9.59765625" style="428" customWidth="1"/>
    <col min="3078" max="3322" width="9" style="428"/>
    <col min="3323" max="3323" width="18.3984375" style="428" customWidth="1"/>
    <col min="3324" max="3328" width="9.59765625" style="428" customWidth="1"/>
    <col min="3329" max="3329" width="10.5" style="428" customWidth="1"/>
    <col min="3330" max="3333" width="9.59765625" style="428" customWidth="1"/>
    <col min="3334" max="3578" width="9" style="428"/>
    <col min="3579" max="3579" width="18.3984375" style="428" customWidth="1"/>
    <col min="3580" max="3584" width="9.59765625" style="428" customWidth="1"/>
    <col min="3585" max="3585" width="10.5" style="428" customWidth="1"/>
    <col min="3586" max="3589" width="9.59765625" style="428" customWidth="1"/>
    <col min="3590" max="3834" width="9" style="428"/>
    <col min="3835" max="3835" width="18.3984375" style="428" customWidth="1"/>
    <col min="3836" max="3840" width="9.59765625" style="428" customWidth="1"/>
    <col min="3841" max="3841" width="10.5" style="428" customWidth="1"/>
    <col min="3842" max="3845" width="9.59765625" style="428" customWidth="1"/>
    <col min="3846" max="4090" width="9" style="428"/>
    <col min="4091" max="4091" width="18.3984375" style="428" customWidth="1"/>
    <col min="4092" max="4096" width="9.59765625" style="428" customWidth="1"/>
    <col min="4097" max="4097" width="10.5" style="428" customWidth="1"/>
    <col min="4098" max="4101" width="9.59765625" style="428" customWidth="1"/>
    <col min="4102" max="4346" width="9" style="428"/>
    <col min="4347" max="4347" width="18.3984375" style="428" customWidth="1"/>
    <col min="4348" max="4352" width="9.59765625" style="428" customWidth="1"/>
    <col min="4353" max="4353" width="10.5" style="428" customWidth="1"/>
    <col min="4354" max="4357" width="9.59765625" style="428" customWidth="1"/>
    <col min="4358" max="4602" width="9" style="428"/>
    <col min="4603" max="4603" width="18.3984375" style="428" customWidth="1"/>
    <col min="4604" max="4608" width="9.59765625" style="428" customWidth="1"/>
    <col min="4609" max="4609" width="10.5" style="428" customWidth="1"/>
    <col min="4610" max="4613" width="9.59765625" style="428" customWidth="1"/>
    <col min="4614" max="4858" width="9" style="428"/>
    <col min="4859" max="4859" width="18.3984375" style="428" customWidth="1"/>
    <col min="4860" max="4864" width="9.59765625" style="428" customWidth="1"/>
    <col min="4865" max="4865" width="10.5" style="428" customWidth="1"/>
    <col min="4866" max="4869" width="9.59765625" style="428" customWidth="1"/>
    <col min="4870" max="5114" width="9" style="428"/>
    <col min="5115" max="5115" width="18.3984375" style="428" customWidth="1"/>
    <col min="5116" max="5120" width="9.59765625" style="428" customWidth="1"/>
    <col min="5121" max="5121" width="10.5" style="428" customWidth="1"/>
    <col min="5122" max="5125" width="9.59765625" style="428" customWidth="1"/>
    <col min="5126" max="5370" width="9" style="428"/>
    <col min="5371" max="5371" width="18.3984375" style="428" customWidth="1"/>
    <col min="5372" max="5376" width="9.59765625" style="428" customWidth="1"/>
    <col min="5377" max="5377" width="10.5" style="428" customWidth="1"/>
    <col min="5378" max="5381" width="9.59765625" style="428" customWidth="1"/>
    <col min="5382" max="5626" width="9" style="428"/>
    <col min="5627" max="5627" width="18.3984375" style="428" customWidth="1"/>
    <col min="5628" max="5632" width="9.59765625" style="428" customWidth="1"/>
    <col min="5633" max="5633" width="10.5" style="428" customWidth="1"/>
    <col min="5634" max="5637" width="9.59765625" style="428" customWidth="1"/>
    <col min="5638" max="5882" width="9" style="428"/>
    <col min="5883" max="5883" width="18.3984375" style="428" customWidth="1"/>
    <col min="5884" max="5888" width="9.59765625" style="428" customWidth="1"/>
    <col min="5889" max="5889" width="10.5" style="428" customWidth="1"/>
    <col min="5890" max="5893" width="9.59765625" style="428" customWidth="1"/>
    <col min="5894" max="6138" width="9" style="428"/>
    <col min="6139" max="6139" width="18.3984375" style="428" customWidth="1"/>
    <col min="6140" max="6144" width="9.59765625" style="428" customWidth="1"/>
    <col min="6145" max="6145" width="10.5" style="428" customWidth="1"/>
    <col min="6146" max="6149" width="9.59765625" style="428" customWidth="1"/>
    <col min="6150" max="6394" width="9" style="428"/>
    <col min="6395" max="6395" width="18.3984375" style="428" customWidth="1"/>
    <col min="6396" max="6400" width="9.59765625" style="428" customWidth="1"/>
    <col min="6401" max="6401" width="10.5" style="428" customWidth="1"/>
    <col min="6402" max="6405" width="9.59765625" style="428" customWidth="1"/>
    <col min="6406" max="6650" width="9" style="428"/>
    <col min="6651" max="6651" width="18.3984375" style="428" customWidth="1"/>
    <col min="6652" max="6656" width="9.59765625" style="428" customWidth="1"/>
    <col min="6657" max="6657" width="10.5" style="428" customWidth="1"/>
    <col min="6658" max="6661" width="9.59765625" style="428" customWidth="1"/>
    <col min="6662" max="6906" width="9" style="428"/>
    <col min="6907" max="6907" width="18.3984375" style="428" customWidth="1"/>
    <col min="6908" max="6912" width="9.59765625" style="428" customWidth="1"/>
    <col min="6913" max="6913" width="10.5" style="428" customWidth="1"/>
    <col min="6914" max="6917" width="9.59765625" style="428" customWidth="1"/>
    <col min="6918" max="7162" width="9" style="428"/>
    <col min="7163" max="7163" width="18.3984375" style="428" customWidth="1"/>
    <col min="7164" max="7168" width="9.59765625" style="428" customWidth="1"/>
    <col min="7169" max="7169" width="10.5" style="428" customWidth="1"/>
    <col min="7170" max="7173" width="9.59765625" style="428" customWidth="1"/>
    <col min="7174" max="7418" width="9" style="428"/>
    <col min="7419" max="7419" width="18.3984375" style="428" customWidth="1"/>
    <col min="7420" max="7424" width="9.59765625" style="428" customWidth="1"/>
    <col min="7425" max="7425" width="10.5" style="428" customWidth="1"/>
    <col min="7426" max="7429" width="9.59765625" style="428" customWidth="1"/>
    <col min="7430" max="7674" width="9" style="428"/>
    <col min="7675" max="7675" width="18.3984375" style="428" customWidth="1"/>
    <col min="7676" max="7680" width="9.59765625" style="428" customWidth="1"/>
    <col min="7681" max="7681" width="10.5" style="428" customWidth="1"/>
    <col min="7682" max="7685" width="9.59765625" style="428" customWidth="1"/>
    <col min="7686" max="7930" width="9" style="428"/>
    <col min="7931" max="7931" width="18.3984375" style="428" customWidth="1"/>
    <col min="7932" max="7936" width="9.59765625" style="428" customWidth="1"/>
    <col min="7937" max="7937" width="10.5" style="428" customWidth="1"/>
    <col min="7938" max="7941" width="9.59765625" style="428" customWidth="1"/>
    <col min="7942" max="8186" width="9" style="428"/>
    <col min="8187" max="8187" width="18.3984375" style="428" customWidth="1"/>
    <col min="8188" max="8192" width="9.59765625" style="428" customWidth="1"/>
    <col min="8193" max="8193" width="10.5" style="428" customWidth="1"/>
    <col min="8194" max="8197" width="9.59765625" style="428" customWidth="1"/>
    <col min="8198" max="8442" width="9" style="428"/>
    <col min="8443" max="8443" width="18.3984375" style="428" customWidth="1"/>
    <col min="8444" max="8448" width="9.59765625" style="428" customWidth="1"/>
    <col min="8449" max="8449" width="10.5" style="428" customWidth="1"/>
    <col min="8450" max="8453" width="9.59765625" style="428" customWidth="1"/>
    <col min="8454" max="8698" width="9" style="428"/>
    <col min="8699" max="8699" width="18.3984375" style="428" customWidth="1"/>
    <col min="8700" max="8704" width="9.59765625" style="428" customWidth="1"/>
    <col min="8705" max="8705" width="10.5" style="428" customWidth="1"/>
    <col min="8706" max="8709" width="9.59765625" style="428" customWidth="1"/>
    <col min="8710" max="8954" width="9" style="428"/>
    <col min="8955" max="8955" width="18.3984375" style="428" customWidth="1"/>
    <col min="8956" max="8960" width="9.59765625" style="428" customWidth="1"/>
    <col min="8961" max="8961" width="10.5" style="428" customWidth="1"/>
    <col min="8962" max="8965" width="9.59765625" style="428" customWidth="1"/>
    <col min="8966" max="9210" width="9" style="428"/>
    <col min="9211" max="9211" width="18.3984375" style="428" customWidth="1"/>
    <col min="9212" max="9216" width="9.59765625" style="428" customWidth="1"/>
    <col min="9217" max="9217" width="10.5" style="428" customWidth="1"/>
    <col min="9218" max="9221" width="9.59765625" style="428" customWidth="1"/>
    <col min="9222" max="9466" width="9" style="428"/>
    <col min="9467" max="9467" width="18.3984375" style="428" customWidth="1"/>
    <col min="9468" max="9472" width="9.59765625" style="428" customWidth="1"/>
    <col min="9473" max="9473" width="10.5" style="428" customWidth="1"/>
    <col min="9474" max="9477" width="9.59765625" style="428" customWidth="1"/>
    <col min="9478" max="9722" width="9" style="428"/>
    <col min="9723" max="9723" width="18.3984375" style="428" customWidth="1"/>
    <col min="9724" max="9728" width="9.59765625" style="428" customWidth="1"/>
    <col min="9729" max="9729" width="10.5" style="428" customWidth="1"/>
    <col min="9730" max="9733" width="9.59765625" style="428" customWidth="1"/>
    <col min="9734" max="9978" width="9" style="428"/>
    <col min="9979" max="9979" width="18.3984375" style="428" customWidth="1"/>
    <col min="9980" max="9984" width="9.59765625" style="428" customWidth="1"/>
    <col min="9985" max="9985" width="10.5" style="428" customWidth="1"/>
    <col min="9986" max="9989" width="9.59765625" style="428" customWidth="1"/>
    <col min="9990" max="10234" width="9" style="428"/>
    <col min="10235" max="10235" width="18.3984375" style="428" customWidth="1"/>
    <col min="10236" max="10240" width="9.59765625" style="428" customWidth="1"/>
    <col min="10241" max="10241" width="10.5" style="428" customWidth="1"/>
    <col min="10242" max="10245" width="9.59765625" style="428" customWidth="1"/>
    <col min="10246" max="10490" width="9" style="428"/>
    <col min="10491" max="10491" width="18.3984375" style="428" customWidth="1"/>
    <col min="10492" max="10496" width="9.59765625" style="428" customWidth="1"/>
    <col min="10497" max="10497" width="10.5" style="428" customWidth="1"/>
    <col min="10498" max="10501" width="9.59765625" style="428" customWidth="1"/>
    <col min="10502" max="10746" width="9" style="428"/>
    <col min="10747" max="10747" width="18.3984375" style="428" customWidth="1"/>
    <col min="10748" max="10752" width="9.59765625" style="428" customWidth="1"/>
    <col min="10753" max="10753" width="10.5" style="428" customWidth="1"/>
    <col min="10754" max="10757" width="9.59765625" style="428" customWidth="1"/>
    <col min="10758" max="11002" width="9" style="428"/>
    <col min="11003" max="11003" width="18.3984375" style="428" customWidth="1"/>
    <col min="11004" max="11008" width="9.59765625" style="428" customWidth="1"/>
    <col min="11009" max="11009" width="10.5" style="428" customWidth="1"/>
    <col min="11010" max="11013" width="9.59765625" style="428" customWidth="1"/>
    <col min="11014" max="11258" width="9" style="428"/>
    <col min="11259" max="11259" width="18.3984375" style="428" customWidth="1"/>
    <col min="11260" max="11264" width="9.59765625" style="428" customWidth="1"/>
    <col min="11265" max="11265" width="10.5" style="428" customWidth="1"/>
    <col min="11266" max="11269" width="9.59765625" style="428" customWidth="1"/>
    <col min="11270" max="11514" width="9" style="428"/>
    <col min="11515" max="11515" width="18.3984375" style="428" customWidth="1"/>
    <col min="11516" max="11520" width="9.59765625" style="428" customWidth="1"/>
    <col min="11521" max="11521" width="10.5" style="428" customWidth="1"/>
    <col min="11522" max="11525" width="9.59765625" style="428" customWidth="1"/>
    <col min="11526" max="11770" width="9" style="428"/>
    <col min="11771" max="11771" width="18.3984375" style="428" customWidth="1"/>
    <col min="11772" max="11776" width="9.59765625" style="428" customWidth="1"/>
    <col min="11777" max="11777" width="10.5" style="428" customWidth="1"/>
    <col min="11778" max="11781" width="9.59765625" style="428" customWidth="1"/>
    <col min="11782" max="12026" width="9" style="428"/>
    <col min="12027" max="12027" width="18.3984375" style="428" customWidth="1"/>
    <col min="12028" max="12032" width="9.59765625" style="428" customWidth="1"/>
    <col min="12033" max="12033" width="10.5" style="428" customWidth="1"/>
    <col min="12034" max="12037" width="9.59765625" style="428" customWidth="1"/>
    <col min="12038" max="12282" width="9" style="428"/>
    <col min="12283" max="12283" width="18.3984375" style="428" customWidth="1"/>
    <col min="12284" max="12288" width="9.59765625" style="428" customWidth="1"/>
    <col min="12289" max="12289" width="10.5" style="428" customWidth="1"/>
    <col min="12290" max="12293" width="9.59765625" style="428" customWidth="1"/>
    <col min="12294" max="12538" width="9" style="428"/>
    <col min="12539" max="12539" width="18.3984375" style="428" customWidth="1"/>
    <col min="12540" max="12544" width="9.59765625" style="428" customWidth="1"/>
    <col min="12545" max="12545" width="10.5" style="428" customWidth="1"/>
    <col min="12546" max="12549" width="9.59765625" style="428" customWidth="1"/>
    <col min="12550" max="12794" width="9" style="428"/>
    <col min="12795" max="12795" width="18.3984375" style="428" customWidth="1"/>
    <col min="12796" max="12800" width="9.59765625" style="428" customWidth="1"/>
    <col min="12801" max="12801" width="10.5" style="428" customWidth="1"/>
    <col min="12802" max="12805" width="9.59765625" style="428" customWidth="1"/>
    <col min="12806" max="13050" width="9" style="428"/>
    <col min="13051" max="13051" width="18.3984375" style="428" customWidth="1"/>
    <col min="13052" max="13056" width="9.59765625" style="428" customWidth="1"/>
    <col min="13057" max="13057" width="10.5" style="428" customWidth="1"/>
    <col min="13058" max="13061" width="9.59765625" style="428" customWidth="1"/>
    <col min="13062" max="13306" width="9" style="428"/>
    <col min="13307" max="13307" width="18.3984375" style="428" customWidth="1"/>
    <col min="13308" max="13312" width="9.59765625" style="428" customWidth="1"/>
    <col min="13313" max="13313" width="10.5" style="428" customWidth="1"/>
    <col min="13314" max="13317" width="9.59765625" style="428" customWidth="1"/>
    <col min="13318" max="13562" width="9" style="428"/>
    <col min="13563" max="13563" width="18.3984375" style="428" customWidth="1"/>
    <col min="13564" max="13568" width="9.59765625" style="428" customWidth="1"/>
    <col min="13569" max="13569" width="10.5" style="428" customWidth="1"/>
    <col min="13570" max="13573" width="9.59765625" style="428" customWidth="1"/>
    <col min="13574" max="13818" width="9" style="428"/>
    <col min="13819" max="13819" width="18.3984375" style="428" customWidth="1"/>
    <col min="13820" max="13824" width="9.59765625" style="428" customWidth="1"/>
    <col min="13825" max="13825" width="10.5" style="428" customWidth="1"/>
    <col min="13826" max="13829" width="9.59765625" style="428" customWidth="1"/>
    <col min="13830" max="14074" width="9" style="428"/>
    <col min="14075" max="14075" width="18.3984375" style="428" customWidth="1"/>
    <col min="14076" max="14080" width="9.59765625" style="428" customWidth="1"/>
    <col min="14081" max="14081" width="10.5" style="428" customWidth="1"/>
    <col min="14082" max="14085" width="9.59765625" style="428" customWidth="1"/>
    <col min="14086" max="14330" width="9" style="428"/>
    <col min="14331" max="14331" width="18.3984375" style="428" customWidth="1"/>
    <col min="14332" max="14336" width="9.59765625" style="428" customWidth="1"/>
    <col min="14337" max="14337" width="10.5" style="428" customWidth="1"/>
    <col min="14338" max="14341" width="9.59765625" style="428" customWidth="1"/>
    <col min="14342" max="14586" width="9" style="428"/>
    <col min="14587" max="14587" width="18.3984375" style="428" customWidth="1"/>
    <col min="14588" max="14592" width="9.59765625" style="428" customWidth="1"/>
    <col min="14593" max="14593" width="10.5" style="428" customWidth="1"/>
    <col min="14594" max="14597" width="9.59765625" style="428" customWidth="1"/>
    <col min="14598" max="14842" width="9" style="428"/>
    <col min="14843" max="14843" width="18.3984375" style="428" customWidth="1"/>
    <col min="14844" max="14848" width="9.59765625" style="428" customWidth="1"/>
    <col min="14849" max="14849" width="10.5" style="428" customWidth="1"/>
    <col min="14850" max="14853" width="9.59765625" style="428" customWidth="1"/>
    <col min="14854" max="15098" width="9" style="428"/>
    <col min="15099" max="15099" width="18.3984375" style="428" customWidth="1"/>
    <col min="15100" max="15104" width="9.59765625" style="428" customWidth="1"/>
    <col min="15105" max="15105" width="10.5" style="428" customWidth="1"/>
    <col min="15106" max="15109" width="9.59765625" style="428" customWidth="1"/>
    <col min="15110" max="15354" width="9" style="428"/>
    <col min="15355" max="15355" width="18.3984375" style="428" customWidth="1"/>
    <col min="15356" max="15360" width="9.59765625" style="428" customWidth="1"/>
    <col min="15361" max="15361" width="10.5" style="428" customWidth="1"/>
    <col min="15362" max="15365" width="9.59765625" style="428" customWidth="1"/>
    <col min="15366" max="15610" width="9" style="428"/>
    <col min="15611" max="15611" width="18.3984375" style="428" customWidth="1"/>
    <col min="15612" max="15616" width="9.59765625" style="428" customWidth="1"/>
    <col min="15617" max="15617" width="10.5" style="428" customWidth="1"/>
    <col min="15618" max="15621" width="9.59765625" style="428" customWidth="1"/>
    <col min="15622" max="15866" width="9" style="428"/>
    <col min="15867" max="15867" width="18.3984375" style="428" customWidth="1"/>
    <col min="15868" max="15872" width="9.59765625" style="428" customWidth="1"/>
    <col min="15873" max="15873" width="10.5" style="428" customWidth="1"/>
    <col min="15874" max="15877" width="9.59765625" style="428" customWidth="1"/>
    <col min="15878" max="16122" width="9" style="428"/>
    <col min="16123" max="16123" width="18.3984375" style="428" customWidth="1"/>
    <col min="16124" max="16128" width="9.59765625" style="428" customWidth="1"/>
    <col min="16129" max="16129" width="10.5" style="428" customWidth="1"/>
    <col min="16130" max="16133" width="9.59765625" style="428" customWidth="1"/>
    <col min="16134" max="16384" width="9" style="428"/>
  </cols>
  <sheetData>
    <row r="1" spans="1:11" s="1945" customFormat="1" x14ac:dyDescent="0.3">
      <c r="A1" s="6383" t="s">
        <v>0</v>
      </c>
      <c r="B1" s="6383"/>
      <c r="C1" s="6383"/>
    </row>
    <row r="2" spans="1:11" ht="18" x14ac:dyDescent="0.3">
      <c r="A2" s="568" t="s">
        <v>3589</v>
      </c>
    </row>
    <row r="3" spans="1:11" x14ac:dyDescent="0.3">
      <c r="A3" s="3168"/>
      <c r="B3" s="3169"/>
      <c r="C3" s="3169"/>
      <c r="F3" s="3170"/>
      <c r="G3" s="3170"/>
      <c r="J3" s="3170"/>
      <c r="K3" s="3170" t="s">
        <v>3148</v>
      </c>
    </row>
    <row r="4" spans="1:11" x14ac:dyDescent="0.3">
      <c r="A4" s="3171" t="s">
        <v>3590</v>
      </c>
      <c r="B4" s="3172" t="s">
        <v>3591</v>
      </c>
      <c r="C4" s="3172" t="s">
        <v>74</v>
      </c>
      <c r="D4" s="3172" t="s">
        <v>3592</v>
      </c>
      <c r="E4" s="3172" t="s">
        <v>3360</v>
      </c>
      <c r="F4" s="3173" t="s">
        <v>80</v>
      </c>
      <c r="G4" s="3172" t="s">
        <v>81</v>
      </c>
      <c r="H4" s="3172" t="s">
        <v>82</v>
      </c>
      <c r="I4" s="3172" t="s">
        <v>83</v>
      </c>
      <c r="J4" s="3172" t="s">
        <v>84</v>
      </c>
      <c r="K4" s="3172" t="s">
        <v>217</v>
      </c>
    </row>
    <row r="5" spans="1:11" x14ac:dyDescent="0.3">
      <c r="A5" s="3174" t="s">
        <v>3593</v>
      </c>
      <c r="B5" s="3175">
        <v>9748</v>
      </c>
      <c r="C5" s="3175">
        <v>9742</v>
      </c>
      <c r="D5" s="3175">
        <v>9741</v>
      </c>
      <c r="E5" s="3175">
        <v>9727</v>
      </c>
      <c r="F5" s="3175">
        <v>9727</v>
      </c>
      <c r="G5" s="3176">
        <v>9707</v>
      </c>
      <c r="H5" s="3177">
        <v>9702</v>
      </c>
      <c r="I5" s="3176">
        <v>9702</v>
      </c>
      <c r="J5" s="3177">
        <v>9701</v>
      </c>
      <c r="K5" s="3178">
        <v>9706</v>
      </c>
    </row>
    <row r="6" spans="1:11" x14ac:dyDescent="0.3">
      <c r="A6" s="3179" t="s">
        <v>3594</v>
      </c>
      <c r="B6" s="3180">
        <v>8111</v>
      </c>
      <c r="C6" s="3180">
        <v>8105</v>
      </c>
      <c r="D6" s="3180">
        <v>8104</v>
      </c>
      <c r="E6" s="3180">
        <v>8088</v>
      </c>
      <c r="F6" s="3180">
        <v>8088</v>
      </c>
      <c r="G6" s="3180">
        <v>8068</v>
      </c>
      <c r="H6" s="3181">
        <v>8063</v>
      </c>
      <c r="I6" s="3180">
        <v>8063</v>
      </c>
      <c r="J6" s="3181">
        <v>8062</v>
      </c>
      <c r="K6" s="3182">
        <v>8062</v>
      </c>
    </row>
    <row r="7" spans="1:11" x14ac:dyDescent="0.3">
      <c r="A7" s="3179" t="s">
        <v>3595</v>
      </c>
      <c r="B7" s="3180">
        <v>1637</v>
      </c>
      <c r="C7" s="3180">
        <v>1637</v>
      </c>
      <c r="D7" s="3180">
        <v>1637</v>
      </c>
      <c r="E7" s="3180">
        <v>1639</v>
      </c>
      <c r="F7" s="3180">
        <v>1639</v>
      </c>
      <c r="G7" s="3180">
        <v>1639</v>
      </c>
      <c r="H7" s="3181">
        <v>1639</v>
      </c>
      <c r="I7" s="3180">
        <v>1639</v>
      </c>
      <c r="J7" s="3181">
        <v>1639</v>
      </c>
      <c r="K7" s="3182">
        <v>1644</v>
      </c>
    </row>
    <row r="8" spans="1:11" x14ac:dyDescent="0.3">
      <c r="A8" s="3174" t="s">
        <v>3596</v>
      </c>
      <c r="B8" s="3183">
        <v>2272</v>
      </c>
      <c r="C8" s="3183">
        <v>2270</v>
      </c>
      <c r="D8" s="3183">
        <v>2275</v>
      </c>
      <c r="E8" s="3183">
        <v>2286</v>
      </c>
      <c r="F8" s="3183">
        <v>2268.59</v>
      </c>
      <c r="G8" s="3183">
        <v>2269</v>
      </c>
      <c r="H8" s="3181">
        <v>2269</v>
      </c>
      <c r="I8" s="3183">
        <v>2266</v>
      </c>
      <c r="J8" s="3181">
        <v>2259</v>
      </c>
      <c r="K8" s="3184">
        <v>2269</v>
      </c>
    </row>
    <row r="9" spans="1:11" ht="31.2" x14ac:dyDescent="0.3">
      <c r="A9" s="3185" t="s">
        <v>3597</v>
      </c>
      <c r="B9" s="3180">
        <v>1404</v>
      </c>
      <c r="C9" s="3180">
        <v>1402</v>
      </c>
      <c r="D9" s="3180">
        <v>1402</v>
      </c>
      <c r="E9" s="3180">
        <v>1402</v>
      </c>
      <c r="F9" s="3180">
        <v>1384.59</v>
      </c>
      <c r="G9" s="3180">
        <v>1385</v>
      </c>
      <c r="H9" s="3181">
        <v>1385</v>
      </c>
      <c r="I9" s="3180">
        <v>1383</v>
      </c>
      <c r="J9" s="3181">
        <v>1383</v>
      </c>
      <c r="K9" s="3182">
        <v>1383</v>
      </c>
    </row>
    <row r="10" spans="1:11" x14ac:dyDescent="0.3">
      <c r="A10" s="3179" t="s">
        <v>3598</v>
      </c>
      <c r="B10" s="3180">
        <v>868</v>
      </c>
      <c r="C10" s="3180">
        <v>868</v>
      </c>
      <c r="D10" s="3180">
        <v>873</v>
      </c>
      <c r="E10" s="3180">
        <v>884</v>
      </c>
      <c r="F10" s="3180">
        <v>884</v>
      </c>
      <c r="G10" s="3180">
        <v>884</v>
      </c>
      <c r="H10" s="3181">
        <v>884</v>
      </c>
      <c r="I10" s="3180">
        <v>883</v>
      </c>
      <c r="J10" s="3181">
        <v>876</v>
      </c>
      <c r="K10" s="3186">
        <v>886</v>
      </c>
    </row>
    <row r="11" spans="1:11" x14ac:dyDescent="0.3">
      <c r="A11" s="3187" t="s">
        <v>6</v>
      </c>
      <c r="B11" s="3188">
        <v>12020</v>
      </c>
      <c r="C11" s="3188">
        <v>12012</v>
      </c>
      <c r="D11" s="3188">
        <v>12016</v>
      </c>
      <c r="E11" s="3188">
        <v>12013</v>
      </c>
      <c r="F11" s="3188">
        <v>11996</v>
      </c>
      <c r="G11" s="3188">
        <v>11976</v>
      </c>
      <c r="H11" s="3189">
        <v>11971</v>
      </c>
      <c r="I11" s="3188">
        <v>11968</v>
      </c>
      <c r="J11" s="3189">
        <v>11960</v>
      </c>
      <c r="K11" s="3190">
        <v>11975</v>
      </c>
    </row>
    <row r="12" spans="1:11" x14ac:dyDescent="0.3">
      <c r="A12" s="3191"/>
      <c r="B12" s="3192"/>
      <c r="C12" s="3192"/>
      <c r="D12" s="3192"/>
      <c r="E12" s="3192"/>
      <c r="F12" s="3193"/>
      <c r="G12" s="3192"/>
      <c r="H12" s="3192"/>
      <c r="I12" s="3192"/>
      <c r="J12" s="3192"/>
      <c r="K12" s="3192"/>
    </row>
    <row r="13" spans="1:11" x14ac:dyDescent="0.3">
      <c r="A13" s="3194" t="s">
        <v>3599</v>
      </c>
      <c r="H13" s="423"/>
    </row>
    <row r="14" spans="1:11" x14ac:dyDescent="0.3">
      <c r="A14" s="3194" t="s">
        <v>3600</v>
      </c>
    </row>
    <row r="15" spans="1:11" x14ac:dyDescent="0.3">
      <c r="A15" s="6932"/>
      <c r="B15" s="6932"/>
      <c r="C15" s="6932"/>
      <c r="D15" s="6932"/>
      <c r="E15" s="6932"/>
      <c r="F15" s="6932"/>
      <c r="G15" s="6932"/>
      <c r="H15" s="6932"/>
      <c r="I15" s="6932"/>
      <c r="J15" s="6932"/>
    </row>
    <row r="16" spans="1:11" s="3198" customFormat="1" ht="16.8" x14ac:dyDescent="0.3">
      <c r="A16" s="3195" t="s">
        <v>3601</v>
      </c>
      <c r="B16" s="3196"/>
      <c r="C16" s="3196"/>
      <c r="D16" s="3197"/>
      <c r="E16" s="3197"/>
      <c r="F16" s="3197"/>
      <c r="G16" s="3197"/>
      <c r="H16" s="3197"/>
      <c r="I16" s="3197"/>
      <c r="J16" s="3197"/>
      <c r="K16" s="3197"/>
    </row>
    <row r="17" spans="1:11" s="3198" customFormat="1" ht="16.8" x14ac:dyDescent="0.3">
      <c r="A17" s="3195"/>
      <c r="B17" s="3196"/>
      <c r="C17" s="3196"/>
      <c r="D17" s="3197"/>
      <c r="E17" s="3197"/>
      <c r="F17" s="3197"/>
      <c r="G17" s="3197"/>
      <c r="H17" s="3197"/>
      <c r="I17" s="6933" t="s">
        <v>3602</v>
      </c>
      <c r="J17" s="6933"/>
      <c r="K17" s="6933"/>
    </row>
    <row r="18" spans="1:11" s="3198" customFormat="1" ht="17.399999999999999" x14ac:dyDescent="0.3">
      <c r="A18" s="3199" t="s">
        <v>61</v>
      </c>
      <c r="B18" s="3200" t="s">
        <v>3591</v>
      </c>
      <c r="C18" s="3200" t="s">
        <v>74</v>
      </c>
      <c r="D18" s="3200" t="s">
        <v>3592</v>
      </c>
      <c r="E18" s="3200" t="s">
        <v>3360</v>
      </c>
      <c r="F18" s="3200" t="s">
        <v>80</v>
      </c>
      <c r="G18" s="3201" t="s">
        <v>81</v>
      </c>
      <c r="H18" s="3201" t="s">
        <v>82</v>
      </c>
      <c r="I18" s="3201" t="s">
        <v>83</v>
      </c>
      <c r="J18" s="3201" t="s">
        <v>84</v>
      </c>
      <c r="K18" s="3201" t="s">
        <v>217</v>
      </c>
    </row>
    <row r="19" spans="1:11" s="3198" customFormat="1" ht="17.399999999999999" x14ac:dyDescent="0.3">
      <c r="A19" s="3202" t="s">
        <v>3603</v>
      </c>
      <c r="B19" s="3203">
        <v>3451</v>
      </c>
      <c r="C19" s="3203">
        <v>6511</v>
      </c>
      <c r="D19" s="3203">
        <v>5652</v>
      </c>
      <c r="E19" s="3203">
        <v>5293</v>
      </c>
      <c r="F19" s="3203">
        <v>7466</v>
      </c>
      <c r="G19" s="3204">
        <v>5829</v>
      </c>
      <c r="H19" s="3204">
        <v>3945</v>
      </c>
      <c r="I19" s="3204">
        <v>2814.98</v>
      </c>
      <c r="J19" s="3204">
        <v>2204</v>
      </c>
      <c r="K19" s="3204">
        <v>3935</v>
      </c>
    </row>
    <row r="20" spans="1:11" s="3198" customFormat="1" ht="18" x14ac:dyDescent="0.3">
      <c r="A20" s="3205" t="s">
        <v>3604</v>
      </c>
      <c r="B20" s="3206">
        <v>598</v>
      </c>
      <c r="C20" s="3206">
        <v>1155</v>
      </c>
      <c r="D20" s="3206">
        <v>1071</v>
      </c>
      <c r="E20" s="3206">
        <v>998</v>
      </c>
      <c r="F20" s="3206">
        <v>1132</v>
      </c>
      <c r="G20" s="3206">
        <v>757</v>
      </c>
      <c r="H20" s="3206">
        <v>525</v>
      </c>
      <c r="I20" s="3206">
        <v>242.13000000000002</v>
      </c>
      <c r="J20" s="3206">
        <v>567</v>
      </c>
      <c r="K20" s="3206">
        <v>669</v>
      </c>
    </row>
    <row r="21" spans="1:11" s="3198" customFormat="1" ht="18" x14ac:dyDescent="0.3">
      <c r="A21" s="3207" t="s">
        <v>3605</v>
      </c>
      <c r="B21" s="3208">
        <v>537</v>
      </c>
      <c r="C21" s="3208">
        <v>974</v>
      </c>
      <c r="D21" s="3208">
        <v>863</v>
      </c>
      <c r="E21" s="3208">
        <v>837</v>
      </c>
      <c r="F21" s="3208">
        <v>858</v>
      </c>
      <c r="G21" s="3209">
        <v>297</v>
      </c>
      <c r="H21" s="3209">
        <v>257</v>
      </c>
      <c r="I21" s="3209">
        <v>242.13000000000002</v>
      </c>
      <c r="J21" s="3209">
        <v>567</v>
      </c>
      <c r="K21" s="3209">
        <v>544</v>
      </c>
    </row>
    <row r="22" spans="1:11" s="3198" customFormat="1" ht="18.600000000000001" x14ac:dyDescent="0.3">
      <c r="A22" s="3207" t="s">
        <v>3606</v>
      </c>
      <c r="B22" s="3208">
        <v>61</v>
      </c>
      <c r="C22" s="3208">
        <v>181</v>
      </c>
      <c r="D22" s="3208">
        <v>208</v>
      </c>
      <c r="E22" s="3208">
        <v>161</v>
      </c>
      <c r="F22" s="3208">
        <v>274</v>
      </c>
      <c r="G22" s="3209">
        <v>460</v>
      </c>
      <c r="H22" s="3209">
        <v>268</v>
      </c>
      <c r="I22" s="3209" t="s">
        <v>3607</v>
      </c>
      <c r="J22" s="3209" t="s">
        <v>3607</v>
      </c>
      <c r="K22" s="3209">
        <v>125</v>
      </c>
    </row>
    <row r="23" spans="1:11" s="3198" customFormat="1" ht="18" x14ac:dyDescent="0.3">
      <c r="A23" s="3205" t="s">
        <v>3608</v>
      </c>
      <c r="B23" s="3206">
        <v>168</v>
      </c>
      <c r="C23" s="3206">
        <v>178</v>
      </c>
      <c r="D23" s="3206">
        <v>202</v>
      </c>
      <c r="E23" s="3206">
        <v>183</v>
      </c>
      <c r="F23" s="3206">
        <v>300</v>
      </c>
      <c r="G23" s="3206">
        <v>568</v>
      </c>
      <c r="H23" s="3206">
        <v>459</v>
      </c>
      <c r="I23" s="3206">
        <v>23.1</v>
      </c>
      <c r="J23" s="3206">
        <v>58</v>
      </c>
      <c r="K23" s="3209">
        <v>309</v>
      </c>
    </row>
    <row r="24" spans="1:11" s="3198" customFormat="1" ht="18" x14ac:dyDescent="0.3">
      <c r="A24" s="3207" t="s">
        <v>3605</v>
      </c>
      <c r="B24" s="3208">
        <v>77</v>
      </c>
      <c r="C24" s="3208">
        <v>68</v>
      </c>
      <c r="D24" s="3208">
        <v>76</v>
      </c>
      <c r="E24" s="3208">
        <v>9</v>
      </c>
      <c r="F24" s="3208">
        <v>105</v>
      </c>
      <c r="G24" s="3209">
        <v>44</v>
      </c>
      <c r="H24" s="3209">
        <v>21</v>
      </c>
      <c r="I24" s="3209">
        <v>23.1</v>
      </c>
      <c r="J24" s="3209">
        <v>58</v>
      </c>
      <c r="K24" s="3209">
        <v>259</v>
      </c>
    </row>
    <row r="25" spans="1:11" s="3198" customFormat="1" ht="18.600000000000001" x14ac:dyDescent="0.3">
      <c r="A25" s="3207" t="s">
        <v>3609</v>
      </c>
      <c r="B25" s="3208">
        <v>91</v>
      </c>
      <c r="C25" s="3208">
        <v>110</v>
      </c>
      <c r="D25" s="3208">
        <v>126</v>
      </c>
      <c r="E25" s="3208">
        <v>174</v>
      </c>
      <c r="F25" s="3208">
        <v>195</v>
      </c>
      <c r="G25" s="3209">
        <v>524</v>
      </c>
      <c r="H25" s="3209">
        <v>438</v>
      </c>
      <c r="I25" s="3209" t="s">
        <v>3607</v>
      </c>
      <c r="J25" s="3209" t="s">
        <v>3607</v>
      </c>
      <c r="K25" s="3209">
        <v>50</v>
      </c>
    </row>
    <row r="26" spans="1:11" s="3198" customFormat="1" ht="18" x14ac:dyDescent="0.3">
      <c r="A26" s="3205" t="s">
        <v>3288</v>
      </c>
      <c r="B26" s="3206">
        <v>2685</v>
      </c>
      <c r="C26" s="3206">
        <v>5178</v>
      </c>
      <c r="D26" s="3206">
        <v>4379</v>
      </c>
      <c r="E26" s="3206">
        <v>4112</v>
      </c>
      <c r="F26" s="3206">
        <v>6034</v>
      </c>
      <c r="G26" s="3206">
        <v>4504</v>
      </c>
      <c r="H26" s="3206">
        <v>2961</v>
      </c>
      <c r="I26" s="3206">
        <v>2549.75</v>
      </c>
      <c r="J26" s="3206">
        <v>1579</v>
      </c>
      <c r="K26" s="3209">
        <v>2957</v>
      </c>
    </row>
    <row r="27" spans="1:11" s="3198" customFormat="1" ht="18" x14ac:dyDescent="0.3">
      <c r="A27" s="3207" t="s">
        <v>3605</v>
      </c>
      <c r="B27" s="3208">
        <v>2512</v>
      </c>
      <c r="C27" s="3208">
        <v>4741</v>
      </c>
      <c r="D27" s="3208">
        <v>4116</v>
      </c>
      <c r="E27" s="3208">
        <v>3821</v>
      </c>
      <c r="F27" s="3208">
        <v>5456</v>
      </c>
      <c r="G27" s="3209">
        <v>3517</v>
      </c>
      <c r="H27" s="3209">
        <v>2197</v>
      </c>
      <c r="I27" s="3209">
        <v>2549.75</v>
      </c>
      <c r="J27" s="3209">
        <v>1579</v>
      </c>
      <c r="K27" s="3209">
        <v>2527</v>
      </c>
    </row>
    <row r="28" spans="1:11" s="3198" customFormat="1" ht="18.600000000000001" x14ac:dyDescent="0.3">
      <c r="A28" s="3207" t="s">
        <v>3609</v>
      </c>
      <c r="B28" s="3210">
        <v>173</v>
      </c>
      <c r="C28" s="3210">
        <v>437</v>
      </c>
      <c r="D28" s="3210">
        <v>263</v>
      </c>
      <c r="E28" s="3210">
        <v>291</v>
      </c>
      <c r="F28" s="3210">
        <v>578</v>
      </c>
      <c r="G28" s="3209">
        <v>987</v>
      </c>
      <c r="H28" s="3209">
        <v>764</v>
      </c>
      <c r="I28" s="3209" t="s">
        <v>3607</v>
      </c>
      <c r="J28" s="3209" t="s">
        <v>3607</v>
      </c>
      <c r="K28" s="3209">
        <v>430</v>
      </c>
    </row>
    <row r="29" spans="1:11" s="3198" customFormat="1" ht="16.8" x14ac:dyDescent="0.3">
      <c r="A29" s="3211"/>
    </row>
    <row r="30" spans="1:11" s="3212" customFormat="1" ht="13.8" x14ac:dyDescent="0.25">
      <c r="A30" s="2245" t="s">
        <v>3599</v>
      </c>
    </row>
    <row r="31" spans="1:11" s="3212" customFormat="1" ht="16.8" x14ac:dyDescent="0.25">
      <c r="A31" s="3212" t="s">
        <v>3610</v>
      </c>
    </row>
  </sheetData>
  <mergeCells count="3">
    <mergeCell ref="A1:C1"/>
    <mergeCell ref="A15:J15"/>
    <mergeCell ref="I17:K17"/>
  </mergeCells>
  <hyperlinks>
    <hyperlink ref="A1" location="CONTENT!A1" display="Back to table of contents" xr:uid="{AD4EB31A-F1E0-4086-8C16-6F36C47D6FB0}"/>
    <hyperlink ref="A1:C1" location="CONTENT!B223" display="Back to table of contents" xr:uid="{49260ED2-C5EE-4A73-849C-677B72E32688}"/>
  </hyperlinks>
  <pageMargins left="0.7" right="0.7" top="0.75" bottom="0.75" header="0.3" footer="0.3"/>
  <tableParts count="2">
    <tablePart r:id="rId1"/>
    <tablePart r:id="rId2"/>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0347A-8275-4CB2-9A67-6238C66CE2E4}">
  <dimension ref="A1:I15"/>
  <sheetViews>
    <sheetView workbookViewId="0">
      <selection sqref="A1:C1"/>
    </sheetView>
  </sheetViews>
  <sheetFormatPr defaultRowHeight="15.6" x14ac:dyDescent="0.3"/>
  <cols>
    <col min="1" max="1" width="8.69921875" style="3108" customWidth="1"/>
    <col min="2" max="2" width="25.09765625" style="3108" customWidth="1"/>
    <col min="3" max="3" width="18.3984375" style="3108" customWidth="1"/>
    <col min="4" max="4" width="11.59765625" style="3108" customWidth="1"/>
    <col min="5" max="5" width="11.59765625" style="3214" customWidth="1"/>
    <col min="6" max="8" width="11.59765625" style="3108" customWidth="1"/>
    <col min="9" max="9" width="11" style="3108" customWidth="1"/>
    <col min="10" max="217" width="9" style="3108"/>
    <col min="218" max="218" width="8.69921875" style="3108" customWidth="1"/>
    <col min="219" max="219" width="25.09765625" style="3108" customWidth="1"/>
    <col min="220" max="220" width="23.09765625" style="3108" customWidth="1"/>
    <col min="221" max="224" width="13.8984375" style="3108" customWidth="1"/>
    <col min="225" max="225" width="8.3984375" style="3108" customWidth="1"/>
    <col min="226" max="473" width="9" style="3108"/>
    <col min="474" max="474" width="8.69921875" style="3108" customWidth="1"/>
    <col min="475" max="475" width="25.09765625" style="3108" customWidth="1"/>
    <col min="476" max="476" width="23.09765625" style="3108" customWidth="1"/>
    <col min="477" max="480" width="13.8984375" style="3108" customWidth="1"/>
    <col min="481" max="481" width="8.3984375" style="3108" customWidth="1"/>
    <col min="482" max="729" width="9" style="3108"/>
    <col min="730" max="730" width="8.69921875" style="3108" customWidth="1"/>
    <col min="731" max="731" width="25.09765625" style="3108" customWidth="1"/>
    <col min="732" max="732" width="23.09765625" style="3108" customWidth="1"/>
    <col min="733" max="736" width="13.8984375" style="3108" customWidth="1"/>
    <col min="737" max="737" width="8.3984375" style="3108" customWidth="1"/>
    <col min="738" max="985" width="9" style="3108"/>
    <col min="986" max="986" width="8.69921875" style="3108" customWidth="1"/>
    <col min="987" max="987" width="25.09765625" style="3108" customWidth="1"/>
    <col min="988" max="988" width="23.09765625" style="3108" customWidth="1"/>
    <col min="989" max="992" width="13.8984375" style="3108" customWidth="1"/>
    <col min="993" max="993" width="8.3984375" style="3108" customWidth="1"/>
    <col min="994" max="1241" width="9" style="3108"/>
    <col min="1242" max="1242" width="8.69921875" style="3108" customWidth="1"/>
    <col min="1243" max="1243" width="25.09765625" style="3108" customWidth="1"/>
    <col min="1244" max="1244" width="23.09765625" style="3108" customWidth="1"/>
    <col min="1245" max="1248" width="13.8984375" style="3108" customWidth="1"/>
    <col min="1249" max="1249" width="8.3984375" style="3108" customWidth="1"/>
    <col min="1250" max="1497" width="9" style="3108"/>
    <col min="1498" max="1498" width="8.69921875" style="3108" customWidth="1"/>
    <col min="1499" max="1499" width="25.09765625" style="3108" customWidth="1"/>
    <col min="1500" max="1500" width="23.09765625" style="3108" customWidth="1"/>
    <col min="1501" max="1504" width="13.8984375" style="3108" customWidth="1"/>
    <col min="1505" max="1505" width="8.3984375" style="3108" customWidth="1"/>
    <col min="1506" max="1753" width="9" style="3108"/>
    <col min="1754" max="1754" width="8.69921875" style="3108" customWidth="1"/>
    <col min="1755" max="1755" width="25.09765625" style="3108" customWidth="1"/>
    <col min="1756" max="1756" width="23.09765625" style="3108" customWidth="1"/>
    <col min="1757" max="1760" width="13.8984375" style="3108" customWidth="1"/>
    <col min="1761" max="1761" width="8.3984375" style="3108" customWidth="1"/>
    <col min="1762" max="2009" width="9" style="3108"/>
    <col min="2010" max="2010" width="8.69921875" style="3108" customWidth="1"/>
    <col min="2011" max="2011" width="25.09765625" style="3108" customWidth="1"/>
    <col min="2012" max="2012" width="23.09765625" style="3108" customWidth="1"/>
    <col min="2013" max="2016" width="13.8984375" style="3108" customWidth="1"/>
    <col min="2017" max="2017" width="8.3984375" style="3108" customWidth="1"/>
    <col min="2018" max="2265" width="9" style="3108"/>
    <col min="2266" max="2266" width="8.69921875" style="3108" customWidth="1"/>
    <col min="2267" max="2267" width="25.09765625" style="3108" customWidth="1"/>
    <col min="2268" max="2268" width="23.09765625" style="3108" customWidth="1"/>
    <col min="2269" max="2272" width="13.8984375" style="3108" customWidth="1"/>
    <col min="2273" max="2273" width="8.3984375" style="3108" customWidth="1"/>
    <col min="2274" max="2521" width="9" style="3108"/>
    <col min="2522" max="2522" width="8.69921875" style="3108" customWidth="1"/>
    <col min="2523" max="2523" width="25.09765625" style="3108" customWidth="1"/>
    <col min="2524" max="2524" width="23.09765625" style="3108" customWidth="1"/>
    <col min="2525" max="2528" width="13.8984375" style="3108" customWidth="1"/>
    <col min="2529" max="2529" width="8.3984375" style="3108" customWidth="1"/>
    <col min="2530" max="2777" width="9" style="3108"/>
    <col min="2778" max="2778" width="8.69921875" style="3108" customWidth="1"/>
    <col min="2779" max="2779" width="25.09765625" style="3108" customWidth="1"/>
    <col min="2780" max="2780" width="23.09765625" style="3108" customWidth="1"/>
    <col min="2781" max="2784" width="13.8984375" style="3108" customWidth="1"/>
    <col min="2785" max="2785" width="8.3984375" style="3108" customWidth="1"/>
    <col min="2786" max="3033" width="9" style="3108"/>
    <col min="3034" max="3034" width="8.69921875" style="3108" customWidth="1"/>
    <col min="3035" max="3035" width="25.09765625" style="3108" customWidth="1"/>
    <col min="3036" max="3036" width="23.09765625" style="3108" customWidth="1"/>
    <col min="3037" max="3040" width="13.8984375" style="3108" customWidth="1"/>
    <col min="3041" max="3041" width="8.3984375" style="3108" customWidth="1"/>
    <col min="3042" max="3289" width="9" style="3108"/>
    <col min="3290" max="3290" width="8.69921875" style="3108" customWidth="1"/>
    <col min="3291" max="3291" width="25.09765625" style="3108" customWidth="1"/>
    <col min="3292" max="3292" width="23.09765625" style="3108" customWidth="1"/>
    <col min="3293" max="3296" width="13.8984375" style="3108" customWidth="1"/>
    <col min="3297" max="3297" width="8.3984375" style="3108" customWidth="1"/>
    <col min="3298" max="3545" width="9" style="3108"/>
    <col min="3546" max="3546" width="8.69921875" style="3108" customWidth="1"/>
    <col min="3547" max="3547" width="25.09765625" style="3108" customWidth="1"/>
    <col min="3548" max="3548" width="23.09765625" style="3108" customWidth="1"/>
    <col min="3549" max="3552" width="13.8984375" style="3108" customWidth="1"/>
    <col min="3553" max="3553" width="8.3984375" style="3108" customWidth="1"/>
    <col min="3554" max="3801" width="9" style="3108"/>
    <col min="3802" max="3802" width="8.69921875" style="3108" customWidth="1"/>
    <col min="3803" max="3803" width="25.09765625" style="3108" customWidth="1"/>
    <col min="3804" max="3804" width="23.09765625" style="3108" customWidth="1"/>
    <col min="3805" max="3808" width="13.8984375" style="3108" customWidth="1"/>
    <col min="3809" max="3809" width="8.3984375" style="3108" customWidth="1"/>
    <col min="3810" max="4057" width="9" style="3108"/>
    <col min="4058" max="4058" width="8.69921875" style="3108" customWidth="1"/>
    <col min="4059" max="4059" width="25.09765625" style="3108" customWidth="1"/>
    <col min="4060" max="4060" width="23.09765625" style="3108" customWidth="1"/>
    <col min="4061" max="4064" width="13.8984375" style="3108" customWidth="1"/>
    <col min="4065" max="4065" width="8.3984375" style="3108" customWidth="1"/>
    <col min="4066" max="4313" width="9" style="3108"/>
    <col min="4314" max="4314" width="8.69921875" style="3108" customWidth="1"/>
    <col min="4315" max="4315" width="25.09765625" style="3108" customWidth="1"/>
    <col min="4316" max="4316" width="23.09765625" style="3108" customWidth="1"/>
    <col min="4317" max="4320" width="13.8984375" style="3108" customWidth="1"/>
    <col min="4321" max="4321" width="8.3984375" style="3108" customWidth="1"/>
    <col min="4322" max="4569" width="9" style="3108"/>
    <col min="4570" max="4570" width="8.69921875" style="3108" customWidth="1"/>
    <col min="4571" max="4571" width="25.09765625" style="3108" customWidth="1"/>
    <col min="4572" max="4572" width="23.09765625" style="3108" customWidth="1"/>
    <col min="4573" max="4576" width="13.8984375" style="3108" customWidth="1"/>
    <col min="4577" max="4577" width="8.3984375" style="3108" customWidth="1"/>
    <col min="4578" max="4825" width="9" style="3108"/>
    <col min="4826" max="4826" width="8.69921875" style="3108" customWidth="1"/>
    <col min="4827" max="4827" width="25.09765625" style="3108" customWidth="1"/>
    <col min="4828" max="4828" width="23.09765625" style="3108" customWidth="1"/>
    <col min="4829" max="4832" width="13.8984375" style="3108" customWidth="1"/>
    <col min="4833" max="4833" width="8.3984375" style="3108" customWidth="1"/>
    <col min="4834" max="5081" width="9" style="3108"/>
    <col min="5082" max="5082" width="8.69921875" style="3108" customWidth="1"/>
    <col min="5083" max="5083" width="25.09765625" style="3108" customWidth="1"/>
    <col min="5084" max="5084" width="23.09765625" style="3108" customWidth="1"/>
    <col min="5085" max="5088" width="13.8984375" style="3108" customWidth="1"/>
    <col min="5089" max="5089" width="8.3984375" style="3108" customWidth="1"/>
    <col min="5090" max="5337" width="9" style="3108"/>
    <col min="5338" max="5338" width="8.69921875" style="3108" customWidth="1"/>
    <col min="5339" max="5339" width="25.09765625" style="3108" customWidth="1"/>
    <col min="5340" max="5340" width="23.09765625" style="3108" customWidth="1"/>
    <col min="5341" max="5344" width="13.8984375" style="3108" customWidth="1"/>
    <col min="5345" max="5345" width="8.3984375" style="3108" customWidth="1"/>
    <col min="5346" max="5593" width="9" style="3108"/>
    <col min="5594" max="5594" width="8.69921875" style="3108" customWidth="1"/>
    <col min="5595" max="5595" width="25.09765625" style="3108" customWidth="1"/>
    <col min="5596" max="5596" width="23.09765625" style="3108" customWidth="1"/>
    <col min="5597" max="5600" width="13.8984375" style="3108" customWidth="1"/>
    <col min="5601" max="5601" width="8.3984375" style="3108" customWidth="1"/>
    <col min="5602" max="5849" width="9" style="3108"/>
    <col min="5850" max="5850" width="8.69921875" style="3108" customWidth="1"/>
    <col min="5851" max="5851" width="25.09765625" style="3108" customWidth="1"/>
    <col min="5852" max="5852" width="23.09765625" style="3108" customWidth="1"/>
    <col min="5853" max="5856" width="13.8984375" style="3108" customWidth="1"/>
    <col min="5857" max="5857" width="8.3984375" style="3108" customWidth="1"/>
    <col min="5858" max="6105" width="9" style="3108"/>
    <col min="6106" max="6106" width="8.69921875" style="3108" customWidth="1"/>
    <col min="6107" max="6107" width="25.09765625" style="3108" customWidth="1"/>
    <col min="6108" max="6108" width="23.09765625" style="3108" customWidth="1"/>
    <col min="6109" max="6112" width="13.8984375" style="3108" customWidth="1"/>
    <col min="6113" max="6113" width="8.3984375" style="3108" customWidth="1"/>
    <col min="6114" max="6361" width="9" style="3108"/>
    <col min="6362" max="6362" width="8.69921875" style="3108" customWidth="1"/>
    <col min="6363" max="6363" width="25.09765625" style="3108" customWidth="1"/>
    <col min="6364" max="6364" width="23.09765625" style="3108" customWidth="1"/>
    <col min="6365" max="6368" width="13.8984375" style="3108" customWidth="1"/>
    <col min="6369" max="6369" width="8.3984375" style="3108" customWidth="1"/>
    <col min="6370" max="6617" width="9" style="3108"/>
    <col min="6618" max="6618" width="8.69921875" style="3108" customWidth="1"/>
    <col min="6619" max="6619" width="25.09765625" style="3108" customWidth="1"/>
    <col min="6620" max="6620" width="23.09765625" style="3108" customWidth="1"/>
    <col min="6621" max="6624" width="13.8984375" style="3108" customWidth="1"/>
    <col min="6625" max="6625" width="8.3984375" style="3108" customWidth="1"/>
    <col min="6626" max="6873" width="9" style="3108"/>
    <col min="6874" max="6874" width="8.69921875" style="3108" customWidth="1"/>
    <col min="6875" max="6875" width="25.09765625" style="3108" customWidth="1"/>
    <col min="6876" max="6876" width="23.09765625" style="3108" customWidth="1"/>
    <col min="6877" max="6880" width="13.8984375" style="3108" customWidth="1"/>
    <col min="6881" max="6881" width="8.3984375" style="3108" customWidth="1"/>
    <col min="6882" max="7129" width="9" style="3108"/>
    <col min="7130" max="7130" width="8.69921875" style="3108" customWidth="1"/>
    <col min="7131" max="7131" width="25.09765625" style="3108" customWidth="1"/>
    <col min="7132" max="7132" width="23.09765625" style="3108" customWidth="1"/>
    <col min="7133" max="7136" width="13.8984375" style="3108" customWidth="1"/>
    <col min="7137" max="7137" width="8.3984375" style="3108" customWidth="1"/>
    <col min="7138" max="7385" width="9" style="3108"/>
    <col min="7386" max="7386" width="8.69921875" style="3108" customWidth="1"/>
    <col min="7387" max="7387" width="25.09765625" style="3108" customWidth="1"/>
    <col min="7388" max="7388" width="23.09765625" style="3108" customWidth="1"/>
    <col min="7389" max="7392" width="13.8984375" style="3108" customWidth="1"/>
    <col min="7393" max="7393" width="8.3984375" style="3108" customWidth="1"/>
    <col min="7394" max="7641" width="9" style="3108"/>
    <col min="7642" max="7642" width="8.69921875" style="3108" customWidth="1"/>
    <col min="7643" max="7643" width="25.09765625" style="3108" customWidth="1"/>
    <col min="7644" max="7644" width="23.09765625" style="3108" customWidth="1"/>
    <col min="7645" max="7648" width="13.8984375" style="3108" customWidth="1"/>
    <col min="7649" max="7649" width="8.3984375" style="3108" customWidth="1"/>
    <col min="7650" max="7897" width="9" style="3108"/>
    <col min="7898" max="7898" width="8.69921875" style="3108" customWidth="1"/>
    <col min="7899" max="7899" width="25.09765625" style="3108" customWidth="1"/>
    <col min="7900" max="7900" width="23.09765625" style="3108" customWidth="1"/>
    <col min="7901" max="7904" width="13.8984375" style="3108" customWidth="1"/>
    <col min="7905" max="7905" width="8.3984375" style="3108" customWidth="1"/>
    <col min="7906" max="8153" width="9" style="3108"/>
    <col min="8154" max="8154" width="8.69921875" style="3108" customWidth="1"/>
    <col min="8155" max="8155" width="25.09765625" style="3108" customWidth="1"/>
    <col min="8156" max="8156" width="23.09765625" style="3108" customWidth="1"/>
    <col min="8157" max="8160" width="13.8984375" style="3108" customWidth="1"/>
    <col min="8161" max="8161" width="8.3984375" style="3108" customWidth="1"/>
    <col min="8162" max="8409" width="9" style="3108"/>
    <col min="8410" max="8410" width="8.69921875" style="3108" customWidth="1"/>
    <col min="8411" max="8411" width="25.09765625" style="3108" customWidth="1"/>
    <col min="8412" max="8412" width="23.09765625" style="3108" customWidth="1"/>
    <col min="8413" max="8416" width="13.8984375" style="3108" customWidth="1"/>
    <col min="8417" max="8417" width="8.3984375" style="3108" customWidth="1"/>
    <col min="8418" max="8665" width="9" style="3108"/>
    <col min="8666" max="8666" width="8.69921875" style="3108" customWidth="1"/>
    <col min="8667" max="8667" width="25.09765625" style="3108" customWidth="1"/>
    <col min="8668" max="8668" width="23.09765625" style="3108" customWidth="1"/>
    <col min="8669" max="8672" width="13.8984375" style="3108" customWidth="1"/>
    <col min="8673" max="8673" width="8.3984375" style="3108" customWidth="1"/>
    <col min="8674" max="8921" width="9" style="3108"/>
    <col min="8922" max="8922" width="8.69921875" style="3108" customWidth="1"/>
    <col min="8923" max="8923" width="25.09765625" style="3108" customWidth="1"/>
    <col min="8924" max="8924" width="23.09765625" style="3108" customWidth="1"/>
    <col min="8925" max="8928" width="13.8984375" style="3108" customWidth="1"/>
    <col min="8929" max="8929" width="8.3984375" style="3108" customWidth="1"/>
    <col min="8930" max="9177" width="9" style="3108"/>
    <col min="9178" max="9178" width="8.69921875" style="3108" customWidth="1"/>
    <col min="9179" max="9179" width="25.09765625" style="3108" customWidth="1"/>
    <col min="9180" max="9180" width="23.09765625" style="3108" customWidth="1"/>
    <col min="9181" max="9184" width="13.8984375" style="3108" customWidth="1"/>
    <col min="9185" max="9185" width="8.3984375" style="3108" customWidth="1"/>
    <col min="9186" max="9433" width="9" style="3108"/>
    <col min="9434" max="9434" width="8.69921875" style="3108" customWidth="1"/>
    <col min="9435" max="9435" width="25.09765625" style="3108" customWidth="1"/>
    <col min="9436" max="9436" width="23.09765625" style="3108" customWidth="1"/>
    <col min="9437" max="9440" width="13.8984375" style="3108" customWidth="1"/>
    <col min="9441" max="9441" width="8.3984375" style="3108" customWidth="1"/>
    <col min="9442" max="9689" width="9" style="3108"/>
    <col min="9690" max="9690" width="8.69921875" style="3108" customWidth="1"/>
    <col min="9691" max="9691" width="25.09765625" style="3108" customWidth="1"/>
    <col min="9692" max="9692" width="23.09765625" style="3108" customWidth="1"/>
    <col min="9693" max="9696" width="13.8984375" style="3108" customWidth="1"/>
    <col min="9697" max="9697" width="8.3984375" style="3108" customWidth="1"/>
    <col min="9698" max="9945" width="9" style="3108"/>
    <col min="9946" max="9946" width="8.69921875" style="3108" customWidth="1"/>
    <col min="9947" max="9947" width="25.09765625" style="3108" customWidth="1"/>
    <col min="9948" max="9948" width="23.09765625" style="3108" customWidth="1"/>
    <col min="9949" max="9952" width="13.8984375" style="3108" customWidth="1"/>
    <col min="9953" max="9953" width="8.3984375" style="3108" customWidth="1"/>
    <col min="9954" max="10201" width="9" style="3108"/>
    <col min="10202" max="10202" width="8.69921875" style="3108" customWidth="1"/>
    <col min="10203" max="10203" width="25.09765625" style="3108" customWidth="1"/>
    <col min="10204" max="10204" width="23.09765625" style="3108" customWidth="1"/>
    <col min="10205" max="10208" width="13.8984375" style="3108" customWidth="1"/>
    <col min="10209" max="10209" width="8.3984375" style="3108" customWidth="1"/>
    <col min="10210" max="10457" width="9" style="3108"/>
    <col min="10458" max="10458" width="8.69921875" style="3108" customWidth="1"/>
    <col min="10459" max="10459" width="25.09765625" style="3108" customWidth="1"/>
    <col min="10460" max="10460" width="23.09765625" style="3108" customWidth="1"/>
    <col min="10461" max="10464" width="13.8984375" style="3108" customWidth="1"/>
    <col min="10465" max="10465" width="8.3984375" style="3108" customWidth="1"/>
    <col min="10466" max="10713" width="9" style="3108"/>
    <col min="10714" max="10714" width="8.69921875" style="3108" customWidth="1"/>
    <col min="10715" max="10715" width="25.09765625" style="3108" customWidth="1"/>
    <col min="10716" max="10716" width="23.09765625" style="3108" customWidth="1"/>
    <col min="10717" max="10720" width="13.8984375" style="3108" customWidth="1"/>
    <col min="10721" max="10721" width="8.3984375" style="3108" customWidth="1"/>
    <col min="10722" max="10969" width="9" style="3108"/>
    <col min="10970" max="10970" width="8.69921875" style="3108" customWidth="1"/>
    <col min="10971" max="10971" width="25.09765625" style="3108" customWidth="1"/>
    <col min="10972" max="10972" width="23.09765625" style="3108" customWidth="1"/>
    <col min="10973" max="10976" width="13.8984375" style="3108" customWidth="1"/>
    <col min="10977" max="10977" width="8.3984375" style="3108" customWidth="1"/>
    <col min="10978" max="11225" width="9" style="3108"/>
    <col min="11226" max="11226" width="8.69921875" style="3108" customWidth="1"/>
    <col min="11227" max="11227" width="25.09765625" style="3108" customWidth="1"/>
    <col min="11228" max="11228" width="23.09765625" style="3108" customWidth="1"/>
    <col min="11229" max="11232" width="13.8984375" style="3108" customWidth="1"/>
    <col min="11233" max="11233" width="8.3984375" style="3108" customWidth="1"/>
    <col min="11234" max="11481" width="9" style="3108"/>
    <col min="11482" max="11482" width="8.69921875" style="3108" customWidth="1"/>
    <col min="11483" max="11483" width="25.09765625" style="3108" customWidth="1"/>
    <col min="11484" max="11484" width="23.09765625" style="3108" customWidth="1"/>
    <col min="11485" max="11488" width="13.8984375" style="3108" customWidth="1"/>
    <col min="11489" max="11489" width="8.3984375" style="3108" customWidth="1"/>
    <col min="11490" max="11737" width="9" style="3108"/>
    <col min="11738" max="11738" width="8.69921875" style="3108" customWidth="1"/>
    <col min="11739" max="11739" width="25.09765625" style="3108" customWidth="1"/>
    <col min="11740" max="11740" width="23.09765625" style="3108" customWidth="1"/>
    <col min="11741" max="11744" width="13.8984375" style="3108" customWidth="1"/>
    <col min="11745" max="11745" width="8.3984375" style="3108" customWidth="1"/>
    <col min="11746" max="11993" width="9" style="3108"/>
    <col min="11994" max="11994" width="8.69921875" style="3108" customWidth="1"/>
    <col min="11995" max="11995" width="25.09765625" style="3108" customWidth="1"/>
    <col min="11996" max="11996" width="23.09765625" style="3108" customWidth="1"/>
    <col min="11997" max="12000" width="13.8984375" style="3108" customWidth="1"/>
    <col min="12001" max="12001" width="8.3984375" style="3108" customWidth="1"/>
    <col min="12002" max="12249" width="9" style="3108"/>
    <col min="12250" max="12250" width="8.69921875" style="3108" customWidth="1"/>
    <col min="12251" max="12251" width="25.09765625" style="3108" customWidth="1"/>
    <col min="12252" max="12252" width="23.09765625" style="3108" customWidth="1"/>
    <col min="12253" max="12256" width="13.8984375" style="3108" customWidth="1"/>
    <col min="12257" max="12257" width="8.3984375" style="3108" customWidth="1"/>
    <col min="12258" max="12505" width="9" style="3108"/>
    <col min="12506" max="12506" width="8.69921875" style="3108" customWidth="1"/>
    <col min="12507" max="12507" width="25.09765625" style="3108" customWidth="1"/>
    <col min="12508" max="12508" width="23.09765625" style="3108" customWidth="1"/>
    <col min="12509" max="12512" width="13.8984375" style="3108" customWidth="1"/>
    <col min="12513" max="12513" width="8.3984375" style="3108" customWidth="1"/>
    <col min="12514" max="12761" width="9" style="3108"/>
    <col min="12762" max="12762" width="8.69921875" style="3108" customWidth="1"/>
    <col min="12763" max="12763" width="25.09765625" style="3108" customWidth="1"/>
    <col min="12764" max="12764" width="23.09765625" style="3108" customWidth="1"/>
    <col min="12765" max="12768" width="13.8984375" style="3108" customWidth="1"/>
    <col min="12769" max="12769" width="8.3984375" style="3108" customWidth="1"/>
    <col min="12770" max="13017" width="9" style="3108"/>
    <col min="13018" max="13018" width="8.69921875" style="3108" customWidth="1"/>
    <col min="13019" max="13019" width="25.09765625" style="3108" customWidth="1"/>
    <col min="13020" max="13020" width="23.09765625" style="3108" customWidth="1"/>
    <col min="13021" max="13024" width="13.8984375" style="3108" customWidth="1"/>
    <col min="13025" max="13025" width="8.3984375" style="3108" customWidth="1"/>
    <col min="13026" max="13273" width="9" style="3108"/>
    <col min="13274" max="13274" width="8.69921875" style="3108" customWidth="1"/>
    <col min="13275" max="13275" width="25.09765625" style="3108" customWidth="1"/>
    <col min="13276" max="13276" width="23.09765625" style="3108" customWidth="1"/>
    <col min="13277" max="13280" width="13.8984375" style="3108" customWidth="1"/>
    <col min="13281" max="13281" width="8.3984375" style="3108" customWidth="1"/>
    <col min="13282" max="13529" width="9" style="3108"/>
    <col min="13530" max="13530" width="8.69921875" style="3108" customWidth="1"/>
    <col min="13531" max="13531" width="25.09765625" style="3108" customWidth="1"/>
    <col min="13532" max="13532" width="23.09765625" style="3108" customWidth="1"/>
    <col min="13533" max="13536" width="13.8984375" style="3108" customWidth="1"/>
    <col min="13537" max="13537" width="8.3984375" style="3108" customWidth="1"/>
    <col min="13538" max="13785" width="9" style="3108"/>
    <col min="13786" max="13786" width="8.69921875" style="3108" customWidth="1"/>
    <col min="13787" max="13787" width="25.09765625" style="3108" customWidth="1"/>
    <col min="13788" max="13788" width="23.09765625" style="3108" customWidth="1"/>
    <col min="13789" max="13792" width="13.8984375" style="3108" customWidth="1"/>
    <col min="13793" max="13793" width="8.3984375" style="3108" customWidth="1"/>
    <col min="13794" max="14041" width="9" style="3108"/>
    <col min="14042" max="14042" width="8.69921875" style="3108" customWidth="1"/>
    <col min="14043" max="14043" width="25.09765625" style="3108" customWidth="1"/>
    <col min="14044" max="14044" width="23.09765625" style="3108" customWidth="1"/>
    <col min="14045" max="14048" width="13.8984375" style="3108" customWidth="1"/>
    <col min="14049" max="14049" width="8.3984375" style="3108" customWidth="1"/>
    <col min="14050" max="14297" width="9" style="3108"/>
    <col min="14298" max="14298" width="8.69921875" style="3108" customWidth="1"/>
    <col min="14299" max="14299" width="25.09765625" style="3108" customWidth="1"/>
    <col min="14300" max="14300" width="23.09765625" style="3108" customWidth="1"/>
    <col min="14301" max="14304" width="13.8984375" style="3108" customWidth="1"/>
    <col min="14305" max="14305" width="8.3984375" style="3108" customWidth="1"/>
    <col min="14306" max="14553" width="9" style="3108"/>
    <col min="14554" max="14554" width="8.69921875" style="3108" customWidth="1"/>
    <col min="14555" max="14555" width="25.09765625" style="3108" customWidth="1"/>
    <col min="14556" max="14556" width="23.09765625" style="3108" customWidth="1"/>
    <col min="14557" max="14560" width="13.8984375" style="3108" customWidth="1"/>
    <col min="14561" max="14561" width="8.3984375" style="3108" customWidth="1"/>
    <col min="14562" max="14809" width="9" style="3108"/>
    <col min="14810" max="14810" width="8.69921875" style="3108" customWidth="1"/>
    <col min="14811" max="14811" width="25.09765625" style="3108" customWidth="1"/>
    <col min="14812" max="14812" width="23.09765625" style="3108" customWidth="1"/>
    <col min="14813" max="14816" width="13.8984375" style="3108" customWidth="1"/>
    <col min="14817" max="14817" width="8.3984375" style="3108" customWidth="1"/>
    <col min="14818" max="15065" width="9" style="3108"/>
    <col min="15066" max="15066" width="8.69921875" style="3108" customWidth="1"/>
    <col min="15067" max="15067" width="25.09765625" style="3108" customWidth="1"/>
    <col min="15068" max="15068" width="23.09765625" style="3108" customWidth="1"/>
    <col min="15069" max="15072" width="13.8984375" style="3108" customWidth="1"/>
    <col min="15073" max="15073" width="8.3984375" style="3108" customWidth="1"/>
    <col min="15074" max="15321" width="9" style="3108"/>
    <col min="15322" max="15322" width="8.69921875" style="3108" customWidth="1"/>
    <col min="15323" max="15323" width="25.09765625" style="3108" customWidth="1"/>
    <col min="15324" max="15324" width="23.09765625" style="3108" customWidth="1"/>
    <col min="15325" max="15328" width="13.8984375" style="3108" customWidth="1"/>
    <col min="15329" max="15329" width="8.3984375" style="3108" customWidth="1"/>
    <col min="15330" max="15577" width="9" style="3108"/>
    <col min="15578" max="15578" width="8.69921875" style="3108" customWidth="1"/>
    <col min="15579" max="15579" width="25.09765625" style="3108" customWidth="1"/>
    <col min="15580" max="15580" width="23.09765625" style="3108" customWidth="1"/>
    <col min="15581" max="15584" width="13.8984375" style="3108" customWidth="1"/>
    <col min="15585" max="15585" width="8.3984375" style="3108" customWidth="1"/>
    <col min="15586" max="15833" width="9" style="3108"/>
    <col min="15834" max="15834" width="8.69921875" style="3108" customWidth="1"/>
    <col min="15835" max="15835" width="25.09765625" style="3108" customWidth="1"/>
    <col min="15836" max="15836" width="23.09765625" style="3108" customWidth="1"/>
    <col min="15837" max="15840" width="13.8984375" style="3108" customWidth="1"/>
    <col min="15841" max="15841" width="8.3984375" style="3108" customWidth="1"/>
    <col min="15842" max="16089" width="9" style="3108"/>
    <col min="16090" max="16090" width="8.69921875" style="3108" customWidth="1"/>
    <col min="16091" max="16091" width="25.09765625" style="3108" customWidth="1"/>
    <col min="16092" max="16092" width="23.09765625" style="3108" customWidth="1"/>
    <col min="16093" max="16096" width="13.8984375" style="3108" customWidth="1"/>
    <col min="16097" max="16097" width="8.3984375" style="3108" customWidth="1"/>
    <col min="16098" max="16345" width="9" style="3108"/>
    <col min="16346" max="16384" width="6.59765625" style="3108" customWidth="1"/>
  </cols>
  <sheetData>
    <row r="1" spans="1:9" s="1945" customFormat="1" x14ac:dyDescent="0.3">
      <c r="A1" s="6383" t="s">
        <v>0</v>
      </c>
      <c r="B1" s="6383"/>
      <c r="C1" s="6383"/>
    </row>
    <row r="2" spans="1:9" ht="18" x14ac:dyDescent="0.3">
      <c r="A2" s="3213" t="s">
        <v>3611</v>
      </c>
    </row>
    <row r="3" spans="1:9" x14ac:dyDescent="0.3">
      <c r="A3" s="3213"/>
      <c r="E3" s="3215"/>
      <c r="F3" s="3215"/>
    </row>
    <row r="4" spans="1:9" ht="50.1" customHeight="1" x14ac:dyDescent="0.3">
      <c r="A4" s="3216" t="s">
        <v>3612</v>
      </c>
      <c r="B4" s="3217"/>
      <c r="C4" s="3218" t="s">
        <v>3053</v>
      </c>
      <c r="D4" s="3219">
        <v>2019</v>
      </c>
      <c r="E4" s="3219">
        <v>2020</v>
      </c>
      <c r="F4" s="3219">
        <v>2021</v>
      </c>
      <c r="G4" s="3219">
        <v>2022</v>
      </c>
      <c r="H4" s="3219">
        <v>2023</v>
      </c>
      <c r="I4" s="3219">
        <v>2024</v>
      </c>
    </row>
    <row r="5" spans="1:9" ht="50.1" customHeight="1" x14ac:dyDescent="0.3">
      <c r="A5" s="3220" t="s">
        <v>3613</v>
      </c>
      <c r="B5" s="3221"/>
      <c r="C5" s="3222"/>
      <c r="D5" s="3223"/>
      <c r="E5" s="3223"/>
      <c r="F5" s="3223"/>
      <c r="G5" s="3223"/>
      <c r="H5" s="3223"/>
      <c r="I5" s="3223"/>
    </row>
    <row r="6" spans="1:9" ht="18" x14ac:dyDescent="0.3">
      <c r="A6" s="3224" t="s">
        <v>3614</v>
      </c>
      <c r="B6" s="3225"/>
      <c r="C6" s="3226" t="s">
        <v>3615</v>
      </c>
      <c r="D6" s="3227">
        <v>4540.630148532874</v>
      </c>
      <c r="E6" s="3227">
        <v>4237.0111034991032</v>
      </c>
      <c r="F6" s="3227">
        <v>4394.4515492852433</v>
      </c>
      <c r="G6" s="3227">
        <v>4469.8310996475657</v>
      </c>
      <c r="H6" s="3227">
        <v>4684.6912224126636</v>
      </c>
      <c r="I6" s="3227">
        <v>4999.1337606133429</v>
      </c>
    </row>
    <row r="7" spans="1:9" ht="18" x14ac:dyDescent="0.3">
      <c r="A7" s="3224" t="s">
        <v>3616</v>
      </c>
      <c r="B7" s="3225"/>
      <c r="C7" s="3226" t="s">
        <v>3615</v>
      </c>
      <c r="D7" s="3227">
        <v>30.296846497201255</v>
      </c>
      <c r="E7" s="3227">
        <v>29.843883026291941</v>
      </c>
      <c r="F7" s="3227">
        <v>30.927159478992628</v>
      </c>
      <c r="G7" s="3227">
        <v>30.722381541003791</v>
      </c>
      <c r="H7" s="3227">
        <v>33.365562294207642</v>
      </c>
      <c r="I7" s="3227">
        <v>28.046828344595507</v>
      </c>
    </row>
    <row r="8" spans="1:9" ht="18" x14ac:dyDescent="0.3">
      <c r="A8" s="3224" t="s">
        <v>3617</v>
      </c>
      <c r="B8" s="3225"/>
      <c r="C8" s="3226" t="s">
        <v>3615</v>
      </c>
      <c r="D8" s="3227">
        <v>0.383063411289362</v>
      </c>
      <c r="E8" s="3227">
        <v>0.36392862796472458</v>
      </c>
      <c r="F8" s="3227">
        <v>0.40032736322186291</v>
      </c>
      <c r="G8" s="3227">
        <v>0.38521358210599893</v>
      </c>
      <c r="H8" s="3227">
        <v>0.40163549294958389</v>
      </c>
      <c r="I8" s="3227">
        <v>0.39709047408904163</v>
      </c>
    </row>
    <row r="9" spans="1:9" ht="33.6" x14ac:dyDescent="0.3">
      <c r="A9" s="3224" t="s">
        <v>3618</v>
      </c>
      <c r="B9" s="3225"/>
      <c r="C9" s="3228" t="s">
        <v>3619</v>
      </c>
      <c r="D9" s="3227">
        <v>408.66284666154399</v>
      </c>
      <c r="E9" s="3227">
        <v>424.59054437233402</v>
      </c>
      <c r="F9" s="3227">
        <v>422.27250799850799</v>
      </c>
      <c r="G9" s="3227">
        <v>487.74327353567901</v>
      </c>
      <c r="H9" s="3227">
        <v>531.41606458606202</v>
      </c>
      <c r="I9" s="3227">
        <v>517.88093115666095</v>
      </c>
    </row>
    <row r="10" spans="1:9" ht="33.6" x14ac:dyDescent="0.3">
      <c r="A10" s="3224" t="s">
        <v>3620</v>
      </c>
      <c r="B10" s="3225"/>
      <c r="C10" s="3228" t="s">
        <v>3619</v>
      </c>
      <c r="D10" s="3227">
        <v>5899.1165011077337</v>
      </c>
      <c r="E10" s="3227">
        <v>5593.6714590182646</v>
      </c>
      <c r="F10" s="3227">
        <v>5788.771273949339</v>
      </c>
      <c r="G10" s="3227">
        <v>5919.8826555894411</v>
      </c>
      <c r="H10" s="3227">
        <v>6256.7764368681783</v>
      </c>
      <c r="I10" s="3227">
        <v>6407.5548610522701</v>
      </c>
    </row>
    <row r="11" spans="1:9" ht="33.6" x14ac:dyDescent="0.3">
      <c r="A11" s="3229" t="s">
        <v>3621</v>
      </c>
      <c r="B11" s="3230"/>
      <c r="C11" s="3231" t="s">
        <v>3619</v>
      </c>
      <c r="D11" s="3232">
        <v>5502.8445248867338</v>
      </c>
      <c r="E11" s="3232">
        <v>5194.5978167139319</v>
      </c>
      <c r="F11" s="3232">
        <v>5382.89</v>
      </c>
      <c r="G11" s="3232">
        <v>5513.5</v>
      </c>
      <c r="H11" s="3232">
        <v>5878.0444368681801</v>
      </c>
      <c r="I11" s="3232">
        <v>6026.0526588796101</v>
      </c>
    </row>
    <row r="13" spans="1:9" ht="31.5" customHeight="1" x14ac:dyDescent="0.3">
      <c r="A13" s="6934" t="s">
        <v>3622</v>
      </c>
      <c r="B13" s="6934"/>
      <c r="C13" s="6934"/>
      <c r="D13" s="6934"/>
      <c r="E13" s="6934"/>
      <c r="F13" s="6934"/>
    </row>
    <row r="14" spans="1:9" ht="18.600000000000001" x14ac:dyDescent="0.3">
      <c r="A14" s="3233" t="s">
        <v>3623</v>
      </c>
    </row>
    <row r="15" spans="1:9" ht="18.600000000000001" x14ac:dyDescent="0.3">
      <c r="A15" s="3108" t="s">
        <v>3624</v>
      </c>
    </row>
  </sheetData>
  <mergeCells count="2">
    <mergeCell ref="A1:C1"/>
    <mergeCell ref="A13:F13"/>
  </mergeCells>
  <hyperlinks>
    <hyperlink ref="A1" location="CONTENT!A1" display="Back to table of contents" xr:uid="{A557B4E5-A35D-4D7F-AE0D-BD7F3314496C}"/>
    <hyperlink ref="A1:C1" location="CONTENT!B223" display="Back to table of contents" xr:uid="{234B9BC1-7931-4D76-B1EA-3B9C6D85546A}"/>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A4D19-F063-46AF-9AC5-F0F438BDB8DF}">
  <dimension ref="A1:H22"/>
  <sheetViews>
    <sheetView workbookViewId="0">
      <selection sqref="A1:C1"/>
    </sheetView>
  </sheetViews>
  <sheetFormatPr defaultColWidth="7" defaultRowHeight="13.8" x14ac:dyDescent="0.25"/>
  <cols>
    <col min="1" max="1" width="24.69921875" style="3212" customWidth="1"/>
    <col min="2" max="8" width="12.59765625" style="3212" customWidth="1"/>
    <col min="9" max="16384" width="7" style="3212"/>
  </cols>
  <sheetData>
    <row r="1" spans="1:8" s="1945" customFormat="1" ht="15.6" x14ac:dyDescent="0.3">
      <c r="A1" s="6383" t="s">
        <v>0</v>
      </c>
      <c r="B1" s="6383"/>
      <c r="C1" s="6383"/>
    </row>
    <row r="2" spans="1:8" x14ac:dyDescent="0.25">
      <c r="A2" s="3234" t="s">
        <v>3625</v>
      </c>
    </row>
    <row r="3" spans="1:8" x14ac:dyDescent="0.25">
      <c r="A3" s="3235"/>
      <c r="B3" s="3235"/>
      <c r="C3" s="3235"/>
      <c r="D3" s="3235"/>
      <c r="E3" s="3235"/>
      <c r="F3" s="3235"/>
      <c r="G3" s="3235"/>
      <c r="H3" s="3236" t="s">
        <v>3626</v>
      </c>
    </row>
    <row r="4" spans="1:8" x14ac:dyDescent="0.25">
      <c r="A4" s="3237" t="s">
        <v>3627</v>
      </c>
      <c r="B4" s="3237">
        <v>2018</v>
      </c>
      <c r="C4" s="3237">
        <v>2019</v>
      </c>
      <c r="D4" s="3237">
        <v>2020</v>
      </c>
      <c r="E4" s="3237">
        <v>2021</v>
      </c>
      <c r="F4" s="3237">
        <v>2022</v>
      </c>
      <c r="G4" s="3237">
        <v>2023</v>
      </c>
      <c r="H4" s="3237">
        <v>2024</v>
      </c>
    </row>
    <row r="5" spans="1:8" ht="15.6" x14ac:dyDescent="0.25">
      <c r="A5" s="3238" t="s">
        <v>3628</v>
      </c>
      <c r="B5" s="3239">
        <v>522317.12</v>
      </c>
      <c r="C5" s="3239">
        <v>514019.67</v>
      </c>
      <c r="D5" s="3239">
        <v>475942.35</v>
      </c>
      <c r="E5" s="3239">
        <v>477792.81</v>
      </c>
      <c r="F5" s="3239">
        <v>473983</v>
      </c>
      <c r="G5" s="3239">
        <v>525526</v>
      </c>
      <c r="H5" s="3240">
        <f>420456.87+70140.48</f>
        <v>490597.35</v>
      </c>
    </row>
    <row r="6" spans="1:8" ht="15.6" x14ac:dyDescent="0.25">
      <c r="A6" s="3241" t="s">
        <v>1669</v>
      </c>
      <c r="B6" s="3239">
        <v>4872.46</v>
      </c>
      <c r="C6" s="3239">
        <v>9577.7000000000007</v>
      </c>
      <c r="D6" s="3239">
        <v>16081.72</v>
      </c>
      <c r="E6" s="3239">
        <v>7102.16</v>
      </c>
      <c r="F6" s="3239">
        <v>5248</v>
      </c>
      <c r="G6" s="3239">
        <v>5443</v>
      </c>
      <c r="H6" s="3240">
        <v>5359</v>
      </c>
    </row>
    <row r="7" spans="1:8" ht="27.6" x14ac:dyDescent="0.25">
      <c r="A7" s="3238" t="s">
        <v>3629</v>
      </c>
      <c r="B7" s="3239">
        <v>470.8</v>
      </c>
      <c r="C7" s="3239">
        <v>397.3</v>
      </c>
      <c r="D7" s="3239">
        <v>453.04</v>
      </c>
      <c r="E7" s="3239">
        <v>403.76</v>
      </c>
      <c r="F7" s="3239">
        <v>491</v>
      </c>
      <c r="G7" s="3239">
        <v>311</v>
      </c>
      <c r="H7" s="3240">
        <v>553</v>
      </c>
    </row>
    <row r="8" spans="1:8" ht="15.6" x14ac:dyDescent="0.25">
      <c r="A8" s="3241" t="s">
        <v>1666</v>
      </c>
      <c r="B8" s="3239">
        <v>0</v>
      </c>
      <c r="C8" s="3239">
        <v>0</v>
      </c>
      <c r="D8" s="3239">
        <v>1066.3399999999999</v>
      </c>
      <c r="E8" s="3239">
        <v>1405.16</v>
      </c>
      <c r="F8" s="3239">
        <v>1391</v>
      </c>
      <c r="G8" s="3239">
        <v>971</v>
      </c>
      <c r="H8" s="3240">
        <v>0</v>
      </c>
    </row>
    <row r="9" spans="1:8" ht="15.6" x14ac:dyDescent="0.25">
      <c r="A9" s="3241" t="s">
        <v>3630</v>
      </c>
      <c r="B9" s="3239">
        <v>4699.4399999999996</v>
      </c>
      <c r="C9" s="3239">
        <v>1928.96</v>
      </c>
      <c r="D9" s="3239">
        <v>5073.6400000000003</v>
      </c>
      <c r="E9" s="3239">
        <v>5090.54</v>
      </c>
      <c r="F9" s="3239">
        <v>2875</v>
      </c>
      <c r="G9" s="3239">
        <v>1331</v>
      </c>
      <c r="H9" s="3242">
        <v>0</v>
      </c>
    </row>
    <row r="10" spans="1:8" ht="15.6" x14ac:dyDescent="0.25">
      <c r="A10" s="3241" t="s">
        <v>3631</v>
      </c>
      <c r="B10" s="3239">
        <v>8094</v>
      </c>
      <c r="C10" s="3239">
        <v>8389.98</v>
      </c>
      <c r="D10" s="3239">
        <v>7552.04</v>
      </c>
      <c r="E10" s="3239">
        <v>5937.24</v>
      </c>
      <c r="F10" s="3239">
        <v>6581</v>
      </c>
      <c r="G10" s="3239">
        <v>4726</v>
      </c>
      <c r="H10" s="3240">
        <v>384</v>
      </c>
    </row>
    <row r="11" spans="1:8" ht="15.6" x14ac:dyDescent="0.25">
      <c r="A11" s="3241" t="s">
        <v>3632</v>
      </c>
      <c r="B11" s="3239">
        <v>671.4</v>
      </c>
      <c r="C11" s="3239">
        <v>564</v>
      </c>
      <c r="D11" s="3239">
        <v>647.24</v>
      </c>
      <c r="E11" s="3239">
        <v>497.26</v>
      </c>
      <c r="F11" s="3239">
        <v>304</v>
      </c>
      <c r="G11" s="3239">
        <v>206</v>
      </c>
      <c r="H11" s="3240">
        <v>0</v>
      </c>
    </row>
    <row r="12" spans="1:8" ht="15.6" x14ac:dyDescent="0.25">
      <c r="A12" s="3241" t="s">
        <v>3633</v>
      </c>
      <c r="B12" s="3239">
        <v>136.1</v>
      </c>
      <c r="C12" s="3239">
        <v>87.4</v>
      </c>
      <c r="D12" s="3239">
        <v>113.4</v>
      </c>
      <c r="E12" s="3239">
        <v>79.98</v>
      </c>
      <c r="F12" s="3239">
        <v>29</v>
      </c>
      <c r="G12" s="3239">
        <v>54</v>
      </c>
      <c r="H12" s="3240">
        <v>30</v>
      </c>
    </row>
    <row r="13" spans="1:8" ht="15.6" x14ac:dyDescent="0.25">
      <c r="A13" s="3241" t="s">
        <v>3634</v>
      </c>
      <c r="B13" s="3239">
        <v>1049.26</v>
      </c>
      <c r="C13" s="3239">
        <v>1121.1600000000001</v>
      </c>
      <c r="D13" s="3239">
        <v>871</v>
      </c>
      <c r="E13" s="3243">
        <v>891.5</v>
      </c>
      <c r="F13" s="3239">
        <v>832</v>
      </c>
      <c r="G13" s="3243">
        <v>1533</v>
      </c>
      <c r="H13" s="3240">
        <f>359</f>
        <v>359</v>
      </c>
    </row>
    <row r="14" spans="1:8" ht="16.8" x14ac:dyDescent="0.25">
      <c r="A14" s="3238" t="s">
        <v>3635</v>
      </c>
      <c r="B14" s="3239">
        <v>804.74</v>
      </c>
      <c r="C14" s="3239">
        <v>939.18</v>
      </c>
      <c r="D14" s="3239">
        <v>946.22</v>
      </c>
      <c r="E14" s="3239">
        <v>1144.06</v>
      </c>
      <c r="F14" s="3239">
        <v>973</v>
      </c>
      <c r="G14" s="3239">
        <v>981</v>
      </c>
      <c r="H14" s="3240">
        <v>1027</v>
      </c>
    </row>
    <row r="15" spans="1:8" ht="15.6" x14ac:dyDescent="0.25">
      <c r="A15" s="3241" t="s">
        <v>3636</v>
      </c>
      <c r="B15" s="3239">
        <v>72.78</v>
      </c>
      <c r="C15" s="3239">
        <v>80.680000000000007</v>
      </c>
      <c r="D15" s="3239">
        <v>343.84</v>
      </c>
      <c r="E15" s="3239">
        <v>96.58</v>
      </c>
      <c r="F15" s="3239">
        <v>32</v>
      </c>
      <c r="G15" s="3239">
        <v>20</v>
      </c>
      <c r="H15" s="3240"/>
    </row>
    <row r="16" spans="1:8" ht="16.8" x14ac:dyDescent="0.25">
      <c r="A16" s="3241" t="s">
        <v>3637</v>
      </c>
      <c r="B16" s="3239">
        <v>8.8800000000000008</v>
      </c>
      <c r="C16" s="3239">
        <v>41.06</v>
      </c>
      <c r="D16" s="3239">
        <v>2.9</v>
      </c>
      <c r="E16" s="3239">
        <v>725.92</v>
      </c>
      <c r="F16" s="3239">
        <v>1334</v>
      </c>
      <c r="G16" s="3239">
        <v>39</v>
      </c>
      <c r="H16" s="3240">
        <v>0</v>
      </c>
    </row>
    <row r="17" spans="1:8" ht="15.6" x14ac:dyDescent="0.25">
      <c r="A17" s="3237" t="s">
        <v>6</v>
      </c>
      <c r="B17" s="3244">
        <v>543196.98</v>
      </c>
      <c r="C17" s="3244">
        <v>537147.0900000002</v>
      </c>
      <c r="D17" s="3244">
        <v>509093.73</v>
      </c>
      <c r="E17" s="3244">
        <v>501166.96999999991</v>
      </c>
      <c r="F17" s="3244">
        <v>494073</v>
      </c>
      <c r="G17" s="3244">
        <v>541141</v>
      </c>
      <c r="H17" s="3245">
        <v>498309</v>
      </c>
    </row>
    <row r="18" spans="1:8" ht="15" customHeight="1" x14ac:dyDescent="0.25">
      <c r="A18" s="6935" t="s">
        <v>3638</v>
      </c>
      <c r="B18" s="6935"/>
      <c r="C18" s="6935"/>
      <c r="D18" s="6935"/>
      <c r="E18" s="6935"/>
      <c r="F18" s="6935"/>
      <c r="G18" s="6935"/>
      <c r="H18" s="6935"/>
    </row>
    <row r="19" spans="1:8" x14ac:dyDescent="0.25">
      <c r="A19" s="2724" t="s">
        <v>3639</v>
      </c>
      <c r="B19" s="2724"/>
      <c r="C19" s="2724"/>
      <c r="D19" s="2724"/>
      <c r="E19" s="2724"/>
      <c r="F19" s="2724"/>
      <c r="G19" s="2724"/>
      <c r="H19" s="2724"/>
    </row>
    <row r="20" spans="1:8" ht="16.8" x14ac:dyDescent="0.25">
      <c r="A20" s="6936" t="s">
        <v>3640</v>
      </c>
      <c r="B20" s="6936"/>
      <c r="C20" s="6936"/>
      <c r="D20" s="2724" t="s">
        <v>3641</v>
      </c>
      <c r="E20" s="2724"/>
      <c r="F20" s="2724"/>
      <c r="G20" s="2724"/>
      <c r="H20" s="2724"/>
    </row>
    <row r="22" spans="1:8" x14ac:dyDescent="0.25">
      <c r="A22" s="3246"/>
      <c r="B22" s="3246"/>
      <c r="C22" s="3246"/>
      <c r="D22" s="3246"/>
      <c r="E22" s="3246"/>
      <c r="F22" s="3246"/>
      <c r="G22" s="3246"/>
      <c r="H22" s="3246"/>
    </row>
  </sheetData>
  <mergeCells count="3">
    <mergeCell ref="A1:C1"/>
    <mergeCell ref="A18:H18"/>
    <mergeCell ref="A20:C20"/>
  </mergeCells>
  <hyperlinks>
    <hyperlink ref="A1" location="CONTENT!A1" display="Back to table of contents" xr:uid="{AB3319CE-542D-4BCC-AC33-21548C32C8AC}"/>
    <hyperlink ref="A1:C1" location="CONTENT!B223" display="Back to table of contents" xr:uid="{690B27CF-3EA9-4AB6-A37C-216370E53500}"/>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EEEDE-CE2E-43D6-B114-39EAEC1D63CC}">
  <dimension ref="A1:I22"/>
  <sheetViews>
    <sheetView workbookViewId="0">
      <selection sqref="A1:B1"/>
    </sheetView>
  </sheetViews>
  <sheetFormatPr defaultRowHeight="15.6" x14ac:dyDescent="0.3"/>
  <cols>
    <col min="1" max="1" width="25.3984375" style="3247" customWidth="1"/>
    <col min="2" max="9" width="9.09765625" style="3247" customWidth="1"/>
    <col min="10" max="251" width="9" style="3247"/>
    <col min="252" max="252" width="23" style="3247" customWidth="1"/>
    <col min="253" max="261" width="7.3984375" style="3247" customWidth="1"/>
    <col min="262" max="262" width="8" style="3247" customWidth="1"/>
    <col min="263" max="507" width="9" style="3247"/>
    <col min="508" max="508" width="23" style="3247" customWidth="1"/>
    <col min="509" max="517" width="7.3984375" style="3247" customWidth="1"/>
    <col min="518" max="518" width="8" style="3247" customWidth="1"/>
    <col min="519" max="763" width="9" style="3247"/>
    <col min="764" max="764" width="23" style="3247" customWidth="1"/>
    <col min="765" max="773" width="7.3984375" style="3247" customWidth="1"/>
    <col min="774" max="774" width="8" style="3247" customWidth="1"/>
    <col min="775" max="1019" width="9" style="3247"/>
    <col min="1020" max="1020" width="23" style="3247" customWidth="1"/>
    <col min="1021" max="1029" width="7.3984375" style="3247" customWidth="1"/>
    <col min="1030" max="1030" width="8" style="3247" customWidth="1"/>
    <col min="1031" max="1275" width="9" style="3247"/>
    <col min="1276" max="1276" width="23" style="3247" customWidth="1"/>
    <col min="1277" max="1285" width="7.3984375" style="3247" customWidth="1"/>
    <col min="1286" max="1286" width="8" style="3247" customWidth="1"/>
    <col min="1287" max="1531" width="9" style="3247"/>
    <col min="1532" max="1532" width="23" style="3247" customWidth="1"/>
    <col min="1533" max="1541" width="7.3984375" style="3247" customWidth="1"/>
    <col min="1542" max="1542" width="8" style="3247" customWidth="1"/>
    <col min="1543" max="1787" width="9" style="3247"/>
    <col min="1788" max="1788" width="23" style="3247" customWidth="1"/>
    <col min="1789" max="1797" width="7.3984375" style="3247" customWidth="1"/>
    <col min="1798" max="1798" width="8" style="3247" customWidth="1"/>
    <col min="1799" max="2043" width="9" style="3247"/>
    <col min="2044" max="2044" width="23" style="3247" customWidth="1"/>
    <col min="2045" max="2053" width="7.3984375" style="3247" customWidth="1"/>
    <col min="2054" max="2054" width="8" style="3247" customWidth="1"/>
    <col min="2055" max="2299" width="9" style="3247"/>
    <col min="2300" max="2300" width="23" style="3247" customWidth="1"/>
    <col min="2301" max="2309" width="7.3984375" style="3247" customWidth="1"/>
    <col min="2310" max="2310" width="8" style="3247" customWidth="1"/>
    <col min="2311" max="2555" width="9" style="3247"/>
    <col min="2556" max="2556" width="23" style="3247" customWidth="1"/>
    <col min="2557" max="2565" width="7.3984375" style="3247" customWidth="1"/>
    <col min="2566" max="2566" width="8" style="3247" customWidth="1"/>
    <col min="2567" max="2811" width="9" style="3247"/>
    <col min="2812" max="2812" width="23" style="3247" customWidth="1"/>
    <col min="2813" max="2821" width="7.3984375" style="3247" customWidth="1"/>
    <col min="2822" max="2822" width="8" style="3247" customWidth="1"/>
    <col min="2823" max="3067" width="9" style="3247"/>
    <col min="3068" max="3068" width="23" style="3247" customWidth="1"/>
    <col min="3069" max="3077" width="7.3984375" style="3247" customWidth="1"/>
    <col min="3078" max="3078" width="8" style="3247" customWidth="1"/>
    <col min="3079" max="3323" width="9" style="3247"/>
    <col min="3324" max="3324" width="23" style="3247" customWidth="1"/>
    <col min="3325" max="3333" width="7.3984375" style="3247" customWidth="1"/>
    <col min="3334" max="3334" width="8" style="3247" customWidth="1"/>
    <col min="3335" max="3579" width="9" style="3247"/>
    <col min="3580" max="3580" width="23" style="3247" customWidth="1"/>
    <col min="3581" max="3589" width="7.3984375" style="3247" customWidth="1"/>
    <col min="3590" max="3590" width="8" style="3247" customWidth="1"/>
    <col min="3591" max="3835" width="9" style="3247"/>
    <col min="3836" max="3836" width="23" style="3247" customWidth="1"/>
    <col min="3837" max="3845" width="7.3984375" style="3247" customWidth="1"/>
    <col min="3846" max="3846" width="8" style="3247" customWidth="1"/>
    <col min="3847" max="4091" width="9" style="3247"/>
    <col min="4092" max="4092" width="23" style="3247" customWidth="1"/>
    <col min="4093" max="4101" width="7.3984375" style="3247" customWidth="1"/>
    <col min="4102" max="4102" width="8" style="3247" customWidth="1"/>
    <col min="4103" max="4347" width="9" style="3247"/>
    <col min="4348" max="4348" width="23" style="3247" customWidth="1"/>
    <col min="4349" max="4357" width="7.3984375" style="3247" customWidth="1"/>
    <col min="4358" max="4358" width="8" style="3247" customWidth="1"/>
    <col min="4359" max="4603" width="9" style="3247"/>
    <col min="4604" max="4604" width="23" style="3247" customWidth="1"/>
    <col min="4605" max="4613" width="7.3984375" style="3247" customWidth="1"/>
    <col min="4614" max="4614" width="8" style="3247" customWidth="1"/>
    <col min="4615" max="4859" width="9" style="3247"/>
    <col min="4860" max="4860" width="23" style="3247" customWidth="1"/>
    <col min="4861" max="4869" width="7.3984375" style="3247" customWidth="1"/>
    <col min="4870" max="4870" width="8" style="3247" customWidth="1"/>
    <col min="4871" max="5115" width="9" style="3247"/>
    <col min="5116" max="5116" width="23" style="3247" customWidth="1"/>
    <col min="5117" max="5125" width="7.3984375" style="3247" customWidth="1"/>
    <col min="5126" max="5126" width="8" style="3247" customWidth="1"/>
    <col min="5127" max="5371" width="9" style="3247"/>
    <col min="5372" max="5372" width="23" style="3247" customWidth="1"/>
    <col min="5373" max="5381" width="7.3984375" style="3247" customWidth="1"/>
    <col min="5382" max="5382" width="8" style="3247" customWidth="1"/>
    <col min="5383" max="5627" width="9" style="3247"/>
    <col min="5628" max="5628" width="23" style="3247" customWidth="1"/>
    <col min="5629" max="5637" width="7.3984375" style="3247" customWidth="1"/>
    <col min="5638" max="5638" width="8" style="3247" customWidth="1"/>
    <col min="5639" max="5883" width="9" style="3247"/>
    <col min="5884" max="5884" width="23" style="3247" customWidth="1"/>
    <col min="5885" max="5893" width="7.3984375" style="3247" customWidth="1"/>
    <col min="5894" max="5894" width="8" style="3247" customWidth="1"/>
    <col min="5895" max="6139" width="9" style="3247"/>
    <col min="6140" max="6140" width="23" style="3247" customWidth="1"/>
    <col min="6141" max="6149" width="7.3984375" style="3247" customWidth="1"/>
    <col min="6150" max="6150" width="8" style="3247" customWidth="1"/>
    <col min="6151" max="6395" width="9" style="3247"/>
    <col min="6396" max="6396" width="23" style="3247" customWidth="1"/>
    <col min="6397" max="6405" width="7.3984375" style="3247" customWidth="1"/>
    <col min="6406" max="6406" width="8" style="3247" customWidth="1"/>
    <col min="6407" max="6651" width="9" style="3247"/>
    <col min="6652" max="6652" width="23" style="3247" customWidth="1"/>
    <col min="6653" max="6661" width="7.3984375" style="3247" customWidth="1"/>
    <col min="6662" max="6662" width="8" style="3247" customWidth="1"/>
    <col min="6663" max="6907" width="9" style="3247"/>
    <col min="6908" max="6908" width="23" style="3247" customWidth="1"/>
    <col min="6909" max="6917" width="7.3984375" style="3247" customWidth="1"/>
    <col min="6918" max="6918" width="8" style="3247" customWidth="1"/>
    <col min="6919" max="7163" width="9" style="3247"/>
    <col min="7164" max="7164" width="23" style="3247" customWidth="1"/>
    <col min="7165" max="7173" width="7.3984375" style="3247" customWidth="1"/>
    <col min="7174" max="7174" width="8" style="3247" customWidth="1"/>
    <col min="7175" max="7419" width="9" style="3247"/>
    <col min="7420" max="7420" width="23" style="3247" customWidth="1"/>
    <col min="7421" max="7429" width="7.3984375" style="3247" customWidth="1"/>
    <col min="7430" max="7430" width="8" style="3247" customWidth="1"/>
    <col min="7431" max="7675" width="9" style="3247"/>
    <col min="7676" max="7676" width="23" style="3247" customWidth="1"/>
    <col min="7677" max="7685" width="7.3984375" style="3247" customWidth="1"/>
    <col min="7686" max="7686" width="8" style="3247" customWidth="1"/>
    <col min="7687" max="7931" width="9" style="3247"/>
    <col min="7932" max="7932" width="23" style="3247" customWidth="1"/>
    <col min="7933" max="7941" width="7.3984375" style="3247" customWidth="1"/>
    <col min="7942" max="7942" width="8" style="3247" customWidth="1"/>
    <col min="7943" max="8187" width="9" style="3247"/>
    <col min="8188" max="8188" width="23" style="3247" customWidth="1"/>
    <col min="8189" max="8197" width="7.3984375" style="3247" customWidth="1"/>
    <col min="8198" max="8198" width="8" style="3247" customWidth="1"/>
    <col min="8199" max="8443" width="9" style="3247"/>
    <col min="8444" max="8444" width="23" style="3247" customWidth="1"/>
    <col min="8445" max="8453" width="7.3984375" style="3247" customWidth="1"/>
    <col min="8454" max="8454" width="8" style="3247" customWidth="1"/>
    <col min="8455" max="8699" width="9" style="3247"/>
    <col min="8700" max="8700" width="23" style="3247" customWidth="1"/>
    <col min="8701" max="8709" width="7.3984375" style="3247" customWidth="1"/>
    <col min="8710" max="8710" width="8" style="3247" customWidth="1"/>
    <col min="8711" max="8955" width="9" style="3247"/>
    <col min="8956" max="8956" width="23" style="3247" customWidth="1"/>
    <col min="8957" max="8965" width="7.3984375" style="3247" customWidth="1"/>
    <col min="8966" max="8966" width="8" style="3247" customWidth="1"/>
    <col min="8967" max="9211" width="9" style="3247"/>
    <col min="9212" max="9212" width="23" style="3247" customWidth="1"/>
    <col min="9213" max="9221" width="7.3984375" style="3247" customWidth="1"/>
    <col min="9222" max="9222" width="8" style="3247" customWidth="1"/>
    <col min="9223" max="9467" width="9" style="3247"/>
    <col min="9468" max="9468" width="23" style="3247" customWidth="1"/>
    <col min="9469" max="9477" width="7.3984375" style="3247" customWidth="1"/>
    <col min="9478" max="9478" width="8" style="3247" customWidth="1"/>
    <col min="9479" max="9723" width="9" style="3247"/>
    <col min="9724" max="9724" width="23" style="3247" customWidth="1"/>
    <col min="9725" max="9733" width="7.3984375" style="3247" customWidth="1"/>
    <col min="9734" max="9734" width="8" style="3247" customWidth="1"/>
    <col min="9735" max="9979" width="9" style="3247"/>
    <col min="9980" max="9980" width="23" style="3247" customWidth="1"/>
    <col min="9981" max="9989" width="7.3984375" style="3247" customWidth="1"/>
    <col min="9990" max="9990" width="8" style="3247" customWidth="1"/>
    <col min="9991" max="10235" width="9" style="3247"/>
    <col min="10236" max="10236" width="23" style="3247" customWidth="1"/>
    <col min="10237" max="10245" width="7.3984375" style="3247" customWidth="1"/>
    <col min="10246" max="10246" width="8" style="3247" customWidth="1"/>
    <col min="10247" max="10491" width="9" style="3247"/>
    <col min="10492" max="10492" width="23" style="3247" customWidth="1"/>
    <col min="10493" max="10501" width="7.3984375" style="3247" customWidth="1"/>
    <col min="10502" max="10502" width="8" style="3247" customWidth="1"/>
    <col min="10503" max="10747" width="9" style="3247"/>
    <col min="10748" max="10748" width="23" style="3247" customWidth="1"/>
    <col min="10749" max="10757" width="7.3984375" style="3247" customWidth="1"/>
    <col min="10758" max="10758" width="8" style="3247" customWidth="1"/>
    <col min="10759" max="11003" width="9" style="3247"/>
    <col min="11004" max="11004" width="23" style="3247" customWidth="1"/>
    <col min="11005" max="11013" width="7.3984375" style="3247" customWidth="1"/>
    <col min="11014" max="11014" width="8" style="3247" customWidth="1"/>
    <col min="11015" max="11259" width="9" style="3247"/>
    <col min="11260" max="11260" width="23" style="3247" customWidth="1"/>
    <col min="11261" max="11269" width="7.3984375" style="3247" customWidth="1"/>
    <col min="11270" max="11270" width="8" style="3247" customWidth="1"/>
    <col min="11271" max="11515" width="9" style="3247"/>
    <col min="11516" max="11516" width="23" style="3247" customWidth="1"/>
    <col min="11517" max="11525" width="7.3984375" style="3247" customWidth="1"/>
    <col min="11526" max="11526" width="8" style="3247" customWidth="1"/>
    <col min="11527" max="11771" width="9" style="3247"/>
    <col min="11772" max="11772" width="23" style="3247" customWidth="1"/>
    <col min="11773" max="11781" width="7.3984375" style="3247" customWidth="1"/>
    <col min="11782" max="11782" width="8" style="3247" customWidth="1"/>
    <col min="11783" max="12027" width="9" style="3247"/>
    <col min="12028" max="12028" width="23" style="3247" customWidth="1"/>
    <col min="12029" max="12037" width="7.3984375" style="3247" customWidth="1"/>
    <col min="12038" max="12038" width="8" style="3247" customWidth="1"/>
    <col min="12039" max="12283" width="9" style="3247"/>
    <col min="12284" max="12284" width="23" style="3247" customWidth="1"/>
    <col min="12285" max="12293" width="7.3984375" style="3247" customWidth="1"/>
    <col min="12294" max="12294" width="8" style="3247" customWidth="1"/>
    <col min="12295" max="12539" width="9" style="3247"/>
    <col min="12540" max="12540" width="23" style="3247" customWidth="1"/>
    <col min="12541" max="12549" width="7.3984375" style="3247" customWidth="1"/>
    <col min="12550" max="12550" width="8" style="3247" customWidth="1"/>
    <col min="12551" max="12795" width="9" style="3247"/>
    <col min="12796" max="12796" width="23" style="3247" customWidth="1"/>
    <col min="12797" max="12805" width="7.3984375" style="3247" customWidth="1"/>
    <col min="12806" max="12806" width="8" style="3247" customWidth="1"/>
    <col min="12807" max="13051" width="9" style="3247"/>
    <col min="13052" max="13052" width="23" style="3247" customWidth="1"/>
    <col min="13053" max="13061" width="7.3984375" style="3247" customWidth="1"/>
    <col min="13062" max="13062" width="8" style="3247" customWidth="1"/>
    <col min="13063" max="13307" width="9" style="3247"/>
    <col min="13308" max="13308" width="23" style="3247" customWidth="1"/>
    <col min="13309" max="13317" width="7.3984375" style="3247" customWidth="1"/>
    <col min="13318" max="13318" width="8" style="3247" customWidth="1"/>
    <col min="13319" max="13563" width="9" style="3247"/>
    <col min="13564" max="13564" width="23" style="3247" customWidth="1"/>
    <col min="13565" max="13573" width="7.3984375" style="3247" customWidth="1"/>
    <col min="13574" max="13574" width="8" style="3247" customWidth="1"/>
    <col min="13575" max="13819" width="9" style="3247"/>
    <col min="13820" max="13820" width="23" style="3247" customWidth="1"/>
    <col min="13821" max="13829" width="7.3984375" style="3247" customWidth="1"/>
    <col min="13830" max="13830" width="8" style="3247" customWidth="1"/>
    <col min="13831" max="14075" width="9" style="3247"/>
    <col min="14076" max="14076" width="23" style="3247" customWidth="1"/>
    <col min="14077" max="14085" width="7.3984375" style="3247" customWidth="1"/>
    <col min="14086" max="14086" width="8" style="3247" customWidth="1"/>
    <col min="14087" max="14331" width="9" style="3247"/>
    <col min="14332" max="14332" width="23" style="3247" customWidth="1"/>
    <col min="14333" max="14341" width="7.3984375" style="3247" customWidth="1"/>
    <col min="14342" max="14342" width="8" style="3247" customWidth="1"/>
    <col min="14343" max="14587" width="9" style="3247"/>
    <col min="14588" max="14588" width="23" style="3247" customWidth="1"/>
    <col min="14589" max="14597" width="7.3984375" style="3247" customWidth="1"/>
    <col min="14598" max="14598" width="8" style="3247" customWidth="1"/>
    <col min="14599" max="14843" width="9" style="3247"/>
    <col min="14844" max="14844" width="23" style="3247" customWidth="1"/>
    <col min="14845" max="14853" width="7.3984375" style="3247" customWidth="1"/>
    <col min="14854" max="14854" width="8" style="3247" customWidth="1"/>
    <col min="14855" max="15099" width="9" style="3247"/>
    <col min="15100" max="15100" width="23" style="3247" customWidth="1"/>
    <col min="15101" max="15109" width="7.3984375" style="3247" customWidth="1"/>
    <col min="15110" max="15110" width="8" style="3247" customWidth="1"/>
    <col min="15111" max="15355" width="9" style="3247"/>
    <col min="15356" max="15356" width="23" style="3247" customWidth="1"/>
    <col min="15357" max="15365" width="7.3984375" style="3247" customWidth="1"/>
    <col min="15366" max="15366" width="8" style="3247" customWidth="1"/>
    <col min="15367" max="15611" width="9" style="3247"/>
    <col min="15612" max="15612" width="23" style="3247" customWidth="1"/>
    <col min="15613" max="15621" width="7.3984375" style="3247" customWidth="1"/>
    <col min="15622" max="15622" width="8" style="3247" customWidth="1"/>
    <col min="15623" max="15867" width="9" style="3247"/>
    <col min="15868" max="15868" width="23" style="3247" customWidth="1"/>
    <col min="15869" max="15877" width="7.3984375" style="3247" customWidth="1"/>
    <col min="15878" max="15878" width="8" style="3247" customWidth="1"/>
    <col min="15879" max="16123" width="9" style="3247"/>
    <col min="16124" max="16124" width="23" style="3247" customWidth="1"/>
    <col min="16125" max="16133" width="7.3984375" style="3247" customWidth="1"/>
    <col min="16134" max="16134" width="8" style="3247" customWidth="1"/>
    <col min="16135" max="16381" width="9" style="3247"/>
    <col min="16382" max="16384" width="7" style="3247" customWidth="1"/>
  </cols>
  <sheetData>
    <row r="1" spans="1:9" s="1945" customFormat="1" x14ac:dyDescent="0.3">
      <c r="A1" s="6383" t="s">
        <v>0</v>
      </c>
      <c r="B1" s="6383"/>
    </row>
    <row r="2" spans="1:9" ht="18.600000000000001" customHeight="1" x14ac:dyDescent="0.3">
      <c r="A2" s="6937" t="s">
        <v>3642</v>
      </c>
      <c r="B2" s="6937"/>
      <c r="C2" s="6937"/>
      <c r="D2" s="6937"/>
      <c r="E2" s="6937"/>
      <c r="F2" s="6937"/>
      <c r="G2" s="6937"/>
      <c r="H2" s="6937"/>
      <c r="I2" s="6937"/>
    </row>
    <row r="3" spans="1:9" x14ac:dyDescent="0.3">
      <c r="A3" s="3248"/>
      <c r="B3" s="3248"/>
      <c r="C3" s="3248"/>
      <c r="D3" s="3248"/>
      <c r="E3" s="3248"/>
      <c r="F3" s="3248"/>
      <c r="G3" s="3248"/>
      <c r="H3" s="3248"/>
    </row>
    <row r="4" spans="1:9" ht="31.2" x14ac:dyDescent="0.3">
      <c r="A4" s="3249" t="s">
        <v>3643</v>
      </c>
      <c r="B4" s="3250">
        <v>2016</v>
      </c>
      <c r="C4" s="3250">
        <v>2017</v>
      </c>
      <c r="D4" s="3250">
        <v>2018</v>
      </c>
      <c r="E4" s="3250">
        <v>2019</v>
      </c>
      <c r="F4" s="3250">
        <v>2020</v>
      </c>
      <c r="G4" s="3250">
        <v>2021</v>
      </c>
      <c r="H4" s="3250">
        <v>2022</v>
      </c>
      <c r="I4" s="3250">
        <v>2023</v>
      </c>
    </row>
    <row r="5" spans="1:9" ht="24.9" customHeight="1" x14ac:dyDescent="0.3">
      <c r="A5" s="3251" t="s">
        <v>3644</v>
      </c>
      <c r="B5" s="3252">
        <v>29.46</v>
      </c>
      <c r="C5" s="3252">
        <v>31.46</v>
      </c>
      <c r="D5" s="3252">
        <v>25.92</v>
      </c>
      <c r="E5" s="3252">
        <v>25.17</v>
      </c>
      <c r="F5" s="3252">
        <v>28.45</v>
      </c>
      <c r="G5" s="3252">
        <v>24.9</v>
      </c>
      <c r="H5" s="3252">
        <v>25.88</v>
      </c>
      <c r="I5" s="3252">
        <v>26.7</v>
      </c>
    </row>
    <row r="6" spans="1:9" ht="24.9" customHeight="1" x14ac:dyDescent="0.3">
      <c r="A6" s="3253" t="s">
        <v>3645</v>
      </c>
      <c r="B6" s="3254">
        <v>14.49</v>
      </c>
      <c r="C6" s="3254">
        <v>15.49</v>
      </c>
      <c r="D6" s="3254">
        <v>12.78</v>
      </c>
      <c r="E6" s="3254">
        <v>13.49</v>
      </c>
      <c r="F6" s="3254">
        <v>14.5</v>
      </c>
      <c r="G6" s="3254">
        <v>13.09</v>
      </c>
      <c r="H6" s="3254">
        <v>12.74</v>
      </c>
      <c r="I6" s="3254">
        <v>13.83</v>
      </c>
    </row>
    <row r="7" spans="1:9" x14ac:dyDescent="0.3">
      <c r="A7" s="3255" t="s">
        <v>3646</v>
      </c>
      <c r="B7" s="3256">
        <v>14.97</v>
      </c>
      <c r="C7" s="3256">
        <v>15.97</v>
      </c>
      <c r="D7" s="3256">
        <v>13.14</v>
      </c>
      <c r="E7" s="3256">
        <v>11.68</v>
      </c>
      <c r="F7" s="3256">
        <v>13.95</v>
      </c>
      <c r="G7" s="3256">
        <v>11.81</v>
      </c>
      <c r="H7" s="3256">
        <v>13.14</v>
      </c>
      <c r="I7" s="3256">
        <v>12.87</v>
      </c>
    </row>
    <row r="8" spans="1:9" x14ac:dyDescent="0.3">
      <c r="A8" s="3257" t="s">
        <v>3647</v>
      </c>
      <c r="B8" s="3252">
        <v>0.83</v>
      </c>
      <c r="C8" s="3252">
        <v>0.9</v>
      </c>
      <c r="D8" s="3252">
        <v>0.9</v>
      </c>
      <c r="E8" s="3252">
        <v>0.93</v>
      </c>
      <c r="F8" s="3252">
        <v>1.1299999999999999</v>
      </c>
      <c r="G8" s="3252">
        <v>2.16</v>
      </c>
      <c r="H8" s="3252">
        <v>2.27</v>
      </c>
      <c r="I8" s="3252">
        <v>2.67</v>
      </c>
    </row>
    <row r="9" spans="1:9" x14ac:dyDescent="0.3">
      <c r="A9" s="3258" t="s">
        <v>3648</v>
      </c>
      <c r="B9" s="3259">
        <v>0.1</v>
      </c>
      <c r="C9" s="3259">
        <v>0.14000000000000001</v>
      </c>
      <c r="D9" s="3259">
        <v>0.14000000000000001</v>
      </c>
      <c r="E9" s="3259">
        <v>0.15</v>
      </c>
      <c r="F9" s="3259">
        <v>0.2</v>
      </c>
      <c r="G9" s="3254">
        <v>0.18</v>
      </c>
      <c r="H9" s="3259">
        <v>0.14000000000000001</v>
      </c>
      <c r="I9" s="3254">
        <v>0.09</v>
      </c>
    </row>
    <row r="10" spans="1:9" x14ac:dyDescent="0.3">
      <c r="A10" s="3258" t="s">
        <v>3649</v>
      </c>
      <c r="B10" s="3259">
        <v>0.2</v>
      </c>
      <c r="C10" s="3259">
        <v>0.2</v>
      </c>
      <c r="D10" s="3259">
        <v>0.2</v>
      </c>
      <c r="E10" s="3259">
        <v>0.2</v>
      </c>
      <c r="F10" s="3259">
        <v>0.2</v>
      </c>
      <c r="G10" s="3254">
        <v>0.23</v>
      </c>
      <c r="H10" s="3259">
        <v>0.25</v>
      </c>
      <c r="I10" s="3254">
        <v>0.51</v>
      </c>
    </row>
    <row r="11" spans="1:9" x14ac:dyDescent="0.3">
      <c r="A11" s="3258" t="s">
        <v>3650</v>
      </c>
      <c r="B11" s="3259">
        <v>0.1</v>
      </c>
      <c r="C11" s="3259">
        <v>0.1</v>
      </c>
      <c r="D11" s="3259">
        <v>0.1</v>
      </c>
      <c r="E11" s="3259">
        <v>0.1</v>
      </c>
      <c r="F11" s="3259">
        <v>0.1</v>
      </c>
      <c r="G11" s="3254">
        <v>0.16</v>
      </c>
      <c r="H11" s="3259">
        <v>0.19</v>
      </c>
      <c r="I11" s="3254">
        <v>0.17</v>
      </c>
    </row>
    <row r="12" spans="1:9" x14ac:dyDescent="0.3">
      <c r="A12" s="3258" t="s">
        <v>3651</v>
      </c>
      <c r="B12" s="3259">
        <v>0.03</v>
      </c>
      <c r="C12" s="3259">
        <v>0.03</v>
      </c>
      <c r="D12" s="3259">
        <v>0.03</v>
      </c>
      <c r="E12" s="3259">
        <v>0.03</v>
      </c>
      <c r="F12" s="3259">
        <v>0.03</v>
      </c>
      <c r="G12" s="3254">
        <v>0.03</v>
      </c>
      <c r="H12" s="3259">
        <v>0.03</v>
      </c>
      <c r="I12" s="3254">
        <v>0.03</v>
      </c>
    </row>
    <row r="13" spans="1:9" x14ac:dyDescent="0.3">
      <c r="A13" s="3258" t="s">
        <v>3652</v>
      </c>
      <c r="B13" s="3259">
        <v>0.15</v>
      </c>
      <c r="C13" s="3259">
        <v>0.15</v>
      </c>
      <c r="D13" s="3260">
        <v>0.15</v>
      </c>
      <c r="E13" s="3259">
        <v>0.15</v>
      </c>
      <c r="F13" s="3259">
        <v>0.2</v>
      </c>
      <c r="G13" s="3254">
        <v>0.18</v>
      </c>
      <c r="H13" s="3259">
        <v>0.13</v>
      </c>
      <c r="I13" s="3254">
        <v>0.16</v>
      </c>
    </row>
    <row r="14" spans="1:9" x14ac:dyDescent="0.3">
      <c r="A14" s="3258" t="s">
        <v>3653</v>
      </c>
      <c r="B14" s="3259">
        <v>0.15</v>
      </c>
      <c r="C14" s="3259">
        <v>0.15</v>
      </c>
      <c r="D14" s="3259">
        <v>0.15</v>
      </c>
      <c r="E14" s="3259">
        <v>0.15</v>
      </c>
      <c r="F14" s="3259">
        <v>0.2</v>
      </c>
      <c r="G14" s="3254">
        <v>0.49</v>
      </c>
      <c r="H14" s="3259">
        <v>0.5</v>
      </c>
      <c r="I14" s="3254">
        <v>0.55000000000000004</v>
      </c>
    </row>
    <row r="15" spans="1:9" x14ac:dyDescent="0.3">
      <c r="A15" s="3255" t="s">
        <v>3654</v>
      </c>
      <c r="B15" s="3256">
        <v>0.1</v>
      </c>
      <c r="C15" s="3256">
        <v>0.13</v>
      </c>
      <c r="D15" s="3256">
        <v>0.13</v>
      </c>
      <c r="E15" s="3256">
        <v>0.15</v>
      </c>
      <c r="F15" s="3256">
        <v>0.2</v>
      </c>
      <c r="G15" s="3256">
        <v>0.89</v>
      </c>
      <c r="H15" s="3256">
        <v>1.03</v>
      </c>
      <c r="I15" s="3256">
        <v>1.1599999999999999</v>
      </c>
    </row>
    <row r="16" spans="1:9" x14ac:dyDescent="0.3">
      <c r="A16" s="3257" t="s">
        <v>3655</v>
      </c>
      <c r="B16" s="3252">
        <v>20.350000000000001</v>
      </c>
      <c r="C16" s="3252">
        <v>20.23</v>
      </c>
      <c r="D16" s="3252">
        <v>16.7</v>
      </c>
      <c r="E16" s="3252">
        <v>21</v>
      </c>
      <c r="F16" s="3252">
        <v>23.64</v>
      </c>
      <c r="G16" s="3252">
        <v>25.06</v>
      </c>
      <c r="H16" s="3252">
        <v>18.86</v>
      </c>
      <c r="I16" s="3252">
        <v>15.81</v>
      </c>
    </row>
    <row r="17" spans="1:9" x14ac:dyDescent="0.3">
      <c r="A17" s="3258" t="s">
        <v>3656</v>
      </c>
      <c r="B17" s="3259">
        <v>0.85</v>
      </c>
      <c r="C17" s="3259">
        <v>0.83</v>
      </c>
      <c r="D17" s="3259">
        <v>0.9</v>
      </c>
      <c r="E17" s="3259">
        <v>1</v>
      </c>
      <c r="F17" s="3259">
        <v>0.9</v>
      </c>
      <c r="G17" s="3254">
        <v>0.85</v>
      </c>
      <c r="H17" s="3259">
        <v>0.99</v>
      </c>
      <c r="I17" s="3259">
        <v>1.01</v>
      </c>
    </row>
    <row r="18" spans="1:9" x14ac:dyDescent="0.3">
      <c r="A18" s="3261" t="s">
        <v>3657</v>
      </c>
      <c r="B18" s="3262">
        <v>19.5</v>
      </c>
      <c r="C18" s="3262">
        <v>19.399999999999999</v>
      </c>
      <c r="D18" s="3262">
        <v>15.8</v>
      </c>
      <c r="E18" s="3262">
        <v>20</v>
      </c>
      <c r="F18" s="3262">
        <v>22.74</v>
      </c>
      <c r="G18" s="3254">
        <v>24.21</v>
      </c>
      <c r="H18" s="3262">
        <v>17.87</v>
      </c>
      <c r="I18" s="3262">
        <v>14.8</v>
      </c>
    </row>
    <row r="19" spans="1:9" ht="24.9" customHeight="1" x14ac:dyDescent="0.3">
      <c r="A19" s="3249" t="s">
        <v>6</v>
      </c>
      <c r="B19" s="3263">
        <v>50.64</v>
      </c>
      <c r="C19" s="3263">
        <v>52.59</v>
      </c>
      <c r="D19" s="3263">
        <v>43.52</v>
      </c>
      <c r="E19" s="3263">
        <v>47.1</v>
      </c>
      <c r="F19" s="3263">
        <v>53.22</v>
      </c>
      <c r="G19" s="3263">
        <v>52.12</v>
      </c>
      <c r="H19" s="3263">
        <f>H5+H8+H16</f>
        <v>47.01</v>
      </c>
      <c r="I19" s="3263">
        <f>I5+I8+I16</f>
        <v>45.18</v>
      </c>
    </row>
    <row r="20" spans="1:9" ht="24.9" customHeight="1" x14ac:dyDescent="0.3">
      <c r="A20" s="3264" t="s">
        <v>3658</v>
      </c>
      <c r="B20" s="3265"/>
      <c r="C20" s="3265"/>
      <c r="D20" s="3265"/>
      <c r="E20" s="3266"/>
      <c r="F20" s="3266"/>
      <c r="G20" s="3266"/>
      <c r="H20" s="3266"/>
      <c r="I20" s="3266"/>
    </row>
    <row r="21" spans="1:9" ht="24.9" customHeight="1" x14ac:dyDescent="0.3">
      <c r="A21" s="3266"/>
      <c r="B21" s="3267"/>
      <c r="C21" s="3267"/>
      <c r="D21" s="3267"/>
      <c r="E21" s="3267"/>
      <c r="F21" s="3267"/>
      <c r="G21" s="3267"/>
      <c r="H21" s="3267"/>
      <c r="I21" s="3267"/>
    </row>
    <row r="22" spans="1:9" x14ac:dyDescent="0.3">
      <c r="B22" s="3268"/>
      <c r="C22" s="3268"/>
      <c r="D22" s="3268"/>
      <c r="E22" s="3268"/>
      <c r="F22" s="3268"/>
      <c r="G22" s="3268"/>
      <c r="H22" s="3268"/>
      <c r="I22" s="3268"/>
    </row>
  </sheetData>
  <mergeCells count="2">
    <mergeCell ref="A1:B1"/>
    <mergeCell ref="A2:I2"/>
  </mergeCells>
  <hyperlinks>
    <hyperlink ref="A1" location="CONTENT!A1" display="Back to table of contents" xr:uid="{907E59E3-54D2-4503-B855-A1F4FED55D2B}"/>
    <hyperlink ref="A1:B1" location="CONTENT!B223" display="Back to table of contents" xr:uid="{1ABD9C1F-36C5-4A24-B176-B03C7E28B722}"/>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61944-64A7-4EED-9489-C3E06976DFE3}">
  <dimension ref="A1:K8"/>
  <sheetViews>
    <sheetView workbookViewId="0">
      <selection sqref="A1:C1"/>
    </sheetView>
  </sheetViews>
  <sheetFormatPr defaultRowHeight="13.2" x14ac:dyDescent="0.25"/>
  <cols>
    <col min="1" max="1" width="25.69921875" style="2739" customWidth="1"/>
    <col min="2" max="10" width="9" style="2739"/>
    <col min="11" max="245" width="9" style="43"/>
    <col min="246" max="246" width="22.5" style="43" customWidth="1"/>
    <col min="247" max="256" width="8.5" style="43" customWidth="1"/>
    <col min="257" max="501" width="9" style="43"/>
    <col min="502" max="502" width="22.5" style="43" customWidth="1"/>
    <col min="503" max="512" width="8.5" style="43" customWidth="1"/>
    <col min="513" max="757" width="9" style="43"/>
    <col min="758" max="758" width="22.5" style="43" customWidth="1"/>
    <col min="759" max="768" width="8.5" style="43" customWidth="1"/>
    <col min="769" max="1013" width="9" style="43"/>
    <col min="1014" max="1014" width="22.5" style="43" customWidth="1"/>
    <col min="1015" max="1024" width="8.5" style="43" customWidth="1"/>
    <col min="1025" max="1269" width="9" style="43"/>
    <col min="1270" max="1270" width="22.5" style="43" customWidth="1"/>
    <col min="1271" max="1280" width="8.5" style="43" customWidth="1"/>
    <col min="1281" max="1525" width="9" style="43"/>
    <col min="1526" max="1526" width="22.5" style="43" customWidth="1"/>
    <col min="1527" max="1536" width="8.5" style="43" customWidth="1"/>
    <col min="1537" max="1781" width="9" style="43"/>
    <col min="1782" max="1782" width="22.5" style="43" customWidth="1"/>
    <col min="1783" max="1792" width="8.5" style="43" customWidth="1"/>
    <col min="1793" max="2037" width="9" style="43"/>
    <col min="2038" max="2038" width="22.5" style="43" customWidth="1"/>
    <col min="2039" max="2048" width="8.5" style="43" customWidth="1"/>
    <col min="2049" max="2293" width="9" style="43"/>
    <col min="2294" max="2294" width="22.5" style="43" customWidth="1"/>
    <col min="2295" max="2304" width="8.5" style="43" customWidth="1"/>
    <col min="2305" max="2549" width="9" style="43"/>
    <col min="2550" max="2550" width="22.5" style="43" customWidth="1"/>
    <col min="2551" max="2560" width="8.5" style="43" customWidth="1"/>
    <col min="2561" max="2805" width="9" style="43"/>
    <col min="2806" max="2806" width="22.5" style="43" customWidth="1"/>
    <col min="2807" max="2816" width="8.5" style="43" customWidth="1"/>
    <col min="2817" max="3061" width="9" style="43"/>
    <col min="3062" max="3062" width="22.5" style="43" customWidth="1"/>
    <col min="3063" max="3072" width="8.5" style="43" customWidth="1"/>
    <col min="3073" max="3317" width="9" style="43"/>
    <col min="3318" max="3318" width="22.5" style="43" customWidth="1"/>
    <col min="3319" max="3328" width="8.5" style="43" customWidth="1"/>
    <col min="3329" max="3573" width="9" style="43"/>
    <col min="3574" max="3574" width="22.5" style="43" customWidth="1"/>
    <col min="3575" max="3584" width="8.5" style="43" customWidth="1"/>
    <col min="3585" max="3829" width="9" style="43"/>
    <col min="3830" max="3830" width="22.5" style="43" customWidth="1"/>
    <col min="3831" max="3840" width="8.5" style="43" customWidth="1"/>
    <col min="3841" max="4085" width="9" style="43"/>
    <col min="4086" max="4086" width="22.5" style="43" customWidth="1"/>
    <col min="4087" max="4096" width="8.5" style="43" customWidth="1"/>
    <col min="4097" max="4341" width="9" style="43"/>
    <col min="4342" max="4342" width="22.5" style="43" customWidth="1"/>
    <col min="4343" max="4352" width="8.5" style="43" customWidth="1"/>
    <col min="4353" max="4597" width="9" style="43"/>
    <col min="4598" max="4598" width="22.5" style="43" customWidth="1"/>
    <col min="4599" max="4608" width="8.5" style="43" customWidth="1"/>
    <col min="4609" max="4853" width="9" style="43"/>
    <col min="4854" max="4854" width="22.5" style="43" customWidth="1"/>
    <col min="4855" max="4864" width="8.5" style="43" customWidth="1"/>
    <col min="4865" max="5109" width="9" style="43"/>
    <col min="5110" max="5110" width="22.5" style="43" customWidth="1"/>
    <col min="5111" max="5120" width="8.5" style="43" customWidth="1"/>
    <col min="5121" max="5365" width="9" style="43"/>
    <col min="5366" max="5366" width="22.5" style="43" customWidth="1"/>
    <col min="5367" max="5376" width="8.5" style="43" customWidth="1"/>
    <col min="5377" max="5621" width="9" style="43"/>
    <col min="5622" max="5622" width="22.5" style="43" customWidth="1"/>
    <col min="5623" max="5632" width="8.5" style="43" customWidth="1"/>
    <col min="5633" max="5877" width="9" style="43"/>
    <col min="5878" max="5878" width="22.5" style="43" customWidth="1"/>
    <col min="5879" max="5888" width="8.5" style="43" customWidth="1"/>
    <col min="5889" max="6133" width="9" style="43"/>
    <col min="6134" max="6134" width="22.5" style="43" customWidth="1"/>
    <col min="6135" max="6144" width="8.5" style="43" customWidth="1"/>
    <col min="6145" max="6389" width="9" style="43"/>
    <col min="6390" max="6390" width="22.5" style="43" customWidth="1"/>
    <col min="6391" max="6400" width="8.5" style="43" customWidth="1"/>
    <col min="6401" max="6645" width="9" style="43"/>
    <col min="6646" max="6646" width="22.5" style="43" customWidth="1"/>
    <col min="6647" max="6656" width="8.5" style="43" customWidth="1"/>
    <col min="6657" max="6901" width="9" style="43"/>
    <col min="6902" max="6902" width="22.5" style="43" customWidth="1"/>
    <col min="6903" max="6912" width="8.5" style="43" customWidth="1"/>
    <col min="6913" max="7157" width="9" style="43"/>
    <col min="7158" max="7158" width="22.5" style="43" customWidth="1"/>
    <col min="7159" max="7168" width="8.5" style="43" customWidth="1"/>
    <col min="7169" max="7413" width="9" style="43"/>
    <col min="7414" max="7414" width="22.5" style="43" customWidth="1"/>
    <col min="7415" max="7424" width="8.5" style="43" customWidth="1"/>
    <col min="7425" max="7669" width="9" style="43"/>
    <col min="7670" max="7670" width="22.5" style="43" customWidth="1"/>
    <col min="7671" max="7680" width="8.5" style="43" customWidth="1"/>
    <col min="7681" max="7925" width="9" style="43"/>
    <col min="7926" max="7926" width="22.5" style="43" customWidth="1"/>
    <col min="7927" max="7936" width="8.5" style="43" customWidth="1"/>
    <col min="7937" max="8181" width="9" style="43"/>
    <col min="8182" max="8182" width="22.5" style="43" customWidth="1"/>
    <col min="8183" max="8192" width="8.5" style="43" customWidth="1"/>
    <col min="8193" max="8437" width="9" style="43"/>
    <col min="8438" max="8438" width="22.5" style="43" customWidth="1"/>
    <col min="8439" max="8448" width="8.5" style="43" customWidth="1"/>
    <col min="8449" max="8693" width="9" style="43"/>
    <col min="8694" max="8694" width="22.5" style="43" customWidth="1"/>
    <col min="8695" max="8704" width="8.5" style="43" customWidth="1"/>
    <col min="8705" max="8949" width="9" style="43"/>
    <col min="8950" max="8950" width="22.5" style="43" customWidth="1"/>
    <col min="8951" max="8960" width="8.5" style="43" customWidth="1"/>
    <col min="8961" max="9205" width="9" style="43"/>
    <col min="9206" max="9206" width="22.5" style="43" customWidth="1"/>
    <col min="9207" max="9216" width="8.5" style="43" customWidth="1"/>
    <col min="9217" max="9461" width="9" style="43"/>
    <col min="9462" max="9462" width="22.5" style="43" customWidth="1"/>
    <col min="9463" max="9472" width="8.5" style="43" customWidth="1"/>
    <col min="9473" max="9717" width="9" style="43"/>
    <col min="9718" max="9718" width="22.5" style="43" customWidth="1"/>
    <col min="9719" max="9728" width="8.5" style="43" customWidth="1"/>
    <col min="9729" max="9973" width="9" style="43"/>
    <col min="9974" max="9974" width="22.5" style="43" customWidth="1"/>
    <col min="9975" max="9984" width="8.5" style="43" customWidth="1"/>
    <col min="9985" max="10229" width="9" style="43"/>
    <col min="10230" max="10230" width="22.5" style="43" customWidth="1"/>
    <col min="10231" max="10240" width="8.5" style="43" customWidth="1"/>
    <col min="10241" max="10485" width="9" style="43"/>
    <col min="10486" max="10486" width="22.5" style="43" customWidth="1"/>
    <col min="10487" max="10496" width="8.5" style="43" customWidth="1"/>
    <col min="10497" max="10741" width="9" style="43"/>
    <col min="10742" max="10742" width="22.5" style="43" customWidth="1"/>
    <col min="10743" max="10752" width="8.5" style="43" customWidth="1"/>
    <col min="10753" max="10997" width="9" style="43"/>
    <col min="10998" max="10998" width="22.5" style="43" customWidth="1"/>
    <col min="10999" max="11008" width="8.5" style="43" customWidth="1"/>
    <col min="11009" max="11253" width="9" style="43"/>
    <col min="11254" max="11254" width="22.5" style="43" customWidth="1"/>
    <col min="11255" max="11264" width="8.5" style="43" customWidth="1"/>
    <col min="11265" max="11509" width="9" style="43"/>
    <col min="11510" max="11510" width="22.5" style="43" customWidth="1"/>
    <col min="11511" max="11520" width="8.5" style="43" customWidth="1"/>
    <col min="11521" max="11765" width="9" style="43"/>
    <col min="11766" max="11766" width="22.5" style="43" customWidth="1"/>
    <col min="11767" max="11776" width="8.5" style="43" customWidth="1"/>
    <col min="11777" max="12021" width="9" style="43"/>
    <col min="12022" max="12022" width="22.5" style="43" customWidth="1"/>
    <col min="12023" max="12032" width="8.5" style="43" customWidth="1"/>
    <col min="12033" max="12277" width="9" style="43"/>
    <col min="12278" max="12278" width="22.5" style="43" customWidth="1"/>
    <col min="12279" max="12288" width="8.5" style="43" customWidth="1"/>
    <col min="12289" max="12533" width="9" style="43"/>
    <col min="12534" max="12534" width="22.5" style="43" customWidth="1"/>
    <col min="12535" max="12544" width="8.5" style="43" customWidth="1"/>
    <col min="12545" max="12789" width="9" style="43"/>
    <col min="12790" max="12790" width="22.5" style="43" customWidth="1"/>
    <col min="12791" max="12800" width="8.5" style="43" customWidth="1"/>
    <col min="12801" max="13045" width="9" style="43"/>
    <col min="13046" max="13046" width="22.5" style="43" customWidth="1"/>
    <col min="13047" max="13056" width="8.5" style="43" customWidth="1"/>
    <col min="13057" max="13301" width="9" style="43"/>
    <col min="13302" max="13302" width="22.5" style="43" customWidth="1"/>
    <col min="13303" max="13312" width="8.5" style="43" customWidth="1"/>
    <col min="13313" max="13557" width="9" style="43"/>
    <col min="13558" max="13558" width="22.5" style="43" customWidth="1"/>
    <col min="13559" max="13568" width="8.5" style="43" customWidth="1"/>
    <col min="13569" max="13813" width="9" style="43"/>
    <col min="13814" max="13814" width="22.5" style="43" customWidth="1"/>
    <col min="13815" max="13824" width="8.5" style="43" customWidth="1"/>
    <col min="13825" max="14069" width="9" style="43"/>
    <col min="14070" max="14070" width="22.5" style="43" customWidth="1"/>
    <col min="14071" max="14080" width="8.5" style="43" customWidth="1"/>
    <col min="14081" max="14325" width="9" style="43"/>
    <col min="14326" max="14326" width="22.5" style="43" customWidth="1"/>
    <col min="14327" max="14336" width="8.5" style="43" customWidth="1"/>
    <col min="14337" max="14581" width="9" style="43"/>
    <col min="14582" max="14582" width="22.5" style="43" customWidth="1"/>
    <col min="14583" max="14592" width="8.5" style="43" customWidth="1"/>
    <col min="14593" max="14837" width="9" style="43"/>
    <col min="14838" max="14838" width="22.5" style="43" customWidth="1"/>
    <col min="14839" max="14848" width="8.5" style="43" customWidth="1"/>
    <col min="14849" max="15093" width="9" style="43"/>
    <col min="15094" max="15094" width="22.5" style="43" customWidth="1"/>
    <col min="15095" max="15104" width="8.5" style="43" customWidth="1"/>
    <col min="15105" max="15349" width="9" style="43"/>
    <col min="15350" max="15350" width="22.5" style="43" customWidth="1"/>
    <col min="15351" max="15360" width="8.5" style="43" customWidth="1"/>
    <col min="15361" max="15605" width="9" style="43"/>
    <col min="15606" max="15606" width="22.5" style="43" customWidth="1"/>
    <col min="15607" max="15616" width="8.5" style="43" customWidth="1"/>
    <col min="15617" max="15861" width="9" style="43"/>
    <col min="15862" max="15862" width="22.5" style="43" customWidth="1"/>
    <col min="15863" max="15872" width="8.5" style="43" customWidth="1"/>
    <col min="15873" max="16117" width="9" style="43"/>
    <col min="16118" max="16118" width="22.5" style="43" customWidth="1"/>
    <col min="16119" max="16128" width="8.5" style="43" customWidth="1"/>
    <col min="16129" max="16373" width="9" style="43"/>
    <col min="16374" max="16383" width="6.59765625" style="43" customWidth="1"/>
    <col min="16384" max="16384" width="9" style="43"/>
  </cols>
  <sheetData>
    <row r="1" spans="1:11" s="1945" customFormat="1" ht="15.6" x14ac:dyDescent="0.3">
      <c r="A1" s="6383" t="s">
        <v>0</v>
      </c>
      <c r="B1" s="6383"/>
      <c r="C1" s="6383"/>
    </row>
    <row r="2" spans="1:11" ht="15.6" x14ac:dyDescent="0.3">
      <c r="A2" s="3269" t="s">
        <v>3659</v>
      </c>
      <c r="B2" s="3105"/>
      <c r="C2" s="3105"/>
      <c r="D2" s="3105"/>
      <c r="E2" s="3105"/>
      <c r="F2" s="3105"/>
      <c r="G2" s="3105"/>
      <c r="H2" s="3105"/>
      <c r="I2" s="3105"/>
      <c r="J2" s="3105"/>
    </row>
    <row r="3" spans="1:11" ht="15.6" x14ac:dyDescent="0.3">
      <c r="A3" s="3105"/>
      <c r="B3" s="3105"/>
      <c r="C3" s="3105"/>
      <c r="D3" s="3105"/>
      <c r="E3" s="3105"/>
      <c r="F3" s="3214"/>
      <c r="G3" s="3214"/>
      <c r="H3" s="3105"/>
      <c r="I3" s="3270"/>
      <c r="J3" s="6938" t="s">
        <v>3660</v>
      </c>
      <c r="K3" s="6938"/>
    </row>
    <row r="4" spans="1:11" ht="13.8" x14ac:dyDescent="0.25">
      <c r="A4" s="3271" t="s">
        <v>3661</v>
      </c>
      <c r="B4" s="3272" t="s">
        <v>3591</v>
      </c>
      <c r="C4" s="3272" t="s">
        <v>74</v>
      </c>
      <c r="D4" s="3272" t="s">
        <v>3592</v>
      </c>
      <c r="E4" s="3272" t="s">
        <v>3360</v>
      </c>
      <c r="F4" s="3272" t="s">
        <v>80</v>
      </c>
      <c r="G4" s="3272">
        <v>2020</v>
      </c>
      <c r="H4" s="3272">
        <v>2021</v>
      </c>
      <c r="I4" s="3272">
        <v>2022</v>
      </c>
      <c r="J4" s="3272">
        <v>2023</v>
      </c>
      <c r="K4" s="3272">
        <v>2024</v>
      </c>
    </row>
    <row r="5" spans="1:11" ht="27.6" x14ac:dyDescent="0.25">
      <c r="A5" s="3273" t="s">
        <v>3662</v>
      </c>
      <c r="B5" s="3274">
        <v>122.34</v>
      </c>
      <c r="C5" s="3274">
        <v>110.97</v>
      </c>
      <c r="D5" s="3274">
        <v>106.1</v>
      </c>
      <c r="E5" s="3275">
        <v>124.48</v>
      </c>
      <c r="F5" s="3276">
        <v>86.33</v>
      </c>
      <c r="G5" s="3276">
        <v>36.82</v>
      </c>
      <c r="H5" s="3276">
        <v>25.17</v>
      </c>
      <c r="I5" s="3276">
        <v>32.86</v>
      </c>
      <c r="J5" s="3276">
        <v>21.63</v>
      </c>
      <c r="K5" s="3276">
        <v>19.91</v>
      </c>
    </row>
    <row r="6" spans="1:11" ht="13.8" x14ac:dyDescent="0.25">
      <c r="A6" s="3271" t="s">
        <v>6</v>
      </c>
      <c r="B6" s="3277">
        <v>122.34</v>
      </c>
      <c r="C6" s="3277">
        <v>110.97</v>
      </c>
      <c r="D6" s="3278">
        <v>106.1</v>
      </c>
      <c r="E6" s="3278">
        <v>124.48</v>
      </c>
      <c r="F6" s="3278">
        <v>86.33</v>
      </c>
      <c r="G6" s="3278">
        <v>36.82</v>
      </c>
      <c r="H6" s="3278">
        <v>25.17</v>
      </c>
      <c r="I6" s="3278">
        <v>32.86</v>
      </c>
      <c r="J6" s="3278">
        <v>21.63</v>
      </c>
      <c r="K6" s="3278">
        <v>19.91</v>
      </c>
    </row>
    <row r="7" spans="1:11" x14ac:dyDescent="0.25">
      <c r="A7" s="3279"/>
      <c r="B7" s="3279"/>
      <c r="C7" s="3279"/>
      <c r="D7" s="3279"/>
      <c r="E7" s="3279"/>
      <c r="F7" s="3279"/>
      <c r="G7" s="3279"/>
    </row>
    <row r="8" spans="1:11" ht="15.6" x14ac:dyDescent="0.25">
      <c r="A8" s="6939" t="s">
        <v>3663</v>
      </c>
      <c r="B8" s="6939"/>
      <c r="C8" s="6939"/>
      <c r="D8" s="6939"/>
      <c r="E8" s="6939"/>
      <c r="F8" s="6939"/>
      <c r="G8" s="6939"/>
      <c r="H8" s="6939"/>
      <c r="I8" s="6939"/>
      <c r="J8" s="6939"/>
    </row>
  </sheetData>
  <mergeCells count="3">
    <mergeCell ref="A1:C1"/>
    <mergeCell ref="J3:K3"/>
    <mergeCell ref="A8:J8"/>
  </mergeCells>
  <hyperlinks>
    <hyperlink ref="A1" location="CONTENT!A1" display="Back to table of contents" xr:uid="{8794D2EC-F87A-43E3-BF76-D42C33BDCFBE}"/>
    <hyperlink ref="A1:C1" location="CONTENT!B223" display="Back to table of contents" xr:uid="{B29D4EFE-7DD7-496E-B984-2B1E1CEC0D2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64B6F-CD41-480C-A52A-CBBC290E2052}">
  <dimension ref="A1:N30"/>
  <sheetViews>
    <sheetView zoomScaleNormal="100" workbookViewId="0">
      <selection sqref="A1:G1"/>
    </sheetView>
  </sheetViews>
  <sheetFormatPr defaultColWidth="10.69921875" defaultRowHeight="15.6" x14ac:dyDescent="0.3"/>
  <cols>
    <col min="1" max="1" width="20.09765625" style="273" customWidth="1"/>
    <col min="2" max="2" width="13" style="273" customWidth="1"/>
    <col min="3" max="3" width="14.09765625" style="273" customWidth="1"/>
    <col min="4" max="4" width="13.8984375" style="273" customWidth="1"/>
    <col min="5" max="5" width="11.5" style="273" customWidth="1"/>
    <col min="6" max="6" width="13.5" style="273" customWidth="1"/>
    <col min="7" max="7" width="13.69921875" style="273" customWidth="1"/>
    <col min="8" max="8" width="13.19921875" style="273" customWidth="1"/>
    <col min="9" max="9" width="12.19921875" style="273" customWidth="1"/>
    <col min="10" max="10" width="8.69921875" style="273" customWidth="1"/>
    <col min="11" max="16384" width="10.69921875" style="273"/>
  </cols>
  <sheetData>
    <row r="1" spans="1:14" x14ac:dyDescent="0.3">
      <c r="A1" s="5863" t="s">
        <v>0</v>
      </c>
      <c r="B1" s="5863"/>
      <c r="C1" s="5863"/>
      <c r="D1" s="5863"/>
      <c r="E1" s="5863"/>
      <c r="F1" s="5863"/>
      <c r="G1" s="5863"/>
    </row>
    <row r="2" spans="1:14" ht="24.75" customHeight="1" x14ac:dyDescent="0.3">
      <c r="A2" s="270" t="s">
        <v>439</v>
      </c>
    </row>
    <row r="3" spans="1:14" ht="16.5" customHeight="1" thickBot="1" x14ac:dyDescent="0.35">
      <c r="A3" s="4085" t="s">
        <v>440</v>
      </c>
    </row>
    <row r="4" spans="1:14" ht="24.75" customHeight="1" thickBot="1" x14ac:dyDescent="0.35">
      <c r="A4" s="4870" t="s">
        <v>396</v>
      </c>
      <c r="B4" s="4091" t="s">
        <v>441</v>
      </c>
      <c r="C4" s="4239"/>
      <c r="D4" s="4154"/>
      <c r="E4" s="4196"/>
      <c r="F4" s="4091" t="s">
        <v>437</v>
      </c>
      <c r="G4" s="4239"/>
      <c r="H4" s="4154"/>
      <c r="I4" s="4196"/>
    </row>
    <row r="5" spans="1:14" ht="24" customHeight="1" thickBot="1" x14ac:dyDescent="0.35">
      <c r="A5" s="4871" t="s">
        <v>397</v>
      </c>
      <c r="B5" s="4314" t="s">
        <v>63</v>
      </c>
      <c r="C5" s="4315" t="s">
        <v>224</v>
      </c>
      <c r="D5" s="4316" t="s">
        <v>223</v>
      </c>
      <c r="E5" s="4317"/>
      <c r="F5" s="4314" t="s">
        <v>63</v>
      </c>
      <c r="G5" s="4315" t="s">
        <v>224</v>
      </c>
      <c r="H5" s="4316" t="s">
        <v>223</v>
      </c>
      <c r="I5" s="4317"/>
    </row>
    <row r="6" spans="1:14" ht="18.75" customHeight="1" thickBot="1" x14ac:dyDescent="0.35">
      <c r="A6" s="4731"/>
      <c r="B6" s="4318"/>
      <c r="C6" s="4319"/>
      <c r="D6" s="4320" t="s">
        <v>316</v>
      </c>
      <c r="E6" s="4321"/>
      <c r="F6" s="4318"/>
      <c r="G6" s="4319"/>
      <c r="H6" s="4320" t="s">
        <v>316</v>
      </c>
      <c r="I6" s="4321"/>
    </row>
    <row r="7" spans="1:14" ht="15.9" customHeight="1" x14ac:dyDescent="0.3">
      <c r="A7" s="4675" t="s">
        <v>442</v>
      </c>
      <c r="B7" s="4249">
        <v>32127</v>
      </c>
      <c r="C7" s="4250">
        <v>31260</v>
      </c>
      <c r="D7" s="4105">
        <v>63387</v>
      </c>
      <c r="E7" s="4322">
        <v>5.0777967455381923</v>
      </c>
      <c r="F7" s="4249">
        <v>31885</v>
      </c>
      <c r="G7" s="4250">
        <v>30993</v>
      </c>
      <c r="H7" s="4105">
        <v>62878</v>
      </c>
      <c r="I7" s="4322">
        <v>5.0486210194074586</v>
      </c>
      <c r="N7" s="4263"/>
    </row>
    <row r="8" spans="1:14" ht="15.9" customHeight="1" x14ac:dyDescent="0.3">
      <c r="A8" s="4684" t="s">
        <v>443</v>
      </c>
      <c r="B8" s="4101">
        <v>47617</v>
      </c>
      <c r="C8" s="4074">
        <v>45793</v>
      </c>
      <c r="D8" s="4323">
        <v>93410</v>
      </c>
      <c r="E8" s="4324">
        <v>7.4828749428230177</v>
      </c>
      <c r="F8" s="4101">
        <v>46888</v>
      </c>
      <c r="G8" s="4074">
        <v>44971</v>
      </c>
      <c r="H8" s="4323">
        <v>91859</v>
      </c>
      <c r="I8" s="4324">
        <v>7.375572986127894</v>
      </c>
      <c r="N8" s="4263"/>
    </row>
    <row r="9" spans="1:14" ht="15.9" customHeight="1" x14ac:dyDescent="0.3">
      <c r="A9" s="4684" t="s">
        <v>444</v>
      </c>
      <c r="B9" s="4101">
        <v>64568</v>
      </c>
      <c r="C9" s="4074">
        <v>64216</v>
      </c>
      <c r="D9" s="4323">
        <v>128784</v>
      </c>
      <c r="E9" s="4324">
        <v>10.316610284086494</v>
      </c>
      <c r="F9" s="4101">
        <v>63234</v>
      </c>
      <c r="G9" s="4074">
        <v>62526</v>
      </c>
      <c r="H9" s="4323">
        <v>125760</v>
      </c>
      <c r="I9" s="4324">
        <v>10.097563208128154</v>
      </c>
      <c r="N9" s="4263"/>
    </row>
    <row r="10" spans="1:14" ht="15.9" customHeight="1" x14ac:dyDescent="0.3">
      <c r="A10" s="4684" t="s">
        <v>445</v>
      </c>
      <c r="B10" s="4101">
        <v>24957</v>
      </c>
      <c r="C10" s="4074">
        <v>24761</v>
      </c>
      <c r="D10" s="4323">
        <v>49718</v>
      </c>
      <c r="E10" s="4324">
        <v>3.9828024452122337</v>
      </c>
      <c r="F10" s="4101">
        <v>24530</v>
      </c>
      <c r="G10" s="4074">
        <v>24174</v>
      </c>
      <c r="H10" s="4323">
        <v>48704</v>
      </c>
      <c r="I10" s="4324">
        <v>3.9105575579570098</v>
      </c>
      <c r="N10" s="4263"/>
    </row>
    <row r="11" spans="1:14" ht="15.9" customHeight="1" x14ac:dyDescent="0.3">
      <c r="A11" s="4684" t="s">
        <v>446</v>
      </c>
      <c r="B11" s="4101">
        <v>102526</v>
      </c>
      <c r="C11" s="4074">
        <v>99481</v>
      </c>
      <c r="D11" s="4323">
        <v>202007</v>
      </c>
      <c r="E11" s="4324">
        <v>16.182347913230373</v>
      </c>
      <c r="F11" s="4101">
        <v>101016</v>
      </c>
      <c r="G11" s="4074">
        <v>97753</v>
      </c>
      <c r="H11" s="4323">
        <v>198769</v>
      </c>
      <c r="I11" s="4324">
        <v>15.959625805633149</v>
      </c>
      <c r="N11" s="4263"/>
    </row>
    <row r="12" spans="1:14" ht="15.9" customHeight="1" x14ac:dyDescent="0.3">
      <c r="A12" s="4684" t="s">
        <v>447</v>
      </c>
      <c r="B12" s="4101">
        <v>127114</v>
      </c>
      <c r="C12" s="4074">
        <v>123654</v>
      </c>
      <c r="D12" s="4323">
        <v>250768</v>
      </c>
      <c r="E12" s="4324">
        <v>20.088487139084062</v>
      </c>
      <c r="F12" s="4101">
        <v>125023</v>
      </c>
      <c r="G12" s="4074">
        <v>121652</v>
      </c>
      <c r="H12" s="4323">
        <v>246675</v>
      </c>
      <c r="I12" s="4324">
        <v>19.806110085599652</v>
      </c>
      <c r="N12" s="4263"/>
    </row>
    <row r="13" spans="1:14" ht="15.9" customHeight="1" x14ac:dyDescent="0.3">
      <c r="A13" s="4684" t="s">
        <v>448</v>
      </c>
      <c r="B13" s="4101">
        <v>153011</v>
      </c>
      <c r="C13" s="4074">
        <v>150373</v>
      </c>
      <c r="D13" s="4323">
        <v>303384</v>
      </c>
      <c r="E13" s="4324">
        <v>24.303442154516841</v>
      </c>
      <c r="F13" s="4101">
        <v>150528</v>
      </c>
      <c r="G13" s="4074">
        <v>147330</v>
      </c>
      <c r="H13" s="4323">
        <v>297858</v>
      </c>
      <c r="I13" s="4324">
        <v>23.915712325434441</v>
      </c>
      <c r="N13" s="4263"/>
    </row>
    <row r="14" spans="1:14" ht="15.9" customHeight="1" x14ac:dyDescent="0.3">
      <c r="A14" s="4684" t="s">
        <v>449</v>
      </c>
      <c r="B14" s="4101">
        <v>324119</v>
      </c>
      <c r="C14" s="4074">
        <v>311622</v>
      </c>
      <c r="D14" s="4323">
        <v>635741</v>
      </c>
      <c r="E14" s="4324">
        <v>50.927849256238602</v>
      </c>
      <c r="F14" s="4101">
        <v>321620</v>
      </c>
      <c r="G14" s="4074">
        <v>309314</v>
      </c>
      <c r="H14" s="4323">
        <v>630934</v>
      </c>
      <c r="I14" s="4324">
        <v>50.6</v>
      </c>
      <c r="N14" s="4263"/>
    </row>
    <row r="15" spans="1:14" ht="15.9" customHeight="1" x14ac:dyDescent="0.3">
      <c r="A15" s="4684" t="s">
        <v>450</v>
      </c>
      <c r="B15" s="4101">
        <v>403700</v>
      </c>
      <c r="C15" s="4074">
        <v>393010</v>
      </c>
      <c r="D15" s="4323">
        <v>796710</v>
      </c>
      <c r="E15" s="4324">
        <v>63.822730924917302</v>
      </c>
      <c r="F15" s="4101">
        <v>399802</v>
      </c>
      <c r="G15" s="4074">
        <v>389316</v>
      </c>
      <c r="H15" s="4323">
        <v>789118</v>
      </c>
      <c r="I15" s="4324">
        <v>63.3</v>
      </c>
      <c r="N15" s="4263"/>
    </row>
    <row r="16" spans="1:14" ht="15.9" customHeight="1" x14ac:dyDescent="0.3">
      <c r="A16" s="4684" t="s">
        <v>451</v>
      </c>
      <c r="B16" s="4101">
        <v>441718</v>
      </c>
      <c r="C16" s="4074">
        <v>434436</v>
      </c>
      <c r="D16" s="4323">
        <v>876154</v>
      </c>
      <c r="E16" s="4324">
        <v>70.186819533820326</v>
      </c>
      <c r="F16" s="4101">
        <v>438576</v>
      </c>
      <c r="G16" s="4074">
        <v>431346</v>
      </c>
      <c r="H16" s="4323">
        <v>869922</v>
      </c>
      <c r="I16" s="4324">
        <v>69.84806282714105</v>
      </c>
      <c r="N16" s="4263"/>
    </row>
    <row r="17" spans="1:14" ht="15.9" customHeight="1" x14ac:dyDescent="0.3">
      <c r="A17" s="4684" t="s">
        <v>452</v>
      </c>
      <c r="B17" s="4101">
        <v>538541</v>
      </c>
      <c r="C17" s="4074">
        <v>552979</v>
      </c>
      <c r="D17" s="4323">
        <v>1091520</v>
      </c>
      <c r="E17" s="4324">
        <v>87.439328311638789</v>
      </c>
      <c r="F17" s="4101">
        <v>537706</v>
      </c>
      <c r="G17" s="4074">
        <v>553006</v>
      </c>
      <c r="H17" s="4323">
        <v>1090712</v>
      </c>
      <c r="I17" s="4324">
        <v>87.575805994464645</v>
      </c>
      <c r="N17" s="4263"/>
    </row>
    <row r="18" spans="1:14" ht="15.9" customHeight="1" x14ac:dyDescent="0.3">
      <c r="A18" s="4684" t="s">
        <v>453</v>
      </c>
      <c r="B18" s="4101">
        <v>515759</v>
      </c>
      <c r="C18" s="4074">
        <v>530551</v>
      </c>
      <c r="D18" s="4323">
        <v>1046310</v>
      </c>
      <c r="E18" s="4324">
        <v>83.817652086769627</v>
      </c>
      <c r="F18" s="4101">
        <v>515463</v>
      </c>
      <c r="G18" s="4074">
        <v>531217</v>
      </c>
      <c r="H18" s="4323">
        <v>1046680</v>
      </c>
      <c r="I18" s="4324">
        <v>84.040374194366848</v>
      </c>
      <c r="N18" s="4263"/>
    </row>
    <row r="19" spans="1:14" ht="15.9" customHeight="1" x14ac:dyDescent="0.3">
      <c r="A19" s="4684" t="s">
        <v>454</v>
      </c>
      <c r="B19" s="4101">
        <v>507482</v>
      </c>
      <c r="C19" s="4074">
        <v>522382</v>
      </c>
      <c r="D19" s="4323">
        <v>1029864</v>
      </c>
      <c r="E19" s="4324">
        <v>82.500198266946612</v>
      </c>
      <c r="F19" s="4101">
        <v>507621</v>
      </c>
      <c r="G19" s="4074">
        <v>523400</v>
      </c>
      <c r="H19" s="4323">
        <v>1031021</v>
      </c>
      <c r="I19" s="4324">
        <v>82.783076625377674</v>
      </c>
      <c r="N19" s="4263"/>
    </row>
    <row r="20" spans="1:14" ht="15.9" customHeight="1" x14ac:dyDescent="0.3">
      <c r="A20" s="4684" t="s">
        <v>455</v>
      </c>
      <c r="B20" s="4101">
        <v>491171</v>
      </c>
      <c r="C20" s="4074">
        <v>506378</v>
      </c>
      <c r="D20" s="4323">
        <v>997549</v>
      </c>
      <c r="E20" s="4324">
        <v>79.911512860915934</v>
      </c>
      <c r="F20" s="4101">
        <v>491456</v>
      </c>
      <c r="G20" s="4074">
        <v>507318</v>
      </c>
      <c r="H20" s="4323">
        <v>998774</v>
      </c>
      <c r="I20" s="4324">
        <v>80.193889914400359</v>
      </c>
      <c r="N20" s="4263"/>
    </row>
    <row r="21" spans="1:14" ht="15.9" customHeight="1" x14ac:dyDescent="0.3">
      <c r="A21" s="4684" t="s">
        <v>456</v>
      </c>
      <c r="B21" s="4101">
        <v>465274</v>
      </c>
      <c r="C21" s="4074">
        <v>479659</v>
      </c>
      <c r="D21" s="4323">
        <v>944933</v>
      </c>
      <c r="E21" s="4324">
        <v>75.696557845483156</v>
      </c>
      <c r="F21" s="4101">
        <v>465951</v>
      </c>
      <c r="G21" s="4074">
        <v>481640</v>
      </c>
      <c r="H21" s="4323">
        <v>947591</v>
      </c>
      <c r="I21" s="4324">
        <v>76.084287674565559</v>
      </c>
      <c r="N21" s="4263"/>
    </row>
    <row r="22" spans="1:14" ht="15.9" customHeight="1" x14ac:dyDescent="0.3">
      <c r="A22" s="4684" t="s">
        <v>457</v>
      </c>
      <c r="B22" s="4101">
        <v>112059</v>
      </c>
      <c r="C22" s="4074">
        <v>137541</v>
      </c>
      <c r="D22" s="4323">
        <v>249600</v>
      </c>
      <c r="E22" s="4324">
        <v>19.994921161852318</v>
      </c>
      <c r="F22" s="4101">
        <v>115661</v>
      </c>
      <c r="G22" s="4074">
        <v>141901</v>
      </c>
      <c r="H22" s="4323">
        <v>257562</v>
      </c>
      <c r="I22" s="4324">
        <v>20.680252663898724</v>
      </c>
      <c r="N22" s="4263"/>
    </row>
    <row r="23" spans="1:14" ht="15.9" customHeight="1" x14ac:dyDescent="0.3">
      <c r="A23" s="4684" t="s">
        <v>458</v>
      </c>
      <c r="B23" s="4101">
        <v>74041</v>
      </c>
      <c r="C23" s="4074">
        <v>96115</v>
      </c>
      <c r="D23" s="4323">
        <v>170156</v>
      </c>
      <c r="E23" s="4324">
        <v>13.63083255294929</v>
      </c>
      <c r="F23" s="4101">
        <v>76887</v>
      </c>
      <c r="G23" s="4074">
        <v>99871</v>
      </c>
      <c r="H23" s="4323">
        <v>176758</v>
      </c>
      <c r="I23" s="4324">
        <v>14.192311367225797</v>
      </c>
      <c r="N23" s="4263"/>
    </row>
    <row r="24" spans="1:14" ht="15.9" customHeight="1" thickBot="1" x14ac:dyDescent="0.35">
      <c r="A24" s="4684" t="s">
        <v>419</v>
      </c>
      <c r="B24" s="4325">
        <v>618285</v>
      </c>
      <c r="C24" s="4326">
        <v>630032</v>
      </c>
      <c r="D24" s="4109">
        <v>1248317</v>
      </c>
      <c r="E24" s="4324">
        <v>100</v>
      </c>
      <c r="F24" s="4325">
        <v>616479</v>
      </c>
      <c r="G24" s="4326">
        <v>628970</v>
      </c>
      <c r="H24" s="4109">
        <v>1245449</v>
      </c>
      <c r="I24" s="4324">
        <v>100</v>
      </c>
    </row>
    <row r="25" spans="1:14" ht="15.9" customHeight="1" x14ac:dyDescent="0.3">
      <c r="A25" s="4675" t="s">
        <v>459</v>
      </c>
      <c r="B25" s="4327">
        <v>38</v>
      </c>
      <c r="C25" s="4328">
        <v>39.799999999999997</v>
      </c>
      <c r="D25" s="4329">
        <v>38.950000000000003</v>
      </c>
      <c r="E25" s="4330"/>
      <c r="F25" s="4327">
        <v>38.299999999999997</v>
      </c>
      <c r="G25" s="4328">
        <v>40.200000000000003</v>
      </c>
      <c r="H25" s="4329">
        <v>39.299999999999997</v>
      </c>
      <c r="I25" s="4330"/>
    </row>
    <row r="26" spans="1:14" ht="15.9" customHeight="1" x14ac:dyDescent="0.3">
      <c r="A26" s="4684" t="s">
        <v>460</v>
      </c>
      <c r="B26" s="4331">
        <v>37.200000000000003</v>
      </c>
      <c r="C26" s="4332">
        <v>39.4</v>
      </c>
      <c r="D26" s="4333">
        <v>38.200000000000003</v>
      </c>
      <c r="E26" s="4334"/>
      <c r="F26" s="4331">
        <v>37.5</v>
      </c>
      <c r="G26" s="4332">
        <v>39.700000000000003</v>
      </c>
      <c r="H26" s="4333">
        <v>38.5</v>
      </c>
      <c r="I26" s="4334"/>
    </row>
    <row r="27" spans="1:14" ht="17.25" customHeight="1" thickBot="1" x14ac:dyDescent="0.35">
      <c r="A27" s="4781" t="s">
        <v>461</v>
      </c>
      <c r="B27" s="4335">
        <v>399.7</v>
      </c>
      <c r="C27" s="4336">
        <v>450.2</v>
      </c>
      <c r="D27" s="4337">
        <v>424.8</v>
      </c>
      <c r="E27" s="4338"/>
      <c r="F27" s="4335">
        <v>405.6</v>
      </c>
      <c r="G27" s="4336">
        <v>458.2</v>
      </c>
      <c r="H27" s="4337">
        <v>431.7</v>
      </c>
      <c r="I27" s="4338"/>
    </row>
    <row r="28" spans="1:14" ht="15.9" customHeight="1" x14ac:dyDescent="0.3">
      <c r="A28" s="4663" t="s">
        <v>462</v>
      </c>
      <c r="B28" s="4298"/>
      <c r="C28" s="4298"/>
      <c r="D28" s="4298"/>
      <c r="E28" s="4298"/>
      <c r="F28" s="4298"/>
      <c r="G28" s="4298"/>
      <c r="H28" s="4298"/>
      <c r="K28" s="4263"/>
      <c r="L28" s="4263"/>
      <c r="M28" s="4263"/>
    </row>
    <row r="29" spans="1:14" ht="15.9" customHeight="1" x14ac:dyDescent="0.3">
      <c r="A29" s="4663" t="s">
        <v>463</v>
      </c>
      <c r="B29" s="4298"/>
      <c r="C29" s="4298"/>
      <c r="D29" s="4298"/>
      <c r="E29" s="4298"/>
      <c r="F29" s="4298"/>
      <c r="G29" s="4298"/>
      <c r="H29" s="4298"/>
      <c r="K29" s="4263"/>
      <c r="L29" s="4263"/>
      <c r="M29" s="4263"/>
    </row>
    <row r="30" spans="1:14" ht="15.9" customHeight="1" x14ac:dyDescent="0.3">
      <c r="A30" s="4663" t="s">
        <v>464</v>
      </c>
      <c r="B30" s="4298"/>
      <c r="C30" s="4298"/>
      <c r="D30" s="4298"/>
      <c r="E30" s="4298"/>
      <c r="F30" s="4298"/>
      <c r="G30" s="4298"/>
      <c r="H30" s="4298"/>
      <c r="K30" s="4263"/>
      <c r="L30" s="4263"/>
      <c r="M30" s="4263"/>
    </row>
  </sheetData>
  <mergeCells count="1">
    <mergeCell ref="A1:G1"/>
  </mergeCells>
  <hyperlinks>
    <hyperlink ref="A1:G1" location="CONTENT!B4" display="Back to table of contents" xr:uid="{886652AD-1FE5-422A-ADC0-B8EDE6834C32}"/>
    <hyperlink ref="A1" location="CONTENT!A1" display="Back to table of contents" xr:uid="{EBAB3D9A-F868-4FE9-AECB-E19F5932B4ED}"/>
  </hyperlinks>
  <pageMargins left="0.9055118110236221" right="0.23622047244094491" top="0.74" bottom="0.55118110236220474" header="0.35433070866141736"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AAD4-0648-4EA4-8EFF-EB8C58088A03}">
  <dimension ref="A1:B25"/>
  <sheetViews>
    <sheetView showGridLines="0" workbookViewId="0">
      <selection sqref="A1:B1"/>
    </sheetView>
  </sheetViews>
  <sheetFormatPr defaultColWidth="8.19921875" defaultRowHeight="13.2" x14ac:dyDescent="0.25"/>
  <cols>
    <col min="1" max="1" width="19.69921875" style="43" customWidth="1"/>
    <col min="2" max="2" width="43.59765625" style="43" customWidth="1"/>
    <col min="3" max="16384" width="8.19921875" style="43"/>
  </cols>
  <sheetData>
    <row r="1" spans="1:2" ht="17.399999999999999" x14ac:dyDescent="0.25">
      <c r="A1" s="5861" t="s">
        <v>4341</v>
      </c>
      <c r="B1" s="5861"/>
    </row>
    <row r="2" spans="1:2" ht="16.8" x14ac:dyDescent="0.25">
      <c r="A2" s="5852"/>
      <c r="B2" s="5853"/>
    </row>
    <row r="3" spans="1:2" ht="18" x14ac:dyDescent="0.25">
      <c r="A3" s="5854" t="s">
        <v>911</v>
      </c>
      <c r="B3" s="5854" t="s">
        <v>4342</v>
      </c>
    </row>
    <row r="4" spans="1:2" ht="12.75" customHeight="1" x14ac:dyDescent="0.25">
      <c r="A4" s="5855" t="s">
        <v>3233</v>
      </c>
      <c r="B4" s="5856" t="s">
        <v>4343</v>
      </c>
    </row>
    <row r="5" spans="1:2" ht="18" x14ac:dyDescent="0.25">
      <c r="A5" s="5854" t="s">
        <v>4344</v>
      </c>
      <c r="B5" s="5854" t="s">
        <v>4345</v>
      </c>
    </row>
    <row r="6" spans="1:2" ht="18" x14ac:dyDescent="0.25">
      <c r="A6" s="5854" t="s">
        <v>4346</v>
      </c>
      <c r="B6" s="5854" t="s">
        <v>4347</v>
      </c>
    </row>
    <row r="7" spans="1:2" ht="18" x14ac:dyDescent="0.25">
      <c r="A7" s="5854" t="s">
        <v>3056</v>
      </c>
      <c r="B7" s="5854" t="s">
        <v>316</v>
      </c>
    </row>
    <row r="8" spans="1:2" ht="18" x14ac:dyDescent="0.25">
      <c r="A8" s="5857" t="s">
        <v>4348</v>
      </c>
      <c r="B8" s="5854" t="s">
        <v>4349</v>
      </c>
    </row>
    <row r="9" spans="1:2" ht="18" x14ac:dyDescent="0.25">
      <c r="A9" s="5854" t="s">
        <v>4169</v>
      </c>
      <c r="B9" s="5854" t="s">
        <v>4350</v>
      </c>
    </row>
    <row r="10" spans="1:2" ht="18" x14ac:dyDescent="0.25">
      <c r="A10" s="5854" t="s">
        <v>4351</v>
      </c>
      <c r="B10" s="5854" t="s">
        <v>4352</v>
      </c>
    </row>
    <row r="11" spans="1:2" ht="18" x14ac:dyDescent="0.25">
      <c r="A11" s="5854" t="s">
        <v>4353</v>
      </c>
      <c r="B11" s="5854" t="s">
        <v>4354</v>
      </c>
    </row>
    <row r="12" spans="1:2" ht="18" x14ac:dyDescent="0.25">
      <c r="A12" s="5854" t="s">
        <v>4355</v>
      </c>
      <c r="B12" s="5854" t="s">
        <v>4356</v>
      </c>
    </row>
    <row r="13" spans="1:2" ht="18" x14ac:dyDescent="0.25">
      <c r="A13" s="5854" t="s">
        <v>3393</v>
      </c>
      <c r="B13" s="5854" t="s">
        <v>4357</v>
      </c>
    </row>
    <row r="14" spans="1:2" ht="18" x14ac:dyDescent="0.25">
      <c r="A14" s="5854" t="s">
        <v>4176</v>
      </c>
      <c r="B14" s="5854" t="s">
        <v>4358</v>
      </c>
    </row>
    <row r="15" spans="1:2" ht="18" x14ac:dyDescent="0.25">
      <c r="A15" s="5854" t="s">
        <v>4359</v>
      </c>
      <c r="B15" s="5854" t="s">
        <v>4360</v>
      </c>
    </row>
    <row r="16" spans="1:2" ht="18" x14ac:dyDescent="0.25">
      <c r="A16" s="5854" t="s">
        <v>4361</v>
      </c>
      <c r="B16" s="5854" t="s">
        <v>4362</v>
      </c>
    </row>
    <row r="17" spans="1:2" ht="18" x14ac:dyDescent="0.25">
      <c r="A17" s="5854" t="s">
        <v>3131</v>
      </c>
      <c r="B17" s="5854" t="s">
        <v>4363</v>
      </c>
    </row>
    <row r="18" spans="1:2" ht="18" x14ac:dyDescent="0.25">
      <c r="A18" s="5854" t="s">
        <v>3260</v>
      </c>
      <c r="B18" s="5854" t="s">
        <v>4364</v>
      </c>
    </row>
    <row r="19" spans="1:2" ht="18" x14ac:dyDescent="0.25">
      <c r="A19" s="5854" t="s">
        <v>3317</v>
      </c>
      <c r="B19" s="5854" t="s">
        <v>4365</v>
      </c>
    </row>
    <row r="20" spans="1:2" ht="18" x14ac:dyDescent="0.25">
      <c r="A20" s="5854" t="s">
        <v>4366</v>
      </c>
      <c r="B20" s="5854" t="s">
        <v>4367</v>
      </c>
    </row>
    <row r="21" spans="1:2" ht="18" x14ac:dyDescent="0.25">
      <c r="A21" s="5854" t="s">
        <v>3256</v>
      </c>
      <c r="B21" s="5854" t="s">
        <v>4368</v>
      </c>
    </row>
    <row r="22" spans="1:2" ht="18" x14ac:dyDescent="0.25">
      <c r="A22" s="5854" t="s">
        <v>4369</v>
      </c>
      <c r="B22" s="5854" t="s">
        <v>2263</v>
      </c>
    </row>
    <row r="23" spans="1:2" ht="18" x14ac:dyDescent="0.25">
      <c r="A23" s="5854" t="s">
        <v>3252</v>
      </c>
      <c r="B23" s="5854" t="s">
        <v>4370</v>
      </c>
    </row>
    <row r="24" spans="1:2" ht="18" x14ac:dyDescent="0.25">
      <c r="A24" s="5854" t="s">
        <v>3244</v>
      </c>
      <c r="B24" s="5854" t="s">
        <v>4371</v>
      </c>
    </row>
    <row r="25" spans="1:2" ht="18" x14ac:dyDescent="0.25">
      <c r="A25" s="5854" t="s">
        <v>4372</v>
      </c>
      <c r="B25" s="5854" t="s">
        <v>4373</v>
      </c>
    </row>
  </sheetData>
  <mergeCells count="1">
    <mergeCell ref="A1:B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7960-19A7-4A84-A19B-F51CC0BDE385}">
  <dimension ref="A1:I30"/>
  <sheetViews>
    <sheetView workbookViewId="0">
      <selection sqref="A1:G1"/>
    </sheetView>
  </sheetViews>
  <sheetFormatPr defaultColWidth="10.69921875" defaultRowHeight="18" customHeight="1" x14ac:dyDescent="0.3"/>
  <cols>
    <col min="1" max="1" width="17.69921875" style="273" customWidth="1"/>
    <col min="2" max="2" width="13.69921875" style="273" customWidth="1"/>
    <col min="3" max="3" width="13" style="273" customWidth="1"/>
    <col min="4" max="4" width="13.19921875" style="273" customWidth="1"/>
    <col min="5" max="5" width="11.5" style="273" customWidth="1"/>
    <col min="6" max="6" width="13.8984375" style="273" customWidth="1"/>
    <col min="7" max="7" width="13" style="273" customWidth="1"/>
    <col min="8" max="8" width="15" style="273" customWidth="1"/>
    <col min="9" max="9" width="14.5" style="273" customWidth="1"/>
    <col min="10" max="10" width="6.59765625" style="273" customWidth="1"/>
    <col min="11" max="16384" width="10.69921875" style="273"/>
  </cols>
  <sheetData>
    <row r="1" spans="1:9" ht="15.6" x14ac:dyDescent="0.3">
      <c r="A1" s="5863" t="s">
        <v>0</v>
      </c>
      <c r="B1" s="5863"/>
      <c r="C1" s="5863"/>
      <c r="D1" s="5863"/>
      <c r="E1" s="5863"/>
      <c r="F1" s="5863"/>
      <c r="G1" s="5863"/>
    </row>
    <row r="2" spans="1:9" ht="25.5" customHeight="1" x14ac:dyDescent="0.3">
      <c r="A2" s="270" t="s">
        <v>465</v>
      </c>
    </row>
    <row r="3" spans="1:9" ht="13.5" customHeight="1" x14ac:dyDescent="0.3">
      <c r="A3" s="4085" t="s">
        <v>440</v>
      </c>
    </row>
    <row r="4" spans="1:9" ht="13.5" customHeight="1" thickBot="1" x14ac:dyDescent="0.35"/>
    <row r="5" spans="1:9" ht="21" customHeight="1" thickBot="1" x14ac:dyDescent="0.35">
      <c r="A5" s="4870" t="s">
        <v>396</v>
      </c>
      <c r="B5" s="4091" t="s">
        <v>441</v>
      </c>
      <c r="C5" s="4239"/>
      <c r="D5" s="4154"/>
      <c r="E5" s="4155"/>
      <c r="F5" s="4091" t="s">
        <v>437</v>
      </c>
      <c r="G5" s="4239"/>
      <c r="H5" s="4154"/>
      <c r="I5" s="4155"/>
    </row>
    <row r="6" spans="1:9" ht="26.25" customHeight="1" thickBot="1" x14ac:dyDescent="0.35">
      <c r="A6" s="4871" t="s">
        <v>397</v>
      </c>
      <c r="B6" s="4314" t="s">
        <v>63</v>
      </c>
      <c r="C6" s="4315" t="s">
        <v>224</v>
      </c>
      <c r="D6" s="4316" t="s">
        <v>223</v>
      </c>
      <c r="E6" s="4339"/>
      <c r="F6" s="4314" t="s">
        <v>63</v>
      </c>
      <c r="G6" s="4315" t="s">
        <v>224</v>
      </c>
      <c r="H6" s="4316" t="s">
        <v>223</v>
      </c>
      <c r="I6" s="4339"/>
    </row>
    <row r="7" spans="1:9" ht="22.5" customHeight="1" thickBot="1" x14ac:dyDescent="0.35">
      <c r="A7" s="4731"/>
      <c r="B7" s="4318"/>
      <c r="C7" s="4319"/>
      <c r="D7" s="4320" t="s">
        <v>316</v>
      </c>
      <c r="E7" s="4340" t="s">
        <v>398</v>
      </c>
      <c r="F7" s="4318"/>
      <c r="G7" s="4319"/>
      <c r="H7" s="4320" t="s">
        <v>316</v>
      </c>
      <c r="I7" s="4340" t="s">
        <v>398</v>
      </c>
    </row>
    <row r="8" spans="1:9" ht="15.9" customHeight="1" x14ac:dyDescent="0.3">
      <c r="A8" s="4675" t="s">
        <v>442</v>
      </c>
      <c r="B8" s="4249">
        <v>30097</v>
      </c>
      <c r="C8" s="4250">
        <v>29213</v>
      </c>
      <c r="D8" s="4251">
        <v>59310</v>
      </c>
      <c r="E8" s="4341">
        <v>4.9243251366415119</v>
      </c>
      <c r="F8" s="4249">
        <v>29833</v>
      </c>
      <c r="G8" s="4250">
        <v>28926</v>
      </c>
      <c r="H8" s="4251">
        <v>58759</v>
      </c>
      <c r="I8" s="4341">
        <v>4.891508393375207</v>
      </c>
    </row>
    <row r="9" spans="1:9" ht="15.9" customHeight="1" x14ac:dyDescent="0.3">
      <c r="A9" s="4684" t="s">
        <v>443</v>
      </c>
      <c r="B9" s="4101">
        <v>45016</v>
      </c>
      <c r="C9" s="4074">
        <v>43134</v>
      </c>
      <c r="D9" s="4253">
        <v>88150</v>
      </c>
      <c r="E9" s="4342">
        <v>7.3188207856170848</v>
      </c>
      <c r="F9" s="4101">
        <v>44281</v>
      </c>
      <c r="G9" s="4074">
        <v>42333</v>
      </c>
      <c r="H9" s="4253">
        <v>86614</v>
      </c>
      <c r="I9" s="4342">
        <v>7.2103525925185954</v>
      </c>
    </row>
    <row r="10" spans="1:9" ht="15.9" customHeight="1" x14ac:dyDescent="0.3">
      <c r="A10" s="4684" t="s">
        <v>444</v>
      </c>
      <c r="B10" s="4101">
        <v>61317</v>
      </c>
      <c r="C10" s="4074">
        <v>61073</v>
      </c>
      <c r="D10" s="4253">
        <v>122390</v>
      </c>
      <c r="E10" s="4342">
        <v>10.161661667063813</v>
      </c>
      <c r="F10" s="4101">
        <v>59998</v>
      </c>
      <c r="G10" s="4074">
        <v>59403</v>
      </c>
      <c r="H10" s="4253">
        <v>119401</v>
      </c>
      <c r="I10" s="4342">
        <v>9.9397708211064355</v>
      </c>
    </row>
    <row r="11" spans="1:9" ht="15.9" customHeight="1" x14ac:dyDescent="0.3">
      <c r="A11" s="4684" t="s">
        <v>445</v>
      </c>
      <c r="B11" s="4101">
        <v>23696</v>
      </c>
      <c r="C11" s="4074">
        <v>23510</v>
      </c>
      <c r="D11" s="4253">
        <v>47206</v>
      </c>
      <c r="E11" s="4342">
        <v>3.9193676007469098</v>
      </c>
      <c r="F11" s="4101">
        <v>23308</v>
      </c>
      <c r="G11" s="4074">
        <v>22937</v>
      </c>
      <c r="H11" s="4253">
        <v>46245</v>
      </c>
      <c r="I11" s="4342">
        <v>3.8497558782762882</v>
      </c>
    </row>
    <row r="12" spans="1:9" ht="15.9" customHeight="1" x14ac:dyDescent="0.3">
      <c r="A12" s="4684" t="s">
        <v>446</v>
      </c>
      <c r="B12" s="4101">
        <v>96717</v>
      </c>
      <c r="C12" s="4074">
        <v>93698</v>
      </c>
      <c r="D12" s="4253">
        <v>190415</v>
      </c>
      <c r="E12" s="4342">
        <v>15.809566192776824</v>
      </c>
      <c r="F12" s="4101">
        <v>95223</v>
      </c>
      <c r="G12" s="4074">
        <v>91955</v>
      </c>
      <c r="H12" s="4253">
        <v>187178</v>
      </c>
      <c r="I12" s="4342">
        <v>15.6</v>
      </c>
    </row>
    <row r="13" spans="1:9" ht="15.9" customHeight="1" x14ac:dyDescent="0.3">
      <c r="A13" s="4684" t="s">
        <v>447</v>
      </c>
      <c r="B13" s="4101">
        <v>120082</v>
      </c>
      <c r="C13" s="4074">
        <v>116633</v>
      </c>
      <c r="D13" s="4253">
        <v>236715</v>
      </c>
      <c r="E13" s="4342">
        <v>19.653711426742465</v>
      </c>
      <c r="F13" s="4101">
        <v>117994</v>
      </c>
      <c r="G13" s="4074">
        <v>114630</v>
      </c>
      <c r="H13" s="4253">
        <v>232624</v>
      </c>
      <c r="I13" s="4342">
        <v>19.365241894867406</v>
      </c>
    </row>
    <row r="14" spans="1:9" ht="15.9" customHeight="1" x14ac:dyDescent="0.3">
      <c r="A14" s="4684" t="s">
        <v>448</v>
      </c>
      <c r="B14" s="4101">
        <v>144749</v>
      </c>
      <c r="C14" s="4074">
        <v>142135</v>
      </c>
      <c r="D14" s="4253">
        <v>286884</v>
      </c>
      <c r="E14" s="4342">
        <v>23.819087717084194</v>
      </c>
      <c r="F14" s="4101">
        <v>142248</v>
      </c>
      <c r="G14" s="4074">
        <v>139096</v>
      </c>
      <c r="H14" s="4253">
        <v>281344</v>
      </c>
      <c r="I14" s="4342">
        <v>23.421034010547391</v>
      </c>
    </row>
    <row r="15" spans="1:9" ht="15.9" customHeight="1" x14ac:dyDescent="0.3">
      <c r="A15" s="4684" t="s">
        <v>449</v>
      </c>
      <c r="B15" s="4101">
        <v>313321</v>
      </c>
      <c r="C15" s="4074">
        <v>300301</v>
      </c>
      <c r="D15" s="4253">
        <v>613622</v>
      </c>
      <c r="E15" s="4342">
        <v>50.947129303595318</v>
      </c>
      <c r="F15" s="4101">
        <v>310750</v>
      </c>
      <c r="G15" s="4074">
        <v>297947</v>
      </c>
      <c r="H15" s="4253">
        <v>608697</v>
      </c>
      <c r="I15" s="4342">
        <v>50.67217761572369</v>
      </c>
    </row>
    <row r="16" spans="1:9" ht="15.9" customHeight="1" x14ac:dyDescent="0.3">
      <c r="A16" s="4684" t="s">
        <v>450</v>
      </c>
      <c r="B16" s="4101">
        <v>390701</v>
      </c>
      <c r="C16" s="4074">
        <v>379371</v>
      </c>
      <c r="D16" s="4253">
        <v>770072</v>
      </c>
      <c r="E16" s="4342">
        <v>63.936687011023487</v>
      </c>
      <c r="F16" s="4101">
        <v>386689</v>
      </c>
      <c r="G16" s="4074">
        <v>375583</v>
      </c>
      <c r="H16" s="4253">
        <v>762272</v>
      </c>
      <c r="I16" s="4342">
        <v>63.5</v>
      </c>
    </row>
    <row r="17" spans="1:9" ht="15.9" customHeight="1" x14ac:dyDescent="0.3">
      <c r="A17" s="4684" t="s">
        <v>451</v>
      </c>
      <c r="B17" s="4101">
        <v>427822</v>
      </c>
      <c r="C17" s="4074">
        <v>419836</v>
      </c>
      <c r="D17" s="4253">
        <v>847658</v>
      </c>
      <c r="E17" s="4342">
        <v>70.378411678895148</v>
      </c>
      <c r="F17" s="4101">
        <v>424546</v>
      </c>
      <c r="G17" s="4074">
        <v>416626</v>
      </c>
      <c r="H17" s="4253">
        <v>841172</v>
      </c>
      <c r="I17" s="4342">
        <v>70.025015712864572</v>
      </c>
    </row>
    <row r="18" spans="1:9" ht="15.9" customHeight="1" x14ac:dyDescent="0.3">
      <c r="A18" s="4684" t="s">
        <v>452</v>
      </c>
      <c r="B18" s="4101">
        <v>521737</v>
      </c>
      <c r="C18" s="4074">
        <v>535232</v>
      </c>
      <c r="D18" s="4253">
        <v>1056969</v>
      </c>
      <c r="E18" s="4342">
        <v>87.756854077741394</v>
      </c>
      <c r="F18" s="4101">
        <v>520781</v>
      </c>
      <c r="G18" s="4074">
        <v>535091</v>
      </c>
      <c r="H18" s="4253">
        <v>1055872</v>
      </c>
      <c r="I18" s="4342">
        <v>87.898139014106206</v>
      </c>
    </row>
    <row r="19" spans="1:9" ht="15.9" customHeight="1" x14ac:dyDescent="0.3">
      <c r="A19" s="4684" t="s">
        <v>453</v>
      </c>
      <c r="B19" s="4101">
        <v>500133</v>
      </c>
      <c r="C19" s="4074">
        <v>513881</v>
      </c>
      <c r="D19" s="4253">
        <v>1014014</v>
      </c>
      <c r="E19" s="4342">
        <v>84.190433807223172</v>
      </c>
      <c r="F19" s="4101">
        <v>499672</v>
      </c>
      <c r="G19" s="4074">
        <v>514395</v>
      </c>
      <c r="H19" s="4253">
        <v>1014067</v>
      </c>
      <c r="I19" s="4342">
        <v>84.417999658687449</v>
      </c>
    </row>
    <row r="20" spans="1:9" ht="15.9" customHeight="1" x14ac:dyDescent="0.3">
      <c r="A20" s="4684" t="s">
        <v>454</v>
      </c>
      <c r="B20" s="4101">
        <v>492280</v>
      </c>
      <c r="C20" s="4074">
        <v>506116</v>
      </c>
      <c r="D20" s="4253">
        <v>998396</v>
      </c>
      <c r="E20" s="4342">
        <v>82.893719762642718</v>
      </c>
      <c r="F20" s="4101">
        <v>492250</v>
      </c>
      <c r="G20" s="4074">
        <v>506957</v>
      </c>
      <c r="H20" s="4253">
        <v>999207</v>
      </c>
      <c r="I20" s="4342">
        <v>83.1809497646192</v>
      </c>
    </row>
    <row r="21" spans="1:9" ht="15.9" customHeight="1" x14ac:dyDescent="0.3">
      <c r="A21" s="4684" t="s">
        <v>455</v>
      </c>
      <c r="B21" s="4101">
        <v>476768</v>
      </c>
      <c r="C21" s="4074">
        <v>490946</v>
      </c>
      <c r="D21" s="4253">
        <v>967714</v>
      </c>
      <c r="E21" s="4342">
        <v>80.346288573257539</v>
      </c>
      <c r="F21" s="4101">
        <v>476901</v>
      </c>
      <c r="G21" s="4074">
        <v>491720</v>
      </c>
      <c r="H21" s="4253">
        <v>968621</v>
      </c>
      <c r="I21" s="4342">
        <v>80.63475810513259</v>
      </c>
    </row>
    <row r="22" spans="1:9" ht="15.9" customHeight="1" x14ac:dyDescent="0.3">
      <c r="A22" s="4684" t="s">
        <v>456</v>
      </c>
      <c r="B22" s="4101">
        <v>452101</v>
      </c>
      <c r="C22" s="4074">
        <v>465444</v>
      </c>
      <c r="D22" s="4253">
        <v>917545</v>
      </c>
      <c r="E22" s="4342">
        <v>76.180912282915799</v>
      </c>
      <c r="F22" s="4101">
        <v>452647</v>
      </c>
      <c r="G22" s="4074">
        <v>467254</v>
      </c>
      <c r="H22" s="4253">
        <v>919901</v>
      </c>
      <c r="I22" s="4342">
        <v>76.578965989452612</v>
      </c>
    </row>
    <row r="23" spans="1:9" ht="15.9" customHeight="1" x14ac:dyDescent="0.3">
      <c r="A23" s="4684" t="s">
        <v>457</v>
      </c>
      <c r="B23" s="4101">
        <v>109432</v>
      </c>
      <c r="C23" s="4074">
        <v>134510</v>
      </c>
      <c r="D23" s="4253">
        <v>243942</v>
      </c>
      <c r="E23" s="4342">
        <v>20.253746796199692</v>
      </c>
      <c r="F23" s="4101">
        <v>112983</v>
      </c>
      <c r="G23" s="4074">
        <v>138812</v>
      </c>
      <c r="H23" s="4253">
        <v>251795</v>
      </c>
      <c r="I23" s="4342">
        <v>20.9</v>
      </c>
    </row>
    <row r="24" spans="1:9" ht="15.9" customHeight="1" x14ac:dyDescent="0.3">
      <c r="A24" s="4684" t="s">
        <v>458</v>
      </c>
      <c r="B24" s="4101">
        <v>72311</v>
      </c>
      <c r="C24" s="4074">
        <v>94045</v>
      </c>
      <c r="D24" s="4253">
        <v>166356</v>
      </c>
      <c r="E24" s="4342">
        <v>13.81202212832803</v>
      </c>
      <c r="F24" s="4101">
        <v>75126</v>
      </c>
      <c r="G24" s="4074">
        <v>97769</v>
      </c>
      <c r="H24" s="4253">
        <v>172895</v>
      </c>
      <c r="I24" s="4342">
        <v>14.392983945822877</v>
      </c>
    </row>
    <row r="25" spans="1:9" ht="15.9" customHeight="1" thickBot="1" x14ac:dyDescent="0.35">
      <c r="A25" s="4684" t="s">
        <v>419</v>
      </c>
      <c r="B25" s="4343">
        <v>596850</v>
      </c>
      <c r="C25" s="4323">
        <v>607579</v>
      </c>
      <c r="D25" s="4253">
        <v>1204429</v>
      </c>
      <c r="E25" s="4342">
        <v>100</v>
      </c>
      <c r="F25" s="4343">
        <v>594895</v>
      </c>
      <c r="G25" s="4323">
        <v>606350</v>
      </c>
      <c r="H25" s="4253">
        <v>1201245</v>
      </c>
      <c r="I25" s="4342">
        <v>100</v>
      </c>
    </row>
    <row r="26" spans="1:9" s="4085" customFormat="1" ht="15.9" customHeight="1" x14ac:dyDescent="0.3">
      <c r="A26" s="4675" t="s">
        <v>459</v>
      </c>
      <c r="B26" s="4327">
        <v>38.299999999999997</v>
      </c>
      <c r="C26" s="4328">
        <v>40.1</v>
      </c>
      <c r="D26" s="4329">
        <v>39.200000000000003</v>
      </c>
      <c r="E26" s="4344"/>
      <c r="F26" s="4327">
        <v>38.6</v>
      </c>
      <c r="G26" s="4328">
        <v>40.200000000000003</v>
      </c>
      <c r="H26" s="4329">
        <v>39.5</v>
      </c>
      <c r="I26" s="4344"/>
    </row>
    <row r="27" spans="1:9" ht="15.9" customHeight="1" x14ac:dyDescent="0.3">
      <c r="A27" s="4684" t="s">
        <v>460</v>
      </c>
      <c r="B27" s="4331">
        <v>37.4</v>
      </c>
      <c r="C27" s="4332">
        <v>39.700000000000003</v>
      </c>
      <c r="D27" s="4333">
        <v>38.5</v>
      </c>
      <c r="E27" s="4345"/>
      <c r="F27" s="4331">
        <v>37.799999999999997</v>
      </c>
      <c r="G27" s="4332">
        <v>40</v>
      </c>
      <c r="H27" s="4333">
        <v>38.799999999999997</v>
      </c>
      <c r="I27" s="4345"/>
    </row>
    <row r="28" spans="1:9" ht="18" customHeight="1" thickBot="1" x14ac:dyDescent="0.35">
      <c r="A28" s="4781" t="s">
        <v>466</v>
      </c>
      <c r="B28" s="4335">
        <v>395.1</v>
      </c>
      <c r="C28" s="4336">
        <v>447.2</v>
      </c>
      <c r="D28" s="4337">
        <v>420.9</v>
      </c>
      <c r="E28" s="4346"/>
      <c r="F28" s="4335">
        <v>401.2</v>
      </c>
      <c r="G28" s="4336">
        <v>455.4</v>
      </c>
      <c r="H28" s="4337">
        <v>428.1</v>
      </c>
      <c r="I28" s="4346"/>
    </row>
    <row r="29" spans="1:9" ht="18" customHeight="1" x14ac:dyDescent="0.3">
      <c r="A29" s="4663" t="s">
        <v>467</v>
      </c>
      <c r="B29" s="4298"/>
      <c r="C29" s="4298"/>
      <c r="D29" s="4298"/>
      <c r="E29" s="4298"/>
      <c r="F29" s="4298"/>
      <c r="G29" s="4298"/>
      <c r="H29" s="4298"/>
      <c r="I29" s="4298"/>
    </row>
    <row r="30" spans="1:9" ht="18" customHeight="1" x14ac:dyDescent="0.3">
      <c r="A30" s="4663" t="s">
        <v>468</v>
      </c>
      <c r="B30" s="4298"/>
      <c r="C30" s="4298"/>
      <c r="D30" s="4298"/>
      <c r="E30" s="4298"/>
      <c r="F30" s="4298"/>
      <c r="G30" s="4298"/>
      <c r="H30" s="4298"/>
      <c r="I30" s="4298"/>
    </row>
  </sheetData>
  <mergeCells count="1">
    <mergeCell ref="A1:G1"/>
  </mergeCells>
  <hyperlinks>
    <hyperlink ref="A1:G1" location="CONTENT!B4" display="Back to table of contents" xr:uid="{EAD0A830-9DE0-48F8-A004-9F1B99A7DACE}"/>
    <hyperlink ref="A1" location="CONTENT!A1" display="Back to table of contents" xr:uid="{7D3D9593-AE10-44FC-A922-763CE042865B}"/>
  </hyperlinks>
  <pageMargins left="0.9055118110236221" right="0.23622047244094491" top="0.70866141732283472" bottom="0.27559055118110237" header="0.23622047244094491" footer="0.31496062992125984"/>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D0E36-0076-4815-AC5C-63C17189AFF6}">
  <dimension ref="A1:O16"/>
  <sheetViews>
    <sheetView workbookViewId="0">
      <selection sqref="A1:G1"/>
    </sheetView>
  </sheetViews>
  <sheetFormatPr defaultColWidth="9.59765625" defaultRowHeight="15.6" x14ac:dyDescent="0.3"/>
  <cols>
    <col min="1" max="1" width="10.59765625" style="273" customWidth="1"/>
    <col min="2" max="2" width="13.19921875" style="273" customWidth="1"/>
    <col min="3" max="3" width="9.69921875" style="273" customWidth="1"/>
    <col min="4" max="5" width="10.19921875" style="273" customWidth="1"/>
    <col min="6" max="6" width="13.5" style="273" customWidth="1"/>
    <col min="7" max="7" width="9.19921875" style="273" customWidth="1"/>
    <col min="8" max="8" width="10.19921875" style="273" customWidth="1"/>
    <col min="9" max="9" width="14.69921875" style="273" customWidth="1"/>
    <col min="10" max="10" width="10" style="273" customWidth="1"/>
    <col min="11" max="11" width="15" style="273" customWidth="1"/>
    <col min="12" max="12" width="6.09765625" style="273" customWidth="1"/>
    <col min="13" max="14" width="18.19921875" style="273" bestFit="1" customWidth="1"/>
    <col min="15" max="15" width="12.8984375" style="273" bestFit="1" customWidth="1"/>
    <col min="16" max="16384" width="9.59765625" style="273"/>
  </cols>
  <sheetData>
    <row r="1" spans="1:15" x14ac:dyDescent="0.3">
      <c r="A1" s="5863" t="s">
        <v>0</v>
      </c>
      <c r="B1" s="5863"/>
      <c r="C1" s="5863"/>
      <c r="D1" s="5863"/>
      <c r="E1" s="5863"/>
      <c r="F1" s="5863"/>
      <c r="G1" s="5863"/>
    </row>
    <row r="2" spans="1:15" ht="18" x14ac:dyDescent="0.3">
      <c r="A2" s="270" t="s">
        <v>469</v>
      </c>
    </row>
    <row r="3" spans="1:15" ht="10.5" customHeight="1" thickBot="1" x14ac:dyDescent="0.35"/>
    <row r="4" spans="1:15" s="4352" customFormat="1" ht="27.75" customHeight="1" thickBot="1" x14ac:dyDescent="0.35">
      <c r="A4" s="4285"/>
      <c r="B4" s="4347" t="s">
        <v>470</v>
      </c>
      <c r="C4" s="4348"/>
      <c r="D4" s="4228" t="s">
        <v>471</v>
      </c>
      <c r="E4" s="4349"/>
      <c r="F4" s="4350" t="s">
        <v>472</v>
      </c>
      <c r="G4" s="4347" t="s">
        <v>6</v>
      </c>
      <c r="H4" s="4348"/>
      <c r="I4" s="4351" t="s">
        <v>473</v>
      </c>
      <c r="J4" s="4349"/>
      <c r="K4" s="4347" t="s">
        <v>474</v>
      </c>
    </row>
    <row r="5" spans="1:15" s="4352" customFormat="1" ht="33" customHeight="1" x14ac:dyDescent="0.3">
      <c r="A5" s="291" t="s">
        <v>475</v>
      </c>
      <c r="B5" s="4353" t="s">
        <v>476</v>
      </c>
      <c r="C5" s="291" t="s">
        <v>477</v>
      </c>
      <c r="D5" s="292" t="s">
        <v>478</v>
      </c>
      <c r="E5" s="4354" t="s">
        <v>479</v>
      </c>
      <c r="F5" s="4353" t="s">
        <v>480</v>
      </c>
      <c r="G5" s="4353" t="s">
        <v>481</v>
      </c>
      <c r="H5" s="291" t="s">
        <v>479</v>
      </c>
      <c r="I5" s="4355" t="s">
        <v>482</v>
      </c>
      <c r="J5" s="4354" t="s">
        <v>6</v>
      </c>
      <c r="K5" s="4356" t="s">
        <v>483</v>
      </c>
    </row>
    <row r="6" spans="1:15" s="4352" customFormat="1" ht="38.25" customHeight="1" thickBot="1" x14ac:dyDescent="0.35">
      <c r="A6" s="4357"/>
      <c r="B6" s="4358" t="s">
        <v>484</v>
      </c>
      <c r="C6" s="4288" t="s">
        <v>485</v>
      </c>
      <c r="D6" s="4359"/>
      <c r="E6" s="4360" t="s">
        <v>481</v>
      </c>
      <c r="F6" s="4361" t="s">
        <v>486</v>
      </c>
      <c r="G6" s="4362"/>
      <c r="H6" s="4288" t="s">
        <v>481</v>
      </c>
      <c r="I6" s="4289" t="s">
        <v>486</v>
      </c>
      <c r="J6" s="4363"/>
      <c r="K6" s="4364"/>
    </row>
    <row r="7" spans="1:15" s="4352" customFormat="1" ht="56.25" hidden="1" customHeight="1" x14ac:dyDescent="0.3">
      <c r="A7" s="4365">
        <v>2011</v>
      </c>
      <c r="B7" s="4366">
        <v>1251402</v>
      </c>
      <c r="C7" s="4367">
        <v>14701</v>
      </c>
      <c r="D7" s="4368">
        <v>9170</v>
      </c>
      <c r="E7" s="4369">
        <v>5531</v>
      </c>
      <c r="F7" s="4370">
        <v>-3068</v>
      </c>
      <c r="G7" s="4371">
        <v>2463</v>
      </c>
      <c r="H7" s="4372">
        <v>0.41080977617207592</v>
      </c>
      <c r="I7" s="4373">
        <v>-0.2</v>
      </c>
      <c r="J7" s="4374">
        <v>0.2</v>
      </c>
      <c r="K7" s="4366">
        <v>1253865</v>
      </c>
    </row>
    <row r="8" spans="1:15" s="4352" customFormat="1" ht="48" hidden="1" customHeight="1" x14ac:dyDescent="0.3">
      <c r="A8" s="4365">
        <v>2011</v>
      </c>
      <c r="B8" s="4366">
        <v>1251402</v>
      </c>
      <c r="C8" s="4367">
        <v>14701</v>
      </c>
      <c r="D8" s="4368">
        <v>9170</v>
      </c>
      <c r="E8" s="4369">
        <v>5531</v>
      </c>
      <c r="F8" s="4370">
        <v>-3068</v>
      </c>
      <c r="G8" s="4371">
        <v>2463</v>
      </c>
      <c r="H8" s="4372">
        <v>0.4419842704422719</v>
      </c>
      <c r="I8" s="4373">
        <v>-0.24516502291030379</v>
      </c>
      <c r="J8" s="4374">
        <v>0.19681924753196811</v>
      </c>
      <c r="K8" s="4366">
        <v>1253865</v>
      </c>
    </row>
    <row r="9" spans="1:15" s="4352" customFormat="1" ht="39.75" customHeight="1" x14ac:dyDescent="0.3">
      <c r="A9" s="4365">
        <v>2022</v>
      </c>
      <c r="B9" s="4366">
        <v>1253373</v>
      </c>
      <c r="C9" s="4367">
        <v>12096</v>
      </c>
      <c r="D9" s="4368">
        <v>12938</v>
      </c>
      <c r="E9" s="4369">
        <v>-842</v>
      </c>
      <c r="F9" s="4370">
        <v>-3391</v>
      </c>
      <c r="G9" s="4371">
        <v>-4233</v>
      </c>
      <c r="H9" s="4372">
        <v>-6.7178724928652525E-2</v>
      </c>
      <c r="I9" s="4373">
        <v>-0.27054994802026211</v>
      </c>
      <c r="J9" s="4374">
        <v>-0.4</v>
      </c>
      <c r="K9" s="4366">
        <v>1249140</v>
      </c>
      <c r="N9" s="4375"/>
      <c r="O9" s="293"/>
    </row>
    <row r="10" spans="1:15" ht="39.75" customHeight="1" x14ac:dyDescent="0.3">
      <c r="A10" s="4365">
        <v>2023</v>
      </c>
      <c r="B10" s="4366">
        <v>1249140</v>
      </c>
      <c r="C10" s="4367">
        <v>12872</v>
      </c>
      <c r="D10" s="4368">
        <v>11839</v>
      </c>
      <c r="E10" s="4369">
        <v>1033</v>
      </c>
      <c r="F10" s="4370">
        <v>-3186</v>
      </c>
      <c r="G10" s="4371">
        <v>-2153</v>
      </c>
      <c r="H10" s="4372">
        <v>8.2696895464079281E-2</v>
      </c>
      <c r="I10" s="4373">
        <v>-0.25505547816898028</v>
      </c>
      <c r="J10" s="4374">
        <v>-0.2</v>
      </c>
      <c r="K10" s="4366">
        <v>1246987</v>
      </c>
      <c r="M10" s="4376"/>
      <c r="N10" s="4375"/>
      <c r="O10" s="275"/>
    </row>
    <row r="11" spans="1:15" ht="39.75" customHeight="1" thickBot="1" x14ac:dyDescent="0.35">
      <c r="A11" s="4377">
        <v>2024</v>
      </c>
      <c r="B11" s="4378">
        <v>1246987</v>
      </c>
      <c r="C11" s="4379">
        <v>12852</v>
      </c>
      <c r="D11" s="4380">
        <v>12506</v>
      </c>
      <c r="E11" s="4381">
        <v>346</v>
      </c>
      <c r="F11" s="4382">
        <v>-3186</v>
      </c>
      <c r="G11" s="4383">
        <v>-2840</v>
      </c>
      <c r="H11" s="4384">
        <v>2.7746881082160443E-2</v>
      </c>
      <c r="I11" s="4385">
        <v>-0.25549584719006696</v>
      </c>
      <c r="J11" s="4386">
        <v>-0.3</v>
      </c>
      <c r="K11" s="4378">
        <v>1244147</v>
      </c>
      <c r="M11" s="4376"/>
      <c r="N11" s="4375"/>
      <c r="O11" s="275"/>
    </row>
    <row r="12" spans="1:15" ht="15.75" customHeight="1" thickTop="1" x14ac:dyDescent="0.3">
      <c r="H12" s="4376"/>
      <c r="I12" s="4376"/>
      <c r="J12" s="4376"/>
    </row>
    <row r="13" spans="1:15" ht="16.5" customHeight="1" x14ac:dyDescent="0.3">
      <c r="A13" s="281" t="s">
        <v>487</v>
      </c>
      <c r="E13" s="4084"/>
    </row>
    <row r="14" spans="1:15" x14ac:dyDescent="0.3">
      <c r="I14" s="4084"/>
    </row>
    <row r="15" spans="1:15" x14ac:dyDescent="0.3">
      <c r="G15" s="4084"/>
      <c r="J15" s="4084"/>
    </row>
    <row r="16" spans="1:15" x14ac:dyDescent="0.3">
      <c r="M16" s="4375"/>
    </row>
  </sheetData>
  <mergeCells count="1">
    <mergeCell ref="A1:G1"/>
  </mergeCells>
  <hyperlinks>
    <hyperlink ref="A1:G1" location="CONTENT!B4" display="Back to table of contents" xr:uid="{4E8258B9-C410-4F85-9EC4-BF618BDFC9DF}"/>
    <hyperlink ref="A1" location="CONTENT!A1" display="Back to table of contents" xr:uid="{9BCA989A-8AE7-42B7-ADBC-B8CD2FC42904}"/>
  </hyperlinks>
  <pageMargins left="0.82677165354330717" right="0.35433070866141736" top="0.70866141732283472" bottom="0.59055118110236227"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5F55B-16FA-49DB-8485-C3C53DDFE49D}">
  <dimension ref="A1:P11"/>
  <sheetViews>
    <sheetView workbookViewId="0">
      <pane xSplit="1" ySplit="7" topLeftCell="B8" activePane="bottomRight" state="frozen"/>
      <selection sqref="A1:G1"/>
      <selection pane="topRight" sqref="A1:G1"/>
      <selection pane="bottomLeft" sqref="A1:G1"/>
      <selection pane="bottomRight" activeCell="B9" sqref="B9"/>
    </sheetView>
  </sheetViews>
  <sheetFormatPr defaultColWidth="9.59765625" defaultRowHeight="15.6" x14ac:dyDescent="0.3"/>
  <cols>
    <col min="1" max="1" width="9.3984375" style="273" customWidth="1"/>
    <col min="2" max="2" width="12.8984375" style="273" customWidth="1"/>
    <col min="3" max="4" width="10.19921875" style="273" customWidth="1"/>
    <col min="5" max="5" width="10.8984375" style="273" customWidth="1"/>
    <col min="6" max="6" width="13.69921875" style="273" customWidth="1"/>
    <col min="7" max="7" width="10.69921875" style="273" customWidth="1"/>
    <col min="8" max="8" width="11.5" style="273" customWidth="1"/>
    <col min="9" max="9" width="12.19921875" style="273" customWidth="1"/>
    <col min="10" max="10" width="10.5" style="273" customWidth="1"/>
    <col min="11" max="11" width="14.3984375" style="273" customWidth="1"/>
    <col min="12" max="12" width="6.3984375" style="273" customWidth="1"/>
    <col min="13" max="14" width="9.8984375" style="273" bestFit="1" customWidth="1"/>
    <col min="15" max="15" width="9.59765625" style="273"/>
    <col min="16" max="16" width="9.8984375" style="273" bestFit="1" customWidth="1"/>
    <col min="17" max="16384" width="9.59765625" style="273"/>
  </cols>
  <sheetData>
    <row r="1" spans="1:16" x14ac:dyDescent="0.3">
      <c r="A1" s="5863" t="s">
        <v>0</v>
      </c>
      <c r="B1" s="5863"/>
      <c r="C1" s="5863"/>
      <c r="D1" s="5863"/>
      <c r="E1" s="5863"/>
      <c r="F1" s="5863"/>
      <c r="G1" s="5863"/>
    </row>
    <row r="2" spans="1:16" x14ac:dyDescent="0.3">
      <c r="A2" s="270" t="s">
        <v>488</v>
      </c>
    </row>
    <row r="3" spans="1:16" ht="21" customHeight="1" thickBot="1" x14ac:dyDescent="0.35"/>
    <row r="4" spans="1:16" s="4352" customFormat="1" ht="30" customHeight="1" thickBot="1" x14ac:dyDescent="0.35">
      <c r="A4" s="4285"/>
      <c r="B4" s="4347" t="s">
        <v>470</v>
      </c>
      <c r="C4" s="4348"/>
      <c r="D4" s="4228" t="s">
        <v>471</v>
      </c>
      <c r="E4" s="4349"/>
      <c r="F4" s="4350" t="s">
        <v>472</v>
      </c>
      <c r="G4" s="4347" t="s">
        <v>6</v>
      </c>
      <c r="H4" s="4387"/>
      <c r="I4" s="4351" t="s">
        <v>473</v>
      </c>
      <c r="J4" s="4388"/>
      <c r="K4" s="4347" t="s">
        <v>474</v>
      </c>
    </row>
    <row r="5" spans="1:16" s="4352" customFormat="1" ht="27" customHeight="1" x14ac:dyDescent="0.3">
      <c r="A5" s="291" t="s">
        <v>475</v>
      </c>
      <c r="B5" s="4353" t="s">
        <v>476</v>
      </c>
      <c r="C5" s="291" t="s">
        <v>477</v>
      </c>
      <c r="D5" s="292" t="s">
        <v>478</v>
      </c>
      <c r="E5" s="4354" t="s">
        <v>479</v>
      </c>
      <c r="F5" s="4353" t="s">
        <v>486</v>
      </c>
      <c r="G5" s="4353" t="s">
        <v>481</v>
      </c>
      <c r="H5" s="291" t="s">
        <v>479</v>
      </c>
      <c r="I5" s="292" t="s">
        <v>489</v>
      </c>
      <c r="J5" s="4354" t="s">
        <v>6</v>
      </c>
      <c r="K5" s="4356" t="s">
        <v>483</v>
      </c>
    </row>
    <row r="6" spans="1:16" s="4352" customFormat="1" ht="30" customHeight="1" thickBot="1" x14ac:dyDescent="0.35">
      <c r="A6" s="4357"/>
      <c r="B6" s="4358" t="s">
        <v>484</v>
      </c>
      <c r="C6" s="4288" t="s">
        <v>485</v>
      </c>
      <c r="D6" s="4289"/>
      <c r="E6" s="4360" t="s">
        <v>481</v>
      </c>
      <c r="F6" s="4361"/>
      <c r="G6" s="4389"/>
      <c r="H6" s="4288" t="s">
        <v>481</v>
      </c>
      <c r="I6" s="4289" t="s">
        <v>490</v>
      </c>
      <c r="J6" s="4360"/>
      <c r="K6" s="4361"/>
    </row>
    <row r="7" spans="1:16" s="4352" customFormat="1" ht="65.25" hidden="1" customHeight="1" x14ac:dyDescent="0.3">
      <c r="A7" s="4365">
        <v>2011</v>
      </c>
      <c r="B7" s="4390">
        <v>1211181</v>
      </c>
      <c r="C7" s="4391">
        <v>14002</v>
      </c>
      <c r="D7" s="4392">
        <v>8951</v>
      </c>
      <c r="E7" s="4393">
        <v>5051</v>
      </c>
      <c r="F7" s="4394">
        <v>-3030</v>
      </c>
      <c r="G7" s="4395">
        <v>2021</v>
      </c>
      <c r="H7" s="4396">
        <v>0.4</v>
      </c>
      <c r="I7" s="4397">
        <v>-0.2</v>
      </c>
      <c r="J7" s="4398">
        <v>0.2</v>
      </c>
      <c r="K7" s="4390">
        <v>1213202</v>
      </c>
    </row>
    <row r="8" spans="1:16" s="4352" customFormat="1" ht="54.75" hidden="1" customHeight="1" x14ac:dyDescent="0.3">
      <c r="A8" s="4365">
        <v>2011</v>
      </c>
      <c r="B8" s="4390">
        <v>1211181</v>
      </c>
      <c r="C8" s="4391">
        <v>14002</v>
      </c>
      <c r="D8" s="4392">
        <v>8951</v>
      </c>
      <c r="E8" s="4393">
        <v>5051</v>
      </c>
      <c r="F8" s="4394">
        <v>-3030</v>
      </c>
      <c r="G8" s="4395">
        <v>2021</v>
      </c>
      <c r="H8" s="4396">
        <v>0.4</v>
      </c>
      <c r="I8" s="4397">
        <v>-0.2</v>
      </c>
      <c r="J8" s="4398">
        <v>0.2</v>
      </c>
      <c r="K8" s="4390">
        <v>1213202</v>
      </c>
    </row>
    <row r="9" spans="1:16" ht="45" customHeight="1" x14ac:dyDescent="0.3">
      <c r="A9" s="4365">
        <v>2022</v>
      </c>
      <c r="B9" s="4366">
        <v>1209950</v>
      </c>
      <c r="C9" s="4399">
        <v>11223</v>
      </c>
      <c r="D9" s="4400">
        <v>12581</v>
      </c>
      <c r="E9" s="4401">
        <v>-1358</v>
      </c>
      <c r="F9" s="4394">
        <v>-3178</v>
      </c>
      <c r="G9" s="4395">
        <v>-4536</v>
      </c>
      <c r="H9" s="4396">
        <v>-0.11223604281168645</v>
      </c>
      <c r="I9" s="4397">
        <v>-0.2626554816314724</v>
      </c>
      <c r="J9" s="4398">
        <v>-0.37489152444315882</v>
      </c>
      <c r="K9" s="4390">
        <v>1205414</v>
      </c>
      <c r="L9" s="278"/>
      <c r="M9" s="4084"/>
      <c r="P9" s="4084"/>
    </row>
    <row r="10" spans="1:16" ht="45" customHeight="1" x14ac:dyDescent="0.3">
      <c r="A10" s="4365">
        <v>2023</v>
      </c>
      <c r="B10" s="4366">
        <v>1205414</v>
      </c>
      <c r="C10" s="4399">
        <v>12097</v>
      </c>
      <c r="D10" s="4400">
        <v>11549</v>
      </c>
      <c r="E10" s="4401">
        <v>548</v>
      </c>
      <c r="F10" s="4394">
        <v>-3026</v>
      </c>
      <c r="G10" s="4395">
        <v>-2478</v>
      </c>
      <c r="H10" s="4396">
        <v>4.5461559265115553E-2</v>
      </c>
      <c r="I10" s="4397">
        <v>-0.25103408455518189</v>
      </c>
      <c r="J10" s="4398">
        <v>-0.3</v>
      </c>
      <c r="K10" s="4390">
        <v>1202936</v>
      </c>
      <c r="L10" s="278"/>
      <c r="M10" s="4084"/>
      <c r="N10" s="4084"/>
      <c r="P10" s="4084"/>
    </row>
    <row r="11" spans="1:16" ht="45" customHeight="1" thickBot="1" x14ac:dyDescent="0.35">
      <c r="A11" s="4402">
        <v>2024</v>
      </c>
      <c r="B11" s="4403">
        <v>1202936</v>
      </c>
      <c r="C11" s="4404">
        <v>12088</v>
      </c>
      <c r="D11" s="4405">
        <v>12164</v>
      </c>
      <c r="E11" s="4406">
        <v>-76</v>
      </c>
      <c r="F11" s="4407">
        <v>-3026</v>
      </c>
      <c r="G11" s="4408">
        <v>-3102</v>
      </c>
      <c r="H11" s="4409">
        <v>-6.3178755977042833E-3</v>
      </c>
      <c r="I11" s="4410">
        <v>-0.25155120471912057</v>
      </c>
      <c r="J11" s="4411">
        <v>-0.25786908031682482</v>
      </c>
      <c r="K11" s="4412">
        <v>1199834</v>
      </c>
      <c r="L11" s="278"/>
      <c r="M11" s="4084"/>
      <c r="N11" s="4084"/>
      <c r="P11" s="4084"/>
    </row>
  </sheetData>
  <mergeCells count="1">
    <mergeCell ref="A1:G1"/>
  </mergeCells>
  <hyperlinks>
    <hyperlink ref="A1:G1" location="CONTENT!B4" display="Back to table of contents" xr:uid="{BB2F6198-1EE5-4769-8517-D8BF3065292C}"/>
    <hyperlink ref="A1" location="CONTENT!A1" display="Back to table of contents" xr:uid="{28A1E98F-74BC-48D6-BF2B-60DC789717A2}"/>
  </hyperlinks>
  <pageMargins left="0.78740157480314965" right="0.23622047244094491" top="0.74803149606299213" bottom="0.2362204724409449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85D91-5E4C-4053-8C93-21818325973F}">
  <dimension ref="A1:O11"/>
  <sheetViews>
    <sheetView workbookViewId="0">
      <pane xSplit="1" ySplit="6" topLeftCell="B7" activePane="bottomRight" state="frozen"/>
      <selection sqref="A1:G1"/>
      <selection pane="topRight" sqref="A1:G1"/>
      <selection pane="bottomLeft" sqref="A1:G1"/>
      <selection pane="bottomRight" activeCell="B9" sqref="B9"/>
    </sheetView>
  </sheetViews>
  <sheetFormatPr defaultColWidth="16" defaultRowHeight="15.6" x14ac:dyDescent="0.3"/>
  <cols>
    <col min="1" max="1" width="9.09765625" style="4414" customWidth="1"/>
    <col min="2" max="2" width="13.19921875" style="4414" customWidth="1"/>
    <col min="3" max="3" width="11.09765625" style="4414" customWidth="1"/>
    <col min="4" max="4" width="10.8984375" style="4414" customWidth="1"/>
    <col min="5" max="6" width="11.69921875" style="4414" customWidth="1"/>
    <col min="7" max="7" width="10.8984375" style="4414" customWidth="1"/>
    <col min="8" max="10" width="12.59765625" style="4414" customWidth="1"/>
    <col min="11" max="11" width="13.19921875" style="4414" customWidth="1"/>
    <col min="12" max="12" width="6.09765625" style="273" customWidth="1"/>
    <col min="13" max="16384" width="16" style="4414"/>
  </cols>
  <sheetData>
    <row r="1" spans="1:15" s="273" customFormat="1" x14ac:dyDescent="0.3">
      <c r="A1" s="5863" t="s">
        <v>0</v>
      </c>
      <c r="B1" s="5863"/>
      <c r="C1" s="5863"/>
      <c r="D1" s="5863"/>
      <c r="E1" s="5863"/>
      <c r="F1" s="5863"/>
      <c r="G1" s="5863"/>
    </row>
    <row r="2" spans="1:15" ht="22.5" customHeight="1" x14ac:dyDescent="0.3">
      <c r="A2" s="4413" t="s">
        <v>491</v>
      </c>
    </row>
    <row r="3" spans="1:15" ht="21" customHeight="1" thickBot="1" x14ac:dyDescent="0.35"/>
    <row r="4" spans="1:15" s="4421" customFormat="1" ht="27.6" customHeight="1" thickBot="1" x14ac:dyDescent="0.35">
      <c r="A4" s="4415"/>
      <c r="B4" s="5880" t="s">
        <v>492</v>
      </c>
      <c r="C4" s="4416"/>
      <c r="D4" s="4417" t="s">
        <v>471</v>
      </c>
      <c r="E4" s="4418"/>
      <c r="F4" s="5880" t="s">
        <v>493</v>
      </c>
      <c r="G4" s="5880" t="s">
        <v>494</v>
      </c>
      <c r="H4" s="4419"/>
      <c r="I4" s="4420" t="s">
        <v>473</v>
      </c>
      <c r="J4" s="4418"/>
      <c r="K4" s="5880" t="s">
        <v>495</v>
      </c>
      <c r="L4" s="4352"/>
    </row>
    <row r="5" spans="1:15" s="4421" customFormat="1" ht="22.95" customHeight="1" x14ac:dyDescent="0.3">
      <c r="A5" s="4422" t="s">
        <v>475</v>
      </c>
      <c r="B5" s="5881"/>
      <c r="C5" s="4423" t="s">
        <v>496</v>
      </c>
      <c r="D5" s="4424" t="s">
        <v>478</v>
      </c>
      <c r="E5" s="4425" t="s">
        <v>479</v>
      </c>
      <c r="F5" s="5881"/>
      <c r="G5" s="5881"/>
      <c r="H5" s="4426" t="s">
        <v>479</v>
      </c>
      <c r="I5" s="292" t="s">
        <v>489</v>
      </c>
      <c r="J5" s="4427" t="s">
        <v>6</v>
      </c>
      <c r="K5" s="5881"/>
      <c r="L5" s="4352"/>
    </row>
    <row r="6" spans="1:15" s="4433" customFormat="1" ht="30" customHeight="1" thickBot="1" x14ac:dyDescent="0.35">
      <c r="A6" s="4428"/>
      <c r="B6" s="5882"/>
      <c r="C6" s="4428"/>
      <c r="D6" s="4429"/>
      <c r="E6" s="4430" t="s">
        <v>481</v>
      </c>
      <c r="F6" s="5882"/>
      <c r="G6" s="5882"/>
      <c r="H6" s="4431" t="s">
        <v>481</v>
      </c>
      <c r="I6" s="4289" t="s">
        <v>490</v>
      </c>
      <c r="J6" s="4432"/>
      <c r="K6" s="5882"/>
      <c r="L6" s="4352"/>
    </row>
    <row r="7" spans="1:15" s="4433" customFormat="1" ht="30" hidden="1" customHeight="1" x14ac:dyDescent="0.3">
      <c r="A7" s="4434">
        <v>2011</v>
      </c>
      <c r="B7" s="4435">
        <v>40221</v>
      </c>
      <c r="C7" s="4436">
        <v>699</v>
      </c>
      <c r="D7" s="4437">
        <v>219</v>
      </c>
      <c r="E7" s="4438">
        <v>480</v>
      </c>
      <c r="F7" s="4439">
        <v>-38</v>
      </c>
      <c r="G7" s="4440">
        <v>442</v>
      </c>
      <c r="H7" s="4441">
        <v>1.2</v>
      </c>
      <c r="I7" s="4442">
        <v>-0.1</v>
      </c>
      <c r="J7" s="4443">
        <v>1.1000000000000001</v>
      </c>
      <c r="K7" s="4444">
        <v>40663</v>
      </c>
      <c r="L7" s="4352"/>
    </row>
    <row r="8" spans="1:15" s="4433" customFormat="1" ht="52.5" hidden="1" customHeight="1" x14ac:dyDescent="0.3">
      <c r="A8" s="4434">
        <v>2011</v>
      </c>
      <c r="B8" s="4435">
        <v>40221</v>
      </c>
      <c r="C8" s="4436">
        <v>699</v>
      </c>
      <c r="D8" s="4437">
        <v>219</v>
      </c>
      <c r="E8" s="4438">
        <v>480</v>
      </c>
      <c r="F8" s="4439">
        <v>-38</v>
      </c>
      <c r="G8" s="4440">
        <v>442</v>
      </c>
      <c r="H8" s="4441">
        <v>1.2</v>
      </c>
      <c r="I8" s="4442">
        <v>-0.1</v>
      </c>
      <c r="J8" s="4443">
        <v>1.1000000000000001</v>
      </c>
      <c r="K8" s="4444">
        <v>40663</v>
      </c>
      <c r="L8" s="4352"/>
    </row>
    <row r="9" spans="1:15" ht="46.5" customHeight="1" x14ac:dyDescent="0.3">
      <c r="A9" s="4434">
        <v>2022</v>
      </c>
      <c r="B9" s="4444">
        <v>43423</v>
      </c>
      <c r="C9" s="4445">
        <v>873</v>
      </c>
      <c r="D9" s="4437">
        <v>357</v>
      </c>
      <c r="E9" s="4446">
        <v>516</v>
      </c>
      <c r="F9" s="4439">
        <v>-213</v>
      </c>
      <c r="G9" s="4440">
        <v>303</v>
      </c>
      <c r="H9" s="4441">
        <v>1.1883103424452479</v>
      </c>
      <c r="I9" s="4442">
        <v>-0.49052345531170116</v>
      </c>
      <c r="J9" s="4443">
        <v>0.7</v>
      </c>
      <c r="K9" s="4444">
        <v>43726</v>
      </c>
      <c r="M9" s="4084"/>
      <c r="N9" s="273"/>
      <c r="O9" s="4445"/>
    </row>
    <row r="10" spans="1:15" ht="46.5" customHeight="1" x14ac:dyDescent="0.3">
      <c r="A10" s="4434">
        <v>2023</v>
      </c>
      <c r="B10" s="4444">
        <v>43726</v>
      </c>
      <c r="C10" s="4445">
        <v>775</v>
      </c>
      <c r="D10" s="4437">
        <v>290</v>
      </c>
      <c r="E10" s="4446">
        <v>485</v>
      </c>
      <c r="F10" s="4439">
        <v>-160</v>
      </c>
      <c r="G10" s="4440">
        <v>325</v>
      </c>
      <c r="H10" s="4441">
        <v>1.1091798929698578</v>
      </c>
      <c r="I10" s="4442">
        <v>-0.36591501623747885</v>
      </c>
      <c r="J10" s="4443">
        <v>0.7</v>
      </c>
      <c r="K10" s="4444">
        <v>44051</v>
      </c>
      <c r="M10" s="4445"/>
      <c r="O10" s="4445"/>
    </row>
    <row r="11" spans="1:15" ht="46.5" customHeight="1" thickBot="1" x14ac:dyDescent="0.35">
      <c r="A11" s="4447">
        <v>2024</v>
      </c>
      <c r="B11" s="4448">
        <v>44051</v>
      </c>
      <c r="C11" s="4449">
        <v>764</v>
      </c>
      <c r="D11" s="4450">
        <v>342</v>
      </c>
      <c r="E11" s="4451">
        <v>422</v>
      </c>
      <c r="F11" s="4452">
        <v>-160</v>
      </c>
      <c r="G11" s="4453">
        <v>262</v>
      </c>
      <c r="H11" s="4454">
        <v>0.95798052257610489</v>
      </c>
      <c r="I11" s="4455">
        <v>-0.36321536400989762</v>
      </c>
      <c r="J11" s="4456">
        <v>0.6</v>
      </c>
      <c r="K11" s="4448">
        <v>44313</v>
      </c>
      <c r="O11" s="4445"/>
    </row>
  </sheetData>
  <mergeCells count="5">
    <mergeCell ref="B4:B6"/>
    <mergeCell ref="F4:F6"/>
    <mergeCell ref="G4:G6"/>
    <mergeCell ref="K4:K6"/>
    <mergeCell ref="A1:G1"/>
  </mergeCells>
  <hyperlinks>
    <hyperlink ref="A1:G1" location="CONTENT!B4" display="Back to table of contents" xr:uid="{89D9D940-A953-4929-BBDC-0F9FF8049FDA}"/>
    <hyperlink ref="A1" location="CONTENT!A1" display="Back to table of contents" xr:uid="{684E1144-F06C-4260-AA05-AA57063A249C}"/>
  </hyperlinks>
  <pageMargins left="0.82677165354330717" right="0.27559055118110237" top="0.63" bottom="0.74803149606299213" header="0.96"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DD8E7-309F-4552-AC23-272D2AC84126}">
  <dimension ref="A1:AH48"/>
  <sheetViews>
    <sheetView workbookViewId="0">
      <selection sqref="A1:G1"/>
    </sheetView>
  </sheetViews>
  <sheetFormatPr defaultColWidth="8.3984375" defaultRowHeight="15.6" x14ac:dyDescent="0.3"/>
  <cols>
    <col min="1" max="1" width="3.09765625" style="273" customWidth="1"/>
    <col min="2" max="2" width="18.3984375" style="273" customWidth="1"/>
    <col min="3" max="4" width="8.69921875" style="273" customWidth="1"/>
    <col min="5" max="5" width="7.69921875" style="273" customWidth="1"/>
    <col min="6" max="6" width="8.69921875" style="273" customWidth="1"/>
    <col min="7" max="7" width="7.59765625" style="273" customWidth="1"/>
    <col min="8" max="8" width="7.69921875" style="273" customWidth="1"/>
    <col min="9" max="9" width="8.5" style="273" customWidth="1"/>
    <col min="10" max="10" width="9" style="273" customWidth="1"/>
    <col min="11" max="214" width="9.59765625" style="273" customWidth="1"/>
    <col min="215" max="16384" width="8.3984375" style="273"/>
  </cols>
  <sheetData>
    <row r="1" spans="1:34" x14ac:dyDescent="0.3">
      <c r="A1" s="5863" t="s">
        <v>0</v>
      </c>
      <c r="B1" s="5863"/>
      <c r="C1" s="5863"/>
      <c r="D1" s="5863"/>
      <c r="E1" s="5863"/>
      <c r="F1" s="5863"/>
      <c r="G1" s="5863"/>
    </row>
    <row r="2" spans="1:34" ht="25.5" customHeight="1" x14ac:dyDescent="0.3">
      <c r="A2" s="270" t="s">
        <v>497</v>
      </c>
      <c r="B2" s="4457"/>
    </row>
    <row r="3" spans="1:34" ht="20.25" customHeight="1" thickBot="1" x14ac:dyDescent="0.35">
      <c r="A3" s="4085"/>
      <c r="B3" s="270" t="s">
        <v>498</v>
      </c>
    </row>
    <row r="4" spans="1:34" ht="17.25" customHeight="1" x14ac:dyDescent="0.3">
      <c r="A4" s="4458"/>
      <c r="B4" s="4459"/>
      <c r="C4" s="5883" t="s">
        <v>499</v>
      </c>
      <c r="D4" s="5884"/>
      <c r="E4" s="5885"/>
      <c r="F4" s="5900" t="s">
        <v>500</v>
      </c>
      <c r="G4" s="5901"/>
      <c r="H4" s="5883" t="s">
        <v>499</v>
      </c>
      <c r="I4" s="5884"/>
      <c r="J4" s="5885"/>
    </row>
    <row r="5" spans="1:34" ht="15" customHeight="1" x14ac:dyDescent="0.3">
      <c r="A5" s="4463" t="s">
        <v>501</v>
      </c>
      <c r="B5" s="4464"/>
      <c r="C5" s="5892" t="s">
        <v>502</v>
      </c>
      <c r="D5" s="5893"/>
      <c r="E5" s="5894"/>
      <c r="F5" s="4314" t="s">
        <v>503</v>
      </c>
      <c r="G5" s="4465"/>
      <c r="H5" s="5892" t="s">
        <v>502</v>
      </c>
      <c r="I5" s="5893"/>
      <c r="J5" s="5894"/>
    </row>
    <row r="6" spans="1:34" ht="18" customHeight="1" thickBot="1" x14ac:dyDescent="0.35">
      <c r="A6" s="4466"/>
      <c r="B6" s="4467"/>
      <c r="C6" s="4468" t="s">
        <v>504</v>
      </c>
      <c r="D6" s="4469"/>
      <c r="E6" s="4469"/>
      <c r="F6" s="5895" t="s">
        <v>505</v>
      </c>
      <c r="G6" s="5896"/>
      <c r="H6" s="5897" t="s">
        <v>504</v>
      </c>
      <c r="I6" s="5898"/>
      <c r="J6" s="5899"/>
    </row>
    <row r="7" spans="1:34" ht="22.5" customHeight="1" x14ac:dyDescent="0.3">
      <c r="A7" s="4472" t="s">
        <v>506</v>
      </c>
      <c r="B7" s="4473"/>
      <c r="C7" s="4458"/>
      <c r="D7" s="4474"/>
      <c r="E7" s="4474"/>
      <c r="F7" s="4475" t="s">
        <v>507</v>
      </c>
      <c r="G7" s="4344"/>
      <c r="H7" s="4458"/>
      <c r="I7" s="4474"/>
      <c r="J7" s="4344"/>
      <c r="L7" s="4476"/>
      <c r="M7" s="4476"/>
      <c r="N7" s="4476"/>
      <c r="O7" s="4476"/>
      <c r="P7" s="4476"/>
      <c r="Q7" s="4476"/>
      <c r="R7" s="4476"/>
      <c r="S7" s="4476"/>
      <c r="T7" s="4476"/>
      <c r="U7" s="4476"/>
      <c r="V7" s="4476"/>
      <c r="W7" s="4476"/>
      <c r="X7" s="4476"/>
      <c r="Y7" s="4476"/>
      <c r="Z7" s="4476"/>
      <c r="AA7" s="4476"/>
      <c r="AB7" s="4476"/>
      <c r="AC7" s="4476"/>
      <c r="AD7" s="4476"/>
      <c r="AE7" s="4476"/>
      <c r="AF7" s="4476"/>
      <c r="AG7" s="4476"/>
      <c r="AH7" s="4476"/>
    </row>
    <row r="8" spans="1:34" ht="18" customHeight="1" x14ac:dyDescent="0.3">
      <c r="A8" s="4477"/>
      <c r="B8" s="277" t="s">
        <v>508</v>
      </c>
      <c r="C8" s="4478"/>
      <c r="D8" s="4479">
        <v>0.2</v>
      </c>
      <c r="E8" s="4480"/>
      <c r="F8" s="5886" t="s">
        <v>509</v>
      </c>
      <c r="G8" s="5887"/>
      <c r="H8" s="4482"/>
      <c r="I8" s="4483">
        <v>0</v>
      </c>
      <c r="J8" s="4480"/>
      <c r="L8" s="4476"/>
      <c r="M8" s="4476"/>
      <c r="N8" s="4476"/>
      <c r="O8" s="4476"/>
      <c r="P8" s="4476"/>
      <c r="Q8" s="4476"/>
      <c r="R8" s="4476"/>
      <c r="S8" s="4476"/>
      <c r="T8" s="4476"/>
      <c r="U8" s="4476"/>
      <c r="V8" s="4476"/>
      <c r="W8" s="4476"/>
      <c r="X8" s="4476"/>
      <c r="Y8" s="4476"/>
      <c r="Z8" s="4476"/>
      <c r="AA8" s="4476"/>
      <c r="AB8" s="4476"/>
      <c r="AC8" s="4476"/>
      <c r="AD8" s="4476"/>
      <c r="AE8" s="4476"/>
      <c r="AF8" s="4476"/>
      <c r="AG8" s="4476"/>
      <c r="AH8" s="4476"/>
    </row>
    <row r="9" spans="1:34" ht="18" customHeight="1" x14ac:dyDescent="0.3">
      <c r="A9" s="4477"/>
      <c r="B9" s="278" t="s">
        <v>510</v>
      </c>
      <c r="C9" s="4484"/>
      <c r="D9" s="4479">
        <v>0.2</v>
      </c>
      <c r="E9" s="4485"/>
      <c r="F9" s="5886" t="s">
        <v>511</v>
      </c>
      <c r="G9" s="5887"/>
      <c r="I9" s="4483">
        <v>0.2</v>
      </c>
      <c r="J9" s="4486"/>
      <c r="L9" s="4476"/>
      <c r="M9" s="4476"/>
      <c r="N9" s="4476"/>
      <c r="O9" s="4476"/>
      <c r="P9" s="4476"/>
      <c r="Q9" s="4476"/>
      <c r="R9" s="4476"/>
      <c r="S9" s="4476"/>
      <c r="T9" s="4476"/>
      <c r="U9" s="4476"/>
      <c r="V9" s="4476"/>
      <c r="W9" s="4476"/>
      <c r="X9" s="4476"/>
      <c r="Y9" s="4476"/>
      <c r="Z9" s="4476"/>
      <c r="AA9" s="4476"/>
      <c r="AB9" s="4476"/>
      <c r="AC9" s="4476"/>
      <c r="AD9" s="4476"/>
      <c r="AE9" s="4476"/>
      <c r="AF9" s="4476"/>
      <c r="AG9" s="4476"/>
      <c r="AH9" s="4476"/>
    </row>
    <row r="10" spans="1:34" ht="18" customHeight="1" x14ac:dyDescent="0.3">
      <c r="A10" s="4477"/>
      <c r="B10" s="278" t="s">
        <v>512</v>
      </c>
      <c r="C10" s="4484"/>
      <c r="D10" s="4483">
        <v>0.7</v>
      </c>
      <c r="E10" s="4485"/>
      <c r="F10" s="5886" t="s">
        <v>513</v>
      </c>
      <c r="G10" s="5887"/>
      <c r="H10" s="4482"/>
      <c r="I10" s="4483" t="s">
        <v>514</v>
      </c>
      <c r="J10" s="4480"/>
      <c r="L10" s="4476"/>
      <c r="M10" s="4476"/>
      <c r="N10" s="4476"/>
      <c r="O10" s="4476"/>
      <c r="P10" s="4476"/>
      <c r="Q10" s="4476"/>
      <c r="R10" s="4476"/>
      <c r="S10" s="4476"/>
      <c r="T10" s="4476"/>
      <c r="U10" s="4476"/>
      <c r="V10" s="4476"/>
      <c r="W10" s="4476"/>
      <c r="X10" s="4476"/>
      <c r="Y10" s="4476"/>
      <c r="Z10" s="4476"/>
      <c r="AA10" s="4476"/>
      <c r="AB10" s="4476"/>
      <c r="AC10" s="4476"/>
      <c r="AD10" s="4476"/>
      <c r="AE10" s="4476"/>
      <c r="AF10" s="4476"/>
      <c r="AG10" s="4476"/>
      <c r="AH10" s="4476"/>
    </row>
    <row r="11" spans="1:34" ht="18" customHeight="1" x14ac:dyDescent="0.3">
      <c r="A11" s="4477"/>
      <c r="B11" s="278" t="s">
        <v>31</v>
      </c>
      <c r="C11" s="4478"/>
      <c r="D11" s="4483">
        <v>1.8</v>
      </c>
      <c r="E11" s="4480"/>
      <c r="F11" s="5886" t="s">
        <v>515</v>
      </c>
      <c r="G11" s="5887"/>
      <c r="H11" s="283"/>
      <c r="I11" s="4487">
        <v>1.3</v>
      </c>
      <c r="J11" s="4486"/>
      <c r="L11" s="4476"/>
      <c r="M11" s="4476"/>
      <c r="N11" s="4476"/>
      <c r="O11" s="4476"/>
      <c r="P11" s="4476"/>
      <c r="Q11" s="4476"/>
      <c r="R11" s="4476"/>
      <c r="S11" s="4476"/>
      <c r="T11" s="4476"/>
      <c r="U11" s="4476"/>
      <c r="V11" s="4476"/>
      <c r="W11" s="4476"/>
      <c r="X11" s="4476"/>
      <c r="Y11" s="4476"/>
      <c r="Z11" s="4476"/>
      <c r="AA11" s="4476"/>
      <c r="AB11" s="4476"/>
      <c r="AC11" s="4476"/>
      <c r="AD11" s="4476"/>
      <c r="AE11" s="4476"/>
      <c r="AF11" s="4476"/>
      <c r="AG11" s="4476"/>
      <c r="AH11" s="4476"/>
    </row>
    <row r="12" spans="1:34" ht="18" customHeight="1" x14ac:dyDescent="0.3">
      <c r="A12" s="4477"/>
      <c r="B12" s="278" t="s">
        <v>516</v>
      </c>
      <c r="C12" s="4478"/>
      <c r="D12" s="4483">
        <v>2</v>
      </c>
      <c r="E12" s="4480"/>
      <c r="F12" s="5888"/>
      <c r="G12" s="5889"/>
      <c r="H12" s="4489"/>
      <c r="I12" s="4483"/>
      <c r="J12" s="4490"/>
    </row>
    <row r="13" spans="1:34" ht="14.25" customHeight="1" x14ac:dyDescent="0.3">
      <c r="A13" s="4477"/>
      <c r="B13" s="278" t="s">
        <v>37</v>
      </c>
      <c r="C13" s="4491"/>
      <c r="D13" s="4483">
        <v>6.5</v>
      </c>
      <c r="E13" s="4480"/>
      <c r="F13" s="4492"/>
      <c r="G13" s="4345"/>
      <c r="H13" s="4489"/>
      <c r="I13" s="4493"/>
      <c r="J13" s="4490"/>
    </row>
    <row r="14" spans="1:34" ht="22.5" customHeight="1" x14ac:dyDescent="0.3">
      <c r="A14" s="4494" t="s">
        <v>517</v>
      </c>
      <c r="B14" s="278"/>
      <c r="C14" s="4478"/>
      <c r="D14" s="283"/>
      <c r="E14" s="283"/>
      <c r="F14" s="4495" t="s">
        <v>518</v>
      </c>
      <c r="G14" s="4345"/>
      <c r="H14" s="4489"/>
      <c r="I14" s="4493"/>
      <c r="J14" s="4490"/>
    </row>
    <row r="15" spans="1:34" ht="18" customHeight="1" x14ac:dyDescent="0.3">
      <c r="A15" s="4477"/>
      <c r="B15" s="278" t="s">
        <v>519</v>
      </c>
      <c r="C15" s="4478"/>
      <c r="D15" s="4483">
        <v>1.8</v>
      </c>
      <c r="E15" s="4480"/>
      <c r="F15" s="4496" t="s">
        <v>520</v>
      </c>
      <c r="G15" s="4345"/>
      <c r="H15" s="4497"/>
      <c r="I15" s="4483">
        <v>0.6</v>
      </c>
      <c r="J15" s="4498"/>
    </row>
    <row r="16" spans="1:34" ht="18" customHeight="1" x14ac:dyDescent="0.3">
      <c r="A16" s="4477"/>
      <c r="B16" s="278" t="s">
        <v>521</v>
      </c>
      <c r="C16" s="4478"/>
      <c r="D16" s="4483" t="s">
        <v>514</v>
      </c>
      <c r="E16" s="4480"/>
      <c r="F16" s="4481" t="s">
        <v>522</v>
      </c>
      <c r="G16" s="4345"/>
      <c r="H16" s="4478"/>
      <c r="I16" s="4483" t="s">
        <v>514</v>
      </c>
      <c r="J16" s="4480"/>
    </row>
    <row r="17" spans="1:18" ht="18" customHeight="1" x14ac:dyDescent="0.3">
      <c r="A17" s="4477"/>
      <c r="B17" s="278" t="s">
        <v>523</v>
      </c>
      <c r="C17" s="4478"/>
      <c r="D17" s="4483" t="s">
        <v>514</v>
      </c>
      <c r="E17" s="4480"/>
      <c r="F17" s="5890" t="s">
        <v>524</v>
      </c>
      <c r="G17" s="5891"/>
      <c r="I17" s="4483">
        <v>0.5</v>
      </c>
      <c r="J17" s="4480"/>
    </row>
    <row r="18" spans="1:18" ht="18" customHeight="1" x14ac:dyDescent="0.3">
      <c r="A18" s="4477"/>
      <c r="B18" s="278" t="s">
        <v>525</v>
      </c>
      <c r="C18" s="4478"/>
      <c r="D18" s="4483">
        <v>0.3</v>
      </c>
      <c r="E18" s="4480"/>
      <c r="F18" s="4492" t="s">
        <v>526</v>
      </c>
      <c r="G18" s="4345"/>
      <c r="H18" s="4482"/>
      <c r="I18" s="4499">
        <v>-0.2</v>
      </c>
      <c r="J18" s="4490"/>
    </row>
    <row r="19" spans="1:18" ht="18.75" customHeight="1" x14ac:dyDescent="0.3">
      <c r="A19" s="4477"/>
      <c r="B19" s="278"/>
      <c r="C19" s="4488"/>
      <c r="D19" s="4487"/>
      <c r="E19" s="4487"/>
      <c r="F19" s="5890" t="s">
        <v>527</v>
      </c>
      <c r="G19" s="5891"/>
      <c r="H19" s="4489"/>
      <c r="I19" s="4483" t="s">
        <v>514</v>
      </c>
      <c r="J19" s="4345"/>
    </row>
    <row r="20" spans="1:18" ht="22.5" customHeight="1" x14ac:dyDescent="0.3">
      <c r="A20" s="4494" t="s">
        <v>528</v>
      </c>
      <c r="B20" s="278"/>
      <c r="C20" s="4500"/>
      <c r="D20" s="4487"/>
      <c r="E20" s="4487"/>
      <c r="F20" s="4482"/>
      <c r="G20" s="4334"/>
      <c r="J20" s="4334"/>
    </row>
    <row r="21" spans="1:18" ht="18" customHeight="1" x14ac:dyDescent="0.3">
      <c r="A21" s="4477"/>
      <c r="B21" s="278" t="s">
        <v>25</v>
      </c>
      <c r="C21" s="4478"/>
      <c r="D21" s="4483">
        <v>1.3</v>
      </c>
      <c r="E21" s="4480"/>
      <c r="F21" s="4492"/>
      <c r="G21" s="4345"/>
      <c r="H21" s="4492"/>
      <c r="I21" s="283"/>
      <c r="J21" s="4345"/>
    </row>
    <row r="22" spans="1:18" ht="18" customHeight="1" x14ac:dyDescent="0.3">
      <c r="A22" s="4477"/>
      <c r="B22" s="278" t="s">
        <v>529</v>
      </c>
      <c r="C22" s="4478"/>
      <c r="D22" s="4483">
        <v>0.9</v>
      </c>
      <c r="E22" s="4480"/>
      <c r="F22" s="4492"/>
      <c r="G22" s="4345"/>
      <c r="H22" s="4492"/>
      <c r="I22" s="283"/>
      <c r="J22" s="4345"/>
    </row>
    <row r="23" spans="1:18" ht="12" customHeight="1" thickBot="1" x14ac:dyDescent="0.35">
      <c r="A23" s="4466"/>
      <c r="B23" s="4501"/>
      <c r="C23" s="4502"/>
      <c r="D23" s="4503"/>
      <c r="E23" s="4503"/>
      <c r="F23" s="4504"/>
      <c r="G23" s="4346"/>
      <c r="H23" s="4504"/>
      <c r="I23" s="4505"/>
      <c r="J23" s="4346"/>
    </row>
    <row r="24" spans="1:18" ht="15" customHeight="1" x14ac:dyDescent="0.3">
      <c r="A24" s="278" t="s">
        <v>530</v>
      </c>
      <c r="B24" s="278"/>
      <c r="C24" s="4483"/>
      <c r="D24" s="4487"/>
      <c r="E24" s="4487"/>
      <c r="F24" s="283"/>
      <c r="G24" s="283"/>
      <c r="H24" s="283"/>
      <c r="I24" s="283"/>
      <c r="J24" s="283"/>
    </row>
    <row r="25" spans="1:18" ht="15.75" customHeight="1" x14ac:dyDescent="0.3">
      <c r="A25" s="277" t="s">
        <v>531</v>
      </c>
      <c r="B25" s="278"/>
    </row>
    <row r="26" spans="1:18" ht="13.5" customHeight="1" x14ac:dyDescent="0.3">
      <c r="A26" s="278"/>
      <c r="B26" s="281" t="s">
        <v>532</v>
      </c>
    </row>
    <row r="27" spans="1:18" ht="13.5" customHeight="1" x14ac:dyDescent="0.3">
      <c r="B27" s="278" t="s">
        <v>533</v>
      </c>
    </row>
    <row r="28" spans="1:18" ht="13.5" customHeight="1" x14ac:dyDescent="0.3">
      <c r="B28" s="278"/>
    </row>
    <row r="29" spans="1:18" ht="22.5" customHeight="1" x14ac:dyDescent="0.3">
      <c r="A29" s="270" t="s">
        <v>534</v>
      </c>
      <c r="B29" s="4085"/>
    </row>
    <row r="30" spans="1:18" ht="13.5" customHeight="1" x14ac:dyDescent="0.3">
      <c r="B30" s="4085"/>
      <c r="D30" s="4085" t="s">
        <v>535</v>
      </c>
    </row>
    <row r="31" spans="1:18" ht="9" customHeight="1" thickBot="1" x14ac:dyDescent="0.35"/>
    <row r="32" spans="1:18" ht="17.25" customHeight="1" x14ac:dyDescent="0.3">
      <c r="A32" s="4506" t="s">
        <v>536</v>
      </c>
      <c r="B32" s="4507"/>
      <c r="C32" s="5883" t="s">
        <v>537</v>
      </c>
      <c r="D32" s="5884"/>
      <c r="E32" s="5884"/>
      <c r="F32" s="5884"/>
      <c r="G32" s="5885"/>
      <c r="H32" s="5883" t="s">
        <v>538</v>
      </c>
      <c r="I32" s="5884"/>
      <c r="J32" s="5884"/>
      <c r="K32" s="5884"/>
      <c r="L32" s="5885"/>
      <c r="R32" s="273" t="s">
        <v>539</v>
      </c>
    </row>
    <row r="33" spans="1:12" ht="4.5" customHeight="1" thickBot="1" x14ac:dyDescent="0.35">
      <c r="A33" s="4482"/>
      <c r="B33" s="4508"/>
      <c r="C33" s="4504"/>
      <c r="D33" s="4505"/>
      <c r="E33" s="4505"/>
      <c r="F33" s="4505"/>
      <c r="G33" s="4346"/>
      <c r="H33" s="4504"/>
      <c r="I33" s="4505"/>
      <c r="J33" s="4505"/>
      <c r="K33" s="4505"/>
      <c r="L33" s="4346"/>
    </row>
    <row r="34" spans="1:12" ht="20.25" customHeight="1" x14ac:dyDescent="0.3">
      <c r="A34" s="4509"/>
      <c r="B34" s="4157" t="s">
        <v>540</v>
      </c>
      <c r="C34" s="4510" t="s">
        <v>541</v>
      </c>
      <c r="D34" s="4242" t="s">
        <v>542</v>
      </c>
      <c r="E34" s="4511" t="s">
        <v>543</v>
      </c>
      <c r="F34" s="4512" t="s">
        <v>544</v>
      </c>
      <c r="G34" s="4513" t="s">
        <v>545</v>
      </c>
      <c r="H34" s="4510" t="s">
        <v>541</v>
      </c>
      <c r="I34" s="4242" t="s">
        <v>546</v>
      </c>
      <c r="J34" s="4514" t="s">
        <v>543</v>
      </c>
      <c r="K34" s="4511" t="s">
        <v>547</v>
      </c>
      <c r="L34" s="4513" t="s">
        <v>545</v>
      </c>
    </row>
    <row r="35" spans="1:12" ht="15" customHeight="1" x14ac:dyDescent="0.3">
      <c r="A35" s="4482"/>
      <c r="B35" s="4345"/>
      <c r="C35" s="4515">
        <v>1984</v>
      </c>
      <c r="D35" s="4069" t="s">
        <v>548</v>
      </c>
      <c r="E35" s="4516" t="s">
        <v>549</v>
      </c>
      <c r="F35" s="4517" t="s">
        <v>550</v>
      </c>
      <c r="G35" s="4518" t="s">
        <v>551</v>
      </c>
      <c r="H35" s="4515">
        <v>1984</v>
      </c>
      <c r="I35" s="4069" t="s">
        <v>548</v>
      </c>
      <c r="J35" s="4519" t="s">
        <v>549</v>
      </c>
      <c r="K35" s="4516" t="s">
        <v>550</v>
      </c>
      <c r="L35" s="4518" t="s">
        <v>551</v>
      </c>
    </row>
    <row r="36" spans="1:12" ht="3" customHeight="1" thickBot="1" x14ac:dyDescent="0.35">
      <c r="A36" s="4520"/>
      <c r="B36" s="4346"/>
      <c r="C36" s="4521"/>
      <c r="D36" s="4522"/>
      <c r="E36" s="4505"/>
      <c r="F36" s="4505"/>
      <c r="G36" s="4338"/>
      <c r="H36" s="4521"/>
      <c r="I36" s="4522"/>
      <c r="J36" s="4346"/>
      <c r="K36" s="4523"/>
      <c r="L36" s="4338"/>
    </row>
    <row r="37" spans="1:12" ht="20.25" customHeight="1" x14ac:dyDescent="0.3">
      <c r="A37" s="4524"/>
      <c r="B37" s="4525">
        <v>0</v>
      </c>
      <c r="C37" s="4526">
        <v>64.400000000000006</v>
      </c>
      <c r="D37" s="4527">
        <v>65.599999999999994</v>
      </c>
      <c r="E37" s="4528">
        <v>68.17</v>
      </c>
      <c r="F37" s="4529">
        <v>70.42</v>
      </c>
      <c r="G37" s="4530">
        <v>69.95</v>
      </c>
      <c r="H37" s="4526">
        <v>71.7</v>
      </c>
      <c r="I37" s="4527">
        <v>73.400000000000006</v>
      </c>
      <c r="J37" s="4528">
        <v>75.3</v>
      </c>
      <c r="K37" s="4527">
        <v>77.5</v>
      </c>
      <c r="L37" s="4530">
        <v>76.87</v>
      </c>
    </row>
    <row r="38" spans="1:12" ht="20.100000000000001" customHeight="1" x14ac:dyDescent="0.3">
      <c r="A38" s="4482"/>
      <c r="B38" s="4486">
        <v>10</v>
      </c>
      <c r="C38" s="4531">
        <v>56.8</v>
      </c>
      <c r="D38" s="4073">
        <v>57.5</v>
      </c>
      <c r="E38" s="4073">
        <v>59.69</v>
      </c>
      <c r="F38" s="4532">
        <v>61.62</v>
      </c>
      <c r="G38" s="4533">
        <v>61.23</v>
      </c>
      <c r="H38" s="4531">
        <v>63.9</v>
      </c>
      <c r="I38" s="4073">
        <v>65</v>
      </c>
      <c r="J38" s="4073">
        <v>66.510000000000005</v>
      </c>
      <c r="K38" s="4073">
        <v>68.59</v>
      </c>
      <c r="L38" s="4533">
        <v>67.91</v>
      </c>
    </row>
    <row r="39" spans="1:12" ht="20.100000000000001" customHeight="1" x14ac:dyDescent="0.3">
      <c r="A39" s="4482"/>
      <c r="B39" s="4486">
        <v>20</v>
      </c>
      <c r="C39" s="4531">
        <v>47.2</v>
      </c>
      <c r="D39" s="4073">
        <v>47.8</v>
      </c>
      <c r="E39" s="4532">
        <v>49.97</v>
      </c>
      <c r="F39" s="4534">
        <v>51.9</v>
      </c>
      <c r="G39" s="4533">
        <v>51.52</v>
      </c>
      <c r="H39" s="4531">
        <v>54.3</v>
      </c>
      <c r="I39" s="4073">
        <v>55.3</v>
      </c>
      <c r="J39" s="4073">
        <v>56.72</v>
      </c>
      <c r="K39" s="4535">
        <v>58.7</v>
      </c>
      <c r="L39" s="4533">
        <v>58.09</v>
      </c>
    </row>
    <row r="40" spans="1:12" ht="20.100000000000001" customHeight="1" x14ac:dyDescent="0.3">
      <c r="A40" s="4482"/>
      <c r="B40" s="4486">
        <v>30</v>
      </c>
      <c r="C40" s="4531">
        <v>37.799999999999997</v>
      </c>
      <c r="D40" s="4073">
        <v>38.299999999999997</v>
      </c>
      <c r="E40" s="4532">
        <v>40.6</v>
      </c>
      <c r="F40" s="4073">
        <v>42.61</v>
      </c>
      <c r="G40" s="4536">
        <v>42.3</v>
      </c>
      <c r="H40" s="4531">
        <v>44.9</v>
      </c>
      <c r="I40" s="4073">
        <v>45.8</v>
      </c>
      <c r="J40" s="4532">
        <v>47.07</v>
      </c>
      <c r="K40" s="4073">
        <v>49.05</v>
      </c>
      <c r="L40" s="4536">
        <v>48.37</v>
      </c>
    </row>
    <row r="41" spans="1:12" ht="20.100000000000001" customHeight="1" x14ac:dyDescent="0.3">
      <c r="A41" s="4482"/>
      <c r="B41" s="4486">
        <v>40</v>
      </c>
      <c r="C41" s="4531">
        <v>28.8</v>
      </c>
      <c r="D41" s="4073">
        <v>29.4</v>
      </c>
      <c r="E41" s="4532">
        <v>31.5</v>
      </c>
      <c r="F41" s="4534">
        <v>33.729999999999997</v>
      </c>
      <c r="G41" s="4533">
        <v>33.29</v>
      </c>
      <c r="H41" s="4531">
        <v>35.5</v>
      </c>
      <c r="I41" s="4073">
        <v>36.299999999999997</v>
      </c>
      <c r="J41" s="4532">
        <v>37.51</v>
      </c>
      <c r="K41" s="4073">
        <v>39.54</v>
      </c>
      <c r="L41" s="4533">
        <v>38.94</v>
      </c>
    </row>
    <row r="42" spans="1:12" ht="20.100000000000001" customHeight="1" x14ac:dyDescent="0.3">
      <c r="A42" s="4482"/>
      <c r="B42" s="4486">
        <v>50</v>
      </c>
      <c r="C42" s="4531">
        <v>20.7</v>
      </c>
      <c r="D42" s="4073">
        <v>21.4</v>
      </c>
      <c r="E42" s="4532">
        <v>23.28</v>
      </c>
      <c r="F42" s="4534">
        <v>25.38</v>
      </c>
      <c r="G42" s="4533">
        <v>25.15</v>
      </c>
      <c r="H42" s="4531">
        <v>26.5</v>
      </c>
      <c r="I42" s="4073">
        <v>27.3</v>
      </c>
      <c r="J42" s="4532">
        <v>28.4</v>
      </c>
      <c r="K42" s="4073">
        <v>30.46</v>
      </c>
      <c r="L42" s="4533">
        <v>30.03</v>
      </c>
    </row>
    <row r="43" spans="1:12" ht="20.100000000000001" customHeight="1" x14ac:dyDescent="0.3">
      <c r="A43" s="4482"/>
      <c r="B43" s="4486">
        <v>60</v>
      </c>
      <c r="C43" s="4531">
        <v>13.8</v>
      </c>
      <c r="D43" s="4073">
        <v>14.8</v>
      </c>
      <c r="E43" s="4073">
        <v>16.12</v>
      </c>
      <c r="F43" s="4073">
        <v>18.04</v>
      </c>
      <c r="G43" s="4533">
        <v>17.920000000000002</v>
      </c>
      <c r="H43" s="4531">
        <v>18.399999999999999</v>
      </c>
      <c r="I43" s="4073">
        <v>19.100000000000001</v>
      </c>
      <c r="J43" s="4532">
        <v>20.27</v>
      </c>
      <c r="K43" s="4073">
        <v>22.04</v>
      </c>
      <c r="L43" s="4533">
        <v>21.7</v>
      </c>
    </row>
    <row r="44" spans="1:12" ht="20.100000000000001" customHeight="1" x14ac:dyDescent="0.3">
      <c r="A44" s="4482"/>
      <c r="B44" s="4486">
        <v>70</v>
      </c>
      <c r="C44" s="4531">
        <v>8.5</v>
      </c>
      <c r="D44" s="4073">
        <v>9.6</v>
      </c>
      <c r="E44" s="4532">
        <v>10.6</v>
      </c>
      <c r="F44" s="4073">
        <v>11.9</v>
      </c>
      <c r="G44" s="4536">
        <v>11.84</v>
      </c>
      <c r="H44" s="4531">
        <v>11.6</v>
      </c>
      <c r="I44" s="4073">
        <v>12.3</v>
      </c>
      <c r="J44" s="4532">
        <v>13.3</v>
      </c>
      <c r="K44" s="4073">
        <v>14.69</v>
      </c>
      <c r="L44" s="4536">
        <v>14.18</v>
      </c>
    </row>
    <row r="45" spans="1:12" ht="20.100000000000001" customHeight="1" x14ac:dyDescent="0.3">
      <c r="A45" s="4482"/>
      <c r="B45" s="4486">
        <v>80</v>
      </c>
      <c r="C45" s="4531">
        <v>4.8</v>
      </c>
      <c r="D45" s="4073">
        <v>5.8</v>
      </c>
      <c r="E45" s="4073">
        <v>6.51</v>
      </c>
      <c r="F45" s="4532">
        <v>7.22</v>
      </c>
      <c r="G45" s="4533">
        <v>6.98</v>
      </c>
      <c r="H45" s="4531">
        <v>6.9</v>
      </c>
      <c r="I45" s="4073">
        <v>7.4</v>
      </c>
      <c r="J45" s="4073">
        <v>8.06</v>
      </c>
      <c r="K45" s="4073">
        <v>8.94</v>
      </c>
      <c r="L45" s="4533">
        <v>8.17</v>
      </c>
    </row>
    <row r="46" spans="1:12" ht="3" customHeight="1" thickBot="1" x14ac:dyDescent="0.35">
      <c r="A46" s="4520"/>
      <c r="B46" s="4338"/>
      <c r="C46" s="4537"/>
      <c r="D46" s="4538"/>
      <c r="E46" s="4538"/>
      <c r="F46" s="4538"/>
      <c r="G46" s="4539"/>
      <c r="H46" s="4537"/>
      <c r="I46" s="4538"/>
      <c r="J46" s="4338"/>
      <c r="K46" s="4538"/>
      <c r="L46" s="4539"/>
    </row>
    <row r="47" spans="1:12" ht="7.5" customHeight="1" x14ac:dyDescent="0.3"/>
    <row r="48" spans="1:12" ht="15" customHeight="1" x14ac:dyDescent="0.3">
      <c r="B48" s="277"/>
    </row>
  </sheetData>
  <mergeCells count="17">
    <mergeCell ref="H4:J4"/>
    <mergeCell ref="C5:E5"/>
    <mergeCell ref="H5:J5"/>
    <mergeCell ref="A1:G1"/>
    <mergeCell ref="F19:G19"/>
    <mergeCell ref="F6:G6"/>
    <mergeCell ref="H6:J6"/>
    <mergeCell ref="C4:E4"/>
    <mergeCell ref="F4:G4"/>
    <mergeCell ref="C32:G32"/>
    <mergeCell ref="H32:L32"/>
    <mergeCell ref="F8:G8"/>
    <mergeCell ref="F9:G9"/>
    <mergeCell ref="F10:G10"/>
    <mergeCell ref="F11:G11"/>
    <mergeCell ref="F12:G12"/>
    <mergeCell ref="F17:G17"/>
  </mergeCells>
  <hyperlinks>
    <hyperlink ref="A1:G1" location="CONTENT!B4" display="Back to table of contents" xr:uid="{80A5672D-E1EC-466F-86AC-D9A2E9A1F42F}"/>
    <hyperlink ref="A1" location="CONTENT!A1" display="Back to table of contents" xr:uid="{54C98787-5332-44F8-A9FA-848055D82336}"/>
  </hyperlinks>
  <pageMargins left="0.9055118110236221" right="0.27559055118110237" top="0.59055118110236227" bottom="0.23622047244094491" header="0.35433070866141736" footer="0.31496062992125984"/>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3FFA-765E-4920-93DE-0899286AE79E}">
  <dimension ref="A1:Q48"/>
  <sheetViews>
    <sheetView workbookViewId="0">
      <pane xSplit="1" ySplit="6" topLeftCell="B7" activePane="bottomRight" state="frozen"/>
      <selection sqref="A1:G1"/>
      <selection pane="topRight" sqref="A1:G1"/>
      <selection pane="bottomLeft" sqref="A1:G1"/>
      <selection pane="bottomRight" activeCell="B7" sqref="B7"/>
    </sheetView>
  </sheetViews>
  <sheetFormatPr defaultColWidth="9.59765625" defaultRowHeight="15.6" x14ac:dyDescent="0.3"/>
  <cols>
    <col min="1" max="1" width="9.3984375" style="273" customWidth="1"/>
    <col min="2" max="2" width="13.5" style="273" customWidth="1"/>
    <col min="3" max="3" width="11.09765625" style="273" customWidth="1"/>
    <col min="4" max="4" width="9.8984375" style="273" customWidth="1"/>
    <col min="5" max="5" width="9.69921875" style="273" customWidth="1"/>
    <col min="6" max="6" width="9.8984375" style="273" customWidth="1"/>
    <col min="7" max="7" width="11.69921875" style="273" customWidth="1"/>
    <col min="8" max="8" width="11.09765625" style="273" customWidth="1"/>
    <col min="9" max="9" width="7.19921875" style="273" customWidth="1"/>
    <col min="10" max="10" width="12.19921875" style="273" bestFit="1" customWidth="1"/>
    <col min="11" max="16384" width="9.59765625" style="273"/>
  </cols>
  <sheetData>
    <row r="1" spans="1:17" x14ac:dyDescent="0.3">
      <c r="A1" s="5863" t="s">
        <v>0</v>
      </c>
      <c r="B1" s="5863"/>
      <c r="C1" s="5863"/>
      <c r="D1" s="5863"/>
      <c r="E1" s="5863"/>
      <c r="F1" s="5863"/>
      <c r="G1" s="5863"/>
    </row>
    <row r="2" spans="1:17" ht="29.25" customHeight="1" x14ac:dyDescent="0.3">
      <c r="A2" s="270" t="s">
        <v>552</v>
      </c>
      <c r="I2" s="4476"/>
      <c r="J2" s="4476"/>
      <c r="K2" s="4476"/>
      <c r="L2" s="4476"/>
      <c r="M2" s="4476"/>
      <c r="N2" s="4476"/>
      <c r="O2" s="4476"/>
      <c r="P2" s="4476"/>
      <c r="Q2" s="4476"/>
    </row>
    <row r="3" spans="1:17" ht="11.25" customHeight="1" thickBot="1" x14ac:dyDescent="0.35">
      <c r="I3" s="4476"/>
      <c r="J3" s="4476"/>
      <c r="K3" s="4476"/>
      <c r="L3" s="4476"/>
      <c r="M3" s="4476"/>
      <c r="N3" s="4476"/>
      <c r="O3" s="4476"/>
      <c r="P3" s="4476"/>
      <c r="Q3" s="4476"/>
    </row>
    <row r="4" spans="1:17" ht="22.5" customHeight="1" x14ac:dyDescent="0.3">
      <c r="A4" s="4839"/>
      <c r="B4" s="4839" t="s">
        <v>470</v>
      </c>
      <c r="C4" s="4839" t="s">
        <v>477</v>
      </c>
      <c r="D4" s="4839"/>
      <c r="E4" s="4839" t="s">
        <v>553</v>
      </c>
      <c r="F4" s="4839" t="s">
        <v>554</v>
      </c>
      <c r="G4" s="4839" t="s">
        <v>555</v>
      </c>
      <c r="H4" s="4839"/>
      <c r="I4" s="4476"/>
      <c r="J4" s="4476"/>
      <c r="K4" s="4476"/>
      <c r="L4" s="4476"/>
      <c r="M4" s="4476"/>
      <c r="N4" s="4476"/>
      <c r="O4" s="4476"/>
      <c r="P4" s="4476"/>
      <c r="Q4" s="4476"/>
    </row>
    <row r="5" spans="1:17" ht="22.5" customHeight="1" x14ac:dyDescent="0.3">
      <c r="A5" s="4365" t="s">
        <v>2</v>
      </c>
      <c r="B5" s="4365" t="s">
        <v>556</v>
      </c>
      <c r="C5" s="4365" t="s">
        <v>485</v>
      </c>
      <c r="D5" s="4365" t="s">
        <v>478</v>
      </c>
      <c r="E5" s="4841" t="s">
        <v>557</v>
      </c>
      <c r="F5" s="4365" t="s">
        <v>485</v>
      </c>
      <c r="G5" s="4365" t="s">
        <v>558</v>
      </c>
      <c r="H5" s="4365" t="s">
        <v>559</v>
      </c>
      <c r="I5" s="4476"/>
      <c r="J5" s="4476"/>
      <c r="K5" s="4476"/>
      <c r="L5" s="4476"/>
      <c r="M5" s="4476"/>
      <c r="N5" s="4476"/>
      <c r="O5" s="4476"/>
      <c r="P5" s="4476"/>
      <c r="Q5" s="4476"/>
    </row>
    <row r="6" spans="1:17" ht="22.5" customHeight="1" thickBot="1" x14ac:dyDescent="0.35">
      <c r="A6" s="4402"/>
      <c r="B6" s="4842" t="s">
        <v>560</v>
      </c>
      <c r="C6" s="4402"/>
      <c r="D6" s="4402"/>
      <c r="E6" s="4402"/>
      <c r="F6" s="4402"/>
      <c r="G6" s="4402"/>
      <c r="H6" s="4402"/>
      <c r="I6" s="4476"/>
      <c r="J6" s="4476"/>
      <c r="K6" s="4476"/>
      <c r="L6" s="4476"/>
      <c r="M6" s="4476"/>
      <c r="N6" s="4476"/>
      <c r="O6" s="4476"/>
      <c r="P6" s="4476"/>
      <c r="Q6" s="4476"/>
    </row>
    <row r="7" spans="1:17" ht="15.75" customHeight="1" x14ac:dyDescent="0.3">
      <c r="A7" s="4684">
        <v>1989</v>
      </c>
      <c r="B7" s="4867">
        <v>1051260</v>
      </c>
      <c r="C7" s="4867">
        <v>21822</v>
      </c>
      <c r="D7" s="4867">
        <v>7149</v>
      </c>
      <c r="E7" s="4867">
        <v>498</v>
      </c>
      <c r="F7" s="4867">
        <v>415</v>
      </c>
      <c r="G7" s="4867">
        <v>11197</v>
      </c>
      <c r="H7" s="4128">
        <v>711</v>
      </c>
      <c r="I7" s="4476"/>
      <c r="J7" s="4476"/>
      <c r="K7" s="4476"/>
      <c r="L7" s="4476"/>
      <c r="M7" s="4476"/>
      <c r="N7" s="4476"/>
      <c r="O7" s="4476"/>
      <c r="P7" s="4476"/>
      <c r="Q7" s="4476"/>
    </row>
    <row r="8" spans="1:17" ht="15.75" customHeight="1" x14ac:dyDescent="0.3">
      <c r="A8" s="4684">
        <v>1990</v>
      </c>
      <c r="B8" s="4867">
        <v>1058775</v>
      </c>
      <c r="C8" s="4867">
        <v>22602</v>
      </c>
      <c r="D8" s="4867">
        <v>7031</v>
      </c>
      <c r="E8" s="4867">
        <v>462</v>
      </c>
      <c r="F8" s="4867">
        <v>365</v>
      </c>
      <c r="G8" s="4867">
        <v>11425</v>
      </c>
      <c r="H8" s="4128">
        <v>549</v>
      </c>
      <c r="I8" s="4476"/>
      <c r="J8" s="4476"/>
      <c r="K8" s="4476"/>
      <c r="L8" s="4476"/>
      <c r="M8" s="4476"/>
      <c r="N8" s="4476"/>
      <c r="O8" s="4476"/>
      <c r="P8" s="4476"/>
      <c r="Q8" s="4476"/>
    </row>
    <row r="9" spans="1:17" ht="15.75" customHeight="1" x14ac:dyDescent="0.3">
      <c r="A9" s="4684">
        <v>1991</v>
      </c>
      <c r="B9" s="4867">
        <v>1070266</v>
      </c>
      <c r="C9" s="4867">
        <v>22197</v>
      </c>
      <c r="D9" s="4867">
        <v>7027</v>
      </c>
      <c r="E9" s="4867">
        <v>413</v>
      </c>
      <c r="F9" s="4867">
        <v>400</v>
      </c>
      <c r="G9" s="4867">
        <v>11295</v>
      </c>
      <c r="H9" s="4128">
        <v>707</v>
      </c>
      <c r="I9" s="4476"/>
      <c r="J9" s="4476"/>
      <c r="K9" s="4476"/>
      <c r="L9" s="4476"/>
      <c r="M9" s="4476"/>
      <c r="N9" s="4476"/>
      <c r="O9" s="4476"/>
      <c r="P9" s="4476"/>
      <c r="Q9" s="4476"/>
    </row>
    <row r="10" spans="1:17" ht="15.75" customHeight="1" x14ac:dyDescent="0.3">
      <c r="A10" s="4684">
        <v>1992</v>
      </c>
      <c r="B10" s="4867">
        <v>1084441</v>
      </c>
      <c r="C10" s="4867">
        <v>22902</v>
      </c>
      <c r="D10" s="4867">
        <v>7023</v>
      </c>
      <c r="E10" s="4867">
        <v>426</v>
      </c>
      <c r="F10" s="4867">
        <v>291</v>
      </c>
      <c r="G10" s="4867">
        <v>11408</v>
      </c>
      <c r="H10" s="4128">
        <v>781</v>
      </c>
      <c r="I10" s="4476"/>
      <c r="J10" s="4476"/>
      <c r="K10" s="4476"/>
      <c r="L10" s="4476"/>
      <c r="M10" s="4476"/>
      <c r="N10" s="4476"/>
      <c r="O10" s="4476"/>
      <c r="P10" s="4476"/>
      <c r="Q10" s="4476"/>
    </row>
    <row r="11" spans="1:17" ht="15.75" customHeight="1" x14ac:dyDescent="0.3">
      <c r="A11" s="4684">
        <v>1993</v>
      </c>
      <c r="B11" s="4867">
        <v>1097374</v>
      </c>
      <c r="C11" s="4867">
        <v>22329</v>
      </c>
      <c r="D11" s="4867">
        <v>7433</v>
      </c>
      <c r="E11" s="4867">
        <v>438</v>
      </c>
      <c r="F11" s="4867">
        <v>337</v>
      </c>
      <c r="G11" s="4867">
        <v>11576</v>
      </c>
      <c r="H11" s="4128">
        <v>762</v>
      </c>
      <c r="I11" s="4476"/>
      <c r="J11" s="4476"/>
      <c r="K11" s="4476"/>
      <c r="L11" s="4476"/>
      <c r="M11" s="4476"/>
      <c r="N11" s="4476"/>
      <c r="O11" s="4476"/>
      <c r="P11" s="4476"/>
      <c r="Q11" s="4476"/>
    </row>
    <row r="12" spans="1:17" ht="15.75" customHeight="1" x14ac:dyDescent="0.3">
      <c r="A12" s="4684">
        <v>1994</v>
      </c>
      <c r="B12" s="4867">
        <v>1112846</v>
      </c>
      <c r="C12" s="4867">
        <v>21795</v>
      </c>
      <c r="D12" s="4867">
        <v>7402</v>
      </c>
      <c r="E12" s="4867">
        <v>394</v>
      </c>
      <c r="F12" s="4867">
        <v>274</v>
      </c>
      <c r="G12" s="4867">
        <v>11414</v>
      </c>
      <c r="H12" s="4128">
        <v>733</v>
      </c>
      <c r="I12" s="4476"/>
      <c r="J12" s="4476"/>
      <c r="K12" s="4476"/>
      <c r="L12" s="4476"/>
      <c r="M12" s="4476"/>
      <c r="N12" s="4476"/>
      <c r="O12" s="4476"/>
      <c r="P12" s="4476"/>
      <c r="Q12" s="4476"/>
    </row>
    <row r="13" spans="1:17" ht="15.75" customHeight="1" x14ac:dyDescent="0.3">
      <c r="A13" s="4684">
        <v>1995</v>
      </c>
      <c r="B13" s="4867">
        <v>1122457</v>
      </c>
      <c r="C13" s="4867">
        <v>20549</v>
      </c>
      <c r="D13" s="4867">
        <v>7465</v>
      </c>
      <c r="E13" s="4867">
        <v>404</v>
      </c>
      <c r="F13" s="4867">
        <v>299</v>
      </c>
      <c r="G13" s="4867">
        <v>10624</v>
      </c>
      <c r="H13" s="4128">
        <v>801</v>
      </c>
      <c r="I13" s="4476"/>
      <c r="J13" s="4476"/>
      <c r="K13" s="4476"/>
      <c r="L13" s="4476"/>
      <c r="M13" s="4476"/>
      <c r="N13" s="4476"/>
      <c r="O13" s="4476"/>
      <c r="P13" s="4476"/>
      <c r="Q13" s="4476"/>
    </row>
    <row r="14" spans="1:17" ht="15.75" customHeight="1" x14ac:dyDescent="0.3">
      <c r="A14" s="4684">
        <v>1996</v>
      </c>
      <c r="B14" s="4867">
        <v>1133996</v>
      </c>
      <c r="C14" s="4867">
        <v>20763</v>
      </c>
      <c r="D14" s="4867">
        <v>7670</v>
      </c>
      <c r="E14" s="4867">
        <v>459</v>
      </c>
      <c r="F14" s="4867">
        <v>266</v>
      </c>
      <c r="G14" s="4867">
        <v>10700</v>
      </c>
      <c r="H14" s="4869">
        <v>792</v>
      </c>
      <c r="I14" s="4476"/>
      <c r="J14" s="4476"/>
      <c r="K14" s="4476"/>
      <c r="L14" s="4476"/>
      <c r="M14" s="4476"/>
      <c r="N14" s="4476"/>
      <c r="O14" s="4476"/>
      <c r="P14" s="4476"/>
      <c r="Q14" s="4476"/>
    </row>
    <row r="15" spans="1:17" ht="15.75" customHeight="1" x14ac:dyDescent="0.3">
      <c r="A15" s="4684">
        <v>1997</v>
      </c>
      <c r="B15" s="4867">
        <v>1148284</v>
      </c>
      <c r="C15" s="4867">
        <v>20012</v>
      </c>
      <c r="D15" s="4867">
        <v>7986</v>
      </c>
      <c r="E15" s="4867">
        <v>406</v>
      </c>
      <c r="F15" s="4867">
        <v>257</v>
      </c>
      <c r="G15" s="4867">
        <v>10887</v>
      </c>
      <c r="H15" s="4869">
        <v>891</v>
      </c>
      <c r="I15" s="4476"/>
      <c r="J15" s="4476"/>
      <c r="K15" s="4476"/>
      <c r="L15" s="4476"/>
      <c r="M15" s="4476"/>
      <c r="N15" s="4476"/>
      <c r="O15" s="4476"/>
      <c r="P15" s="4476"/>
      <c r="Q15" s="4476"/>
    </row>
    <row r="16" spans="1:17" ht="15.75" customHeight="1" x14ac:dyDescent="0.3">
      <c r="A16" s="4684">
        <v>1998</v>
      </c>
      <c r="B16" s="4867">
        <v>1160421</v>
      </c>
      <c r="C16" s="4867">
        <v>19434</v>
      </c>
      <c r="D16" s="4867">
        <v>7839</v>
      </c>
      <c r="E16" s="4867">
        <v>376</v>
      </c>
      <c r="F16" s="4867">
        <v>227</v>
      </c>
      <c r="G16" s="4867">
        <v>10898</v>
      </c>
      <c r="H16" s="4869">
        <v>1012</v>
      </c>
      <c r="I16" s="4476"/>
      <c r="J16" s="4476"/>
      <c r="K16" s="4476"/>
      <c r="L16" s="4476"/>
      <c r="M16" s="4476"/>
      <c r="N16" s="4476"/>
      <c r="O16" s="4476"/>
      <c r="P16" s="4476"/>
      <c r="Q16" s="4476"/>
    </row>
    <row r="17" spans="1:17" ht="15.75" customHeight="1" x14ac:dyDescent="0.3">
      <c r="A17" s="4684">
        <v>1999</v>
      </c>
      <c r="B17" s="4867">
        <v>1175267</v>
      </c>
      <c r="C17" s="4867">
        <v>20311</v>
      </c>
      <c r="D17" s="4867">
        <v>7944</v>
      </c>
      <c r="E17" s="4867">
        <v>396</v>
      </c>
      <c r="F17" s="4867">
        <v>226</v>
      </c>
      <c r="G17" s="4867">
        <v>11295</v>
      </c>
      <c r="H17" s="4128">
        <v>1150</v>
      </c>
      <c r="I17" s="4476"/>
      <c r="J17" s="4476"/>
      <c r="K17" s="4476"/>
      <c r="L17" s="4476"/>
      <c r="M17" s="4476"/>
      <c r="N17" s="4476"/>
      <c r="O17" s="4476"/>
      <c r="P17" s="4476"/>
      <c r="Q17" s="4476"/>
    </row>
    <row r="18" spans="1:17" ht="15.75" customHeight="1" x14ac:dyDescent="0.3">
      <c r="A18" s="4684">
        <v>2000</v>
      </c>
      <c r="B18" s="4867">
        <v>1186873</v>
      </c>
      <c r="C18" s="4867">
        <v>20205</v>
      </c>
      <c r="D18" s="4867">
        <v>7982</v>
      </c>
      <c r="E18" s="4867">
        <v>322</v>
      </c>
      <c r="F18" s="4867">
        <v>266</v>
      </c>
      <c r="G18" s="4867">
        <v>10963</v>
      </c>
      <c r="H18" s="4128">
        <v>1191</v>
      </c>
      <c r="I18" s="4476"/>
      <c r="J18" s="4476"/>
      <c r="K18" s="4476"/>
      <c r="L18" s="4476"/>
      <c r="M18" s="4476"/>
      <c r="N18" s="4476"/>
      <c r="O18" s="4476"/>
      <c r="P18" s="4476"/>
      <c r="Q18" s="4476"/>
    </row>
    <row r="19" spans="1:17" ht="15.75" customHeight="1" x14ac:dyDescent="0.3">
      <c r="A19" s="4684">
        <v>2001</v>
      </c>
      <c r="B19" s="4867">
        <v>1196287</v>
      </c>
      <c r="C19" s="4867">
        <v>19696</v>
      </c>
      <c r="D19" s="4867">
        <v>7983</v>
      </c>
      <c r="E19" s="4867">
        <v>282</v>
      </c>
      <c r="F19" s="4867">
        <v>244</v>
      </c>
      <c r="G19" s="4867">
        <v>10635</v>
      </c>
      <c r="H19" s="4128">
        <v>1512</v>
      </c>
      <c r="I19" s="4476"/>
      <c r="J19" s="4476"/>
      <c r="K19" s="4476"/>
      <c r="L19" s="4476"/>
      <c r="M19" s="4476"/>
      <c r="N19" s="4476"/>
      <c r="O19" s="4476"/>
      <c r="P19" s="4476"/>
      <c r="Q19" s="4476"/>
    </row>
    <row r="20" spans="1:17" ht="15.75" customHeight="1" x14ac:dyDescent="0.3">
      <c r="A20" s="4684">
        <v>2002</v>
      </c>
      <c r="B20" s="4867">
        <v>1204621</v>
      </c>
      <c r="C20" s="4867">
        <v>19983</v>
      </c>
      <c r="D20" s="4867">
        <v>8310</v>
      </c>
      <c r="E20" s="4867">
        <v>297</v>
      </c>
      <c r="F20" s="4867">
        <v>203</v>
      </c>
      <c r="G20" s="4867">
        <v>10484</v>
      </c>
      <c r="H20" s="4128">
        <v>1291</v>
      </c>
      <c r="I20" s="4476"/>
      <c r="J20" s="4476"/>
      <c r="K20" s="4476"/>
      <c r="L20" s="4476"/>
      <c r="M20" s="4476"/>
      <c r="N20" s="4476"/>
      <c r="O20" s="4476"/>
      <c r="P20" s="4476"/>
      <c r="Q20" s="4476"/>
    </row>
    <row r="21" spans="1:17" ht="15.75" customHeight="1" x14ac:dyDescent="0.3">
      <c r="A21" s="4684">
        <v>2003</v>
      </c>
      <c r="B21" s="4867">
        <v>1213370</v>
      </c>
      <c r="C21" s="4867">
        <v>19343</v>
      </c>
      <c r="D21" s="4867">
        <v>8520</v>
      </c>
      <c r="E21" s="4867">
        <v>250</v>
      </c>
      <c r="F21" s="4867">
        <v>220</v>
      </c>
      <c r="G21" s="4867">
        <v>10812</v>
      </c>
      <c r="H21" s="4128">
        <v>1190</v>
      </c>
      <c r="I21" s="4476"/>
      <c r="J21" s="4476"/>
      <c r="K21" s="4476"/>
      <c r="L21" s="4476"/>
      <c r="M21" s="4476"/>
      <c r="N21" s="4476"/>
      <c r="O21" s="4476"/>
      <c r="P21" s="4476"/>
      <c r="Q21" s="4476"/>
    </row>
    <row r="22" spans="1:17" ht="15.75" customHeight="1" x14ac:dyDescent="0.3">
      <c r="A22" s="4684">
        <v>2004</v>
      </c>
      <c r="B22" s="4867">
        <v>1221003</v>
      </c>
      <c r="C22" s="4867">
        <v>19230</v>
      </c>
      <c r="D22" s="4867">
        <v>8475</v>
      </c>
      <c r="E22" s="4867">
        <v>277</v>
      </c>
      <c r="F22" s="4867">
        <v>191</v>
      </c>
      <c r="G22" s="4867">
        <v>11385</v>
      </c>
      <c r="H22" s="4128">
        <v>1162</v>
      </c>
      <c r="I22" s="4476"/>
      <c r="J22" s="4476"/>
      <c r="K22" s="4476"/>
      <c r="L22" s="4476"/>
      <c r="M22" s="4476"/>
      <c r="N22" s="4476"/>
      <c r="O22" s="4476"/>
      <c r="P22" s="4476"/>
      <c r="Q22" s="4476"/>
    </row>
    <row r="23" spans="1:17" ht="15.75" customHeight="1" x14ac:dyDescent="0.3">
      <c r="A23" s="4684">
        <v>2005</v>
      </c>
      <c r="B23" s="4867">
        <v>1228254</v>
      </c>
      <c r="C23" s="4867">
        <v>18820</v>
      </c>
      <c r="D23" s="4867">
        <v>8646</v>
      </c>
      <c r="E23" s="4867">
        <v>248</v>
      </c>
      <c r="F23" s="4867">
        <v>185</v>
      </c>
      <c r="G23" s="4867">
        <v>11294</v>
      </c>
      <c r="H23" s="4128">
        <v>1133</v>
      </c>
      <c r="I23" s="4476"/>
      <c r="J23" s="4476"/>
      <c r="K23" s="4476"/>
      <c r="L23" s="4476"/>
      <c r="M23" s="4476"/>
      <c r="N23" s="4476"/>
      <c r="O23" s="4476"/>
      <c r="P23" s="4476"/>
      <c r="Q23" s="4476"/>
    </row>
    <row r="24" spans="1:17" ht="15.75" customHeight="1" x14ac:dyDescent="0.3">
      <c r="A24" s="4684">
        <v>2006</v>
      </c>
      <c r="B24" s="4867">
        <v>1233996</v>
      </c>
      <c r="C24" s="4867">
        <v>17604</v>
      </c>
      <c r="D24" s="4867">
        <v>9162</v>
      </c>
      <c r="E24" s="4867">
        <v>249</v>
      </c>
      <c r="F24" s="4867">
        <v>147</v>
      </c>
      <c r="G24" s="4867">
        <v>11471</v>
      </c>
      <c r="H24" s="4128">
        <v>1379</v>
      </c>
      <c r="I24" s="4476"/>
      <c r="J24" s="4476"/>
      <c r="K24" s="4476"/>
      <c r="L24" s="4476"/>
      <c r="M24" s="4476"/>
      <c r="N24" s="4476"/>
      <c r="O24" s="4476"/>
      <c r="P24" s="4476"/>
      <c r="Q24" s="4476"/>
    </row>
    <row r="25" spans="1:17" ht="15.75" customHeight="1" x14ac:dyDescent="0.3">
      <c r="A25" s="4684">
        <v>2007</v>
      </c>
      <c r="B25" s="4867">
        <v>1239630</v>
      </c>
      <c r="C25" s="4867">
        <v>17034</v>
      </c>
      <c r="D25" s="4867">
        <v>8498</v>
      </c>
      <c r="E25" s="4867">
        <v>261</v>
      </c>
      <c r="F25" s="4867">
        <v>172</v>
      </c>
      <c r="G25" s="4867">
        <v>11547</v>
      </c>
      <c r="H25" s="4128">
        <v>1302</v>
      </c>
      <c r="I25" s="4476"/>
      <c r="J25" s="4476"/>
      <c r="K25" s="4476"/>
      <c r="L25" s="4476"/>
      <c r="M25" s="4476"/>
      <c r="N25" s="4476"/>
      <c r="O25" s="4476"/>
      <c r="P25" s="4476"/>
      <c r="Q25" s="4476"/>
    </row>
    <row r="26" spans="1:17" ht="15.75" customHeight="1" x14ac:dyDescent="0.3">
      <c r="A26" s="4684">
        <v>2008</v>
      </c>
      <c r="B26" s="4867">
        <v>1244121</v>
      </c>
      <c r="C26" s="4867">
        <v>16372</v>
      </c>
      <c r="D26" s="4867">
        <v>9004</v>
      </c>
      <c r="E26" s="4867">
        <v>236</v>
      </c>
      <c r="F26" s="4867">
        <v>165</v>
      </c>
      <c r="G26" s="4867">
        <v>11197</v>
      </c>
      <c r="H26" s="4128">
        <v>1569</v>
      </c>
      <c r="I26" s="4476"/>
      <c r="J26" s="4476"/>
      <c r="K26" s="4476"/>
      <c r="L26" s="4476"/>
      <c r="M26" s="4476"/>
      <c r="N26" s="4476"/>
      <c r="O26" s="4476"/>
      <c r="P26" s="4476"/>
      <c r="Q26" s="4476"/>
    </row>
    <row r="27" spans="1:17" ht="15.75" customHeight="1" x14ac:dyDescent="0.3">
      <c r="A27" s="4684">
        <v>2009</v>
      </c>
      <c r="B27" s="4867">
        <v>1247429</v>
      </c>
      <c r="C27" s="4867">
        <v>15344</v>
      </c>
      <c r="D27" s="4867">
        <v>9224</v>
      </c>
      <c r="E27" s="4867">
        <v>205</v>
      </c>
      <c r="F27" s="4867">
        <v>138</v>
      </c>
      <c r="G27" s="4867">
        <v>10619</v>
      </c>
      <c r="H27" s="4128">
        <v>2154</v>
      </c>
      <c r="I27" s="4476"/>
      <c r="J27" s="4476"/>
      <c r="K27" s="4476"/>
      <c r="L27" s="4476"/>
      <c r="M27" s="4476"/>
      <c r="N27" s="4476"/>
      <c r="O27" s="4476"/>
      <c r="P27" s="4476"/>
      <c r="Q27" s="4476"/>
    </row>
    <row r="28" spans="1:17" ht="15.75" customHeight="1" x14ac:dyDescent="0.3">
      <c r="A28" s="4684">
        <v>2010</v>
      </c>
      <c r="B28" s="4867">
        <v>1250400</v>
      </c>
      <c r="C28" s="4867">
        <v>15005</v>
      </c>
      <c r="D28" s="4867">
        <v>9131</v>
      </c>
      <c r="E28" s="4867">
        <v>187</v>
      </c>
      <c r="F28" s="4867">
        <v>103</v>
      </c>
      <c r="G28" s="4867">
        <v>10555</v>
      </c>
      <c r="H28" s="4128">
        <v>1837</v>
      </c>
      <c r="I28" s="4476"/>
      <c r="J28" s="4476"/>
      <c r="K28" s="4476"/>
      <c r="L28" s="4476"/>
      <c r="M28" s="4476"/>
      <c r="N28" s="4476"/>
      <c r="O28" s="4476"/>
      <c r="P28" s="4476"/>
      <c r="Q28" s="4476"/>
    </row>
    <row r="29" spans="1:17" ht="15.75" customHeight="1" x14ac:dyDescent="0.3">
      <c r="A29" s="4684">
        <v>2011</v>
      </c>
      <c r="B29" s="4867">
        <v>1252404</v>
      </c>
      <c r="C29" s="4867">
        <v>14701</v>
      </c>
      <c r="D29" s="4867">
        <v>9170</v>
      </c>
      <c r="E29" s="4867">
        <v>189</v>
      </c>
      <c r="F29" s="4867">
        <v>139</v>
      </c>
      <c r="G29" s="4867">
        <v>10499</v>
      </c>
      <c r="H29" s="4128">
        <v>1788</v>
      </c>
      <c r="I29" s="4476"/>
      <c r="J29" s="4476"/>
      <c r="K29" s="4476"/>
      <c r="L29" s="4476"/>
      <c r="M29" s="4476"/>
      <c r="N29" s="4476"/>
      <c r="O29" s="4476"/>
      <c r="P29" s="4476"/>
      <c r="Q29" s="4476"/>
    </row>
    <row r="30" spans="1:17" ht="15.75" customHeight="1" x14ac:dyDescent="0.3">
      <c r="A30" s="4684">
        <v>2012</v>
      </c>
      <c r="B30" s="4867">
        <v>1251602</v>
      </c>
      <c r="C30" s="4867">
        <v>14494</v>
      </c>
      <c r="D30" s="4867">
        <v>9343</v>
      </c>
      <c r="E30" s="4867">
        <v>199</v>
      </c>
      <c r="F30" s="4867">
        <v>140</v>
      </c>
      <c r="G30" s="4867">
        <v>10382</v>
      </c>
      <c r="H30" s="4128">
        <v>2003</v>
      </c>
      <c r="I30" s="4476"/>
      <c r="J30" s="275"/>
      <c r="K30" s="4476"/>
      <c r="L30" s="4476"/>
      <c r="M30" s="4476"/>
      <c r="N30" s="4476"/>
      <c r="O30" s="4476"/>
      <c r="P30" s="4476"/>
      <c r="Q30" s="4476"/>
    </row>
    <row r="31" spans="1:17" ht="15.75" customHeight="1" x14ac:dyDescent="0.3">
      <c r="A31" s="4684">
        <v>2013</v>
      </c>
      <c r="B31" s="4867">
        <v>1253708</v>
      </c>
      <c r="C31" s="4867">
        <v>13688</v>
      </c>
      <c r="D31" s="4867">
        <v>9440</v>
      </c>
      <c r="E31" s="4867">
        <v>165</v>
      </c>
      <c r="F31" s="4867">
        <v>117</v>
      </c>
      <c r="G31" s="4867">
        <v>9575</v>
      </c>
      <c r="H31" s="4128">
        <v>1584</v>
      </c>
      <c r="I31" s="4476"/>
      <c r="J31" s="275"/>
      <c r="K31" s="4476"/>
      <c r="L31" s="4476"/>
      <c r="M31" s="4476"/>
      <c r="N31" s="4476"/>
      <c r="O31" s="4476"/>
      <c r="P31" s="4476"/>
      <c r="Q31" s="4476"/>
    </row>
    <row r="32" spans="1:17" ht="15.75" customHeight="1" x14ac:dyDescent="0.3">
      <c r="A32" s="4684">
        <v>2014</v>
      </c>
      <c r="B32" s="4867">
        <v>1255126</v>
      </c>
      <c r="C32" s="4867">
        <v>13415</v>
      </c>
      <c r="D32" s="4867">
        <v>9682</v>
      </c>
      <c r="E32" s="4867">
        <v>194</v>
      </c>
      <c r="F32" s="4867">
        <v>138</v>
      </c>
      <c r="G32" s="4867">
        <v>9959</v>
      </c>
      <c r="H32" s="4128">
        <v>2262</v>
      </c>
      <c r="I32" s="4476"/>
      <c r="J32" s="275"/>
      <c r="K32" s="4476"/>
      <c r="L32" s="4476"/>
      <c r="M32" s="4476"/>
      <c r="N32" s="4476"/>
      <c r="O32" s="4476"/>
      <c r="P32" s="4476"/>
      <c r="Q32" s="4476"/>
    </row>
    <row r="33" spans="1:17" ht="15.75" customHeight="1" x14ac:dyDescent="0.3">
      <c r="A33" s="4684">
        <v>2015</v>
      </c>
      <c r="B33" s="4867">
        <v>1256135</v>
      </c>
      <c r="C33" s="4867">
        <v>12738</v>
      </c>
      <c r="D33" s="4867">
        <v>9747</v>
      </c>
      <c r="E33" s="4867">
        <v>173</v>
      </c>
      <c r="F33" s="4867">
        <v>125</v>
      </c>
      <c r="G33" s="4867">
        <v>9709</v>
      </c>
      <c r="H33" s="4128">
        <v>2161</v>
      </c>
      <c r="I33" s="4476"/>
      <c r="J33" s="275"/>
      <c r="K33" s="4476"/>
      <c r="L33" s="4476"/>
      <c r="M33" s="4476"/>
      <c r="N33" s="4476"/>
      <c r="O33" s="4476"/>
      <c r="P33" s="4476"/>
      <c r="Q33" s="4476"/>
    </row>
    <row r="34" spans="1:17" ht="15.75" customHeight="1" x14ac:dyDescent="0.3">
      <c r="A34" s="4684">
        <v>2016</v>
      </c>
      <c r="B34" s="4867">
        <v>1256340</v>
      </c>
      <c r="C34" s="4867">
        <v>13082</v>
      </c>
      <c r="D34" s="4867">
        <v>10174</v>
      </c>
      <c r="E34" s="4867">
        <v>154</v>
      </c>
      <c r="F34" s="4867">
        <v>127</v>
      </c>
      <c r="G34" s="4867">
        <v>10042</v>
      </c>
      <c r="H34" s="4128">
        <v>1910</v>
      </c>
      <c r="I34" s="4476"/>
      <c r="J34" s="275"/>
      <c r="K34" s="4476"/>
      <c r="L34" s="4476"/>
      <c r="M34" s="4476"/>
      <c r="N34" s="4476"/>
      <c r="O34" s="4476"/>
      <c r="P34" s="4476"/>
      <c r="Q34" s="4476"/>
    </row>
    <row r="35" spans="1:17" ht="15.75" customHeight="1" x14ac:dyDescent="0.3">
      <c r="A35" s="4684">
        <v>2017</v>
      </c>
      <c r="B35" s="4867">
        <v>1256816</v>
      </c>
      <c r="C35" s="4867">
        <v>13479</v>
      </c>
      <c r="D35" s="4867">
        <v>10140</v>
      </c>
      <c r="E35" s="4867">
        <v>164</v>
      </c>
      <c r="F35" s="4867">
        <v>135</v>
      </c>
      <c r="G35" s="4867">
        <v>9757</v>
      </c>
      <c r="H35" s="4128">
        <v>1996</v>
      </c>
      <c r="I35" s="4476"/>
      <c r="J35" s="275"/>
      <c r="K35" s="4476"/>
      <c r="L35" s="4476"/>
      <c r="M35" s="4476"/>
      <c r="N35" s="4476"/>
      <c r="O35" s="4476"/>
      <c r="P35" s="4476"/>
      <c r="Q35" s="4476"/>
    </row>
    <row r="36" spans="1:17" ht="15.75" customHeight="1" x14ac:dyDescent="0.3">
      <c r="A36" s="4684">
        <v>2018</v>
      </c>
      <c r="B36" s="4867">
        <v>1256843</v>
      </c>
      <c r="C36" s="4867">
        <v>12965</v>
      </c>
      <c r="D36" s="4867">
        <v>10787</v>
      </c>
      <c r="E36" s="4867">
        <v>181</v>
      </c>
      <c r="F36" s="4867">
        <v>130</v>
      </c>
      <c r="G36" s="4867">
        <v>10034</v>
      </c>
      <c r="H36" s="4128">
        <v>2425</v>
      </c>
      <c r="I36" s="4476"/>
      <c r="J36" s="275"/>
      <c r="K36" s="4476"/>
      <c r="L36" s="4476"/>
      <c r="M36" s="4476"/>
      <c r="N36" s="4476"/>
      <c r="O36" s="4476"/>
      <c r="P36" s="4476"/>
      <c r="Q36" s="4476"/>
    </row>
    <row r="37" spans="1:17" ht="15.75" customHeight="1" x14ac:dyDescent="0.3">
      <c r="A37" s="4684">
        <v>2019</v>
      </c>
      <c r="B37" s="4867">
        <v>1256589</v>
      </c>
      <c r="C37" s="4867">
        <v>12862</v>
      </c>
      <c r="D37" s="4867">
        <v>11174</v>
      </c>
      <c r="E37" s="4867">
        <v>187</v>
      </c>
      <c r="F37" s="4867">
        <v>139</v>
      </c>
      <c r="G37" s="4867">
        <v>9709</v>
      </c>
      <c r="H37" s="4128">
        <v>2174</v>
      </c>
      <c r="I37" s="4476"/>
      <c r="J37" s="275"/>
      <c r="K37" s="4476"/>
      <c r="L37" s="4476"/>
      <c r="M37" s="4476"/>
      <c r="N37" s="4476"/>
      <c r="O37" s="4476"/>
      <c r="P37" s="4476"/>
      <c r="Q37" s="4476"/>
    </row>
    <row r="38" spans="1:17" ht="15.75" customHeight="1" x14ac:dyDescent="0.3">
      <c r="A38" s="4684">
        <v>2020</v>
      </c>
      <c r="B38" s="4867">
        <v>1255954</v>
      </c>
      <c r="C38" s="4867">
        <v>13465</v>
      </c>
      <c r="D38" s="4867">
        <v>11060</v>
      </c>
      <c r="E38" s="4867">
        <v>200</v>
      </c>
      <c r="F38" s="4867">
        <v>141</v>
      </c>
      <c r="G38" s="4867">
        <v>6929</v>
      </c>
      <c r="H38" s="4128">
        <v>1995</v>
      </c>
      <c r="I38" s="4476"/>
      <c r="J38" s="275"/>
      <c r="K38" s="4476"/>
      <c r="L38" s="4476"/>
      <c r="M38" s="4476"/>
      <c r="N38" s="4476"/>
      <c r="O38" s="4476"/>
      <c r="P38" s="4476"/>
      <c r="Q38" s="4476"/>
    </row>
    <row r="39" spans="1:17" ht="15.75" customHeight="1" x14ac:dyDescent="0.3">
      <c r="A39" s="4684">
        <v>2021</v>
      </c>
      <c r="B39" s="4867">
        <v>1255609</v>
      </c>
      <c r="C39" s="4867">
        <v>12982</v>
      </c>
      <c r="D39" s="4867">
        <v>13274</v>
      </c>
      <c r="E39" s="4867">
        <v>179</v>
      </c>
      <c r="F39" s="4867">
        <v>131</v>
      </c>
      <c r="G39" s="4867">
        <v>8186</v>
      </c>
      <c r="H39" s="4128">
        <v>2110</v>
      </c>
      <c r="I39" s="4476"/>
      <c r="J39" s="275"/>
      <c r="K39" s="4476"/>
      <c r="L39" s="4476"/>
      <c r="M39" s="4476"/>
      <c r="N39" s="4476"/>
      <c r="O39" s="4476"/>
      <c r="P39" s="4476"/>
      <c r="Q39" s="4476"/>
    </row>
    <row r="40" spans="1:17" ht="15.75" customHeight="1" x14ac:dyDescent="0.3">
      <c r="A40" s="4684">
        <v>2022</v>
      </c>
      <c r="B40" s="4867">
        <v>1251135</v>
      </c>
      <c r="C40" s="4867">
        <v>12096</v>
      </c>
      <c r="D40" s="4867">
        <v>12938</v>
      </c>
      <c r="E40" s="4867">
        <v>172</v>
      </c>
      <c r="F40" s="4867">
        <v>111</v>
      </c>
      <c r="G40" s="4867">
        <v>9558</v>
      </c>
      <c r="H40" s="4128">
        <v>2462</v>
      </c>
      <c r="I40" s="4476"/>
      <c r="J40" s="275"/>
      <c r="K40" s="4476"/>
      <c r="L40" s="4476"/>
      <c r="M40" s="4476"/>
      <c r="N40" s="4476"/>
      <c r="O40" s="4476"/>
      <c r="P40" s="4476"/>
      <c r="Q40" s="4476"/>
    </row>
    <row r="41" spans="1:17" ht="15.75" customHeight="1" x14ac:dyDescent="0.3">
      <c r="A41" s="4684">
        <v>2023</v>
      </c>
      <c r="B41" s="4867">
        <v>1248317</v>
      </c>
      <c r="C41" s="4867">
        <v>12872</v>
      </c>
      <c r="D41" s="4867">
        <v>11839</v>
      </c>
      <c r="E41" s="4867">
        <v>168</v>
      </c>
      <c r="F41" s="4867">
        <v>104</v>
      </c>
      <c r="G41" s="4867">
        <v>8654</v>
      </c>
      <c r="H41" s="4128">
        <v>2696</v>
      </c>
      <c r="I41" s="4476"/>
      <c r="J41" s="275"/>
      <c r="K41" s="4476"/>
      <c r="L41" s="4476"/>
      <c r="M41" s="4476"/>
      <c r="N41" s="4476"/>
      <c r="O41" s="4476"/>
      <c r="P41" s="4476"/>
      <c r="Q41" s="4476"/>
    </row>
    <row r="42" spans="1:17" ht="15.75" customHeight="1" thickBot="1" x14ac:dyDescent="0.35">
      <c r="A42" s="4690">
        <v>2024</v>
      </c>
      <c r="B42" s="4868">
        <v>1245449</v>
      </c>
      <c r="C42" s="4868">
        <v>12852</v>
      </c>
      <c r="D42" s="4868">
        <v>12506</v>
      </c>
      <c r="E42" s="4868">
        <v>184</v>
      </c>
      <c r="F42" s="4868">
        <v>94</v>
      </c>
      <c r="G42" s="4868">
        <v>8220</v>
      </c>
      <c r="H42" s="4130">
        <v>3120</v>
      </c>
      <c r="I42" s="4476"/>
      <c r="J42" s="275"/>
      <c r="K42" s="4476"/>
      <c r="L42" s="4476"/>
      <c r="M42" s="4476"/>
      <c r="N42" s="4476"/>
      <c r="O42" s="4476"/>
      <c r="P42" s="4476"/>
      <c r="Q42" s="4476"/>
    </row>
    <row r="43" spans="1:17" ht="17.25" customHeight="1" x14ac:dyDescent="0.3">
      <c r="A43" s="278" t="s">
        <v>561</v>
      </c>
      <c r="I43" s="4476"/>
      <c r="J43" s="4476"/>
      <c r="K43" s="4476"/>
      <c r="L43" s="4476"/>
      <c r="M43" s="4476"/>
      <c r="N43" s="4476"/>
      <c r="O43" s="4476"/>
      <c r="P43" s="4476"/>
      <c r="Q43" s="4476"/>
    </row>
    <row r="44" spans="1:17" ht="15" customHeight="1" x14ac:dyDescent="0.3">
      <c r="A44" s="281" t="s">
        <v>562</v>
      </c>
      <c r="I44" s="4476"/>
      <c r="J44" s="4476"/>
      <c r="K44" s="4476"/>
      <c r="L44" s="4476"/>
      <c r="M44" s="4476"/>
      <c r="N44" s="4476"/>
      <c r="O44" s="4476"/>
      <c r="P44" s="4476"/>
      <c r="Q44" s="4476"/>
    </row>
    <row r="45" spans="1:17" ht="15" customHeight="1" x14ac:dyDescent="0.3">
      <c r="A45" s="281" t="s">
        <v>563</v>
      </c>
      <c r="F45" s="278"/>
      <c r="I45" s="4476"/>
      <c r="J45" s="4476"/>
      <c r="K45" s="4476"/>
      <c r="L45" s="4476"/>
      <c r="M45" s="4476"/>
      <c r="N45" s="4476"/>
      <c r="O45" s="4476"/>
      <c r="P45" s="4476"/>
      <c r="Q45" s="4476"/>
    </row>
    <row r="46" spans="1:17" ht="15" customHeight="1" x14ac:dyDescent="0.3">
      <c r="A46" s="278" t="s">
        <v>564</v>
      </c>
      <c r="I46" s="4476"/>
      <c r="J46" s="4476"/>
      <c r="K46" s="4476"/>
      <c r="L46" s="4476"/>
      <c r="M46" s="4476"/>
      <c r="N46" s="4476"/>
      <c r="O46" s="4476"/>
      <c r="P46" s="4476"/>
      <c r="Q46" s="4476"/>
    </row>
    <row r="47" spans="1:17" ht="15" customHeight="1" x14ac:dyDescent="0.3">
      <c r="A47" s="277" t="s">
        <v>565</v>
      </c>
      <c r="I47" s="4476"/>
      <c r="J47" s="4476"/>
      <c r="K47" s="4476"/>
      <c r="L47" s="4476"/>
      <c r="M47" s="4476"/>
      <c r="N47" s="4476"/>
      <c r="O47" s="4476"/>
      <c r="P47" s="4476"/>
      <c r="Q47" s="4476"/>
    </row>
    <row r="48" spans="1:17" ht="15" customHeight="1" x14ac:dyDescent="0.3">
      <c r="A48" s="4476"/>
      <c r="I48" s="4476"/>
      <c r="J48" s="4476"/>
      <c r="K48" s="4476"/>
      <c r="L48" s="4476"/>
      <c r="M48" s="4476"/>
      <c r="N48" s="4476"/>
      <c r="O48" s="4476"/>
      <c r="P48" s="4476"/>
      <c r="Q48" s="4476"/>
    </row>
  </sheetData>
  <mergeCells count="1">
    <mergeCell ref="A1:G1"/>
  </mergeCells>
  <hyperlinks>
    <hyperlink ref="A1:G1" location="CONTENT!B4" display="Back to table of contents" xr:uid="{CF6140F5-15CD-49E4-897A-0201AF5487B2}"/>
    <hyperlink ref="A1" location="CONTENT!A1" display="Back to table of contents" xr:uid="{83677AF4-BA27-46BD-A170-79149E2810E7}"/>
  </hyperlinks>
  <pageMargins left="0.82677165354330717" right="0.51181102362204722" top="0.55118110236220474" bottom="0.23622047244094491" header="0.55118110236220474" footer="0.47244094488188981"/>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86906-DA5A-423F-AC3F-12F7AA732C3B}">
  <dimension ref="A1:I52"/>
  <sheetViews>
    <sheetView topLeftCell="A2" workbookViewId="0">
      <pane xSplit="1" ySplit="5" topLeftCell="B7" activePane="bottomRight" state="frozen"/>
      <selection sqref="A1:G1"/>
      <selection pane="topRight" sqref="A1:G1"/>
      <selection pane="bottomLeft" sqref="A1:G1"/>
      <selection pane="bottomRight" activeCell="B7" sqref="B7"/>
    </sheetView>
  </sheetViews>
  <sheetFormatPr defaultColWidth="9.59765625" defaultRowHeight="15.6" x14ac:dyDescent="0.3"/>
  <cols>
    <col min="1" max="1" width="14.3984375" style="273" customWidth="1"/>
    <col min="2" max="2" width="13.59765625" style="273" customWidth="1"/>
    <col min="3" max="3" width="11.69921875" style="273" customWidth="1"/>
    <col min="4" max="4" width="11.09765625" style="273" customWidth="1"/>
    <col min="5" max="5" width="10.69921875" style="273" customWidth="1"/>
    <col min="6" max="6" width="11.69921875" style="273" customWidth="1"/>
    <col min="7" max="7" width="12" style="273" customWidth="1"/>
    <col min="8" max="8" width="9.59765625" style="273"/>
    <col min="9" max="9" width="15.19921875" style="273" bestFit="1" customWidth="1"/>
    <col min="10" max="16384" width="9.59765625" style="273"/>
  </cols>
  <sheetData>
    <row r="1" spans="1:7" ht="9" customHeight="1" x14ac:dyDescent="0.3"/>
    <row r="2" spans="1:7" x14ac:dyDescent="0.3">
      <c r="A2" s="5863" t="s">
        <v>0</v>
      </c>
      <c r="B2" s="5863"/>
      <c r="C2" s="5863"/>
      <c r="D2" s="5863"/>
      <c r="E2" s="5863"/>
      <c r="F2" s="5863"/>
      <c r="G2" s="5863"/>
    </row>
    <row r="3" spans="1:7" ht="18.75" customHeight="1" thickBot="1" x14ac:dyDescent="0.35">
      <c r="A3" s="270" t="s">
        <v>566</v>
      </c>
    </row>
    <row r="4" spans="1:7" ht="21" customHeight="1" x14ac:dyDescent="0.3">
      <c r="A4" s="4675"/>
      <c r="B4" s="4675" t="s">
        <v>470</v>
      </c>
      <c r="C4" s="4675" t="s">
        <v>567</v>
      </c>
      <c r="D4" s="4675"/>
      <c r="E4" s="4675" t="s">
        <v>553</v>
      </c>
      <c r="F4" s="4675" t="s">
        <v>568</v>
      </c>
      <c r="G4" s="4675" t="s">
        <v>555</v>
      </c>
    </row>
    <row r="5" spans="1:7" ht="14.25" customHeight="1" x14ac:dyDescent="0.3">
      <c r="A5" s="4684" t="s">
        <v>2</v>
      </c>
      <c r="B5" s="4684" t="s">
        <v>556</v>
      </c>
      <c r="C5" s="4684" t="s">
        <v>569</v>
      </c>
      <c r="D5" s="4684" t="s">
        <v>478</v>
      </c>
      <c r="E5" s="4683" t="s">
        <v>557</v>
      </c>
      <c r="F5" s="4684" t="s">
        <v>569</v>
      </c>
      <c r="G5" s="4684" t="s">
        <v>558</v>
      </c>
    </row>
    <row r="6" spans="1:7" ht="15" customHeight="1" thickBot="1" x14ac:dyDescent="0.35">
      <c r="A6" s="4866"/>
      <c r="B6" s="4772" t="s">
        <v>55</v>
      </c>
      <c r="C6" s="4690"/>
      <c r="D6" s="4690"/>
      <c r="E6" s="4690"/>
      <c r="F6" s="4690"/>
      <c r="G6" s="4690"/>
    </row>
    <row r="7" spans="1:7" ht="15" customHeight="1" x14ac:dyDescent="0.3">
      <c r="A7" s="4684">
        <v>1983</v>
      </c>
      <c r="B7" s="4128">
        <v>968609</v>
      </c>
      <c r="C7" s="4128">
        <v>19948</v>
      </c>
      <c r="D7" s="4867">
        <v>6322</v>
      </c>
      <c r="E7" s="4128">
        <v>511</v>
      </c>
      <c r="F7" s="4128">
        <v>379</v>
      </c>
      <c r="G7" s="4128">
        <v>10067</v>
      </c>
    </row>
    <row r="8" spans="1:7" ht="15" customHeight="1" x14ac:dyDescent="0.3">
      <c r="A8" s="4684">
        <v>1984</v>
      </c>
      <c r="B8" s="4128">
        <v>978658</v>
      </c>
      <c r="C8" s="4128">
        <v>19222</v>
      </c>
      <c r="D8" s="4867">
        <v>6417</v>
      </c>
      <c r="E8" s="4128">
        <v>444</v>
      </c>
      <c r="F8" s="4128">
        <v>388</v>
      </c>
      <c r="G8" s="4128">
        <v>10638</v>
      </c>
    </row>
    <row r="9" spans="1:7" ht="15" customHeight="1" x14ac:dyDescent="0.3">
      <c r="A9" s="4684">
        <v>1985</v>
      </c>
      <c r="B9" s="4128">
        <v>986520</v>
      </c>
      <c r="C9" s="4128">
        <v>18520</v>
      </c>
      <c r="D9" s="4867">
        <v>6691</v>
      </c>
      <c r="E9" s="4128">
        <v>441</v>
      </c>
      <c r="F9" s="4128">
        <v>368</v>
      </c>
      <c r="G9" s="4128">
        <v>11088</v>
      </c>
    </row>
    <row r="10" spans="1:7" ht="15" customHeight="1" x14ac:dyDescent="0.3">
      <c r="A10" s="4684">
        <v>1986</v>
      </c>
      <c r="B10" s="4128">
        <v>994319</v>
      </c>
      <c r="C10" s="4128">
        <v>18225</v>
      </c>
      <c r="D10" s="4867">
        <v>6622</v>
      </c>
      <c r="E10" s="4128">
        <v>480</v>
      </c>
      <c r="F10" s="4128">
        <v>342</v>
      </c>
      <c r="G10" s="4128">
        <v>10337</v>
      </c>
    </row>
    <row r="11" spans="1:7" ht="15" customHeight="1" x14ac:dyDescent="0.3">
      <c r="A11" s="4684">
        <v>1987</v>
      </c>
      <c r="B11" s="4128">
        <v>1001607</v>
      </c>
      <c r="C11" s="4128">
        <v>19151</v>
      </c>
      <c r="D11" s="4867">
        <v>6581</v>
      </c>
      <c r="E11" s="4128">
        <v>463</v>
      </c>
      <c r="F11" s="4128">
        <v>344</v>
      </c>
      <c r="G11" s="4128">
        <v>11201</v>
      </c>
    </row>
    <row r="12" spans="1:7" ht="15" customHeight="1" x14ac:dyDescent="0.3">
      <c r="A12" s="4684">
        <v>1988</v>
      </c>
      <c r="B12" s="4128">
        <v>1009332</v>
      </c>
      <c r="C12" s="4128">
        <v>20057</v>
      </c>
      <c r="D12" s="4867">
        <v>6699</v>
      </c>
      <c r="E12" s="4128">
        <v>441</v>
      </c>
      <c r="F12" s="4128">
        <v>351</v>
      </c>
      <c r="G12" s="4128">
        <v>11283</v>
      </c>
    </row>
    <row r="13" spans="1:7" ht="15" customHeight="1" x14ac:dyDescent="0.3">
      <c r="A13" s="4684">
        <v>1989</v>
      </c>
      <c r="B13" s="4128">
        <v>1017307</v>
      </c>
      <c r="C13" s="4128">
        <v>20955</v>
      </c>
      <c r="D13" s="4867">
        <v>6946</v>
      </c>
      <c r="E13" s="4128">
        <v>452</v>
      </c>
      <c r="F13" s="4128">
        <v>399</v>
      </c>
      <c r="G13" s="4128">
        <v>11040</v>
      </c>
    </row>
    <row r="14" spans="1:7" ht="15" customHeight="1" x14ac:dyDescent="0.3">
      <c r="A14" s="4684">
        <v>1990</v>
      </c>
      <c r="B14" s="4128">
        <v>1024571</v>
      </c>
      <c r="C14" s="4128">
        <v>21799</v>
      </c>
      <c r="D14" s="4867">
        <v>6854</v>
      </c>
      <c r="E14" s="4128">
        <v>434</v>
      </c>
      <c r="F14" s="4128">
        <v>348</v>
      </c>
      <c r="G14" s="4128">
        <v>11252</v>
      </c>
    </row>
    <row r="15" spans="1:7" ht="15" customHeight="1" x14ac:dyDescent="0.3">
      <c r="A15" s="4684">
        <v>1991</v>
      </c>
      <c r="B15" s="4128">
        <v>1035936</v>
      </c>
      <c r="C15" s="4128">
        <v>21436</v>
      </c>
      <c r="D15" s="4867">
        <v>6815</v>
      </c>
      <c r="E15" s="4128">
        <v>388</v>
      </c>
      <c r="F15" s="4128">
        <v>386</v>
      </c>
      <c r="G15" s="4128">
        <v>11146</v>
      </c>
    </row>
    <row r="16" spans="1:7" ht="15" customHeight="1" x14ac:dyDescent="0.3">
      <c r="A16" s="4684">
        <v>1992</v>
      </c>
      <c r="B16" s="4128">
        <v>1049988</v>
      </c>
      <c r="C16" s="4128">
        <v>22170</v>
      </c>
      <c r="D16" s="4867">
        <v>6866</v>
      </c>
      <c r="E16" s="4128">
        <v>408</v>
      </c>
      <c r="F16" s="4128">
        <v>286</v>
      </c>
      <c r="G16" s="4128">
        <v>11246</v>
      </c>
    </row>
    <row r="17" spans="1:7" ht="15" customHeight="1" x14ac:dyDescent="0.3">
      <c r="A17" s="4684">
        <v>1993</v>
      </c>
      <c r="B17" s="4128">
        <v>1062855</v>
      </c>
      <c r="C17" s="4128">
        <v>21667</v>
      </c>
      <c r="D17" s="4867">
        <v>7275</v>
      </c>
      <c r="E17" s="4128">
        <v>424</v>
      </c>
      <c r="F17" s="4128">
        <v>333</v>
      </c>
      <c r="G17" s="4128">
        <v>11383</v>
      </c>
    </row>
    <row r="18" spans="1:7" ht="15" customHeight="1" x14ac:dyDescent="0.3">
      <c r="A18" s="4684">
        <v>1994</v>
      </c>
      <c r="B18" s="4128">
        <v>1078148</v>
      </c>
      <c r="C18" s="4128">
        <v>21050</v>
      </c>
      <c r="D18" s="4867">
        <v>7234</v>
      </c>
      <c r="E18" s="4128">
        <v>379</v>
      </c>
      <c r="F18" s="4128">
        <v>271</v>
      </c>
      <c r="G18" s="4128">
        <v>11212</v>
      </c>
    </row>
    <row r="19" spans="1:7" ht="15" customHeight="1" x14ac:dyDescent="0.3">
      <c r="A19" s="4684">
        <v>1995</v>
      </c>
      <c r="B19" s="4128">
        <v>1087636</v>
      </c>
      <c r="C19" s="4128">
        <v>19824</v>
      </c>
      <c r="D19" s="4867">
        <v>7298</v>
      </c>
      <c r="E19" s="4128">
        <v>388</v>
      </c>
      <c r="F19" s="4128">
        <v>297</v>
      </c>
      <c r="G19" s="4128">
        <v>10430</v>
      </c>
    </row>
    <row r="20" spans="1:7" ht="15" customHeight="1" x14ac:dyDescent="0.3">
      <c r="A20" s="4684">
        <v>1996</v>
      </c>
      <c r="B20" s="4128">
        <v>1099057</v>
      </c>
      <c r="C20" s="4128">
        <v>20049</v>
      </c>
      <c r="D20" s="4867">
        <v>7508</v>
      </c>
      <c r="E20" s="4128">
        <v>445</v>
      </c>
      <c r="F20" s="4128">
        <v>264</v>
      </c>
      <c r="G20" s="4128">
        <v>10502</v>
      </c>
    </row>
    <row r="21" spans="1:7" ht="15" customHeight="1" x14ac:dyDescent="0.3">
      <c r="A21" s="4684">
        <v>1997</v>
      </c>
      <c r="B21" s="4128">
        <v>1113144</v>
      </c>
      <c r="C21" s="4128">
        <v>19331</v>
      </c>
      <c r="D21" s="4867">
        <v>7798</v>
      </c>
      <c r="E21" s="4128">
        <v>393</v>
      </c>
      <c r="F21" s="4128">
        <v>253</v>
      </c>
      <c r="G21" s="4128">
        <v>10654</v>
      </c>
    </row>
    <row r="22" spans="1:7" ht="15" customHeight="1" x14ac:dyDescent="0.3">
      <c r="A22" s="4684">
        <v>1998</v>
      </c>
      <c r="B22" s="4128">
        <v>1125118</v>
      </c>
      <c r="C22" s="4128">
        <v>18744</v>
      </c>
      <c r="D22" s="4867">
        <v>7651</v>
      </c>
      <c r="E22" s="4128">
        <v>364</v>
      </c>
      <c r="F22" s="4128">
        <v>221</v>
      </c>
      <c r="G22" s="4128">
        <v>10650</v>
      </c>
    </row>
    <row r="23" spans="1:7" ht="15" customHeight="1" x14ac:dyDescent="0.3">
      <c r="A23" s="4684">
        <v>1999</v>
      </c>
      <c r="B23" s="4128">
        <v>1139718</v>
      </c>
      <c r="C23" s="4128">
        <v>19543</v>
      </c>
      <c r="D23" s="4867">
        <v>7791</v>
      </c>
      <c r="E23" s="4128">
        <v>375</v>
      </c>
      <c r="F23" s="4128">
        <v>219</v>
      </c>
      <c r="G23" s="4128">
        <v>11072</v>
      </c>
    </row>
    <row r="24" spans="1:7" ht="15" customHeight="1" x14ac:dyDescent="0.3">
      <c r="A24" s="4684">
        <v>2000</v>
      </c>
      <c r="B24" s="4128">
        <v>1151094</v>
      </c>
      <c r="C24" s="4128">
        <v>19398</v>
      </c>
      <c r="D24" s="4867">
        <v>7806</v>
      </c>
      <c r="E24" s="4128">
        <v>306</v>
      </c>
      <c r="F24" s="4128">
        <v>263</v>
      </c>
      <c r="G24" s="4128">
        <v>10720</v>
      </c>
    </row>
    <row r="25" spans="1:7" ht="15" customHeight="1" x14ac:dyDescent="0.3">
      <c r="A25" s="4684">
        <v>2001</v>
      </c>
      <c r="B25" s="4128">
        <v>1160083</v>
      </c>
      <c r="C25" s="4128">
        <v>18884</v>
      </c>
      <c r="D25" s="4867">
        <v>7761</v>
      </c>
      <c r="E25" s="4128">
        <v>263</v>
      </c>
      <c r="F25" s="4128">
        <v>234</v>
      </c>
      <c r="G25" s="4128">
        <v>10414</v>
      </c>
    </row>
    <row r="26" spans="1:7" ht="15" customHeight="1" x14ac:dyDescent="0.3">
      <c r="A26" s="4684">
        <v>2002</v>
      </c>
      <c r="B26" s="4128">
        <v>1167995</v>
      </c>
      <c r="C26" s="4128">
        <v>19169</v>
      </c>
      <c r="D26" s="4867">
        <v>8081</v>
      </c>
      <c r="E26" s="4128">
        <v>278</v>
      </c>
      <c r="F26" s="4128">
        <v>197</v>
      </c>
      <c r="G26" s="4128">
        <v>10253</v>
      </c>
    </row>
    <row r="27" spans="1:7" ht="15" customHeight="1" x14ac:dyDescent="0.3">
      <c r="A27" s="4684">
        <v>2003</v>
      </c>
      <c r="B27" s="4128">
        <v>1176323</v>
      </c>
      <c r="C27" s="4128">
        <v>18518</v>
      </c>
      <c r="D27" s="4867">
        <v>8310</v>
      </c>
      <c r="E27" s="4128">
        <v>230</v>
      </c>
      <c r="F27" s="4128">
        <v>205</v>
      </c>
      <c r="G27" s="4128">
        <v>10556</v>
      </c>
    </row>
    <row r="28" spans="1:7" ht="15" customHeight="1" x14ac:dyDescent="0.3">
      <c r="A28" s="4684">
        <v>2004</v>
      </c>
      <c r="B28" s="4128">
        <v>1183533</v>
      </c>
      <c r="C28" s="4128">
        <v>18285</v>
      </c>
      <c r="D28" s="4867">
        <v>8259</v>
      </c>
      <c r="E28" s="4128">
        <v>256</v>
      </c>
      <c r="F28" s="4128">
        <v>167</v>
      </c>
      <c r="G28" s="4128">
        <v>11138</v>
      </c>
    </row>
    <row r="29" spans="1:7" ht="15" customHeight="1" x14ac:dyDescent="0.3">
      <c r="A29" s="4684">
        <v>2005</v>
      </c>
      <c r="B29" s="4128">
        <v>1190361</v>
      </c>
      <c r="C29" s="4128">
        <v>17924</v>
      </c>
      <c r="D29" s="4867">
        <v>8422</v>
      </c>
      <c r="E29" s="4128">
        <v>237</v>
      </c>
      <c r="F29" s="4128">
        <v>173</v>
      </c>
      <c r="G29" s="4128">
        <v>11076</v>
      </c>
    </row>
    <row r="30" spans="1:7" ht="15" customHeight="1" x14ac:dyDescent="0.3">
      <c r="A30" s="4684">
        <v>2006</v>
      </c>
      <c r="B30" s="4128">
        <v>1195676</v>
      </c>
      <c r="C30" s="4128">
        <v>16723</v>
      </c>
      <c r="D30" s="4867">
        <v>8917</v>
      </c>
      <c r="E30" s="4128">
        <v>225</v>
      </c>
      <c r="F30" s="4128">
        <v>135</v>
      </c>
      <c r="G30" s="4128">
        <v>11262</v>
      </c>
    </row>
    <row r="31" spans="1:7" ht="15" customHeight="1" x14ac:dyDescent="0.3">
      <c r="A31" s="4684">
        <v>2007</v>
      </c>
      <c r="B31" s="4128">
        <v>1200887</v>
      </c>
      <c r="C31" s="4128">
        <v>16190</v>
      </c>
      <c r="D31" s="4867">
        <v>8323</v>
      </c>
      <c r="E31" s="4128">
        <v>248</v>
      </c>
      <c r="F31" s="4128">
        <v>157</v>
      </c>
      <c r="G31" s="4128">
        <v>11361</v>
      </c>
    </row>
    <row r="32" spans="1:7" ht="15" customHeight="1" x14ac:dyDescent="0.3">
      <c r="A32" s="4684">
        <v>2008</v>
      </c>
      <c r="B32" s="4128">
        <v>1204955</v>
      </c>
      <c r="C32" s="4128">
        <v>15590</v>
      </c>
      <c r="D32" s="4867">
        <v>8798</v>
      </c>
      <c r="E32" s="4128">
        <v>223</v>
      </c>
      <c r="F32" s="4128">
        <v>159</v>
      </c>
      <c r="G32" s="4128">
        <v>11012</v>
      </c>
    </row>
    <row r="33" spans="1:9" ht="15" customHeight="1" x14ac:dyDescent="0.3">
      <c r="A33" s="4684">
        <v>2009</v>
      </c>
      <c r="B33" s="4847">
        <v>1207842</v>
      </c>
      <c r="C33" s="4128">
        <v>14623</v>
      </c>
      <c r="D33" s="4867">
        <v>8987</v>
      </c>
      <c r="E33" s="4128">
        <v>195</v>
      </c>
      <c r="F33" s="4128">
        <v>133</v>
      </c>
      <c r="G33" s="4128">
        <v>10446</v>
      </c>
    </row>
    <row r="34" spans="1:9" ht="15" customHeight="1" x14ac:dyDescent="0.3">
      <c r="A34" s="4684">
        <v>2010</v>
      </c>
      <c r="B34" s="4847">
        <v>1210391</v>
      </c>
      <c r="C34" s="4128">
        <v>14291</v>
      </c>
      <c r="D34" s="4867">
        <v>8891</v>
      </c>
      <c r="E34" s="4128">
        <v>177</v>
      </c>
      <c r="F34" s="4128">
        <v>95</v>
      </c>
      <c r="G34" s="4128">
        <v>10370</v>
      </c>
    </row>
    <row r="35" spans="1:9" ht="15" customHeight="1" x14ac:dyDescent="0.3">
      <c r="A35" s="4684">
        <v>2011</v>
      </c>
      <c r="B35" s="4847">
        <v>1211970</v>
      </c>
      <c r="C35" s="4128">
        <v>14002</v>
      </c>
      <c r="D35" s="4867">
        <v>8951</v>
      </c>
      <c r="E35" s="4128">
        <v>177</v>
      </c>
      <c r="F35" s="4128">
        <v>136</v>
      </c>
      <c r="G35" s="4128">
        <v>10334</v>
      </c>
    </row>
    <row r="36" spans="1:9" ht="15" customHeight="1" x14ac:dyDescent="0.3">
      <c r="A36" s="4684">
        <v>2012</v>
      </c>
      <c r="B36" s="4847">
        <v>1210784</v>
      </c>
      <c r="C36" s="4128">
        <v>13766</v>
      </c>
      <c r="D36" s="4867">
        <v>9103</v>
      </c>
      <c r="E36" s="4128">
        <v>184</v>
      </c>
      <c r="F36" s="4128">
        <v>132</v>
      </c>
      <c r="G36" s="4128">
        <v>10197</v>
      </c>
      <c r="I36" s="275"/>
    </row>
    <row r="37" spans="1:9" ht="15" customHeight="1" x14ac:dyDescent="0.3">
      <c r="A37" s="4684">
        <v>2013</v>
      </c>
      <c r="B37" s="4847">
        <v>1212550</v>
      </c>
      <c r="C37" s="4128">
        <v>12986</v>
      </c>
      <c r="D37" s="4867">
        <v>9231</v>
      </c>
      <c r="E37" s="4128">
        <v>159</v>
      </c>
      <c r="F37" s="4128">
        <v>114</v>
      </c>
      <c r="G37" s="4128">
        <v>9393</v>
      </c>
      <c r="I37" s="275"/>
    </row>
    <row r="38" spans="1:9" ht="15" customHeight="1" x14ac:dyDescent="0.3">
      <c r="A38" s="4684">
        <v>2014</v>
      </c>
      <c r="B38" s="4847">
        <v>1213894</v>
      </c>
      <c r="C38" s="4128">
        <v>12727</v>
      </c>
      <c r="D38" s="4867">
        <v>9438</v>
      </c>
      <c r="E38" s="4128">
        <v>179</v>
      </c>
      <c r="F38" s="4128">
        <v>130</v>
      </c>
      <c r="G38" s="4128">
        <v>9796</v>
      </c>
      <c r="I38" s="275"/>
    </row>
    <row r="39" spans="1:9" ht="15" customHeight="1" x14ac:dyDescent="0.3">
      <c r="A39" s="4684">
        <v>2015</v>
      </c>
      <c r="B39" s="4847">
        <v>1214708</v>
      </c>
      <c r="C39" s="4128">
        <v>12057</v>
      </c>
      <c r="D39" s="4867">
        <v>9496</v>
      </c>
      <c r="E39" s="4128">
        <v>165</v>
      </c>
      <c r="F39" s="4128">
        <v>118</v>
      </c>
      <c r="G39" s="4128">
        <v>9548</v>
      </c>
      <c r="I39" s="275"/>
    </row>
    <row r="40" spans="1:9" ht="15" customHeight="1" x14ac:dyDescent="0.3">
      <c r="A40" s="4684">
        <v>2016</v>
      </c>
      <c r="B40" s="4847">
        <v>1214672</v>
      </c>
      <c r="C40" s="4128">
        <v>12330</v>
      </c>
      <c r="D40" s="4867">
        <v>9920</v>
      </c>
      <c r="E40" s="4128">
        <v>143</v>
      </c>
      <c r="F40" s="4128">
        <v>117</v>
      </c>
      <c r="G40" s="4128">
        <v>9882</v>
      </c>
      <c r="I40" s="275"/>
    </row>
    <row r="41" spans="1:9" ht="15" customHeight="1" x14ac:dyDescent="0.3">
      <c r="A41" s="4684">
        <v>2017</v>
      </c>
      <c r="B41" s="4847">
        <v>1214842</v>
      </c>
      <c r="C41" s="4128">
        <v>12671</v>
      </c>
      <c r="D41" s="4867">
        <v>9914</v>
      </c>
      <c r="E41" s="4128">
        <v>148</v>
      </c>
      <c r="F41" s="4128">
        <v>128</v>
      </c>
      <c r="G41" s="4128">
        <v>9586</v>
      </c>
      <c r="I41" s="275"/>
    </row>
    <row r="42" spans="1:9" ht="15" customHeight="1" x14ac:dyDescent="0.3">
      <c r="A42" s="4684">
        <v>2018</v>
      </c>
      <c r="B42" s="4847">
        <v>1214549</v>
      </c>
      <c r="C42" s="4128">
        <v>12202</v>
      </c>
      <c r="D42" s="4867">
        <v>10521</v>
      </c>
      <c r="E42" s="4128">
        <v>168</v>
      </c>
      <c r="F42" s="4128">
        <v>123</v>
      </c>
      <c r="G42" s="4128">
        <v>9834</v>
      </c>
      <c r="I42" s="275"/>
    </row>
    <row r="43" spans="1:9" ht="15" customHeight="1" x14ac:dyDescent="0.3">
      <c r="A43" s="4684">
        <v>2019</v>
      </c>
      <c r="B43" s="4847">
        <v>1214037</v>
      </c>
      <c r="C43" s="4128">
        <v>12056</v>
      </c>
      <c r="D43" s="4867">
        <v>10911</v>
      </c>
      <c r="E43" s="4128">
        <v>173</v>
      </c>
      <c r="F43" s="4128">
        <v>131</v>
      </c>
      <c r="G43" s="4128">
        <v>9501</v>
      </c>
      <c r="I43" s="275"/>
    </row>
    <row r="44" spans="1:9" ht="15" customHeight="1" x14ac:dyDescent="0.3">
      <c r="A44" s="4684">
        <v>2020</v>
      </c>
      <c r="B44" s="4847">
        <v>1213038</v>
      </c>
      <c r="C44" s="4128">
        <v>12554</v>
      </c>
      <c r="D44" s="4867">
        <v>10768</v>
      </c>
      <c r="E44" s="4128">
        <v>184</v>
      </c>
      <c r="F44" s="4128">
        <v>132</v>
      </c>
      <c r="G44" s="4128">
        <v>6735</v>
      </c>
      <c r="I44" s="275"/>
    </row>
    <row r="45" spans="1:9" ht="15" customHeight="1" x14ac:dyDescent="0.3">
      <c r="A45" s="4684">
        <v>2021</v>
      </c>
      <c r="B45" s="4847">
        <v>1212369</v>
      </c>
      <c r="C45" s="4128">
        <v>12108</v>
      </c>
      <c r="D45" s="4867">
        <v>12990</v>
      </c>
      <c r="E45" s="4128">
        <v>165</v>
      </c>
      <c r="F45" s="4128">
        <v>121</v>
      </c>
      <c r="G45" s="4128">
        <v>8011</v>
      </c>
      <c r="I45" s="275"/>
    </row>
    <row r="46" spans="1:9" ht="15" customHeight="1" x14ac:dyDescent="0.3">
      <c r="A46" s="4684">
        <v>2022</v>
      </c>
      <c r="B46" s="4847">
        <v>1207531</v>
      </c>
      <c r="C46" s="4128">
        <v>11223</v>
      </c>
      <c r="D46" s="4867">
        <v>12581</v>
      </c>
      <c r="E46" s="4128">
        <v>165</v>
      </c>
      <c r="F46" s="4128">
        <v>105</v>
      </c>
      <c r="G46" s="4128">
        <v>9386</v>
      </c>
      <c r="I46" s="275"/>
    </row>
    <row r="47" spans="1:9" ht="15" customHeight="1" x14ac:dyDescent="0.3">
      <c r="A47" s="4684">
        <v>2023</v>
      </c>
      <c r="B47" s="4847">
        <v>1204429</v>
      </c>
      <c r="C47" s="4128">
        <v>12097</v>
      </c>
      <c r="D47" s="4867">
        <v>11549</v>
      </c>
      <c r="E47" s="4128">
        <v>157</v>
      </c>
      <c r="F47" s="4128">
        <v>99</v>
      </c>
      <c r="G47" s="4128">
        <v>8471</v>
      </c>
      <c r="I47" s="275"/>
    </row>
    <row r="48" spans="1:9" ht="15" customHeight="1" thickBot="1" x14ac:dyDescent="0.35">
      <c r="A48" s="4690">
        <v>2024</v>
      </c>
      <c r="B48" s="4849">
        <v>1201245</v>
      </c>
      <c r="C48" s="4130">
        <v>12088</v>
      </c>
      <c r="D48" s="4868">
        <v>12164</v>
      </c>
      <c r="E48" s="4130">
        <v>173</v>
      </c>
      <c r="F48" s="4130">
        <v>87</v>
      </c>
      <c r="G48" s="4130">
        <v>8036</v>
      </c>
      <c r="I48" s="275"/>
    </row>
    <row r="49" spans="1:1" ht="24" customHeight="1" x14ac:dyDescent="0.3">
      <c r="A49" s="281" t="s">
        <v>570</v>
      </c>
    </row>
    <row r="50" spans="1:1" ht="15" customHeight="1" x14ac:dyDescent="0.3">
      <c r="A50" s="278" t="s">
        <v>571</v>
      </c>
    </row>
    <row r="51" spans="1:1" ht="15" customHeight="1" x14ac:dyDescent="0.3">
      <c r="A51" s="277" t="s">
        <v>572</v>
      </c>
    </row>
    <row r="52" spans="1:1" ht="14.1" customHeight="1" x14ac:dyDescent="0.3">
      <c r="A52" s="277"/>
    </row>
  </sheetData>
  <mergeCells count="1">
    <mergeCell ref="A2:G2"/>
  </mergeCells>
  <hyperlinks>
    <hyperlink ref="A2:G2" location="CONTENT!B4" display="Back to table of contents" xr:uid="{7ACD2997-4B3E-4EAB-9368-9D0258D87904}"/>
    <hyperlink ref="A2" location="CONTENT!A1" display="Back to table of contents" xr:uid="{78543F23-ECDE-4E81-A080-02088C6AD31F}"/>
  </hyperlinks>
  <pageMargins left="0.86614173228346458" right="0.23622047244094491" top="0.70866141732283472" bottom="0.19685039370078741" header="0.51181102362204722" footer="0.31496062992125984"/>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E360-9047-43DA-BAA5-B041FE811320}">
  <dimension ref="A1:AZ45"/>
  <sheetViews>
    <sheetView workbookViewId="0">
      <pane xSplit="1" ySplit="6" topLeftCell="B7" activePane="bottomRight" state="frozen"/>
      <selection sqref="A1:G1"/>
      <selection pane="topRight" sqref="A1:G1"/>
      <selection pane="bottomLeft" sqref="A1:G1"/>
      <selection pane="bottomRight" activeCell="B7" sqref="B7"/>
    </sheetView>
  </sheetViews>
  <sheetFormatPr defaultColWidth="9.59765625" defaultRowHeight="15" customHeight="1" x14ac:dyDescent="0.3"/>
  <cols>
    <col min="1" max="1" width="10.69921875" style="273" customWidth="1"/>
    <col min="2" max="2" width="13.5" style="273" customWidth="1"/>
    <col min="3" max="3" width="13.19921875" style="273" customWidth="1"/>
    <col min="4" max="4" width="10.8984375" style="273" customWidth="1"/>
    <col min="5" max="5" width="11.19921875" style="273" customWidth="1"/>
    <col min="6" max="6" width="10.69921875" style="273" customWidth="1"/>
    <col min="7" max="7" width="11.19921875" style="273" customWidth="1"/>
    <col min="8" max="16384" width="9.59765625" style="273"/>
  </cols>
  <sheetData>
    <row r="1" spans="1:52" ht="15.6" x14ac:dyDescent="0.3">
      <c r="A1" s="5863" t="s">
        <v>0</v>
      </c>
      <c r="B1" s="5863"/>
      <c r="C1" s="5863"/>
      <c r="D1" s="5863"/>
      <c r="E1" s="5863"/>
      <c r="F1" s="5863"/>
      <c r="G1" s="5863"/>
    </row>
    <row r="2" spans="1:52" ht="15" customHeight="1" x14ac:dyDescent="0.3">
      <c r="A2" s="270" t="s">
        <v>573</v>
      </c>
      <c r="H2" s="4476"/>
      <c r="I2" s="4476"/>
      <c r="J2" s="4476"/>
      <c r="K2" s="4476"/>
      <c r="L2" s="4476"/>
      <c r="M2" s="4476"/>
      <c r="N2" s="4476"/>
      <c r="O2" s="4476"/>
      <c r="P2" s="4476"/>
      <c r="Q2" s="4476"/>
      <c r="R2" s="4476"/>
      <c r="S2" s="4476"/>
      <c r="T2" s="4476"/>
      <c r="U2" s="4476"/>
      <c r="V2" s="4476"/>
      <c r="W2" s="4476"/>
      <c r="X2" s="4476"/>
      <c r="Y2" s="4476"/>
      <c r="Z2" s="4476"/>
      <c r="AA2" s="4476"/>
      <c r="AB2" s="4476"/>
      <c r="AC2" s="4476"/>
      <c r="AD2" s="4476"/>
      <c r="AE2" s="4476"/>
      <c r="AF2" s="4476"/>
      <c r="AG2" s="4476"/>
      <c r="AH2" s="4476"/>
      <c r="AI2" s="4476"/>
      <c r="AJ2" s="4476"/>
      <c r="AK2" s="4476"/>
      <c r="AL2" s="4476"/>
      <c r="AM2" s="4476"/>
      <c r="AN2" s="4476"/>
      <c r="AO2" s="4476"/>
      <c r="AP2" s="4476"/>
      <c r="AQ2" s="4476"/>
      <c r="AR2" s="4476"/>
      <c r="AS2" s="4476"/>
      <c r="AT2" s="4476"/>
      <c r="AU2" s="4476"/>
      <c r="AV2" s="4476"/>
      <c r="AW2" s="4476"/>
      <c r="AX2" s="4476"/>
      <c r="AY2" s="4476"/>
      <c r="AZ2" s="4476"/>
    </row>
    <row r="3" spans="1:52" ht="10.5" customHeight="1" thickBot="1" x14ac:dyDescent="0.35">
      <c r="H3" s="4476"/>
      <c r="I3" s="4476"/>
      <c r="J3" s="4476"/>
      <c r="K3" s="4476"/>
      <c r="L3" s="4476"/>
      <c r="M3" s="4476"/>
      <c r="N3" s="4476"/>
      <c r="O3" s="4476"/>
      <c r="P3" s="4476"/>
      <c r="Q3" s="4476"/>
      <c r="R3" s="4476"/>
      <c r="S3" s="4476"/>
      <c r="T3" s="4476"/>
      <c r="U3" s="4476"/>
      <c r="V3" s="4476"/>
      <c r="W3" s="4476"/>
      <c r="X3" s="4476"/>
      <c r="Y3" s="4476"/>
      <c r="Z3" s="4476"/>
      <c r="AA3" s="4476"/>
      <c r="AB3" s="4476"/>
      <c r="AC3" s="4476"/>
      <c r="AD3" s="4476"/>
      <c r="AE3" s="4476"/>
      <c r="AF3" s="4476"/>
      <c r="AG3" s="4476"/>
      <c r="AH3" s="4476"/>
      <c r="AI3" s="4476"/>
      <c r="AJ3" s="4476"/>
      <c r="AK3" s="4476"/>
      <c r="AL3" s="4476"/>
      <c r="AM3" s="4476"/>
      <c r="AN3" s="4476"/>
      <c r="AO3" s="4476"/>
      <c r="AP3" s="4476"/>
      <c r="AQ3" s="4476"/>
      <c r="AR3" s="4476"/>
      <c r="AS3" s="4476"/>
      <c r="AT3" s="4476"/>
      <c r="AU3" s="4476"/>
      <c r="AV3" s="4476"/>
      <c r="AW3" s="4476"/>
      <c r="AX3" s="4476"/>
      <c r="AY3" s="4476"/>
      <c r="AZ3" s="4476"/>
    </row>
    <row r="4" spans="1:52" ht="15" customHeight="1" x14ac:dyDescent="0.3">
      <c r="A4" s="4839"/>
      <c r="B4" s="4839" t="s">
        <v>470</v>
      </c>
      <c r="C4" s="4839"/>
      <c r="D4" s="4839"/>
      <c r="E4" s="4839" t="s">
        <v>553</v>
      </c>
      <c r="F4" s="4839"/>
      <c r="G4" s="4839" t="s">
        <v>555</v>
      </c>
      <c r="H4" s="4476"/>
      <c r="I4" s="4476"/>
      <c r="J4" s="4476"/>
      <c r="K4" s="4476"/>
      <c r="L4" s="4476"/>
      <c r="M4" s="4476"/>
      <c r="N4" s="4476"/>
      <c r="O4" s="4476"/>
      <c r="P4" s="4476"/>
      <c r="Q4" s="4476"/>
      <c r="R4" s="4476"/>
      <c r="S4" s="4476"/>
      <c r="T4" s="4476"/>
      <c r="U4" s="4476"/>
      <c r="V4" s="4476"/>
      <c r="W4" s="4476"/>
      <c r="X4" s="4476"/>
      <c r="Y4" s="4476"/>
      <c r="Z4" s="4476"/>
      <c r="AA4" s="4476"/>
      <c r="AB4" s="4476"/>
      <c r="AC4" s="4476"/>
      <c r="AD4" s="4476"/>
      <c r="AE4" s="4476"/>
      <c r="AF4" s="4476"/>
      <c r="AG4" s="4476"/>
      <c r="AH4" s="4476"/>
      <c r="AI4" s="4476"/>
      <c r="AJ4" s="4476"/>
      <c r="AK4" s="4476"/>
      <c r="AL4" s="4476"/>
      <c r="AM4" s="4476"/>
      <c r="AN4" s="4476"/>
      <c r="AO4" s="4476"/>
      <c r="AP4" s="4476"/>
      <c r="AQ4" s="4476"/>
      <c r="AR4" s="4476"/>
      <c r="AS4" s="4476"/>
      <c r="AT4" s="4476"/>
      <c r="AU4" s="4476"/>
      <c r="AV4" s="4476"/>
      <c r="AW4" s="4476"/>
      <c r="AX4" s="4476"/>
      <c r="AY4" s="4476"/>
      <c r="AZ4" s="4476"/>
    </row>
    <row r="5" spans="1:52" ht="15" customHeight="1" x14ac:dyDescent="0.3">
      <c r="A5" s="4365" t="s">
        <v>2</v>
      </c>
      <c r="B5" s="4365" t="s">
        <v>556</v>
      </c>
      <c r="C5" s="4365" t="s">
        <v>496</v>
      </c>
      <c r="D5" s="4365" t="s">
        <v>478</v>
      </c>
      <c r="E5" s="4841" t="s">
        <v>557</v>
      </c>
      <c r="F5" s="4365" t="s">
        <v>574</v>
      </c>
      <c r="G5" s="4365" t="s">
        <v>558</v>
      </c>
      <c r="H5" s="4476"/>
      <c r="I5" s="4476"/>
      <c r="J5" s="4476"/>
      <c r="K5" s="4476"/>
      <c r="L5" s="4476"/>
      <c r="M5" s="4476"/>
      <c r="N5" s="4476"/>
      <c r="O5" s="4476"/>
      <c r="P5" s="4476"/>
      <c r="Q5" s="4476"/>
      <c r="R5" s="4476"/>
      <c r="S5" s="4476"/>
      <c r="T5" s="4476"/>
      <c r="U5" s="4476"/>
      <c r="V5" s="4476"/>
      <c r="W5" s="4476"/>
      <c r="X5" s="4476"/>
      <c r="Y5" s="4476"/>
      <c r="Z5" s="4476"/>
      <c r="AA5" s="4476"/>
      <c r="AB5" s="4476"/>
      <c r="AC5" s="4476"/>
      <c r="AD5" s="4476"/>
      <c r="AE5" s="4476"/>
      <c r="AF5" s="4476"/>
      <c r="AG5" s="4476"/>
      <c r="AH5" s="4476"/>
      <c r="AI5" s="4476"/>
      <c r="AJ5" s="4476"/>
      <c r="AK5" s="4476"/>
      <c r="AL5" s="4476"/>
      <c r="AM5" s="4476"/>
      <c r="AN5" s="4476"/>
      <c r="AO5" s="4476"/>
      <c r="AP5" s="4476"/>
      <c r="AQ5" s="4476"/>
      <c r="AR5" s="4476"/>
      <c r="AS5" s="4476"/>
      <c r="AT5" s="4476"/>
      <c r="AU5" s="4476"/>
      <c r="AV5" s="4476"/>
      <c r="AW5" s="4476"/>
      <c r="AX5" s="4476"/>
      <c r="AY5" s="4476"/>
      <c r="AZ5" s="4476"/>
    </row>
    <row r="6" spans="1:52" ht="15" customHeight="1" thickBot="1" x14ac:dyDescent="0.35">
      <c r="A6" s="4402"/>
      <c r="B6" s="4842" t="s">
        <v>560</v>
      </c>
      <c r="C6" s="4402"/>
      <c r="D6" s="4402"/>
      <c r="E6" s="4402"/>
      <c r="F6" s="4402"/>
      <c r="G6" s="4402"/>
      <c r="H6" s="4476"/>
      <c r="I6" s="4476"/>
      <c r="J6" s="4476"/>
      <c r="K6" s="4476"/>
      <c r="L6" s="4476"/>
      <c r="M6" s="4476"/>
      <c r="N6" s="4476"/>
      <c r="O6" s="4476"/>
      <c r="P6" s="4476"/>
      <c r="Q6" s="4476"/>
      <c r="R6" s="4476"/>
      <c r="S6" s="4476"/>
      <c r="T6" s="4476"/>
      <c r="U6" s="4476"/>
      <c r="V6" s="4476"/>
      <c r="W6" s="4476"/>
      <c r="X6" s="4476"/>
      <c r="Y6" s="4476"/>
      <c r="Z6" s="4476"/>
      <c r="AA6" s="4476"/>
      <c r="AB6" s="4476"/>
      <c r="AC6" s="4476"/>
      <c r="AD6" s="4476"/>
      <c r="AE6" s="4476"/>
      <c r="AF6" s="4476"/>
      <c r="AG6" s="4476"/>
      <c r="AH6" s="4476"/>
      <c r="AI6" s="4476"/>
      <c r="AJ6" s="4476"/>
      <c r="AK6" s="4476"/>
      <c r="AL6" s="4476"/>
      <c r="AM6" s="4476"/>
      <c r="AN6" s="4476"/>
      <c r="AO6" s="4476"/>
      <c r="AP6" s="4476"/>
      <c r="AQ6" s="4476"/>
      <c r="AR6" s="4476"/>
      <c r="AS6" s="4476"/>
      <c r="AT6" s="4476"/>
      <c r="AU6" s="4476"/>
      <c r="AV6" s="4476"/>
      <c r="AW6" s="4476"/>
      <c r="AX6" s="4476"/>
      <c r="AY6" s="4476"/>
      <c r="AZ6" s="4476"/>
    </row>
    <row r="7" spans="1:52" ht="17.25" customHeight="1" x14ac:dyDescent="0.3">
      <c r="A7" s="4684">
        <v>1988</v>
      </c>
      <c r="B7" s="4847">
        <v>33907</v>
      </c>
      <c r="C7" s="4847">
        <v>884</v>
      </c>
      <c r="D7" s="4847">
        <v>180</v>
      </c>
      <c r="E7" s="4847">
        <v>30</v>
      </c>
      <c r="F7" s="4847">
        <v>23</v>
      </c>
      <c r="G7" s="4847">
        <v>170</v>
      </c>
      <c r="H7" s="4476"/>
      <c r="I7" s="4476"/>
      <c r="J7" s="4476"/>
      <c r="K7" s="4476"/>
      <c r="L7" s="4476"/>
      <c r="M7" s="4476"/>
      <c r="N7" s="4476"/>
      <c r="O7" s="4476"/>
      <c r="P7" s="4476"/>
      <c r="Q7" s="4476"/>
      <c r="R7" s="4476"/>
      <c r="S7" s="4476"/>
      <c r="T7" s="4476"/>
      <c r="U7" s="4476"/>
      <c r="V7" s="4476"/>
      <c r="W7" s="4476"/>
      <c r="X7" s="4476"/>
      <c r="Y7" s="4476"/>
      <c r="Z7" s="4476"/>
      <c r="AA7" s="4476"/>
      <c r="AB7" s="4476"/>
      <c r="AC7" s="4476"/>
      <c r="AD7" s="4476"/>
      <c r="AE7" s="4476"/>
      <c r="AF7" s="4476"/>
      <c r="AG7" s="4476"/>
      <c r="AH7" s="4476"/>
      <c r="AI7" s="4476"/>
      <c r="AJ7" s="4476"/>
      <c r="AK7" s="4476"/>
      <c r="AL7" s="4476"/>
      <c r="AM7" s="4476"/>
      <c r="AN7" s="4476"/>
      <c r="AO7" s="4476"/>
      <c r="AP7" s="4476"/>
      <c r="AQ7" s="4476"/>
      <c r="AR7" s="4476"/>
      <c r="AS7" s="4476"/>
      <c r="AT7" s="4476"/>
      <c r="AU7" s="4476"/>
      <c r="AV7" s="4476"/>
      <c r="AW7" s="4476"/>
      <c r="AX7" s="4476"/>
      <c r="AY7" s="4476"/>
      <c r="AZ7" s="4476"/>
    </row>
    <row r="8" spans="1:52" ht="17.25" customHeight="1" x14ac:dyDescent="0.3">
      <c r="A8" s="4684">
        <v>1989</v>
      </c>
      <c r="B8" s="4847">
        <v>33953</v>
      </c>
      <c r="C8" s="4847">
        <v>867</v>
      </c>
      <c r="D8" s="4847">
        <v>203</v>
      </c>
      <c r="E8" s="4847">
        <v>46</v>
      </c>
      <c r="F8" s="4847">
        <v>16</v>
      </c>
      <c r="G8" s="4847">
        <v>157</v>
      </c>
      <c r="H8" s="4476"/>
      <c r="I8" s="4476"/>
      <c r="J8" s="4476"/>
      <c r="K8" s="4476"/>
      <c r="L8" s="4476"/>
      <c r="M8" s="4476"/>
      <c r="N8" s="4476"/>
      <c r="O8" s="4476"/>
      <c r="P8" s="4476"/>
      <c r="Q8" s="4476"/>
      <c r="R8" s="4476"/>
      <c r="S8" s="4476"/>
      <c r="T8" s="4476"/>
      <c r="U8" s="4476"/>
      <c r="V8" s="4476"/>
      <c r="W8" s="4476"/>
      <c r="X8" s="4476"/>
      <c r="Y8" s="4476"/>
      <c r="Z8" s="4476"/>
      <c r="AA8" s="4476"/>
      <c r="AB8" s="4476"/>
      <c r="AC8" s="4476"/>
      <c r="AD8" s="4476"/>
      <c r="AE8" s="4476"/>
      <c r="AF8" s="4476"/>
      <c r="AG8" s="4476"/>
      <c r="AH8" s="4476"/>
      <c r="AI8" s="4476"/>
      <c r="AJ8" s="4476"/>
      <c r="AK8" s="4476"/>
      <c r="AL8" s="4476"/>
      <c r="AM8" s="4476"/>
      <c r="AN8" s="4476"/>
      <c r="AO8" s="4476"/>
      <c r="AP8" s="4476"/>
      <c r="AQ8" s="4476"/>
      <c r="AR8" s="4476"/>
      <c r="AS8" s="4476"/>
      <c r="AT8" s="4476"/>
      <c r="AU8" s="4476"/>
      <c r="AV8" s="4476"/>
      <c r="AW8" s="4476"/>
      <c r="AX8" s="4476"/>
      <c r="AY8" s="4476"/>
      <c r="AZ8" s="4476"/>
    </row>
    <row r="9" spans="1:52" ht="17.25" customHeight="1" x14ac:dyDescent="0.3">
      <c r="A9" s="4684">
        <v>1990</v>
      </c>
      <c r="B9" s="4847">
        <v>34204</v>
      </c>
      <c r="C9" s="4847">
        <v>803</v>
      </c>
      <c r="D9" s="4847">
        <v>177</v>
      </c>
      <c r="E9" s="4847">
        <v>28</v>
      </c>
      <c r="F9" s="4847">
        <v>17</v>
      </c>
      <c r="G9" s="4847">
        <v>173</v>
      </c>
      <c r="H9" s="4476"/>
      <c r="I9" s="4476"/>
      <c r="J9" s="4476"/>
      <c r="K9" s="4476"/>
      <c r="L9" s="4476"/>
      <c r="M9" s="4476"/>
      <c r="N9" s="4476"/>
      <c r="O9" s="4476"/>
      <c r="P9" s="4476"/>
      <c r="Q9" s="4476"/>
      <c r="R9" s="4476"/>
      <c r="S9" s="4476"/>
      <c r="T9" s="4476"/>
      <c r="U9" s="4476"/>
      <c r="V9" s="4476"/>
      <c r="W9" s="4476"/>
      <c r="X9" s="4476"/>
      <c r="Y9" s="4476"/>
      <c r="Z9" s="4476"/>
      <c r="AA9" s="4476"/>
      <c r="AB9" s="4476"/>
      <c r="AC9" s="4476"/>
      <c r="AD9" s="4476"/>
      <c r="AE9" s="4476"/>
      <c r="AF9" s="4476"/>
      <c r="AG9" s="4476"/>
      <c r="AH9" s="4476"/>
      <c r="AI9" s="4476"/>
      <c r="AJ9" s="4476"/>
      <c r="AK9" s="4476"/>
      <c r="AL9" s="4476"/>
      <c r="AM9" s="4476"/>
      <c r="AN9" s="4476"/>
      <c r="AO9" s="4476"/>
      <c r="AP9" s="4476"/>
      <c r="AQ9" s="4476"/>
      <c r="AR9" s="4476"/>
      <c r="AS9" s="4476"/>
      <c r="AT9" s="4476"/>
      <c r="AU9" s="4476"/>
      <c r="AV9" s="4476"/>
      <c r="AW9" s="4476"/>
      <c r="AX9" s="4476"/>
      <c r="AY9" s="4476"/>
      <c r="AZ9" s="4476"/>
    </row>
    <row r="10" spans="1:52" ht="17.25" customHeight="1" x14ac:dyDescent="0.3">
      <c r="A10" s="4684">
        <v>1991</v>
      </c>
      <c r="B10" s="4847">
        <v>34330</v>
      </c>
      <c r="C10" s="4847">
        <v>761</v>
      </c>
      <c r="D10" s="4847">
        <v>212</v>
      </c>
      <c r="E10" s="4847">
        <v>25</v>
      </c>
      <c r="F10" s="4847">
        <v>14</v>
      </c>
      <c r="G10" s="4847">
        <v>149</v>
      </c>
      <c r="H10" s="4476"/>
      <c r="I10" s="4476"/>
      <c r="J10" s="4476"/>
      <c r="K10" s="4476"/>
      <c r="L10" s="4476"/>
      <c r="M10" s="4476"/>
      <c r="N10" s="4476"/>
      <c r="O10" s="4476"/>
      <c r="P10" s="4476"/>
      <c r="Q10" s="4476"/>
      <c r="R10" s="4476"/>
      <c r="S10" s="4476"/>
      <c r="T10" s="4476"/>
      <c r="U10" s="4476"/>
      <c r="V10" s="4476"/>
      <c r="W10" s="4476"/>
      <c r="X10" s="4476"/>
      <c r="Y10" s="4476"/>
      <c r="Z10" s="4476"/>
      <c r="AA10" s="4476"/>
      <c r="AB10" s="4476"/>
      <c r="AC10" s="4476"/>
      <c r="AD10" s="4476"/>
      <c r="AE10" s="4476"/>
      <c r="AF10" s="4476"/>
      <c r="AG10" s="4476"/>
      <c r="AH10" s="4476"/>
      <c r="AI10" s="4476"/>
      <c r="AJ10" s="4476"/>
      <c r="AK10" s="4476"/>
      <c r="AL10" s="4476"/>
      <c r="AM10" s="4476"/>
      <c r="AN10" s="4476"/>
      <c r="AO10" s="4476"/>
      <c r="AP10" s="4476"/>
      <c r="AQ10" s="4476"/>
      <c r="AR10" s="4476"/>
      <c r="AS10" s="4476"/>
      <c r="AT10" s="4476"/>
      <c r="AU10" s="4476"/>
      <c r="AV10" s="4476"/>
      <c r="AW10" s="4476"/>
      <c r="AX10" s="4476"/>
      <c r="AY10" s="4476"/>
      <c r="AZ10" s="4476"/>
    </row>
    <row r="11" spans="1:52" ht="17.25" customHeight="1" x14ac:dyDescent="0.3">
      <c r="A11" s="4684">
        <v>1992</v>
      </c>
      <c r="B11" s="4847">
        <v>34453</v>
      </c>
      <c r="C11" s="4847">
        <v>732</v>
      </c>
      <c r="D11" s="4847">
        <v>157</v>
      </c>
      <c r="E11" s="4847">
        <v>18</v>
      </c>
      <c r="F11" s="4847">
        <v>5</v>
      </c>
      <c r="G11" s="4847">
        <v>162</v>
      </c>
      <c r="H11" s="4476"/>
      <c r="I11" s="4476"/>
      <c r="J11" s="4476"/>
      <c r="K11" s="4476"/>
      <c r="L11" s="4476"/>
      <c r="M11" s="4476"/>
      <c r="N11" s="4476"/>
      <c r="O11" s="4476"/>
      <c r="P11" s="4476"/>
      <c r="Q11" s="4476"/>
      <c r="R11" s="4476"/>
      <c r="S11" s="4476"/>
      <c r="T11" s="4476"/>
      <c r="U11" s="4476"/>
      <c r="V11" s="4476"/>
      <c r="W11" s="4476"/>
      <c r="X11" s="4476"/>
      <c r="Y11" s="4476"/>
      <c r="Z11" s="4476"/>
      <c r="AA11" s="4476"/>
      <c r="AB11" s="4476"/>
      <c r="AC11" s="4476"/>
      <c r="AD11" s="4476"/>
      <c r="AE11" s="4476"/>
      <c r="AF11" s="4476"/>
      <c r="AG11" s="4476"/>
      <c r="AH11" s="4476"/>
      <c r="AI11" s="4476"/>
      <c r="AJ11" s="4476"/>
      <c r="AK11" s="4476"/>
      <c r="AL11" s="4476"/>
      <c r="AM11" s="4476"/>
      <c r="AN11" s="4476"/>
      <c r="AO11" s="4476"/>
      <c r="AP11" s="4476"/>
      <c r="AQ11" s="4476"/>
      <c r="AR11" s="4476"/>
      <c r="AS11" s="4476"/>
      <c r="AT11" s="4476"/>
      <c r="AU11" s="4476"/>
      <c r="AV11" s="4476"/>
      <c r="AW11" s="4476"/>
      <c r="AX11" s="4476"/>
      <c r="AY11" s="4476"/>
      <c r="AZ11" s="4476"/>
    </row>
    <row r="12" spans="1:52" ht="17.25" customHeight="1" x14ac:dyDescent="0.3">
      <c r="A12" s="4684">
        <v>1993</v>
      </c>
      <c r="B12" s="4847">
        <v>34519</v>
      </c>
      <c r="C12" s="4847">
        <v>662</v>
      </c>
      <c r="D12" s="4847">
        <v>158</v>
      </c>
      <c r="E12" s="4847">
        <v>14</v>
      </c>
      <c r="F12" s="4847">
        <v>4</v>
      </c>
      <c r="G12" s="4847">
        <v>193</v>
      </c>
      <c r="H12" s="4476"/>
      <c r="I12" s="4476"/>
      <c r="J12" s="4476"/>
      <c r="K12" s="4476"/>
      <c r="L12" s="4476"/>
      <c r="M12" s="4476"/>
      <c r="N12" s="4476"/>
      <c r="O12" s="4476"/>
      <c r="P12" s="4476"/>
      <c r="Q12" s="4476"/>
      <c r="R12" s="4476"/>
      <c r="S12" s="4476"/>
      <c r="T12" s="4476"/>
      <c r="U12" s="4476"/>
      <c r="V12" s="4476"/>
      <c r="W12" s="4476"/>
      <c r="X12" s="4476"/>
      <c r="Y12" s="4476"/>
      <c r="Z12" s="4476"/>
      <c r="AA12" s="4476"/>
      <c r="AB12" s="4476"/>
      <c r="AC12" s="4476"/>
      <c r="AD12" s="4476"/>
      <c r="AE12" s="4476"/>
      <c r="AF12" s="4476"/>
      <c r="AG12" s="4476"/>
      <c r="AH12" s="4476"/>
      <c r="AI12" s="4476"/>
      <c r="AJ12" s="4476"/>
      <c r="AK12" s="4476"/>
      <c r="AL12" s="4476"/>
      <c r="AM12" s="4476"/>
      <c r="AN12" s="4476"/>
      <c r="AO12" s="4476"/>
      <c r="AP12" s="4476"/>
      <c r="AQ12" s="4476"/>
      <c r="AR12" s="4476"/>
      <c r="AS12" s="4476"/>
      <c r="AT12" s="4476"/>
      <c r="AU12" s="4476"/>
      <c r="AV12" s="4476"/>
      <c r="AW12" s="4476"/>
      <c r="AX12" s="4476"/>
      <c r="AY12" s="4476"/>
      <c r="AZ12" s="4476"/>
    </row>
    <row r="13" spans="1:52" ht="17.25" customHeight="1" x14ac:dyDescent="0.3">
      <c r="A13" s="4684">
        <v>1994</v>
      </c>
      <c r="B13" s="4847">
        <v>34698</v>
      </c>
      <c r="C13" s="4847">
        <v>745</v>
      </c>
      <c r="D13" s="4847">
        <v>168</v>
      </c>
      <c r="E13" s="4847">
        <v>15</v>
      </c>
      <c r="F13" s="4847">
        <v>3</v>
      </c>
      <c r="G13" s="4847">
        <v>202</v>
      </c>
      <c r="H13" s="4476"/>
      <c r="I13" s="4476"/>
      <c r="J13" s="4476"/>
      <c r="K13" s="4476"/>
      <c r="L13" s="4476"/>
      <c r="M13" s="4476"/>
      <c r="N13" s="4476"/>
      <c r="O13" s="4476"/>
      <c r="P13" s="4476"/>
      <c r="Q13" s="4476"/>
      <c r="R13" s="4476"/>
      <c r="S13" s="4476"/>
      <c r="T13" s="4476"/>
      <c r="U13" s="4476"/>
      <c r="V13" s="4476"/>
      <c r="W13" s="4476"/>
      <c r="X13" s="4476"/>
      <c r="Y13" s="4476"/>
      <c r="Z13" s="4476"/>
      <c r="AA13" s="4476"/>
      <c r="AB13" s="4476"/>
      <c r="AC13" s="4476"/>
      <c r="AD13" s="4476"/>
      <c r="AE13" s="4476"/>
      <c r="AF13" s="4476"/>
      <c r="AG13" s="4476"/>
      <c r="AH13" s="4476"/>
      <c r="AI13" s="4476"/>
      <c r="AJ13" s="4476"/>
      <c r="AK13" s="4476"/>
      <c r="AL13" s="4476"/>
      <c r="AM13" s="4476"/>
      <c r="AN13" s="4476"/>
      <c r="AO13" s="4476"/>
      <c r="AP13" s="4476"/>
      <c r="AQ13" s="4476"/>
      <c r="AR13" s="4476"/>
      <c r="AS13" s="4476"/>
      <c r="AT13" s="4476"/>
      <c r="AU13" s="4476"/>
      <c r="AV13" s="4476"/>
      <c r="AW13" s="4476"/>
      <c r="AX13" s="4476"/>
      <c r="AY13" s="4476"/>
      <c r="AZ13" s="4476"/>
    </row>
    <row r="14" spans="1:52" ht="17.25" customHeight="1" x14ac:dyDescent="0.3">
      <c r="A14" s="4684">
        <v>1995</v>
      </c>
      <c r="B14" s="4847">
        <v>34821</v>
      </c>
      <c r="C14" s="4847">
        <v>725</v>
      </c>
      <c r="D14" s="4847">
        <v>167</v>
      </c>
      <c r="E14" s="4847">
        <v>16</v>
      </c>
      <c r="F14" s="4847">
        <v>2</v>
      </c>
      <c r="G14" s="4847">
        <v>194</v>
      </c>
      <c r="H14" s="4476"/>
      <c r="I14" s="4476"/>
      <c r="J14" s="4476"/>
      <c r="K14" s="4476"/>
      <c r="L14" s="4476"/>
      <c r="M14" s="4476"/>
      <c r="N14" s="4476"/>
      <c r="O14" s="4476"/>
      <c r="P14" s="4476"/>
      <c r="Q14" s="4476"/>
      <c r="R14" s="4476"/>
      <c r="S14" s="4476"/>
      <c r="T14" s="4476"/>
      <c r="U14" s="4476"/>
      <c r="V14" s="4476"/>
      <c r="W14" s="4476"/>
      <c r="X14" s="4476"/>
      <c r="Y14" s="4476"/>
      <c r="Z14" s="4476"/>
      <c r="AA14" s="4476"/>
      <c r="AB14" s="4476"/>
      <c r="AC14" s="4476"/>
      <c r="AD14" s="4476"/>
      <c r="AE14" s="4476"/>
      <c r="AF14" s="4476"/>
      <c r="AG14" s="4476"/>
      <c r="AH14" s="4476"/>
      <c r="AI14" s="4476"/>
      <c r="AJ14" s="4476"/>
      <c r="AK14" s="4476"/>
      <c r="AL14" s="4476"/>
      <c r="AM14" s="4476"/>
      <c r="AN14" s="4476"/>
      <c r="AO14" s="4476"/>
      <c r="AP14" s="4476"/>
      <c r="AQ14" s="4476"/>
      <c r="AR14" s="4476"/>
      <c r="AS14" s="4476"/>
      <c r="AT14" s="4476"/>
      <c r="AU14" s="4476"/>
      <c r="AV14" s="4476"/>
      <c r="AW14" s="4476"/>
      <c r="AX14" s="4476"/>
      <c r="AY14" s="4476"/>
      <c r="AZ14" s="4476"/>
    </row>
    <row r="15" spans="1:52" ht="17.25" customHeight="1" x14ac:dyDescent="0.3">
      <c r="A15" s="4684">
        <v>1996</v>
      </c>
      <c r="B15" s="4847">
        <v>34939</v>
      </c>
      <c r="C15" s="4847">
        <v>714</v>
      </c>
      <c r="D15" s="4847">
        <v>162</v>
      </c>
      <c r="E15" s="4847">
        <v>14</v>
      </c>
      <c r="F15" s="4847">
        <v>2</v>
      </c>
      <c r="G15" s="4847">
        <v>198</v>
      </c>
      <c r="H15" s="4476"/>
      <c r="I15" s="4476"/>
      <c r="J15" s="4476"/>
      <c r="K15" s="4476"/>
      <c r="L15" s="4476"/>
      <c r="M15" s="4476"/>
      <c r="N15" s="4476"/>
      <c r="O15" s="4476"/>
      <c r="P15" s="4476"/>
      <c r="Q15" s="4476"/>
      <c r="R15" s="4476"/>
      <c r="S15" s="4476"/>
      <c r="T15" s="4476"/>
      <c r="U15" s="4476"/>
      <c r="V15" s="4476"/>
      <c r="W15" s="4476"/>
      <c r="X15" s="4476"/>
      <c r="Y15" s="4476"/>
      <c r="Z15" s="4476"/>
      <c r="AA15" s="4476"/>
      <c r="AB15" s="4476"/>
      <c r="AC15" s="4476"/>
      <c r="AD15" s="4476"/>
      <c r="AE15" s="4476"/>
      <c r="AF15" s="4476"/>
      <c r="AG15" s="4476"/>
      <c r="AH15" s="4476"/>
      <c r="AI15" s="4476"/>
      <c r="AJ15" s="4476"/>
      <c r="AK15" s="4476"/>
      <c r="AL15" s="4476"/>
      <c r="AM15" s="4476"/>
      <c r="AN15" s="4476"/>
      <c r="AO15" s="4476"/>
      <c r="AP15" s="4476"/>
      <c r="AQ15" s="4476"/>
      <c r="AR15" s="4476"/>
      <c r="AS15" s="4476"/>
      <c r="AT15" s="4476"/>
      <c r="AU15" s="4476"/>
      <c r="AV15" s="4476"/>
      <c r="AW15" s="4476"/>
      <c r="AX15" s="4476"/>
      <c r="AY15" s="4476"/>
      <c r="AZ15" s="4476"/>
    </row>
    <row r="16" spans="1:52" ht="17.25" customHeight="1" x14ac:dyDescent="0.3">
      <c r="A16" s="4684">
        <v>1997</v>
      </c>
      <c r="B16" s="4847">
        <v>35140</v>
      </c>
      <c r="C16" s="4847">
        <v>681</v>
      </c>
      <c r="D16" s="4847">
        <v>188</v>
      </c>
      <c r="E16" s="4847">
        <v>13</v>
      </c>
      <c r="F16" s="4847">
        <v>4</v>
      </c>
      <c r="G16" s="4847">
        <v>233</v>
      </c>
      <c r="H16" s="4476"/>
      <c r="I16" s="4476"/>
      <c r="J16" s="4476"/>
      <c r="K16" s="4476"/>
      <c r="L16" s="4476"/>
      <c r="M16" s="4476"/>
      <c r="N16" s="4476"/>
      <c r="O16" s="4476"/>
      <c r="P16" s="4476"/>
      <c r="Q16" s="4476"/>
      <c r="R16" s="4476"/>
      <c r="S16" s="4476"/>
      <c r="T16" s="4476"/>
      <c r="U16" s="4476"/>
      <c r="V16" s="4476"/>
      <c r="W16" s="4476"/>
      <c r="X16" s="4476"/>
      <c r="Y16" s="4476"/>
      <c r="Z16" s="4476"/>
      <c r="AA16" s="4476"/>
      <c r="AB16" s="4476"/>
      <c r="AC16" s="4476"/>
      <c r="AD16" s="4476"/>
      <c r="AE16" s="4476"/>
      <c r="AF16" s="4476"/>
      <c r="AG16" s="4476"/>
      <c r="AH16" s="4476"/>
      <c r="AI16" s="4476"/>
      <c r="AJ16" s="4476"/>
      <c r="AK16" s="4476"/>
      <c r="AL16" s="4476"/>
      <c r="AM16" s="4476"/>
      <c r="AN16" s="4476"/>
      <c r="AO16" s="4476"/>
      <c r="AP16" s="4476"/>
      <c r="AQ16" s="4476"/>
      <c r="AR16" s="4476"/>
      <c r="AS16" s="4476"/>
      <c r="AT16" s="4476"/>
      <c r="AU16" s="4476"/>
      <c r="AV16" s="4476"/>
      <c r="AW16" s="4476"/>
      <c r="AX16" s="4476"/>
      <c r="AY16" s="4476"/>
      <c r="AZ16" s="4476"/>
    </row>
    <row r="17" spans="1:52" ht="17.25" customHeight="1" x14ac:dyDescent="0.3">
      <c r="A17" s="4684">
        <v>1998</v>
      </c>
      <c r="B17" s="4847">
        <v>35303</v>
      </c>
      <c r="C17" s="4847">
        <v>690</v>
      </c>
      <c r="D17" s="4847">
        <v>188</v>
      </c>
      <c r="E17" s="4847">
        <v>12</v>
      </c>
      <c r="F17" s="4847">
        <v>6</v>
      </c>
      <c r="G17" s="4847">
        <v>248</v>
      </c>
      <c r="H17" s="4476"/>
      <c r="I17" s="4476"/>
      <c r="J17" s="4476"/>
      <c r="K17" s="4476"/>
      <c r="L17" s="4476"/>
      <c r="M17" s="4476"/>
      <c r="N17" s="4476"/>
      <c r="O17" s="4476"/>
      <c r="P17" s="4476"/>
      <c r="Q17" s="4476"/>
      <c r="R17" s="4476"/>
      <c r="S17" s="4476"/>
      <c r="T17" s="4476"/>
      <c r="U17" s="4476"/>
      <c r="V17" s="4476"/>
      <c r="W17" s="4476"/>
      <c r="X17" s="4476"/>
      <c r="Y17" s="4476"/>
      <c r="Z17" s="4476"/>
      <c r="AA17" s="4476"/>
      <c r="AB17" s="4476"/>
      <c r="AC17" s="4476"/>
      <c r="AD17" s="4476"/>
      <c r="AE17" s="4476"/>
      <c r="AF17" s="4476"/>
      <c r="AG17" s="4476"/>
      <c r="AH17" s="4476"/>
      <c r="AI17" s="4476"/>
      <c r="AJ17" s="4476"/>
      <c r="AK17" s="4476"/>
      <c r="AL17" s="4476"/>
      <c r="AM17" s="4476"/>
      <c r="AN17" s="4476"/>
      <c r="AO17" s="4476"/>
      <c r="AP17" s="4476"/>
      <c r="AQ17" s="4476"/>
      <c r="AR17" s="4476"/>
      <c r="AS17" s="4476"/>
      <c r="AT17" s="4476"/>
      <c r="AU17" s="4476"/>
      <c r="AV17" s="4476"/>
      <c r="AW17" s="4476"/>
      <c r="AX17" s="4476"/>
      <c r="AY17" s="4476"/>
      <c r="AZ17" s="4476"/>
    </row>
    <row r="18" spans="1:52" ht="17.25" customHeight="1" x14ac:dyDescent="0.3">
      <c r="A18" s="4684">
        <v>1999</v>
      </c>
      <c r="B18" s="4847">
        <v>35549</v>
      </c>
      <c r="C18" s="4847">
        <v>768</v>
      </c>
      <c r="D18" s="4847">
        <v>153</v>
      </c>
      <c r="E18" s="4847">
        <v>21</v>
      </c>
      <c r="F18" s="4847">
        <v>7</v>
      </c>
      <c r="G18" s="4847">
        <v>223</v>
      </c>
      <c r="H18" s="4476"/>
      <c r="I18" s="4476"/>
      <c r="J18" s="4476"/>
      <c r="K18" s="4476"/>
      <c r="L18" s="4476"/>
      <c r="M18" s="4476"/>
      <c r="N18" s="4476"/>
      <c r="O18" s="4476"/>
      <c r="P18" s="4476"/>
      <c r="Q18" s="4476"/>
      <c r="R18" s="4476"/>
      <c r="S18" s="4476"/>
      <c r="T18" s="4476"/>
      <c r="U18" s="4476"/>
      <c r="V18" s="4476"/>
      <c r="W18" s="4476"/>
      <c r="X18" s="4476"/>
      <c r="Y18" s="4476"/>
      <c r="Z18" s="4476"/>
      <c r="AA18" s="4476"/>
      <c r="AB18" s="4476"/>
      <c r="AC18" s="4476"/>
      <c r="AD18" s="4476"/>
      <c r="AE18" s="4476"/>
      <c r="AF18" s="4476"/>
      <c r="AG18" s="4476"/>
      <c r="AH18" s="4476"/>
      <c r="AI18" s="4476"/>
      <c r="AJ18" s="4476"/>
      <c r="AK18" s="4476"/>
      <c r="AL18" s="4476"/>
      <c r="AM18" s="4476"/>
      <c r="AN18" s="4476"/>
      <c r="AO18" s="4476"/>
      <c r="AP18" s="4476"/>
      <c r="AQ18" s="4476"/>
      <c r="AR18" s="4476"/>
      <c r="AS18" s="4476"/>
      <c r="AT18" s="4476"/>
      <c r="AU18" s="4476"/>
      <c r="AV18" s="4476"/>
      <c r="AW18" s="4476"/>
      <c r="AX18" s="4476"/>
      <c r="AY18" s="4476"/>
      <c r="AZ18" s="4476"/>
    </row>
    <row r="19" spans="1:52" ht="17.25" customHeight="1" x14ac:dyDescent="0.3">
      <c r="A19" s="4684">
        <v>2000</v>
      </c>
      <c r="B19" s="4847">
        <v>35779</v>
      </c>
      <c r="C19" s="4847">
        <v>807</v>
      </c>
      <c r="D19" s="4847">
        <v>176</v>
      </c>
      <c r="E19" s="4847">
        <v>16</v>
      </c>
      <c r="F19" s="4847">
        <v>3</v>
      </c>
      <c r="G19" s="4847">
        <v>243</v>
      </c>
      <c r="H19" s="4476"/>
      <c r="I19" s="4476"/>
      <c r="J19" s="4476"/>
      <c r="K19" s="4476"/>
      <c r="L19" s="4476"/>
      <c r="M19" s="4476"/>
      <c r="N19" s="4476"/>
      <c r="O19" s="4476"/>
      <c r="P19" s="4476"/>
      <c r="Q19" s="4476"/>
      <c r="R19" s="4476"/>
      <c r="S19" s="4476"/>
      <c r="T19" s="4476"/>
      <c r="U19" s="4476"/>
      <c r="V19" s="4476"/>
      <c r="W19" s="4476"/>
      <c r="X19" s="4476"/>
      <c r="Y19" s="4476"/>
      <c r="Z19" s="4476"/>
      <c r="AA19" s="4476"/>
      <c r="AB19" s="4476"/>
      <c r="AC19" s="4476"/>
      <c r="AD19" s="4476"/>
      <c r="AE19" s="4476"/>
      <c r="AF19" s="4476"/>
      <c r="AG19" s="4476"/>
      <c r="AH19" s="4476"/>
      <c r="AI19" s="4476"/>
      <c r="AJ19" s="4476"/>
      <c r="AK19" s="4476"/>
      <c r="AL19" s="4476"/>
      <c r="AM19" s="4476"/>
      <c r="AN19" s="4476"/>
      <c r="AO19" s="4476"/>
      <c r="AP19" s="4476"/>
      <c r="AQ19" s="4476"/>
      <c r="AR19" s="4476"/>
      <c r="AS19" s="4476"/>
      <c r="AT19" s="4476"/>
      <c r="AU19" s="4476"/>
      <c r="AV19" s="4476"/>
      <c r="AW19" s="4476"/>
      <c r="AX19" s="4476"/>
      <c r="AY19" s="4476"/>
      <c r="AZ19" s="4476"/>
    </row>
    <row r="20" spans="1:52" ht="17.25" customHeight="1" x14ac:dyDescent="0.3">
      <c r="A20" s="4684">
        <v>2001</v>
      </c>
      <c r="B20" s="4847">
        <v>36204</v>
      </c>
      <c r="C20" s="4847">
        <v>812</v>
      </c>
      <c r="D20" s="4847">
        <v>222</v>
      </c>
      <c r="E20" s="4847">
        <v>19</v>
      </c>
      <c r="F20" s="4847">
        <v>10</v>
      </c>
      <c r="G20" s="4847">
        <v>221</v>
      </c>
      <c r="H20" s="4476"/>
      <c r="I20" s="4476"/>
      <c r="J20" s="4476"/>
      <c r="K20" s="4476"/>
      <c r="L20" s="4476"/>
      <c r="M20" s="4476"/>
      <c r="N20" s="4476"/>
      <c r="O20" s="4476"/>
      <c r="P20" s="4476"/>
      <c r="Q20" s="4476"/>
      <c r="R20" s="4476"/>
      <c r="S20" s="4476"/>
      <c r="T20" s="4476"/>
      <c r="U20" s="4476"/>
      <c r="V20" s="4476"/>
      <c r="W20" s="4476"/>
      <c r="X20" s="4476"/>
      <c r="Y20" s="4476"/>
      <c r="Z20" s="4476"/>
      <c r="AA20" s="4476"/>
      <c r="AB20" s="4476"/>
      <c r="AC20" s="4476"/>
      <c r="AD20" s="4476"/>
      <c r="AE20" s="4476"/>
      <c r="AF20" s="4476"/>
      <c r="AG20" s="4476"/>
      <c r="AH20" s="4476"/>
      <c r="AI20" s="4476"/>
      <c r="AJ20" s="4476"/>
      <c r="AK20" s="4476"/>
      <c r="AL20" s="4476"/>
      <c r="AM20" s="4476"/>
      <c r="AN20" s="4476"/>
      <c r="AO20" s="4476"/>
      <c r="AP20" s="4476"/>
      <c r="AQ20" s="4476"/>
      <c r="AR20" s="4476"/>
      <c r="AS20" s="4476"/>
      <c r="AT20" s="4476"/>
      <c r="AU20" s="4476"/>
      <c r="AV20" s="4476"/>
      <c r="AW20" s="4476"/>
      <c r="AX20" s="4476"/>
      <c r="AY20" s="4476"/>
      <c r="AZ20" s="4476"/>
    </row>
    <row r="21" spans="1:52" ht="17.25" customHeight="1" x14ac:dyDescent="0.3">
      <c r="A21" s="4684">
        <v>2002</v>
      </c>
      <c r="B21" s="4847">
        <v>36626</v>
      </c>
      <c r="C21" s="4847">
        <v>814</v>
      </c>
      <c r="D21" s="4847">
        <v>229</v>
      </c>
      <c r="E21" s="4847">
        <v>19</v>
      </c>
      <c r="F21" s="4847">
        <v>6</v>
      </c>
      <c r="G21" s="4847">
        <v>231</v>
      </c>
      <c r="H21" s="4476"/>
      <c r="I21" s="4476"/>
      <c r="J21" s="4476"/>
      <c r="K21" s="4476"/>
      <c r="L21" s="4476"/>
      <c r="M21" s="4476"/>
      <c r="N21" s="4476"/>
      <c r="O21" s="4476"/>
      <c r="P21" s="4476"/>
      <c r="Q21" s="4476"/>
      <c r="R21" s="4476"/>
      <c r="S21" s="4476"/>
      <c r="T21" s="4476"/>
      <c r="U21" s="4476"/>
      <c r="V21" s="4476"/>
      <c r="W21" s="4476"/>
      <c r="X21" s="4476"/>
      <c r="Y21" s="4476"/>
      <c r="Z21" s="4476"/>
      <c r="AA21" s="4476"/>
      <c r="AB21" s="4476"/>
      <c r="AC21" s="4476"/>
      <c r="AD21" s="4476"/>
      <c r="AE21" s="4476"/>
      <c r="AF21" s="4476"/>
      <c r="AG21" s="4476"/>
      <c r="AH21" s="4476"/>
      <c r="AI21" s="4476"/>
      <c r="AJ21" s="4476"/>
      <c r="AK21" s="4476"/>
      <c r="AL21" s="4476"/>
      <c r="AM21" s="4476"/>
      <c r="AN21" s="4476"/>
      <c r="AO21" s="4476"/>
      <c r="AP21" s="4476"/>
      <c r="AQ21" s="4476"/>
      <c r="AR21" s="4476"/>
      <c r="AS21" s="4476"/>
      <c r="AT21" s="4476"/>
      <c r="AU21" s="4476"/>
      <c r="AV21" s="4476"/>
      <c r="AW21" s="4476"/>
      <c r="AX21" s="4476"/>
      <c r="AY21" s="4476"/>
      <c r="AZ21" s="4476"/>
    </row>
    <row r="22" spans="1:52" ht="17.25" customHeight="1" x14ac:dyDescent="0.3">
      <c r="A22" s="4684">
        <v>2003</v>
      </c>
      <c r="B22" s="4847">
        <v>37047</v>
      </c>
      <c r="C22" s="4847">
        <v>825</v>
      </c>
      <c r="D22" s="4847">
        <v>210</v>
      </c>
      <c r="E22" s="4847">
        <v>20</v>
      </c>
      <c r="F22" s="4847">
        <v>15</v>
      </c>
      <c r="G22" s="4847">
        <v>256</v>
      </c>
      <c r="H22" s="4476"/>
      <c r="I22" s="4476"/>
      <c r="J22" s="4476"/>
      <c r="K22" s="4476"/>
      <c r="L22" s="4476"/>
      <c r="M22" s="4476"/>
      <c r="N22" s="4476"/>
      <c r="O22" s="4476"/>
      <c r="P22" s="4476"/>
      <c r="Q22" s="4476"/>
      <c r="R22" s="4476"/>
      <c r="S22" s="4476"/>
      <c r="T22" s="4476"/>
      <c r="U22" s="4476"/>
      <c r="V22" s="4476"/>
      <c r="W22" s="4476"/>
      <c r="X22" s="4476"/>
      <c r="Y22" s="4476"/>
      <c r="Z22" s="4476"/>
      <c r="AA22" s="4476"/>
      <c r="AB22" s="4476"/>
      <c r="AC22" s="4476"/>
      <c r="AD22" s="4476"/>
      <c r="AE22" s="4476"/>
      <c r="AF22" s="4476"/>
      <c r="AG22" s="4476"/>
      <c r="AH22" s="4476"/>
      <c r="AI22" s="4476"/>
      <c r="AJ22" s="4476"/>
      <c r="AK22" s="4476"/>
      <c r="AL22" s="4476"/>
      <c r="AM22" s="4476"/>
      <c r="AN22" s="4476"/>
      <c r="AO22" s="4476"/>
      <c r="AP22" s="4476"/>
      <c r="AQ22" s="4476"/>
      <c r="AR22" s="4476"/>
      <c r="AS22" s="4476"/>
      <c r="AT22" s="4476"/>
      <c r="AU22" s="4476"/>
      <c r="AV22" s="4476"/>
      <c r="AW22" s="4476"/>
      <c r="AX22" s="4476"/>
      <c r="AY22" s="4476"/>
      <c r="AZ22" s="4476"/>
    </row>
    <row r="23" spans="1:52" ht="17.25" customHeight="1" x14ac:dyDescent="0.3">
      <c r="A23" s="4684">
        <v>2004</v>
      </c>
      <c r="B23" s="4847">
        <v>37470</v>
      </c>
      <c r="C23" s="4847">
        <v>945</v>
      </c>
      <c r="D23" s="4847">
        <v>216</v>
      </c>
      <c r="E23" s="4847">
        <v>21</v>
      </c>
      <c r="F23" s="4847">
        <v>24</v>
      </c>
      <c r="G23" s="4847">
        <v>247</v>
      </c>
      <c r="H23" s="4476"/>
      <c r="I23" s="4476"/>
      <c r="J23" s="4476"/>
      <c r="K23" s="4476"/>
      <c r="L23" s="4476"/>
      <c r="M23" s="4476"/>
      <c r="N23" s="4476"/>
      <c r="O23" s="4476"/>
      <c r="P23" s="4476"/>
      <c r="Q23" s="4476"/>
      <c r="R23" s="4476"/>
      <c r="S23" s="4476"/>
      <c r="T23" s="4476"/>
      <c r="U23" s="4476"/>
      <c r="V23" s="4476"/>
      <c r="W23" s="4476"/>
      <c r="X23" s="4476"/>
      <c r="Y23" s="4476"/>
      <c r="Z23" s="4476"/>
      <c r="AA23" s="4476"/>
      <c r="AB23" s="4476"/>
      <c r="AC23" s="4476"/>
      <c r="AD23" s="4476"/>
      <c r="AE23" s="4476"/>
      <c r="AF23" s="4476"/>
      <c r="AG23" s="4476"/>
      <c r="AH23" s="4476"/>
      <c r="AI23" s="4476"/>
      <c r="AJ23" s="4476"/>
      <c r="AK23" s="4476"/>
      <c r="AL23" s="4476"/>
      <c r="AM23" s="4476"/>
      <c r="AN23" s="4476"/>
      <c r="AO23" s="4476"/>
      <c r="AP23" s="4476"/>
      <c r="AQ23" s="4476"/>
      <c r="AR23" s="4476"/>
      <c r="AS23" s="4476"/>
      <c r="AT23" s="4476"/>
      <c r="AU23" s="4476"/>
      <c r="AV23" s="4476"/>
      <c r="AW23" s="4476"/>
      <c r="AX23" s="4476"/>
      <c r="AY23" s="4476"/>
      <c r="AZ23" s="4476"/>
    </row>
    <row r="24" spans="1:52" ht="17.25" customHeight="1" x14ac:dyDescent="0.3">
      <c r="A24" s="4684">
        <v>2005</v>
      </c>
      <c r="B24" s="4847">
        <v>37893</v>
      </c>
      <c r="C24" s="4847">
        <v>896</v>
      </c>
      <c r="D24" s="4847">
        <v>224</v>
      </c>
      <c r="E24" s="4847">
        <v>11</v>
      </c>
      <c r="F24" s="4847">
        <v>12</v>
      </c>
      <c r="G24" s="4847">
        <v>218</v>
      </c>
      <c r="H24" s="4476"/>
      <c r="I24" s="4476"/>
      <c r="J24" s="4476"/>
      <c r="K24" s="4476"/>
      <c r="L24" s="4476"/>
      <c r="M24" s="4476"/>
      <c r="N24" s="4476"/>
      <c r="O24" s="4476"/>
      <c r="P24" s="4476"/>
      <c r="Q24" s="4476"/>
      <c r="R24" s="4476"/>
      <c r="S24" s="4476"/>
      <c r="T24" s="4476"/>
      <c r="U24" s="4476"/>
      <c r="V24" s="4476"/>
      <c r="W24" s="4476"/>
      <c r="X24" s="4476"/>
      <c r="Y24" s="4476"/>
      <c r="Z24" s="4476"/>
      <c r="AA24" s="4476"/>
      <c r="AB24" s="4476"/>
      <c r="AC24" s="4476"/>
      <c r="AD24" s="4476"/>
      <c r="AE24" s="4476"/>
      <c r="AF24" s="4476"/>
      <c r="AG24" s="4476"/>
      <c r="AH24" s="4476"/>
      <c r="AI24" s="4476"/>
      <c r="AJ24" s="4476"/>
      <c r="AK24" s="4476"/>
      <c r="AL24" s="4476"/>
      <c r="AM24" s="4476"/>
      <c r="AN24" s="4476"/>
      <c r="AO24" s="4476"/>
      <c r="AP24" s="4476"/>
      <c r="AQ24" s="4476"/>
      <c r="AR24" s="4476"/>
      <c r="AS24" s="4476"/>
      <c r="AT24" s="4476"/>
      <c r="AU24" s="4476"/>
      <c r="AV24" s="4476"/>
      <c r="AW24" s="4476"/>
      <c r="AX24" s="4476"/>
      <c r="AY24" s="4476"/>
      <c r="AZ24" s="4476"/>
    </row>
    <row r="25" spans="1:52" ht="17.25" customHeight="1" x14ac:dyDescent="0.3">
      <c r="A25" s="4684">
        <v>2006</v>
      </c>
      <c r="B25" s="4847">
        <v>38320</v>
      </c>
      <c r="C25" s="4847">
        <v>881</v>
      </c>
      <c r="D25" s="4847">
        <v>245</v>
      </c>
      <c r="E25" s="4847">
        <v>24</v>
      </c>
      <c r="F25" s="4847">
        <v>12</v>
      </c>
      <c r="G25" s="4847">
        <v>209</v>
      </c>
      <c r="H25" s="4476"/>
      <c r="I25" s="4476"/>
      <c r="J25" s="4476"/>
      <c r="K25" s="4476"/>
      <c r="L25" s="4476"/>
      <c r="M25" s="4476"/>
      <c r="N25" s="4476"/>
      <c r="O25" s="4476"/>
      <c r="P25" s="4476"/>
      <c r="Q25" s="4476"/>
      <c r="R25" s="4476"/>
      <c r="S25" s="4476"/>
      <c r="T25" s="4476"/>
      <c r="U25" s="4476"/>
      <c r="V25" s="4476"/>
      <c r="W25" s="4476"/>
      <c r="X25" s="4476"/>
      <c r="Y25" s="4476"/>
      <c r="Z25" s="4476"/>
      <c r="AA25" s="4476"/>
      <c r="AB25" s="4476"/>
      <c r="AC25" s="4476"/>
      <c r="AD25" s="4476"/>
      <c r="AE25" s="4476"/>
      <c r="AF25" s="4476"/>
      <c r="AG25" s="4476"/>
      <c r="AH25" s="4476"/>
      <c r="AI25" s="4476"/>
      <c r="AJ25" s="4476"/>
      <c r="AK25" s="4476"/>
      <c r="AL25" s="4476"/>
      <c r="AM25" s="4476"/>
      <c r="AN25" s="4476"/>
      <c r="AO25" s="4476"/>
      <c r="AP25" s="4476"/>
      <c r="AQ25" s="4476"/>
      <c r="AR25" s="4476"/>
      <c r="AS25" s="4476"/>
      <c r="AT25" s="4476"/>
      <c r="AU25" s="4476"/>
      <c r="AV25" s="4476"/>
      <c r="AW25" s="4476"/>
      <c r="AX25" s="4476"/>
      <c r="AY25" s="4476"/>
      <c r="AZ25" s="4476"/>
    </row>
    <row r="26" spans="1:52" ht="17.25" customHeight="1" x14ac:dyDescent="0.3">
      <c r="A26" s="4684">
        <v>2007</v>
      </c>
      <c r="B26" s="4847">
        <v>38743</v>
      </c>
      <c r="C26" s="4847">
        <v>844</v>
      </c>
      <c r="D26" s="4847">
        <v>175</v>
      </c>
      <c r="E26" s="4847">
        <v>13</v>
      </c>
      <c r="F26" s="4847">
        <v>15</v>
      </c>
      <c r="G26" s="4847">
        <v>186</v>
      </c>
      <c r="H26" s="4476"/>
      <c r="I26" s="4476"/>
      <c r="J26" s="4476"/>
      <c r="K26" s="4476"/>
      <c r="L26" s="4476"/>
      <c r="M26" s="4476"/>
      <c r="N26" s="4476"/>
      <c r="O26" s="4476"/>
      <c r="P26" s="4476"/>
      <c r="Q26" s="4476"/>
      <c r="R26" s="4476"/>
      <c r="S26" s="4476"/>
      <c r="T26" s="4476"/>
      <c r="U26" s="4476"/>
      <c r="V26" s="4476"/>
      <c r="W26" s="4476"/>
      <c r="X26" s="4476"/>
      <c r="Y26" s="4476"/>
      <c r="Z26" s="4476"/>
      <c r="AA26" s="4476"/>
      <c r="AB26" s="4476"/>
      <c r="AC26" s="4476"/>
      <c r="AD26" s="4476"/>
      <c r="AE26" s="4476"/>
      <c r="AF26" s="4476"/>
      <c r="AG26" s="4476"/>
      <c r="AH26" s="4476"/>
      <c r="AI26" s="4476"/>
      <c r="AJ26" s="4476"/>
      <c r="AK26" s="4476"/>
      <c r="AL26" s="4476"/>
      <c r="AM26" s="4476"/>
      <c r="AN26" s="4476"/>
      <c r="AO26" s="4476"/>
      <c r="AP26" s="4476"/>
      <c r="AQ26" s="4476"/>
      <c r="AR26" s="4476"/>
      <c r="AS26" s="4476"/>
      <c r="AT26" s="4476"/>
      <c r="AU26" s="4476"/>
      <c r="AV26" s="4476"/>
      <c r="AW26" s="4476"/>
      <c r="AX26" s="4476"/>
      <c r="AY26" s="4476"/>
      <c r="AZ26" s="4476"/>
    </row>
    <row r="27" spans="1:52" ht="17.25" customHeight="1" x14ac:dyDescent="0.3">
      <c r="A27" s="4684">
        <v>2008</v>
      </c>
      <c r="B27" s="4847">
        <v>39166</v>
      </c>
      <c r="C27" s="4847">
        <v>782</v>
      </c>
      <c r="D27" s="4847">
        <v>206</v>
      </c>
      <c r="E27" s="4847">
        <v>13</v>
      </c>
      <c r="F27" s="4847">
        <v>6</v>
      </c>
      <c r="G27" s="4847">
        <v>185</v>
      </c>
      <c r="H27" s="4476"/>
      <c r="I27" s="4476"/>
      <c r="J27" s="4476"/>
      <c r="K27" s="4476"/>
      <c r="L27" s="4476"/>
      <c r="M27" s="4476"/>
      <c r="N27" s="4476"/>
      <c r="O27" s="4476"/>
      <c r="P27" s="4476"/>
      <c r="Q27" s="4476"/>
      <c r="R27" s="4476"/>
      <c r="S27" s="4476"/>
      <c r="T27" s="4476"/>
      <c r="U27" s="4476"/>
      <c r="V27" s="4476"/>
      <c r="W27" s="4476"/>
      <c r="X27" s="4476"/>
      <c r="Y27" s="4476"/>
      <c r="Z27" s="4476"/>
      <c r="AA27" s="4476"/>
      <c r="AB27" s="4476"/>
      <c r="AC27" s="4476"/>
      <c r="AD27" s="4476"/>
      <c r="AE27" s="4476"/>
      <c r="AF27" s="4476"/>
      <c r="AG27" s="4476"/>
      <c r="AH27" s="4476"/>
      <c r="AI27" s="4476"/>
      <c r="AJ27" s="4476"/>
      <c r="AK27" s="4476"/>
      <c r="AL27" s="4476"/>
      <c r="AM27" s="4476"/>
      <c r="AN27" s="4476"/>
      <c r="AO27" s="4476"/>
      <c r="AP27" s="4476"/>
      <c r="AQ27" s="4476"/>
      <c r="AR27" s="4476"/>
      <c r="AS27" s="4476"/>
      <c r="AT27" s="4476"/>
      <c r="AU27" s="4476"/>
      <c r="AV27" s="4476"/>
      <c r="AW27" s="4476"/>
      <c r="AX27" s="4476"/>
      <c r="AY27" s="4476"/>
      <c r="AZ27" s="4476"/>
    </row>
    <row r="28" spans="1:52" ht="17.25" customHeight="1" x14ac:dyDescent="0.3">
      <c r="A28" s="4684">
        <v>2009</v>
      </c>
      <c r="B28" s="4847">
        <v>39587</v>
      </c>
      <c r="C28" s="4847">
        <v>721</v>
      </c>
      <c r="D28" s="4847">
        <v>237</v>
      </c>
      <c r="E28" s="4847">
        <v>10</v>
      </c>
      <c r="F28" s="4847">
        <v>5</v>
      </c>
      <c r="G28" s="4847">
        <v>173</v>
      </c>
      <c r="H28" s="4476"/>
      <c r="I28" s="4476"/>
      <c r="J28" s="4476"/>
      <c r="K28" s="4476"/>
      <c r="L28" s="4476"/>
      <c r="M28" s="4476"/>
      <c r="N28" s="4476"/>
      <c r="O28" s="4476"/>
      <c r="P28" s="4476"/>
      <c r="Q28" s="4476"/>
      <c r="R28" s="4476"/>
      <c r="S28" s="4476"/>
      <c r="T28" s="4476"/>
      <c r="U28" s="4476"/>
      <c r="V28" s="4476"/>
      <c r="W28" s="4476"/>
      <c r="X28" s="4476"/>
      <c r="Y28" s="4476"/>
      <c r="Z28" s="4476"/>
      <c r="AA28" s="4476"/>
      <c r="AB28" s="4476"/>
      <c r="AC28" s="4476"/>
      <c r="AD28" s="4476"/>
      <c r="AE28" s="4476"/>
      <c r="AF28" s="4476"/>
      <c r="AG28" s="4476"/>
      <c r="AH28" s="4476"/>
      <c r="AI28" s="4476"/>
      <c r="AJ28" s="4476"/>
      <c r="AK28" s="4476"/>
      <c r="AL28" s="4476"/>
      <c r="AM28" s="4476"/>
      <c r="AN28" s="4476"/>
      <c r="AO28" s="4476"/>
      <c r="AP28" s="4476"/>
      <c r="AQ28" s="4476"/>
      <c r="AR28" s="4476"/>
      <c r="AS28" s="4476"/>
      <c r="AT28" s="4476"/>
      <c r="AU28" s="4476"/>
      <c r="AV28" s="4476"/>
      <c r="AW28" s="4476"/>
      <c r="AX28" s="4476"/>
      <c r="AY28" s="4476"/>
      <c r="AZ28" s="4476"/>
    </row>
    <row r="29" spans="1:52" ht="17.25" customHeight="1" x14ac:dyDescent="0.3">
      <c r="A29" s="4684">
        <v>2010</v>
      </c>
      <c r="B29" s="4847">
        <v>40009</v>
      </c>
      <c r="C29" s="4847">
        <v>714</v>
      </c>
      <c r="D29" s="4847">
        <v>240</v>
      </c>
      <c r="E29" s="4847">
        <v>10</v>
      </c>
      <c r="F29" s="4847">
        <v>8</v>
      </c>
      <c r="G29" s="4847">
        <v>185</v>
      </c>
      <c r="H29" s="4476"/>
      <c r="I29" s="4476"/>
      <c r="J29" s="4476"/>
      <c r="K29" s="4476"/>
      <c r="L29" s="4476"/>
      <c r="M29" s="4476"/>
      <c r="N29" s="4476"/>
      <c r="O29" s="4476"/>
      <c r="P29" s="4476"/>
      <c r="Q29" s="4476"/>
      <c r="R29" s="4476"/>
      <c r="S29" s="4476"/>
      <c r="T29" s="4476"/>
      <c r="U29" s="4476"/>
      <c r="V29" s="4476"/>
      <c r="W29" s="4476"/>
      <c r="X29" s="4476"/>
      <c r="Y29" s="4476"/>
      <c r="Z29" s="4476"/>
      <c r="AA29" s="4476"/>
      <c r="AB29" s="4476"/>
      <c r="AC29" s="4476"/>
      <c r="AD29" s="4476"/>
      <c r="AE29" s="4476"/>
      <c r="AF29" s="4476"/>
      <c r="AG29" s="4476"/>
      <c r="AH29" s="4476"/>
      <c r="AI29" s="4476"/>
      <c r="AJ29" s="4476"/>
      <c r="AK29" s="4476"/>
      <c r="AL29" s="4476"/>
      <c r="AM29" s="4476"/>
      <c r="AN29" s="4476"/>
      <c r="AO29" s="4476"/>
      <c r="AP29" s="4476"/>
      <c r="AQ29" s="4476"/>
      <c r="AR29" s="4476"/>
      <c r="AS29" s="4476"/>
      <c r="AT29" s="4476"/>
      <c r="AU29" s="4476"/>
      <c r="AV29" s="4476"/>
      <c r="AW29" s="4476"/>
      <c r="AX29" s="4476"/>
      <c r="AY29" s="4476"/>
      <c r="AZ29" s="4476"/>
    </row>
    <row r="30" spans="1:52" ht="17.25" customHeight="1" x14ac:dyDescent="0.3">
      <c r="A30" s="4684">
        <v>2011</v>
      </c>
      <c r="B30" s="4847">
        <v>40434</v>
      </c>
      <c r="C30" s="4847">
        <v>699</v>
      </c>
      <c r="D30" s="4847">
        <v>219</v>
      </c>
      <c r="E30" s="4847">
        <v>12</v>
      </c>
      <c r="F30" s="4847">
        <v>3</v>
      </c>
      <c r="G30" s="4847">
        <v>165</v>
      </c>
      <c r="H30" s="4476"/>
      <c r="I30" s="4476"/>
      <c r="J30" s="4476"/>
      <c r="K30" s="4476"/>
      <c r="L30" s="4476"/>
      <c r="M30" s="4476"/>
      <c r="N30" s="4476"/>
      <c r="O30" s="4476"/>
      <c r="P30" s="4476"/>
      <c r="Q30" s="4476"/>
      <c r="R30" s="4476"/>
      <c r="S30" s="4476"/>
      <c r="T30" s="4476"/>
      <c r="U30" s="4476"/>
      <c r="V30" s="4476"/>
      <c r="W30" s="4476"/>
      <c r="X30" s="4476"/>
      <c r="Y30" s="4476"/>
      <c r="Z30" s="4476"/>
      <c r="AA30" s="4476"/>
      <c r="AB30" s="4476"/>
      <c r="AC30" s="4476"/>
      <c r="AD30" s="4476"/>
      <c r="AE30" s="4476"/>
      <c r="AF30" s="4476"/>
      <c r="AG30" s="4476"/>
      <c r="AH30" s="4476"/>
      <c r="AI30" s="4476"/>
      <c r="AJ30" s="4476"/>
      <c r="AK30" s="4476"/>
      <c r="AL30" s="4476"/>
      <c r="AM30" s="4476"/>
      <c r="AN30" s="4476"/>
      <c r="AO30" s="4476"/>
      <c r="AP30" s="4476"/>
      <c r="AQ30" s="4476"/>
      <c r="AR30" s="4476"/>
      <c r="AS30" s="4476"/>
      <c r="AT30" s="4476"/>
      <c r="AU30" s="4476"/>
      <c r="AV30" s="4476"/>
      <c r="AW30" s="4476"/>
      <c r="AX30" s="4476"/>
      <c r="AY30" s="4476"/>
      <c r="AZ30" s="4476"/>
    </row>
    <row r="31" spans="1:52" ht="17.25" customHeight="1" x14ac:dyDescent="0.3">
      <c r="A31" s="4684">
        <v>2012</v>
      </c>
      <c r="B31" s="4847">
        <v>40818</v>
      </c>
      <c r="C31" s="4847">
        <v>728</v>
      </c>
      <c r="D31" s="4847">
        <v>240</v>
      </c>
      <c r="E31" s="4847">
        <v>15</v>
      </c>
      <c r="F31" s="4847">
        <v>8</v>
      </c>
      <c r="G31" s="4847">
        <v>185</v>
      </c>
      <c r="H31" s="4476"/>
      <c r="I31" s="4865"/>
      <c r="J31" s="4476"/>
      <c r="K31" s="4476"/>
      <c r="L31" s="4476"/>
      <c r="M31" s="4476"/>
      <c r="N31" s="4476"/>
      <c r="O31" s="4476"/>
      <c r="P31" s="4476"/>
      <c r="Q31" s="4476"/>
      <c r="R31" s="4476"/>
      <c r="S31" s="4476"/>
      <c r="T31" s="4476"/>
      <c r="U31" s="4476"/>
      <c r="V31" s="4476"/>
      <c r="W31" s="4476"/>
      <c r="X31" s="4476"/>
      <c r="Y31" s="4476"/>
      <c r="Z31" s="4476"/>
      <c r="AA31" s="4476"/>
      <c r="AB31" s="4476"/>
      <c r="AC31" s="4476"/>
      <c r="AD31" s="4476"/>
      <c r="AE31" s="4476"/>
      <c r="AF31" s="4476"/>
      <c r="AG31" s="4476"/>
      <c r="AH31" s="4476"/>
      <c r="AI31" s="4476"/>
      <c r="AJ31" s="4476"/>
      <c r="AK31" s="4476"/>
      <c r="AL31" s="4476"/>
      <c r="AM31" s="4476"/>
      <c r="AN31" s="4476"/>
      <c r="AO31" s="4476"/>
      <c r="AP31" s="4476"/>
      <c r="AQ31" s="4476"/>
      <c r="AR31" s="4476"/>
      <c r="AS31" s="4476"/>
      <c r="AT31" s="4476"/>
      <c r="AU31" s="4476"/>
      <c r="AV31" s="4476"/>
      <c r="AW31" s="4476"/>
      <c r="AX31" s="4476"/>
      <c r="AY31" s="4476"/>
      <c r="AZ31" s="4476"/>
    </row>
    <row r="32" spans="1:52" ht="17.25" customHeight="1" x14ac:dyDescent="0.3">
      <c r="A32" s="4684">
        <v>2013</v>
      </c>
      <c r="B32" s="4847">
        <v>41158</v>
      </c>
      <c r="C32" s="4847">
        <v>702</v>
      </c>
      <c r="D32" s="4847">
        <v>209</v>
      </c>
      <c r="E32" s="4847">
        <v>6</v>
      </c>
      <c r="F32" s="4847">
        <v>3</v>
      </c>
      <c r="G32" s="4847">
        <v>182</v>
      </c>
      <c r="H32" s="4476"/>
      <c r="I32" s="4865"/>
      <c r="J32" s="4476"/>
      <c r="K32" s="4476"/>
      <c r="L32" s="4476"/>
      <c r="M32" s="4476"/>
      <c r="N32" s="4476"/>
      <c r="O32" s="4476"/>
      <c r="P32" s="4476"/>
      <c r="Q32" s="4476"/>
      <c r="R32" s="4476"/>
      <c r="S32" s="4476"/>
      <c r="T32" s="4476"/>
      <c r="U32" s="4476"/>
      <c r="V32" s="4476"/>
      <c r="W32" s="4476"/>
      <c r="X32" s="4476"/>
      <c r="Y32" s="4476"/>
      <c r="Z32" s="4476"/>
      <c r="AA32" s="4476"/>
      <c r="AB32" s="4476"/>
      <c r="AC32" s="4476"/>
      <c r="AD32" s="4476"/>
      <c r="AE32" s="4476"/>
      <c r="AF32" s="4476"/>
      <c r="AG32" s="4476"/>
      <c r="AH32" s="4476"/>
      <c r="AI32" s="4476"/>
      <c r="AJ32" s="4476"/>
      <c r="AK32" s="4476"/>
      <c r="AL32" s="4476"/>
      <c r="AM32" s="4476"/>
      <c r="AN32" s="4476"/>
      <c r="AO32" s="4476"/>
      <c r="AP32" s="4476"/>
      <c r="AQ32" s="4476"/>
      <c r="AR32" s="4476"/>
      <c r="AS32" s="4476"/>
      <c r="AT32" s="4476"/>
      <c r="AU32" s="4476"/>
      <c r="AV32" s="4476"/>
      <c r="AW32" s="4476"/>
      <c r="AX32" s="4476"/>
      <c r="AY32" s="4476"/>
      <c r="AZ32" s="4476"/>
    </row>
    <row r="33" spans="1:52" ht="17.25" customHeight="1" x14ac:dyDescent="0.3">
      <c r="A33" s="4684">
        <v>2014</v>
      </c>
      <c r="B33" s="4847">
        <v>41232</v>
      </c>
      <c r="C33" s="4847">
        <v>688</v>
      </c>
      <c r="D33" s="4847">
        <v>244</v>
      </c>
      <c r="E33" s="4847">
        <v>15</v>
      </c>
      <c r="F33" s="4847">
        <v>8</v>
      </c>
      <c r="G33" s="4847">
        <v>163</v>
      </c>
      <c r="H33" s="4476"/>
      <c r="I33" s="4865"/>
      <c r="J33" s="4476"/>
      <c r="K33" s="4476"/>
      <c r="L33" s="4476"/>
      <c r="M33" s="4476"/>
      <c r="N33" s="4476"/>
      <c r="O33" s="4476"/>
      <c r="P33" s="4476"/>
      <c r="Q33" s="4476"/>
      <c r="R33" s="4476"/>
      <c r="S33" s="4476"/>
      <c r="T33" s="4476"/>
      <c r="U33" s="4476"/>
      <c r="V33" s="4476"/>
      <c r="W33" s="4476"/>
      <c r="X33" s="4476"/>
      <c r="Y33" s="4476"/>
      <c r="Z33" s="4476"/>
      <c r="AA33" s="4476"/>
      <c r="AB33" s="4476"/>
      <c r="AC33" s="4476"/>
      <c r="AD33" s="4476"/>
      <c r="AE33" s="4476"/>
      <c r="AF33" s="4476"/>
      <c r="AG33" s="4476"/>
      <c r="AH33" s="4476"/>
      <c r="AI33" s="4476"/>
      <c r="AJ33" s="4476"/>
      <c r="AK33" s="4476"/>
      <c r="AL33" s="4476"/>
      <c r="AM33" s="4476"/>
      <c r="AN33" s="4476"/>
      <c r="AO33" s="4476"/>
      <c r="AP33" s="4476"/>
      <c r="AQ33" s="4476"/>
      <c r="AR33" s="4476"/>
      <c r="AS33" s="4476"/>
      <c r="AT33" s="4476"/>
      <c r="AU33" s="4476"/>
      <c r="AV33" s="4476"/>
      <c r="AW33" s="4476"/>
      <c r="AX33" s="4476"/>
      <c r="AY33" s="4476"/>
      <c r="AZ33" s="4476"/>
    </row>
    <row r="34" spans="1:52" ht="17.25" customHeight="1" x14ac:dyDescent="0.3">
      <c r="A34" s="4684">
        <v>2015</v>
      </c>
      <c r="B34" s="4847">
        <v>41427</v>
      </c>
      <c r="C34" s="4847">
        <v>681</v>
      </c>
      <c r="D34" s="4847">
        <v>251</v>
      </c>
      <c r="E34" s="4847">
        <v>8</v>
      </c>
      <c r="F34" s="4847">
        <v>7</v>
      </c>
      <c r="G34" s="4847">
        <v>161</v>
      </c>
      <c r="H34" s="4476"/>
      <c r="I34" s="4865"/>
      <c r="J34" s="4476"/>
      <c r="K34" s="4476"/>
      <c r="L34" s="4476"/>
      <c r="M34" s="4476"/>
      <c r="N34" s="4476"/>
      <c r="O34" s="4476"/>
      <c r="P34" s="4476"/>
      <c r="Q34" s="4476"/>
      <c r="R34" s="4476"/>
      <c r="S34" s="4476"/>
      <c r="T34" s="4476"/>
      <c r="U34" s="4476"/>
      <c r="V34" s="4476"/>
      <c r="W34" s="4476"/>
      <c r="X34" s="4476"/>
      <c r="Y34" s="4476"/>
      <c r="Z34" s="4476"/>
      <c r="AA34" s="4476"/>
      <c r="AB34" s="4476"/>
      <c r="AC34" s="4476"/>
      <c r="AD34" s="4476"/>
      <c r="AE34" s="4476"/>
      <c r="AF34" s="4476"/>
      <c r="AG34" s="4476"/>
      <c r="AH34" s="4476"/>
      <c r="AI34" s="4476"/>
      <c r="AJ34" s="4476"/>
      <c r="AK34" s="4476"/>
      <c r="AL34" s="4476"/>
      <c r="AM34" s="4476"/>
      <c r="AN34" s="4476"/>
      <c r="AO34" s="4476"/>
      <c r="AP34" s="4476"/>
      <c r="AQ34" s="4476"/>
      <c r="AR34" s="4476"/>
      <c r="AS34" s="4476"/>
      <c r="AT34" s="4476"/>
      <c r="AU34" s="4476"/>
      <c r="AV34" s="4476"/>
      <c r="AW34" s="4476"/>
      <c r="AX34" s="4476"/>
      <c r="AY34" s="4476"/>
      <c r="AZ34" s="4476"/>
    </row>
    <row r="35" spans="1:52" ht="17.25" customHeight="1" x14ac:dyDescent="0.3">
      <c r="A35" s="4684">
        <v>2016</v>
      </c>
      <c r="B35" s="4847">
        <v>41668</v>
      </c>
      <c r="C35" s="4847">
        <v>752</v>
      </c>
      <c r="D35" s="4847">
        <v>254</v>
      </c>
      <c r="E35" s="4847">
        <v>11</v>
      </c>
      <c r="F35" s="4847">
        <v>10</v>
      </c>
      <c r="G35" s="4847">
        <v>160</v>
      </c>
      <c r="H35" s="4476"/>
      <c r="I35" s="4865"/>
      <c r="J35" s="4476"/>
      <c r="K35" s="4476"/>
      <c r="L35" s="4476"/>
      <c r="M35" s="4476"/>
      <c r="N35" s="4476"/>
      <c r="O35" s="4476"/>
      <c r="P35" s="4476"/>
      <c r="Q35" s="4476"/>
      <c r="R35" s="4476"/>
      <c r="S35" s="4476"/>
      <c r="T35" s="4476"/>
      <c r="U35" s="4476"/>
      <c r="V35" s="4476"/>
      <c r="W35" s="4476"/>
      <c r="X35" s="4476"/>
      <c r="Y35" s="4476"/>
      <c r="Z35" s="4476"/>
      <c r="AA35" s="4476"/>
      <c r="AB35" s="4476"/>
      <c r="AC35" s="4476"/>
      <c r="AD35" s="4476"/>
      <c r="AE35" s="4476"/>
      <c r="AF35" s="4476"/>
      <c r="AG35" s="4476"/>
      <c r="AH35" s="4476"/>
      <c r="AI35" s="4476"/>
      <c r="AJ35" s="4476"/>
      <c r="AK35" s="4476"/>
      <c r="AL35" s="4476"/>
      <c r="AM35" s="4476"/>
      <c r="AN35" s="4476"/>
      <c r="AO35" s="4476"/>
      <c r="AP35" s="4476"/>
      <c r="AQ35" s="4476"/>
      <c r="AR35" s="4476"/>
      <c r="AS35" s="4476"/>
      <c r="AT35" s="4476"/>
      <c r="AU35" s="4476"/>
      <c r="AV35" s="4476"/>
      <c r="AW35" s="4476"/>
      <c r="AX35" s="4476"/>
      <c r="AY35" s="4476"/>
      <c r="AZ35" s="4476"/>
    </row>
    <row r="36" spans="1:52" ht="17.25" customHeight="1" x14ac:dyDescent="0.3">
      <c r="A36" s="4684">
        <v>2017</v>
      </c>
      <c r="B36" s="4847">
        <v>41974</v>
      </c>
      <c r="C36" s="4847">
        <v>808</v>
      </c>
      <c r="D36" s="4847">
        <v>226</v>
      </c>
      <c r="E36" s="4847">
        <v>16</v>
      </c>
      <c r="F36" s="4847">
        <v>7</v>
      </c>
      <c r="G36" s="4847">
        <v>171</v>
      </c>
      <c r="H36" s="4476"/>
      <c r="I36" s="4865"/>
      <c r="J36" s="4476"/>
      <c r="K36" s="4476"/>
      <c r="L36" s="4476"/>
      <c r="M36" s="4476"/>
      <c r="N36" s="4476"/>
      <c r="O36" s="4476"/>
      <c r="P36" s="4476"/>
      <c r="Q36" s="4476"/>
      <c r="R36" s="4476"/>
      <c r="S36" s="4476"/>
      <c r="T36" s="4476"/>
      <c r="U36" s="4476"/>
      <c r="V36" s="4476"/>
      <c r="W36" s="4476"/>
      <c r="X36" s="4476"/>
      <c r="Y36" s="4476"/>
      <c r="Z36" s="4476"/>
      <c r="AA36" s="4476"/>
      <c r="AB36" s="4476"/>
      <c r="AC36" s="4476"/>
      <c r="AD36" s="4476"/>
      <c r="AE36" s="4476"/>
      <c r="AF36" s="4476"/>
      <c r="AG36" s="4476"/>
      <c r="AH36" s="4476"/>
      <c r="AI36" s="4476"/>
      <c r="AJ36" s="4476"/>
      <c r="AK36" s="4476"/>
      <c r="AL36" s="4476"/>
      <c r="AM36" s="4476"/>
      <c r="AN36" s="4476"/>
      <c r="AO36" s="4476"/>
      <c r="AP36" s="4476"/>
      <c r="AQ36" s="4476"/>
      <c r="AR36" s="4476"/>
      <c r="AS36" s="4476"/>
      <c r="AT36" s="4476"/>
      <c r="AU36" s="4476"/>
      <c r="AV36" s="4476"/>
      <c r="AW36" s="4476"/>
      <c r="AX36" s="4476"/>
      <c r="AY36" s="4476"/>
      <c r="AZ36" s="4476"/>
    </row>
    <row r="37" spans="1:52" ht="17.25" customHeight="1" x14ac:dyDescent="0.3">
      <c r="A37" s="4684">
        <v>2018</v>
      </c>
      <c r="B37" s="4847">
        <v>42294</v>
      </c>
      <c r="C37" s="4847">
        <v>763</v>
      </c>
      <c r="D37" s="4847">
        <v>266</v>
      </c>
      <c r="E37" s="4847">
        <v>13</v>
      </c>
      <c r="F37" s="4847">
        <v>7</v>
      </c>
      <c r="G37" s="4847">
        <v>200</v>
      </c>
      <c r="H37" s="4476"/>
      <c r="I37" s="4865"/>
      <c r="J37" s="4476"/>
      <c r="K37" s="4476"/>
      <c r="L37" s="4476"/>
      <c r="M37" s="4476"/>
      <c r="N37" s="4476"/>
      <c r="O37" s="4476"/>
      <c r="P37" s="4476"/>
      <c r="Q37" s="4476"/>
      <c r="R37" s="4476"/>
      <c r="S37" s="4476"/>
      <c r="T37" s="4476"/>
      <c r="U37" s="4476"/>
      <c r="V37" s="4476"/>
      <c r="W37" s="4476"/>
      <c r="X37" s="4476"/>
      <c r="Y37" s="4476"/>
      <c r="Z37" s="4476"/>
      <c r="AA37" s="4476"/>
      <c r="AB37" s="4476"/>
      <c r="AC37" s="4476"/>
      <c r="AD37" s="4476"/>
      <c r="AE37" s="4476"/>
      <c r="AF37" s="4476"/>
      <c r="AG37" s="4476"/>
      <c r="AH37" s="4476"/>
      <c r="AI37" s="4476"/>
      <c r="AJ37" s="4476"/>
      <c r="AK37" s="4476"/>
      <c r="AL37" s="4476"/>
      <c r="AM37" s="4476"/>
      <c r="AN37" s="4476"/>
      <c r="AO37" s="4476"/>
      <c r="AP37" s="4476"/>
      <c r="AQ37" s="4476"/>
      <c r="AR37" s="4476"/>
      <c r="AS37" s="4476"/>
      <c r="AT37" s="4476"/>
      <c r="AU37" s="4476"/>
      <c r="AV37" s="4476"/>
      <c r="AW37" s="4476"/>
      <c r="AX37" s="4476"/>
      <c r="AY37" s="4476"/>
      <c r="AZ37" s="4476"/>
    </row>
    <row r="38" spans="1:52" ht="17.25" customHeight="1" x14ac:dyDescent="0.3">
      <c r="A38" s="4684">
        <v>2019</v>
      </c>
      <c r="B38" s="4847">
        <v>42552</v>
      </c>
      <c r="C38" s="4847">
        <v>806</v>
      </c>
      <c r="D38" s="4847">
        <v>263</v>
      </c>
      <c r="E38" s="4847">
        <v>14</v>
      </c>
      <c r="F38" s="4847">
        <v>8</v>
      </c>
      <c r="G38" s="4847">
        <v>208</v>
      </c>
      <c r="H38" s="4476"/>
      <c r="I38" s="4865"/>
      <c r="J38" s="4476"/>
      <c r="K38" s="4476"/>
      <c r="L38" s="4476"/>
      <c r="M38" s="4476"/>
      <c r="N38" s="4476"/>
      <c r="O38" s="4476"/>
      <c r="P38" s="4476"/>
      <c r="Q38" s="4476"/>
      <c r="R38" s="4476"/>
      <c r="S38" s="4476"/>
      <c r="T38" s="4476"/>
      <c r="U38" s="4476"/>
      <c r="V38" s="4476"/>
      <c r="W38" s="4476"/>
      <c r="X38" s="4476"/>
      <c r="Y38" s="4476"/>
      <c r="Z38" s="4476"/>
      <c r="AA38" s="4476"/>
      <c r="AB38" s="4476"/>
      <c r="AC38" s="4476"/>
      <c r="AD38" s="4476"/>
      <c r="AE38" s="4476"/>
      <c r="AF38" s="4476"/>
      <c r="AG38" s="4476"/>
      <c r="AH38" s="4476"/>
      <c r="AI38" s="4476"/>
      <c r="AJ38" s="4476"/>
      <c r="AK38" s="4476"/>
      <c r="AL38" s="4476"/>
      <c r="AM38" s="4476"/>
      <c r="AN38" s="4476"/>
      <c r="AO38" s="4476"/>
      <c r="AP38" s="4476"/>
      <c r="AQ38" s="4476"/>
      <c r="AR38" s="4476"/>
      <c r="AS38" s="4476"/>
      <c r="AT38" s="4476"/>
      <c r="AU38" s="4476"/>
      <c r="AV38" s="4476"/>
      <c r="AW38" s="4476"/>
      <c r="AX38" s="4476"/>
      <c r="AY38" s="4476"/>
      <c r="AZ38" s="4476"/>
    </row>
    <row r="39" spans="1:52" ht="17.25" customHeight="1" x14ac:dyDescent="0.3">
      <c r="A39" s="4684">
        <v>2020</v>
      </c>
      <c r="B39" s="4847">
        <v>42916</v>
      </c>
      <c r="C39" s="4847">
        <v>911</v>
      </c>
      <c r="D39" s="4847">
        <v>292</v>
      </c>
      <c r="E39" s="4847">
        <v>16</v>
      </c>
      <c r="F39" s="4847">
        <v>9</v>
      </c>
      <c r="G39" s="4847">
        <v>194</v>
      </c>
      <c r="H39" s="4476"/>
      <c r="I39" s="4865"/>
      <c r="J39" s="4476"/>
      <c r="K39" s="4476"/>
      <c r="L39" s="4476"/>
      <c r="M39" s="4476"/>
      <c r="N39" s="4476"/>
      <c r="O39" s="4476"/>
      <c r="P39" s="4476"/>
      <c r="Q39" s="4476"/>
      <c r="R39" s="4476"/>
      <c r="S39" s="4476"/>
      <c r="T39" s="4476"/>
      <c r="U39" s="4476"/>
      <c r="V39" s="4476"/>
      <c r="W39" s="4476"/>
      <c r="X39" s="4476"/>
      <c r="Y39" s="4476"/>
      <c r="Z39" s="4476"/>
      <c r="AA39" s="4476"/>
      <c r="AB39" s="4476"/>
      <c r="AC39" s="4476"/>
      <c r="AD39" s="4476"/>
      <c r="AE39" s="4476"/>
      <c r="AF39" s="4476"/>
      <c r="AG39" s="4476"/>
      <c r="AH39" s="4476"/>
      <c r="AI39" s="4476"/>
      <c r="AJ39" s="4476"/>
      <c r="AK39" s="4476"/>
      <c r="AL39" s="4476"/>
      <c r="AM39" s="4476"/>
      <c r="AN39" s="4476"/>
      <c r="AO39" s="4476"/>
      <c r="AP39" s="4476"/>
      <c r="AQ39" s="4476"/>
      <c r="AR39" s="4476"/>
      <c r="AS39" s="4476"/>
      <c r="AT39" s="4476"/>
      <c r="AU39" s="4476"/>
      <c r="AV39" s="4476"/>
      <c r="AW39" s="4476"/>
      <c r="AX39" s="4476"/>
      <c r="AY39" s="4476"/>
      <c r="AZ39" s="4476"/>
    </row>
    <row r="40" spans="1:52" ht="17.25" customHeight="1" x14ac:dyDescent="0.3">
      <c r="A40" s="4684">
        <v>2021</v>
      </c>
      <c r="B40" s="4847">
        <v>43240</v>
      </c>
      <c r="C40" s="4847">
        <v>874</v>
      </c>
      <c r="D40" s="4847">
        <v>284</v>
      </c>
      <c r="E40" s="4847">
        <v>14</v>
      </c>
      <c r="F40" s="4847">
        <v>10</v>
      </c>
      <c r="G40" s="4847">
        <v>175</v>
      </c>
      <c r="H40" s="4476"/>
      <c r="I40" s="4865"/>
      <c r="J40" s="4476"/>
      <c r="K40" s="4476"/>
      <c r="L40" s="4476"/>
      <c r="M40" s="4476"/>
      <c r="N40" s="4476"/>
      <c r="O40" s="4476"/>
      <c r="P40" s="4476"/>
      <c r="Q40" s="4476"/>
      <c r="R40" s="4476"/>
      <c r="S40" s="4476"/>
      <c r="T40" s="4476"/>
      <c r="U40" s="4476"/>
      <c r="V40" s="4476"/>
      <c r="W40" s="4476"/>
      <c r="X40" s="4476"/>
      <c r="Y40" s="4476"/>
      <c r="Z40" s="4476"/>
      <c r="AA40" s="4476"/>
      <c r="AB40" s="4476"/>
      <c r="AC40" s="4476"/>
      <c r="AD40" s="4476"/>
      <c r="AE40" s="4476"/>
      <c r="AF40" s="4476"/>
      <c r="AG40" s="4476"/>
      <c r="AH40" s="4476"/>
      <c r="AI40" s="4476"/>
      <c r="AJ40" s="4476"/>
      <c r="AK40" s="4476"/>
      <c r="AL40" s="4476"/>
      <c r="AM40" s="4476"/>
      <c r="AN40" s="4476"/>
      <c r="AO40" s="4476"/>
      <c r="AP40" s="4476"/>
      <c r="AQ40" s="4476"/>
      <c r="AR40" s="4476"/>
      <c r="AS40" s="4476"/>
      <c r="AT40" s="4476"/>
      <c r="AU40" s="4476"/>
      <c r="AV40" s="4476"/>
      <c r="AW40" s="4476"/>
      <c r="AX40" s="4476"/>
      <c r="AY40" s="4476"/>
      <c r="AZ40" s="4476"/>
    </row>
    <row r="41" spans="1:52" ht="17.25" customHeight="1" x14ac:dyDescent="0.3">
      <c r="A41" s="4684">
        <v>2022</v>
      </c>
      <c r="B41" s="4847">
        <v>43604</v>
      </c>
      <c r="C41" s="4847">
        <v>873</v>
      </c>
      <c r="D41" s="4847">
        <v>357</v>
      </c>
      <c r="E41" s="4847">
        <v>7</v>
      </c>
      <c r="F41" s="4847">
        <v>6</v>
      </c>
      <c r="G41" s="4847">
        <v>172</v>
      </c>
      <c r="H41" s="4476"/>
      <c r="I41" s="4865"/>
      <c r="J41" s="4476"/>
      <c r="K41" s="4476"/>
      <c r="L41" s="4476"/>
      <c r="M41" s="4476"/>
      <c r="N41" s="4476"/>
      <c r="O41" s="4476"/>
      <c r="P41" s="4476"/>
      <c r="Q41" s="4476"/>
      <c r="R41" s="4476"/>
      <c r="S41" s="4476"/>
      <c r="T41" s="4476"/>
      <c r="U41" s="4476"/>
      <c r="V41" s="4476"/>
      <c r="W41" s="4476"/>
      <c r="X41" s="4476"/>
      <c r="Y41" s="4476"/>
      <c r="Z41" s="4476"/>
      <c r="AA41" s="4476"/>
      <c r="AB41" s="4476"/>
      <c r="AC41" s="4476"/>
      <c r="AD41" s="4476"/>
      <c r="AE41" s="4476"/>
      <c r="AF41" s="4476"/>
      <c r="AG41" s="4476"/>
      <c r="AH41" s="4476"/>
      <c r="AI41" s="4476"/>
      <c r="AJ41" s="4476"/>
      <c r="AK41" s="4476"/>
      <c r="AL41" s="4476"/>
      <c r="AM41" s="4476"/>
      <c r="AN41" s="4476"/>
      <c r="AO41" s="4476"/>
      <c r="AP41" s="4476"/>
      <c r="AQ41" s="4476"/>
      <c r="AR41" s="4476"/>
      <c r="AS41" s="4476"/>
      <c r="AT41" s="4476"/>
      <c r="AU41" s="4476"/>
      <c r="AV41" s="4476"/>
      <c r="AW41" s="4476"/>
      <c r="AX41" s="4476"/>
      <c r="AY41" s="4476"/>
      <c r="AZ41" s="4476"/>
    </row>
    <row r="42" spans="1:52" ht="17.25" customHeight="1" x14ac:dyDescent="0.3">
      <c r="A42" s="4684">
        <v>2023</v>
      </c>
      <c r="B42" s="4847">
        <v>43888</v>
      </c>
      <c r="C42" s="4847">
        <v>775</v>
      </c>
      <c r="D42" s="4847">
        <v>290</v>
      </c>
      <c r="E42" s="4847">
        <v>11</v>
      </c>
      <c r="F42" s="4847">
        <v>5</v>
      </c>
      <c r="G42" s="4847">
        <v>183</v>
      </c>
      <c r="H42" s="4476"/>
      <c r="I42" s="4865"/>
      <c r="J42" s="4476"/>
      <c r="K42" s="4476"/>
      <c r="L42" s="4476"/>
      <c r="M42" s="4476"/>
      <c r="N42" s="4476"/>
      <c r="O42" s="4476"/>
      <c r="P42" s="4476"/>
      <c r="Q42" s="4476"/>
      <c r="R42" s="4476"/>
      <c r="S42" s="4476"/>
      <c r="T42" s="4476"/>
      <c r="U42" s="4476"/>
      <c r="V42" s="4476"/>
      <c r="W42" s="4476"/>
      <c r="X42" s="4476"/>
      <c r="Y42" s="4476"/>
      <c r="Z42" s="4476"/>
      <c r="AA42" s="4476"/>
      <c r="AB42" s="4476"/>
      <c r="AC42" s="4476"/>
      <c r="AD42" s="4476"/>
      <c r="AE42" s="4476"/>
      <c r="AF42" s="4476"/>
      <c r="AG42" s="4476"/>
      <c r="AH42" s="4476"/>
      <c r="AI42" s="4476"/>
      <c r="AJ42" s="4476"/>
      <c r="AK42" s="4476"/>
      <c r="AL42" s="4476"/>
      <c r="AM42" s="4476"/>
      <c r="AN42" s="4476"/>
      <c r="AO42" s="4476"/>
      <c r="AP42" s="4476"/>
      <c r="AQ42" s="4476"/>
      <c r="AR42" s="4476"/>
      <c r="AS42" s="4476"/>
      <c r="AT42" s="4476"/>
      <c r="AU42" s="4476"/>
      <c r="AV42" s="4476"/>
      <c r="AW42" s="4476"/>
      <c r="AX42" s="4476"/>
      <c r="AY42" s="4476"/>
      <c r="AZ42" s="4476"/>
    </row>
    <row r="43" spans="1:52" ht="17.25" customHeight="1" thickBot="1" x14ac:dyDescent="0.35">
      <c r="A43" s="4690">
        <v>2024</v>
      </c>
      <c r="B43" s="4849">
        <v>44204</v>
      </c>
      <c r="C43" s="4849">
        <v>764</v>
      </c>
      <c r="D43" s="4849">
        <v>342</v>
      </c>
      <c r="E43" s="4849">
        <v>11</v>
      </c>
      <c r="F43" s="4849">
        <v>7</v>
      </c>
      <c r="G43" s="4849">
        <v>184</v>
      </c>
      <c r="H43" s="4476"/>
      <c r="I43" s="4865"/>
      <c r="J43" s="4476"/>
      <c r="K43" s="4476"/>
      <c r="L43" s="4476"/>
      <c r="M43" s="4476"/>
      <c r="N43" s="4476"/>
      <c r="O43" s="4476"/>
      <c r="P43" s="4476"/>
      <c r="Q43" s="4476"/>
      <c r="R43" s="4476"/>
      <c r="S43" s="4476"/>
      <c r="T43" s="4476"/>
      <c r="U43" s="4476"/>
      <c r="V43" s="4476"/>
      <c r="W43" s="4476"/>
      <c r="X43" s="4476"/>
      <c r="Y43" s="4476"/>
      <c r="Z43" s="4476"/>
      <c r="AA43" s="4476"/>
      <c r="AB43" s="4476"/>
      <c r="AC43" s="4476"/>
      <c r="AD43" s="4476"/>
      <c r="AE43" s="4476"/>
      <c r="AF43" s="4476"/>
      <c r="AG43" s="4476"/>
      <c r="AH43" s="4476"/>
      <c r="AI43" s="4476"/>
      <c r="AJ43" s="4476"/>
      <c r="AK43" s="4476"/>
      <c r="AL43" s="4476"/>
      <c r="AM43" s="4476"/>
      <c r="AN43" s="4476"/>
      <c r="AO43" s="4476"/>
      <c r="AP43" s="4476"/>
      <c r="AQ43" s="4476"/>
      <c r="AR43" s="4476"/>
      <c r="AS43" s="4476"/>
      <c r="AT43" s="4476"/>
      <c r="AU43" s="4476"/>
      <c r="AV43" s="4476"/>
      <c r="AW43" s="4476"/>
      <c r="AX43" s="4476"/>
      <c r="AY43" s="4476"/>
      <c r="AZ43" s="4476"/>
    </row>
    <row r="44" spans="1:52" ht="9" customHeight="1" x14ac:dyDescent="0.3">
      <c r="A44" s="283"/>
      <c r="B44" s="283"/>
      <c r="C44" s="283"/>
      <c r="D44" s="283"/>
      <c r="E44" s="283"/>
      <c r="F44" s="283"/>
      <c r="G44" s="283"/>
      <c r="H44" s="4476"/>
      <c r="I44" s="4476"/>
      <c r="J44" s="4476"/>
      <c r="K44" s="4476"/>
      <c r="L44" s="4476"/>
      <c r="M44" s="4476"/>
      <c r="N44" s="4476"/>
      <c r="O44" s="4476"/>
      <c r="P44" s="4476"/>
      <c r="Q44" s="4476"/>
      <c r="R44" s="4476"/>
      <c r="S44" s="4476"/>
      <c r="T44" s="4476"/>
      <c r="U44" s="4476"/>
      <c r="V44" s="4476"/>
      <c r="W44" s="4476"/>
      <c r="X44" s="4476"/>
      <c r="Y44" s="4476"/>
      <c r="Z44" s="4476"/>
      <c r="AA44" s="4476"/>
      <c r="AB44" s="4476"/>
      <c r="AC44" s="4476"/>
      <c r="AD44" s="4476"/>
      <c r="AE44" s="4476"/>
      <c r="AF44" s="4476"/>
      <c r="AG44" s="4476"/>
      <c r="AH44" s="4476"/>
      <c r="AI44" s="4476"/>
      <c r="AJ44" s="4476"/>
      <c r="AK44" s="4476"/>
      <c r="AL44" s="4476"/>
      <c r="AM44" s="4476"/>
      <c r="AN44" s="4476"/>
      <c r="AO44" s="4476"/>
      <c r="AP44" s="4476"/>
      <c r="AQ44" s="4476"/>
      <c r="AR44" s="4476"/>
      <c r="AS44" s="4476"/>
      <c r="AT44" s="4476"/>
      <c r="AU44" s="4476"/>
      <c r="AV44" s="4476"/>
      <c r="AW44" s="4476"/>
      <c r="AX44" s="4476"/>
      <c r="AY44" s="4476"/>
      <c r="AZ44" s="4476"/>
    </row>
    <row r="45" spans="1:52" ht="15" customHeight="1" x14ac:dyDescent="0.3">
      <c r="A45" s="281" t="s">
        <v>575</v>
      </c>
      <c r="H45" s="4476"/>
      <c r="I45" s="4476"/>
      <c r="J45" s="4476"/>
      <c r="K45" s="4476"/>
      <c r="L45" s="4476"/>
      <c r="M45" s="4476"/>
      <c r="N45" s="4476"/>
      <c r="O45" s="4476"/>
      <c r="P45" s="4476"/>
      <c r="Q45" s="4476"/>
      <c r="R45" s="4476"/>
      <c r="S45" s="4476"/>
      <c r="T45" s="4476"/>
      <c r="U45" s="4476"/>
      <c r="V45" s="4476"/>
      <c r="W45" s="4476"/>
      <c r="X45" s="4476"/>
      <c r="Y45" s="4476"/>
      <c r="Z45" s="4476"/>
      <c r="AA45" s="4476"/>
      <c r="AB45" s="4476"/>
      <c r="AC45" s="4476"/>
      <c r="AD45" s="4476"/>
      <c r="AE45" s="4476"/>
      <c r="AF45" s="4476"/>
      <c r="AG45" s="4476"/>
      <c r="AH45" s="4476"/>
      <c r="AI45" s="4476"/>
      <c r="AJ45" s="4476"/>
      <c r="AK45" s="4476"/>
      <c r="AL45" s="4476"/>
      <c r="AM45" s="4476"/>
      <c r="AN45" s="4476"/>
      <c r="AO45" s="4476"/>
      <c r="AP45" s="4476"/>
      <c r="AQ45" s="4476"/>
      <c r="AR45" s="4476"/>
      <c r="AS45" s="4476"/>
      <c r="AT45" s="4476"/>
      <c r="AU45" s="4476"/>
      <c r="AV45" s="4476"/>
      <c r="AW45" s="4476"/>
      <c r="AX45" s="4476"/>
      <c r="AY45" s="4476"/>
      <c r="AZ45" s="4476"/>
    </row>
  </sheetData>
  <mergeCells count="1">
    <mergeCell ref="A1:G1"/>
  </mergeCells>
  <hyperlinks>
    <hyperlink ref="A1:G1" location="CONTENT!B4" display="Back to table of contents" xr:uid="{FA8928AF-DEB9-403C-BEAA-BBA0A07F7F7A}"/>
    <hyperlink ref="A1" location="CONTENT!A1" display="Back to table of contents" xr:uid="{C8B0B6EB-0A8E-496C-9675-E5C29B5227B6}"/>
  </hyperlinks>
  <pageMargins left="1.0629921259842521" right="0.74803149606299213" top="0.74803149606299213" bottom="0.19685039370078741" header="0.43307086614173229"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4B549-57A4-4063-A383-4B89DA8B5A3F}">
  <dimension ref="A1:AJ49"/>
  <sheetViews>
    <sheetView zoomScaleSheetLayoutView="100" workbookViewId="0">
      <pane xSplit="1" ySplit="6" topLeftCell="B7" activePane="bottomRight" state="frozen"/>
      <selection sqref="A1:G1"/>
      <selection pane="topRight" sqref="A1:G1"/>
      <selection pane="bottomLeft" sqref="A1:G1"/>
      <selection pane="bottomRight" sqref="A1:G1"/>
    </sheetView>
  </sheetViews>
  <sheetFormatPr defaultColWidth="9.59765625" defaultRowHeight="15.6" x14ac:dyDescent="0.3"/>
  <cols>
    <col min="1" max="1" width="9.3984375" style="273" customWidth="1"/>
    <col min="2" max="2" width="13.19921875" style="273" customWidth="1"/>
    <col min="3" max="3" width="9.69921875" style="273" customWidth="1"/>
    <col min="4" max="4" width="9.8984375" style="273" customWidth="1"/>
    <col min="5" max="5" width="10.19921875" style="273" customWidth="1"/>
    <col min="6" max="6" width="11.3984375" style="273" customWidth="1"/>
    <col min="7" max="7" width="10.5" style="273" customWidth="1"/>
    <col min="8" max="9" width="9.59765625" style="273" customWidth="1"/>
    <col min="10" max="10" width="12" style="4476" customWidth="1"/>
    <col min="11" max="36" width="11.09765625" style="4476" customWidth="1"/>
    <col min="37" max="16384" width="9.59765625" style="273"/>
  </cols>
  <sheetData>
    <row r="1" spans="1:36" x14ac:dyDescent="0.3">
      <c r="A1" s="5863" t="s">
        <v>0</v>
      </c>
      <c r="B1" s="5863"/>
      <c r="C1" s="5863"/>
      <c r="D1" s="5863"/>
      <c r="E1" s="5863"/>
      <c r="F1" s="5863"/>
      <c r="G1" s="586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row>
    <row r="2" spans="1:36" ht="17.25" customHeight="1" x14ac:dyDescent="0.3">
      <c r="A2" s="270" t="s">
        <v>576</v>
      </c>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row>
    <row r="3" spans="1:36" ht="12" customHeight="1" thickBot="1" x14ac:dyDescent="0.35">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row>
    <row r="4" spans="1:36" ht="19.5" customHeight="1" x14ac:dyDescent="0.3">
      <c r="A4" s="4839"/>
      <c r="B4" s="4839" t="s">
        <v>470</v>
      </c>
      <c r="C4" s="4839" t="s">
        <v>577</v>
      </c>
      <c r="D4" s="4839" t="s">
        <v>577</v>
      </c>
      <c r="E4" s="4840" t="s">
        <v>578</v>
      </c>
      <c r="F4" s="4839" t="s">
        <v>568</v>
      </c>
      <c r="G4" s="4839" t="s">
        <v>579</v>
      </c>
      <c r="H4" s="4839" t="s">
        <v>580</v>
      </c>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row>
    <row r="5" spans="1:36" ht="18" x14ac:dyDescent="0.3">
      <c r="A5" s="4365" t="s">
        <v>2</v>
      </c>
      <c r="B5" s="4365" t="s">
        <v>556</v>
      </c>
      <c r="C5" s="4365" t="s">
        <v>581</v>
      </c>
      <c r="D5" s="4365" t="s">
        <v>582</v>
      </c>
      <c r="E5" s="4365" t="s">
        <v>583</v>
      </c>
      <c r="F5" s="4365" t="s">
        <v>584</v>
      </c>
      <c r="G5" s="4841" t="s">
        <v>585</v>
      </c>
      <c r="H5" s="4841" t="s">
        <v>586</v>
      </c>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row>
    <row r="6" spans="1:36" ht="21" customHeight="1" thickBot="1" x14ac:dyDescent="0.35">
      <c r="A6" s="4402"/>
      <c r="B6" s="4842" t="s">
        <v>560</v>
      </c>
      <c r="C6" s="4843" t="s">
        <v>587</v>
      </c>
      <c r="D6" s="4843" t="s">
        <v>587</v>
      </c>
      <c r="E6" s="4842" t="s">
        <v>588</v>
      </c>
      <c r="F6" s="4842" t="s">
        <v>589</v>
      </c>
      <c r="G6" s="4863"/>
      <c r="H6" s="4844"/>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row>
    <row r="7" spans="1:36" ht="15" customHeight="1" x14ac:dyDescent="0.3">
      <c r="A7" s="4684">
        <v>1988</v>
      </c>
      <c r="B7" s="4128">
        <v>1043239</v>
      </c>
      <c r="C7" s="4858">
        <v>20.073060918926537</v>
      </c>
      <c r="D7" s="4858">
        <v>6.5938869233224606</v>
      </c>
      <c r="E7" s="4858">
        <v>22.491762571032904</v>
      </c>
      <c r="F7" s="4858">
        <v>17.546328876378137</v>
      </c>
      <c r="G7" s="4858">
        <v>21.956617802823704</v>
      </c>
      <c r="H7" s="4858">
        <v>1.4186586199327287</v>
      </c>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row>
    <row r="8" spans="1:36" ht="15" customHeight="1" x14ac:dyDescent="0.3">
      <c r="A8" s="4684">
        <v>1989</v>
      </c>
      <c r="B8" s="4128">
        <v>1051260</v>
      </c>
      <c r="C8" s="4858">
        <v>20.757947605730266</v>
      </c>
      <c r="D8" s="4858">
        <v>6.8004109354488902</v>
      </c>
      <c r="E8" s="4858">
        <v>22.821006323893318</v>
      </c>
      <c r="F8" s="4858">
        <v>18.662589378063586</v>
      </c>
      <c r="G8" s="4858">
        <v>21.302056579723381</v>
      </c>
      <c r="H8" s="4858">
        <v>1.3526625192625992</v>
      </c>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row>
    <row r="9" spans="1:36" ht="15" customHeight="1" x14ac:dyDescent="0.3">
      <c r="A9" s="4684">
        <v>1990</v>
      </c>
      <c r="B9" s="4128">
        <v>1058775</v>
      </c>
      <c r="C9" s="4858">
        <v>21.347311751788624</v>
      </c>
      <c r="D9" s="4858">
        <v>6.6406932539963632</v>
      </c>
      <c r="E9" s="4858">
        <v>20.440668967348024</v>
      </c>
      <c r="F9" s="4858">
        <v>15.892367309618148</v>
      </c>
      <c r="G9" s="4858">
        <v>21.581544709688085</v>
      </c>
      <c r="H9" s="4858">
        <v>1.0370475313451868</v>
      </c>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row>
    <row r="10" spans="1:36" ht="15" customHeight="1" x14ac:dyDescent="0.3">
      <c r="A10" s="4684">
        <v>1991</v>
      </c>
      <c r="B10" s="4128">
        <v>1070266</v>
      </c>
      <c r="C10" s="4858">
        <v>20.742378481826474</v>
      </c>
      <c r="D10" s="4858">
        <v>6.5665041938908244</v>
      </c>
      <c r="E10" s="4858">
        <v>18.606117943866288</v>
      </c>
      <c r="F10" s="4858">
        <v>17.701464796211887</v>
      </c>
      <c r="G10" s="4858">
        <v>21.109624269246297</v>
      </c>
      <c r="H10" s="4858">
        <v>1.3213372605893874</v>
      </c>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row>
    <row r="11" spans="1:36" ht="15" customHeight="1" x14ac:dyDescent="0.3">
      <c r="A11" s="4684">
        <v>1992</v>
      </c>
      <c r="B11" s="4128">
        <v>1084441</v>
      </c>
      <c r="C11" s="4858">
        <v>21.119493619057895</v>
      </c>
      <c r="D11" s="4858">
        <v>6.4763865027789533</v>
      </c>
      <c r="E11" s="4858">
        <v>18.600995546240505</v>
      </c>
      <c r="F11" s="4858">
        <v>12.546889147587633</v>
      </c>
      <c r="G11" s="4858">
        <v>21</v>
      </c>
      <c r="H11" s="4858">
        <v>1.4404265580721525</v>
      </c>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row>
    <row r="12" spans="1:36" ht="15" customHeight="1" x14ac:dyDescent="0.3">
      <c r="A12" s="4684">
        <v>1993</v>
      </c>
      <c r="B12" s="4128">
        <v>1097374</v>
      </c>
      <c r="C12" s="4858">
        <v>20.348945826365505</v>
      </c>
      <c r="D12" s="4858">
        <v>6.7738687056014513</v>
      </c>
      <c r="E12" s="4858">
        <v>19.615746338841863</v>
      </c>
      <c r="F12" s="4858">
        <v>14.868084355422218</v>
      </c>
      <c r="G12" s="4858">
        <v>21.098965191993109</v>
      </c>
      <c r="H12" s="4858">
        <v>1.3888572457065265</v>
      </c>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row>
    <row r="13" spans="1:36" ht="15" customHeight="1" x14ac:dyDescent="0.3">
      <c r="A13" s="4684">
        <v>1994</v>
      </c>
      <c r="B13" s="4128">
        <v>1112846</v>
      </c>
      <c r="C13" s="4858">
        <v>19.58912715810704</v>
      </c>
      <c r="D13" s="4858">
        <v>6.6528432770960455</v>
      </c>
      <c r="E13" s="4858">
        <v>18.077540720348704</v>
      </c>
      <c r="F13" s="4858">
        <v>12.415605600616249</v>
      </c>
      <c r="G13" s="4858">
        <v>20.51757718583471</v>
      </c>
      <c r="H13" s="4858">
        <v>1.3176260800084845</v>
      </c>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row>
    <row r="14" spans="1:36" ht="15" customHeight="1" x14ac:dyDescent="0.3">
      <c r="A14" s="4684">
        <v>1995</v>
      </c>
      <c r="B14" s="4128">
        <v>1122457</v>
      </c>
      <c r="C14" s="4858">
        <v>18.312690822177345</v>
      </c>
      <c r="D14" s="4858">
        <v>6.6525980333619108</v>
      </c>
      <c r="E14" s="4858">
        <v>19.660324103362694</v>
      </c>
      <c r="F14" s="4858">
        <v>14.341903300076746</v>
      </c>
      <c r="G14" s="4858">
        <v>18.935619961537022</v>
      </c>
      <c r="H14" s="4858">
        <v>1.4</v>
      </c>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row>
    <row r="15" spans="1:36" ht="15" customHeight="1" x14ac:dyDescent="0.3">
      <c r="A15" s="4684">
        <v>1996</v>
      </c>
      <c r="B15" s="4128">
        <v>1133996</v>
      </c>
      <c r="C15" s="4858">
        <v>18.3</v>
      </c>
      <c r="D15" s="4858">
        <v>6.8</v>
      </c>
      <c r="E15" s="4858">
        <v>22.1</v>
      </c>
      <c r="F15" s="4858">
        <v>12.6</v>
      </c>
      <c r="G15" s="4858">
        <v>18.899999999999999</v>
      </c>
      <c r="H15" s="4864">
        <v>1.4</v>
      </c>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row>
    <row r="16" spans="1:36" ht="15" customHeight="1" x14ac:dyDescent="0.3">
      <c r="A16" s="4684">
        <v>1997</v>
      </c>
      <c r="B16" s="4128">
        <v>1148284</v>
      </c>
      <c r="C16" s="4858">
        <v>17.399999999999999</v>
      </c>
      <c r="D16" s="4858">
        <v>7</v>
      </c>
      <c r="E16" s="4858">
        <v>20.3</v>
      </c>
      <c r="F16" s="4858">
        <v>12.7</v>
      </c>
      <c r="G16" s="4858">
        <v>19</v>
      </c>
      <c r="H16" s="4864">
        <v>1.6</v>
      </c>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row>
    <row r="17" spans="1:36" ht="15" customHeight="1" x14ac:dyDescent="0.3">
      <c r="A17" s="4684">
        <v>1998</v>
      </c>
      <c r="B17" s="4128">
        <v>1160421</v>
      </c>
      <c r="C17" s="4858">
        <v>16.7</v>
      </c>
      <c r="D17" s="4858">
        <v>6.8</v>
      </c>
      <c r="E17" s="4858">
        <v>19.3</v>
      </c>
      <c r="F17" s="4858">
        <v>11.5</v>
      </c>
      <c r="G17" s="4858">
        <v>18.8</v>
      </c>
      <c r="H17" s="4864">
        <v>1.7</v>
      </c>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row>
    <row r="18" spans="1:36" ht="15" customHeight="1" x14ac:dyDescent="0.3">
      <c r="A18" s="4684">
        <v>1999</v>
      </c>
      <c r="B18" s="4128">
        <v>1175267</v>
      </c>
      <c r="C18" s="4858">
        <v>17.3</v>
      </c>
      <c r="D18" s="4858">
        <v>6.8</v>
      </c>
      <c r="E18" s="4858">
        <v>19.5</v>
      </c>
      <c r="F18" s="4858">
        <v>11</v>
      </c>
      <c r="G18" s="4858">
        <v>19.2</v>
      </c>
      <c r="H18" s="4858">
        <v>2</v>
      </c>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row>
    <row r="19" spans="1:36" ht="15" customHeight="1" x14ac:dyDescent="0.3">
      <c r="A19" s="4684">
        <v>2000</v>
      </c>
      <c r="B19" s="4128">
        <v>1186873</v>
      </c>
      <c r="C19" s="4858">
        <v>17.04</v>
      </c>
      <c r="D19" s="4858">
        <v>6.73</v>
      </c>
      <c r="E19" s="4858">
        <v>15.94</v>
      </c>
      <c r="F19" s="4858">
        <v>13</v>
      </c>
      <c r="G19" s="4858">
        <v>18.489999999999998</v>
      </c>
      <c r="H19" s="4858">
        <v>2</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row>
    <row r="20" spans="1:36" ht="15" customHeight="1" x14ac:dyDescent="0.3">
      <c r="A20" s="4684">
        <v>2001</v>
      </c>
      <c r="B20" s="4128">
        <v>1196287</v>
      </c>
      <c r="C20" s="4858">
        <v>16.464276549022099</v>
      </c>
      <c r="D20" s="4858">
        <v>6.6731478315822201</v>
      </c>
      <c r="E20" s="4858">
        <v>14.317627944760359</v>
      </c>
      <c r="F20" s="4858">
        <v>12.236710130391174</v>
      </c>
      <c r="G20" s="4858">
        <v>17.780014327665519</v>
      </c>
      <c r="H20" s="4858">
        <v>2.5278215010277636</v>
      </c>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row>
    <row r="21" spans="1:36" ht="15" customHeight="1" x14ac:dyDescent="0.3">
      <c r="A21" s="4684">
        <v>2002</v>
      </c>
      <c r="B21" s="4128">
        <v>1204621</v>
      </c>
      <c r="C21" s="4858">
        <v>16.588619989191621</v>
      </c>
      <c r="D21" s="4858">
        <v>6.8984352754932878</v>
      </c>
      <c r="E21" s="4858">
        <v>14.862633238252515</v>
      </c>
      <c r="F21" s="4858">
        <v>10.056474784504111</v>
      </c>
      <c r="G21" s="4858">
        <v>17.406304555540704</v>
      </c>
      <c r="H21" s="4858">
        <v>2.143412741434858</v>
      </c>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row>
    <row r="22" spans="1:36" ht="15" customHeight="1" x14ac:dyDescent="0.3">
      <c r="A22" s="4684">
        <v>2003</v>
      </c>
      <c r="B22" s="4128">
        <v>1213370</v>
      </c>
      <c r="C22" s="4858">
        <v>15.941551216858832</v>
      </c>
      <c r="D22" s="4858">
        <v>7.0217658257580124</v>
      </c>
      <c r="E22" s="4858">
        <v>12.924572196660291</v>
      </c>
      <c r="F22" s="4858">
        <v>11.245718959259827</v>
      </c>
      <c r="G22" s="4858">
        <v>17.821439461994281</v>
      </c>
      <c r="H22" s="4858">
        <v>1.9614791860685528</v>
      </c>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row>
    <row r="23" spans="1:36" ht="15" customHeight="1" x14ac:dyDescent="0.3">
      <c r="A23" s="4684">
        <v>2004</v>
      </c>
      <c r="B23" s="4128">
        <v>1221003</v>
      </c>
      <c r="C23" s="4858">
        <v>15.749347053201342</v>
      </c>
      <c r="D23" s="4858">
        <v>6.9410148869413097</v>
      </c>
      <c r="E23" s="4858">
        <v>14.404576183047322</v>
      </c>
      <c r="F23" s="4858">
        <v>9.8347149992276393</v>
      </c>
      <c r="G23" s="4858">
        <v>18.64860282898568</v>
      </c>
      <c r="H23" s="4858">
        <v>1.9033532268143485</v>
      </c>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row>
    <row r="24" spans="1:36" ht="15" customHeight="1" x14ac:dyDescent="0.3">
      <c r="A24" s="4684">
        <v>2005</v>
      </c>
      <c r="B24" s="4128">
        <v>1228254</v>
      </c>
      <c r="C24" s="4858">
        <v>15.322563573983881</v>
      </c>
      <c r="D24" s="4858">
        <v>7.0392606089619898</v>
      </c>
      <c r="E24" s="4858">
        <v>13.177470775770457</v>
      </c>
      <c r="F24" s="4858">
        <v>9.7342804525124951</v>
      </c>
      <c r="G24" s="4858">
        <v>18.390332944163013</v>
      </c>
      <c r="H24" s="4858">
        <v>1.8448952741045419</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row>
    <row r="25" spans="1:36" ht="15" customHeight="1" x14ac:dyDescent="0.3">
      <c r="A25" s="4684">
        <v>2006</v>
      </c>
      <c r="B25" s="4128">
        <v>1233996</v>
      </c>
      <c r="C25" s="4858">
        <v>14.265848511664544</v>
      </c>
      <c r="D25" s="4858">
        <v>7.4246593992200944</v>
      </c>
      <c r="E25" s="4858">
        <v>14.144512610770279</v>
      </c>
      <c r="F25" s="4858">
        <v>8.2812235930370122</v>
      </c>
      <c r="G25" s="4858">
        <v>18.591632387787321</v>
      </c>
      <c r="H25" s="4858">
        <v>2.2350153485100437</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row>
    <row r="26" spans="1:36" ht="15" customHeight="1" x14ac:dyDescent="0.3">
      <c r="A26" s="4684">
        <v>2007</v>
      </c>
      <c r="B26" s="4128">
        <v>1239630</v>
      </c>
      <c r="C26" s="4858">
        <v>13.741196970063648</v>
      </c>
      <c r="D26" s="4858">
        <v>6.8552713309616582</v>
      </c>
      <c r="E26" s="4858">
        <v>15.322296583303981</v>
      </c>
      <c r="F26" s="4858">
        <v>9.9965128443566194</v>
      </c>
      <c r="G26" s="4858">
        <v>18.629752426127151</v>
      </c>
      <c r="H26" s="4858">
        <v>2.1006267999322379</v>
      </c>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row>
    <row r="27" spans="1:36" ht="15" customHeight="1" x14ac:dyDescent="0.3">
      <c r="A27" s="4684">
        <v>2008</v>
      </c>
      <c r="B27" s="4128">
        <v>1244121</v>
      </c>
      <c r="C27" s="4858">
        <v>13.159491721464391</v>
      </c>
      <c r="D27" s="4858">
        <v>7.2372381786015989</v>
      </c>
      <c r="E27" s="4858">
        <v>14.414854629855851</v>
      </c>
      <c r="F27" s="4858">
        <v>9.9776259297333247</v>
      </c>
      <c r="G27" s="4858">
        <v>17.999856927099533</v>
      </c>
      <c r="H27" s="4858">
        <v>2.5222627059586649</v>
      </c>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row>
    <row r="28" spans="1:36" ht="15" customHeight="1" x14ac:dyDescent="0.3">
      <c r="A28" s="4684">
        <v>2009</v>
      </c>
      <c r="B28" s="4128">
        <v>1247429</v>
      </c>
      <c r="C28" s="4858">
        <v>12.300499667716558</v>
      </c>
      <c r="D28" s="4858">
        <v>7.3944088200611011</v>
      </c>
      <c r="E28" s="4858">
        <v>13.360271115745567</v>
      </c>
      <c r="F28" s="4858">
        <v>8.913577057227748</v>
      </c>
      <c r="G28" s="4858">
        <v>17.025417879494544</v>
      </c>
      <c r="H28" s="4858">
        <v>3.4535031653104102</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row>
    <row r="29" spans="1:36" ht="15" customHeight="1" x14ac:dyDescent="0.3">
      <c r="A29" s="4684">
        <v>2010</v>
      </c>
      <c r="B29" s="4128">
        <v>1250400</v>
      </c>
      <c r="C29" s="4858">
        <v>12.00015994881638</v>
      </c>
      <c r="D29" s="4858">
        <v>7.302463211772233</v>
      </c>
      <c r="E29" s="4858">
        <v>12.462512495834723</v>
      </c>
      <c r="F29" s="4858">
        <v>6.8175800900185335</v>
      </c>
      <c r="G29" s="4858">
        <v>16.882597568777992</v>
      </c>
      <c r="H29" s="4858">
        <v>2.9382597568777991</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row>
    <row r="30" spans="1:36" ht="15" customHeight="1" x14ac:dyDescent="0.3">
      <c r="A30" s="4684">
        <v>2011</v>
      </c>
      <c r="B30" s="4128">
        <v>1252404</v>
      </c>
      <c r="C30" s="4858">
        <v>11.738225045592316</v>
      </c>
      <c r="D30" s="4858">
        <v>7.3219184863670188</v>
      </c>
      <c r="E30" s="4858">
        <v>12.856268281069314</v>
      </c>
      <c r="F30" s="4858">
        <v>9.3665768194070065</v>
      </c>
      <c r="G30" s="4858">
        <v>16.766155330069211</v>
      </c>
      <c r="H30" s="4858">
        <v>2.8553086703651536</v>
      </c>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row>
    <row r="31" spans="1:36" ht="15" customHeight="1" x14ac:dyDescent="0.3">
      <c r="A31" s="4684">
        <v>2012</v>
      </c>
      <c r="B31" s="4128">
        <v>1251602</v>
      </c>
      <c r="C31" s="4858">
        <v>11.6</v>
      </c>
      <c r="D31" s="4858">
        <v>7.5</v>
      </c>
      <c r="E31" s="4858">
        <v>13.7</v>
      </c>
      <c r="F31" s="4858">
        <v>9.6</v>
      </c>
      <c r="G31" s="4858">
        <v>16.600000000000001</v>
      </c>
      <c r="H31" s="4858">
        <v>3.2</v>
      </c>
      <c r="J31" s="4860"/>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row>
    <row r="32" spans="1:36" ht="15" customHeight="1" x14ac:dyDescent="0.3">
      <c r="A32" s="4684">
        <v>2013</v>
      </c>
      <c r="B32" s="4128">
        <v>1253708</v>
      </c>
      <c r="C32" s="4858">
        <v>10.9</v>
      </c>
      <c r="D32" s="4858">
        <v>7.5</v>
      </c>
      <c r="E32" s="4858">
        <v>12.1</v>
      </c>
      <c r="F32" s="4858">
        <v>8.5</v>
      </c>
      <c r="G32" s="4858">
        <v>15.3</v>
      </c>
      <c r="H32" s="4858">
        <v>2.5</v>
      </c>
      <c r="J32" s="4860"/>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row>
    <row r="33" spans="1:36" ht="15" customHeight="1" x14ac:dyDescent="0.3">
      <c r="A33" s="4684">
        <v>2014</v>
      </c>
      <c r="B33" s="4128">
        <v>1255126</v>
      </c>
      <c r="C33" s="4858">
        <v>10.7</v>
      </c>
      <c r="D33" s="4858">
        <v>7.7</v>
      </c>
      <c r="E33" s="4858">
        <v>14.5</v>
      </c>
      <c r="F33" s="4858">
        <v>10.199999999999999</v>
      </c>
      <c r="G33" s="4858">
        <v>15.9</v>
      </c>
      <c r="H33" s="4858">
        <v>3.6</v>
      </c>
      <c r="J33" s="4860"/>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row>
    <row r="34" spans="1:36" ht="15" customHeight="1" x14ac:dyDescent="0.3">
      <c r="A34" s="4684">
        <v>2015</v>
      </c>
      <c r="B34" s="4128">
        <v>1256135</v>
      </c>
      <c r="C34" s="4858">
        <v>10.1</v>
      </c>
      <c r="D34" s="4858">
        <v>7.8</v>
      </c>
      <c r="E34" s="4858">
        <v>13.6</v>
      </c>
      <c r="F34" s="4858">
        <v>9.6999999999999993</v>
      </c>
      <c r="G34" s="4858">
        <v>15.5</v>
      </c>
      <c r="H34" s="4858">
        <v>3.4</v>
      </c>
      <c r="J34" s="4860"/>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row>
    <row r="35" spans="1:36" ht="15" customHeight="1" x14ac:dyDescent="0.3">
      <c r="A35" s="4684">
        <v>2016</v>
      </c>
      <c r="B35" s="4128">
        <v>1256340</v>
      </c>
      <c r="C35" s="4858">
        <v>10.4</v>
      </c>
      <c r="D35" s="4858">
        <v>8.1</v>
      </c>
      <c r="E35" s="4858">
        <v>11.8</v>
      </c>
      <c r="F35" s="4858">
        <v>9.6</v>
      </c>
      <c r="G35" s="4858">
        <v>16</v>
      </c>
      <c r="H35" s="4858">
        <v>3</v>
      </c>
      <c r="J35" s="4860"/>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row>
    <row r="36" spans="1:36" ht="15" customHeight="1" x14ac:dyDescent="0.3">
      <c r="A36" s="4684">
        <v>2017</v>
      </c>
      <c r="B36" s="4128">
        <v>1256816</v>
      </c>
      <c r="C36" s="4858">
        <v>10.7</v>
      </c>
      <c r="D36" s="4858">
        <v>8.1</v>
      </c>
      <c r="E36" s="4858">
        <v>12.2</v>
      </c>
      <c r="F36" s="4858">
        <v>9.9</v>
      </c>
      <c r="G36" s="4858">
        <v>15.5</v>
      </c>
      <c r="H36" s="4858">
        <v>3.2</v>
      </c>
      <c r="J36" s="4860"/>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row>
    <row r="37" spans="1:36" ht="15" customHeight="1" x14ac:dyDescent="0.3">
      <c r="A37" s="4684">
        <v>2018</v>
      </c>
      <c r="B37" s="4128">
        <v>1256843</v>
      </c>
      <c r="C37" s="4858">
        <v>10.3</v>
      </c>
      <c r="D37" s="4858">
        <v>8.6</v>
      </c>
      <c r="E37" s="4858">
        <v>14</v>
      </c>
      <c r="F37" s="4858">
        <v>9.9</v>
      </c>
      <c r="G37" s="4858">
        <v>16</v>
      </c>
      <c r="H37" s="4858">
        <v>3.9</v>
      </c>
      <c r="J37" s="4860"/>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row>
    <row r="38" spans="1:36" ht="15" customHeight="1" x14ac:dyDescent="0.3">
      <c r="A38" s="4684">
        <v>2019</v>
      </c>
      <c r="B38" s="4128">
        <v>1256589</v>
      </c>
      <c r="C38" s="4858">
        <v>10.199999999999999</v>
      </c>
      <c r="D38" s="4858">
        <v>8.9</v>
      </c>
      <c r="E38" s="4858">
        <v>14.5</v>
      </c>
      <c r="F38" s="4858">
        <v>10.7</v>
      </c>
      <c r="G38" s="4858">
        <v>15.5</v>
      </c>
      <c r="H38" s="4858">
        <v>3.5</v>
      </c>
      <c r="J38" s="4860"/>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row>
    <row r="39" spans="1:36" ht="15" customHeight="1" x14ac:dyDescent="0.3">
      <c r="A39" s="4684">
        <v>2020</v>
      </c>
      <c r="B39" s="4128">
        <v>1255954</v>
      </c>
      <c r="C39" s="4858">
        <v>10.7</v>
      </c>
      <c r="D39" s="4858">
        <v>8.8000000000000007</v>
      </c>
      <c r="E39" s="4858">
        <v>14.9</v>
      </c>
      <c r="F39" s="4858">
        <v>10.4</v>
      </c>
      <c r="G39" s="4858">
        <v>11</v>
      </c>
      <c r="H39" s="4858">
        <v>3.2</v>
      </c>
      <c r="J39" s="4860"/>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row>
    <row r="40" spans="1:36" ht="15" customHeight="1" x14ac:dyDescent="0.3">
      <c r="A40" s="4684">
        <v>2021</v>
      </c>
      <c r="B40" s="4128">
        <v>1255609</v>
      </c>
      <c r="C40" s="4858">
        <v>10.3</v>
      </c>
      <c r="D40" s="4858">
        <v>10.6</v>
      </c>
      <c r="E40" s="4858">
        <v>13.8</v>
      </c>
      <c r="F40" s="4858">
        <v>10</v>
      </c>
      <c r="G40" s="4858">
        <v>13</v>
      </c>
      <c r="H40" s="4858">
        <v>3.4</v>
      </c>
      <c r="J40" s="4860"/>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row>
    <row r="41" spans="1:36" ht="15" customHeight="1" x14ac:dyDescent="0.3">
      <c r="A41" s="4684">
        <v>2022</v>
      </c>
      <c r="B41" s="4128">
        <v>1251135</v>
      </c>
      <c r="C41" s="4858">
        <v>9.6999999999999993</v>
      </c>
      <c r="D41" s="4858">
        <v>10.3</v>
      </c>
      <c r="E41" s="4858">
        <v>14.2</v>
      </c>
      <c r="F41" s="4858">
        <v>9.1</v>
      </c>
      <c r="G41" s="4858">
        <v>15.3</v>
      </c>
      <c r="H41" s="4858">
        <v>3.9</v>
      </c>
      <c r="J41" s="4860"/>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row>
    <row r="42" spans="1:36" ht="15" customHeight="1" x14ac:dyDescent="0.3">
      <c r="A42" s="4684">
        <v>2023</v>
      </c>
      <c r="B42" s="4128">
        <v>1248317</v>
      </c>
      <c r="C42" s="4858">
        <v>10.3</v>
      </c>
      <c r="D42" s="4858">
        <v>9.5</v>
      </c>
      <c r="E42" s="4858">
        <v>13.1</v>
      </c>
      <c r="F42" s="4858">
        <v>8</v>
      </c>
      <c r="G42" s="4858">
        <v>13.9</v>
      </c>
      <c r="H42" s="4858">
        <v>4.3</v>
      </c>
      <c r="J42" s="4860"/>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row>
    <row r="43" spans="1:36" ht="15" customHeight="1" thickBot="1" x14ac:dyDescent="0.35">
      <c r="A43" s="4690">
        <v>2024</v>
      </c>
      <c r="B43" s="4130">
        <v>1245449</v>
      </c>
      <c r="C43" s="4861">
        <v>10.3</v>
      </c>
      <c r="D43" s="4861">
        <v>10</v>
      </c>
      <c r="E43" s="4861">
        <v>14.3</v>
      </c>
      <c r="F43" s="4861">
        <v>7.3</v>
      </c>
      <c r="G43" s="4861">
        <v>13.2</v>
      </c>
      <c r="H43" s="4861">
        <v>5</v>
      </c>
      <c r="J43" s="4860"/>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row>
    <row r="44" spans="1:36" ht="23.25" customHeight="1" x14ac:dyDescent="0.3">
      <c r="A44" s="281" t="s">
        <v>575</v>
      </c>
      <c r="B44" s="4298"/>
      <c r="C44" s="4298"/>
      <c r="D44" s="4298"/>
      <c r="E44" s="4298"/>
      <c r="F44" s="4298"/>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row>
    <row r="45" spans="1:36" ht="16.5" customHeight="1" x14ac:dyDescent="0.3">
      <c r="A45" s="4663" t="s">
        <v>590</v>
      </c>
      <c r="B45" s="4298"/>
      <c r="C45" s="4298"/>
      <c r="D45" s="4298"/>
      <c r="E45" s="4298"/>
      <c r="F45" s="4298"/>
      <c r="G45" s="294"/>
      <c r="J45" s="273"/>
      <c r="K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row>
    <row r="46" spans="1:36" ht="15" customHeight="1" x14ac:dyDescent="0.3">
      <c r="A46" s="4663" t="s">
        <v>591</v>
      </c>
      <c r="B46" s="4298"/>
      <c r="C46" s="4298"/>
      <c r="D46" s="4298"/>
      <c r="E46" s="4298"/>
      <c r="F46" s="4298"/>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row>
    <row r="47" spans="1:36" ht="15.75" customHeight="1" x14ac:dyDescent="0.3">
      <c r="A47" s="4663" t="s">
        <v>592</v>
      </c>
      <c r="B47" s="4298"/>
      <c r="C47" s="4298"/>
      <c r="D47" s="4298"/>
      <c r="E47" s="4298"/>
      <c r="F47" s="4298"/>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row>
    <row r="48" spans="1:36" ht="15" customHeight="1" x14ac:dyDescent="0.3">
      <c r="A48" s="4663" t="s">
        <v>593</v>
      </c>
      <c r="B48" s="4298"/>
      <c r="C48" s="4298"/>
      <c r="D48" s="4298"/>
      <c r="E48" s="4298"/>
      <c r="F48" s="4298"/>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row>
    <row r="49" spans="1:36" ht="14.25" customHeight="1" x14ac:dyDescent="0.3">
      <c r="A49" s="4563" t="s">
        <v>594</v>
      </c>
      <c r="B49" s="4298"/>
      <c r="C49" s="4298"/>
      <c r="D49" s="4298"/>
      <c r="E49" s="4298"/>
      <c r="F49" s="4298"/>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row>
  </sheetData>
  <mergeCells count="1">
    <mergeCell ref="A1:G1"/>
  </mergeCells>
  <hyperlinks>
    <hyperlink ref="A1:G1" location="CONTENT!B4" display="Back to table of contents" xr:uid="{61942DBC-15D2-4447-AE9B-F7618D07B1CC}"/>
    <hyperlink ref="A1" location="CONTENT!A1" display="Back to table of contents" xr:uid="{03A4B6F2-7450-49D6-80AA-655EAE731525}"/>
  </hyperlinks>
  <pageMargins left="1.0236220472440944" right="0.51181102362204722" top="0.78740157480314965" bottom="0.62992125984251968" header="0.62992125984251968"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74D5-CFDE-4AFD-A288-1596F00FB62D}">
  <dimension ref="A1:I52"/>
  <sheetViews>
    <sheetView workbookViewId="0">
      <pane xSplit="1" ySplit="5" topLeftCell="B6" activePane="bottomRight" state="frozen"/>
      <selection sqref="A1:G1"/>
      <selection pane="topRight" sqref="A1:G1"/>
      <selection pane="bottomLeft" sqref="A1:G1"/>
      <selection pane="bottomRight" sqref="A1:G1"/>
    </sheetView>
  </sheetViews>
  <sheetFormatPr defaultColWidth="9.59765625" defaultRowHeight="15.6" x14ac:dyDescent="0.3"/>
  <cols>
    <col min="1" max="1" width="11.19921875" style="273" customWidth="1"/>
    <col min="2" max="2" width="13.5" style="273" customWidth="1"/>
    <col min="3" max="3" width="11.19921875" style="273" customWidth="1"/>
    <col min="4" max="4" width="9.8984375" style="273" customWidth="1"/>
    <col min="5" max="7" width="12" style="273" customWidth="1"/>
    <col min="8" max="8" width="4.5" style="273" customWidth="1"/>
    <col min="9" max="9" width="15.19921875" style="273" bestFit="1" customWidth="1"/>
    <col min="10" max="10" width="14.09765625" style="273" customWidth="1"/>
    <col min="11" max="16384" width="9.59765625" style="273"/>
  </cols>
  <sheetData>
    <row r="1" spans="1:7" x14ac:dyDescent="0.3">
      <c r="A1" s="5863" t="s">
        <v>0</v>
      </c>
      <c r="B1" s="5863"/>
      <c r="C1" s="5863"/>
      <c r="D1" s="5863"/>
      <c r="E1" s="5863"/>
      <c r="F1" s="5863"/>
      <c r="G1" s="5863"/>
    </row>
    <row r="2" spans="1:7" ht="18.75" customHeight="1" thickBot="1" x14ac:dyDescent="0.35">
      <c r="A2" s="270" t="s">
        <v>595</v>
      </c>
    </row>
    <row r="3" spans="1:7" ht="17.25" customHeight="1" x14ac:dyDescent="0.3">
      <c r="A3" s="4839"/>
      <c r="B3" s="4839" t="s">
        <v>470</v>
      </c>
      <c r="C3" s="4839" t="s">
        <v>577</v>
      </c>
      <c r="D3" s="4839" t="s">
        <v>577</v>
      </c>
      <c r="E3" s="4840" t="s">
        <v>578</v>
      </c>
      <c r="F3" s="4839" t="s">
        <v>568</v>
      </c>
      <c r="G3" s="4839" t="s">
        <v>579</v>
      </c>
    </row>
    <row r="4" spans="1:7" ht="17.25" customHeight="1" x14ac:dyDescent="0.3">
      <c r="A4" s="4365" t="s">
        <v>2</v>
      </c>
      <c r="B4" s="4365" t="s">
        <v>556</v>
      </c>
      <c r="C4" s="4365" t="s">
        <v>584</v>
      </c>
      <c r="D4" s="4365" t="s">
        <v>582</v>
      </c>
      <c r="E4" s="4365" t="s">
        <v>583</v>
      </c>
      <c r="F4" s="4365" t="s">
        <v>584</v>
      </c>
      <c r="G4" s="4841" t="s">
        <v>589</v>
      </c>
    </row>
    <row r="5" spans="1:7" ht="17.25" customHeight="1" thickBot="1" x14ac:dyDescent="0.35">
      <c r="A5" s="4854"/>
      <c r="B5" s="4855" t="s">
        <v>55</v>
      </c>
      <c r="C5" s="4402" t="s">
        <v>587</v>
      </c>
      <c r="D5" s="4402" t="s">
        <v>587</v>
      </c>
      <c r="E5" s="4855" t="s">
        <v>596</v>
      </c>
      <c r="F5" s="4855" t="s">
        <v>588</v>
      </c>
      <c r="G5" s="4844"/>
    </row>
    <row r="6" spans="1:7" ht="15" customHeight="1" x14ac:dyDescent="0.3">
      <c r="A6" s="4365">
        <v>1983</v>
      </c>
      <c r="B6" s="4847">
        <v>968609</v>
      </c>
      <c r="C6" s="4856">
        <v>20.594481364513442</v>
      </c>
      <c r="D6" s="4856">
        <v>6.5268854615226575</v>
      </c>
      <c r="E6" s="4856">
        <v>25.616603168237418</v>
      </c>
      <c r="F6" s="4857">
        <v>18.645151768583656</v>
      </c>
      <c r="G6" s="4857">
        <v>20.78650931387175</v>
      </c>
    </row>
    <row r="7" spans="1:7" ht="15" customHeight="1" x14ac:dyDescent="0.3">
      <c r="A7" s="4365">
        <v>1984</v>
      </c>
      <c r="B7" s="4847">
        <v>978658</v>
      </c>
      <c r="C7" s="4856">
        <v>19.641182108560908</v>
      </c>
      <c r="D7" s="4856">
        <v>6.556938174520619</v>
      </c>
      <c r="E7" s="4856">
        <v>23.098532931016543</v>
      </c>
      <c r="F7" s="4857">
        <v>19.785823559408463</v>
      </c>
      <c r="G7" s="4857">
        <v>21.739974536559249</v>
      </c>
    </row>
    <row r="8" spans="1:7" ht="15" customHeight="1" x14ac:dyDescent="0.3">
      <c r="A8" s="4365">
        <v>1985</v>
      </c>
      <c r="B8" s="4847">
        <v>986520</v>
      </c>
      <c r="C8" s="4858">
        <v>18.773060860398168</v>
      </c>
      <c r="D8" s="4858">
        <v>6.7824271175444997</v>
      </c>
      <c r="E8" s="4858">
        <v>23.812095032397409</v>
      </c>
      <c r="F8" s="4859">
        <v>19.483269800931808</v>
      </c>
      <c r="G8" s="4859">
        <v>22.479017151198153</v>
      </c>
    </row>
    <row r="9" spans="1:7" ht="15" customHeight="1" x14ac:dyDescent="0.3">
      <c r="A9" s="4365">
        <v>1986</v>
      </c>
      <c r="B9" s="4847">
        <v>994319</v>
      </c>
      <c r="C9" s="4858">
        <v>18.329127774889148</v>
      </c>
      <c r="D9" s="4858">
        <v>6.6598345199075952</v>
      </c>
      <c r="E9" s="4858">
        <v>26.337448559670783</v>
      </c>
      <c r="F9" s="4859">
        <v>18.41977702375182</v>
      </c>
      <c r="G9" s="4859">
        <v>20.792120033912656</v>
      </c>
    </row>
    <row r="10" spans="1:7" ht="15" customHeight="1" x14ac:dyDescent="0.3">
      <c r="A10" s="4365">
        <v>1987</v>
      </c>
      <c r="B10" s="4847">
        <v>1001607</v>
      </c>
      <c r="C10" s="4858">
        <v>19.120273720131749</v>
      </c>
      <c r="D10" s="4858">
        <v>6.5704413008295663</v>
      </c>
      <c r="E10" s="4858">
        <v>24.176283222808209</v>
      </c>
      <c r="F10" s="4859">
        <v>17.645550141061811</v>
      </c>
      <c r="G10" s="4859">
        <v>22.366057745203459</v>
      </c>
    </row>
    <row r="11" spans="1:7" ht="15" customHeight="1" x14ac:dyDescent="0.3">
      <c r="A11" s="4365">
        <v>1988</v>
      </c>
      <c r="B11" s="4847">
        <v>1009332</v>
      </c>
      <c r="C11" s="4858">
        <v>19.871558615004773</v>
      </c>
      <c r="D11" s="4858">
        <v>6.6370629287489153</v>
      </c>
      <c r="E11" s="4858">
        <v>21.987336092137408</v>
      </c>
      <c r="F11" s="4859">
        <v>17.199137593100744</v>
      </c>
      <c r="G11" s="4859">
        <v>22.357361106157338</v>
      </c>
    </row>
    <row r="12" spans="1:7" ht="15" customHeight="1" x14ac:dyDescent="0.3">
      <c r="A12" s="4365">
        <v>1989</v>
      </c>
      <c r="B12" s="4847">
        <v>1017307</v>
      </c>
      <c r="C12" s="4858">
        <v>20.598501730549383</v>
      </c>
      <c r="D12" s="4858">
        <v>6.8307796958047078</v>
      </c>
      <c r="E12" s="4858">
        <v>21.570031018849917</v>
      </c>
      <c r="F12" s="4859">
        <v>18.685023883113235</v>
      </c>
      <c r="G12" s="4859">
        <v>21.704362596541653</v>
      </c>
    </row>
    <row r="13" spans="1:7" ht="15" customHeight="1" x14ac:dyDescent="0.3">
      <c r="A13" s="4365">
        <v>1990</v>
      </c>
      <c r="B13" s="4847">
        <v>1024571</v>
      </c>
      <c r="C13" s="4858">
        <v>21.276221950455362</v>
      </c>
      <c r="D13" s="4858">
        <v>6.6896291228231135</v>
      </c>
      <c r="E13" s="4858">
        <v>19.909170145419512</v>
      </c>
      <c r="F13" s="4859">
        <v>15.713189145256694</v>
      </c>
      <c r="G13" s="4859">
        <v>21.964314820544402</v>
      </c>
    </row>
    <row r="14" spans="1:7" ht="15" customHeight="1" x14ac:dyDescent="0.3">
      <c r="A14" s="4365">
        <v>1991</v>
      </c>
      <c r="B14" s="4847">
        <v>1035936</v>
      </c>
      <c r="C14" s="4858">
        <v>20.694975029131875</v>
      </c>
      <c r="D14" s="4858">
        <v>6.579411029274759</v>
      </c>
      <c r="E14" s="4858">
        <v>18.10039186415376</v>
      </c>
      <c r="F14" s="4859">
        <v>17.688571166712492</v>
      </c>
      <c r="G14" s="4859">
        <v>21.521383809918255</v>
      </c>
    </row>
    <row r="15" spans="1:7" ht="15" customHeight="1" x14ac:dyDescent="0.3">
      <c r="A15" s="4365">
        <v>1992</v>
      </c>
      <c r="B15" s="4847">
        <v>1049988</v>
      </c>
      <c r="C15" s="4858">
        <v>21.114949326978849</v>
      </c>
      <c r="D15" s="4858">
        <v>6.5392531384319703</v>
      </c>
      <c r="E15" s="4858">
        <v>18.403247631935049</v>
      </c>
      <c r="F15" s="4859">
        <v>12.736017100106876</v>
      </c>
      <c r="G15" s="4859">
        <v>21.421625632043675</v>
      </c>
    </row>
    <row r="16" spans="1:7" ht="15" customHeight="1" x14ac:dyDescent="0.3">
      <c r="A16" s="4365">
        <v>1993</v>
      </c>
      <c r="B16" s="4847">
        <v>1062855</v>
      </c>
      <c r="C16" s="4858">
        <v>20.386522520488139</v>
      </c>
      <c r="D16" s="4858">
        <v>6.8450616761227314</v>
      </c>
      <c r="E16" s="4858">
        <v>19.568929708773712</v>
      </c>
      <c r="F16" s="4859">
        <v>15.136363636363637</v>
      </c>
      <c r="G16" s="4859">
        <v>21.42057376200826</v>
      </c>
    </row>
    <row r="17" spans="1:7" ht="15" customHeight="1" x14ac:dyDescent="0.3">
      <c r="A17" s="4365">
        <v>1994</v>
      </c>
      <c r="B17" s="4847">
        <v>1078148</v>
      </c>
      <c r="C17" s="4858">
        <v>19.527879875244217</v>
      </c>
      <c r="D17" s="4858">
        <v>6.7109113072454463</v>
      </c>
      <c r="E17" s="4858">
        <v>18.00475059382423</v>
      </c>
      <c r="F17" s="4859">
        <v>12.71047324234323</v>
      </c>
      <c r="G17" s="4859">
        <v>20.802526286103387</v>
      </c>
    </row>
    <row r="18" spans="1:7" ht="15" customHeight="1" x14ac:dyDescent="0.3">
      <c r="A18" s="4365">
        <v>1995</v>
      </c>
      <c r="B18" s="4847">
        <v>1087636</v>
      </c>
      <c r="C18" s="4858">
        <v>18.231597573166884</v>
      </c>
      <c r="D18" s="4858">
        <v>6.7117735617923691</v>
      </c>
      <c r="E18" s="4858">
        <v>19.572235673930589</v>
      </c>
      <c r="F18" s="4859">
        <v>14.760697778440434</v>
      </c>
      <c r="G18" s="4859">
        <v>19.184378802273063</v>
      </c>
    </row>
    <row r="19" spans="1:7" ht="15" customHeight="1" x14ac:dyDescent="0.3">
      <c r="A19" s="4365">
        <v>1996</v>
      </c>
      <c r="B19" s="4847">
        <v>1099057</v>
      </c>
      <c r="C19" s="4858">
        <v>18.2</v>
      </c>
      <c r="D19" s="4858">
        <v>6.8</v>
      </c>
      <c r="E19" s="4858">
        <v>22.2</v>
      </c>
      <c r="F19" s="4859">
        <v>13</v>
      </c>
      <c r="G19" s="4859">
        <v>19.100000000000001</v>
      </c>
    </row>
    <row r="20" spans="1:7" ht="15" customHeight="1" x14ac:dyDescent="0.3">
      <c r="A20" s="4365">
        <v>1997</v>
      </c>
      <c r="B20" s="4847">
        <v>1113144</v>
      </c>
      <c r="C20" s="4858">
        <v>17.399999999999999</v>
      </c>
      <c r="D20" s="4858">
        <v>7</v>
      </c>
      <c r="E20" s="4858">
        <v>20.3</v>
      </c>
      <c r="F20" s="4859">
        <v>12.9</v>
      </c>
      <c r="G20" s="4859">
        <v>19.100000000000001</v>
      </c>
    </row>
    <row r="21" spans="1:7" ht="15" customHeight="1" x14ac:dyDescent="0.3">
      <c r="A21" s="4365">
        <v>1998</v>
      </c>
      <c r="B21" s="4847">
        <v>1125118</v>
      </c>
      <c r="C21" s="4858">
        <v>16.7</v>
      </c>
      <c r="D21" s="4858">
        <v>6.8</v>
      </c>
      <c r="E21" s="4858">
        <v>19.399999999999999</v>
      </c>
      <c r="F21" s="4859">
        <v>11.7</v>
      </c>
      <c r="G21" s="4859">
        <v>18.899999999999999</v>
      </c>
    </row>
    <row r="22" spans="1:7" ht="15" customHeight="1" x14ac:dyDescent="0.3">
      <c r="A22" s="4365">
        <v>1999</v>
      </c>
      <c r="B22" s="4847">
        <v>1139718</v>
      </c>
      <c r="C22" s="4858">
        <v>17.100000000000001</v>
      </c>
      <c r="D22" s="4858">
        <v>6.8</v>
      </c>
      <c r="E22" s="4858">
        <v>19.2</v>
      </c>
      <c r="F22" s="4859">
        <v>11.1</v>
      </c>
      <c r="G22" s="4859">
        <v>19.399999999999999</v>
      </c>
    </row>
    <row r="23" spans="1:7" ht="15" customHeight="1" x14ac:dyDescent="0.3">
      <c r="A23" s="4365">
        <v>2000</v>
      </c>
      <c r="B23" s="4847">
        <v>1151094</v>
      </c>
      <c r="C23" s="4858">
        <v>16.899999999999999</v>
      </c>
      <c r="D23" s="4858">
        <v>6.8</v>
      </c>
      <c r="E23" s="4858">
        <v>15.8</v>
      </c>
      <c r="F23" s="4859">
        <v>13.4</v>
      </c>
      <c r="G23" s="4859">
        <v>18.600000000000001</v>
      </c>
    </row>
    <row r="24" spans="1:7" ht="15" customHeight="1" x14ac:dyDescent="0.3">
      <c r="A24" s="4365">
        <v>2001</v>
      </c>
      <c r="B24" s="4847">
        <v>1160083</v>
      </c>
      <c r="C24" s="4858">
        <v>16.278145615443034</v>
      </c>
      <c r="D24" s="4858">
        <v>6.6900385575859662</v>
      </c>
      <c r="E24" s="4858">
        <v>13.92713408176234</v>
      </c>
      <c r="F24" s="4859">
        <v>12.239774034940893</v>
      </c>
      <c r="G24" s="4859">
        <v>17.95388778216731</v>
      </c>
    </row>
    <row r="25" spans="1:7" ht="15" customHeight="1" x14ac:dyDescent="0.3">
      <c r="A25" s="4365">
        <v>2002</v>
      </c>
      <c r="B25" s="4847">
        <v>1167995</v>
      </c>
      <c r="C25" s="4858">
        <v>16.411885324851564</v>
      </c>
      <c r="D25" s="4858">
        <v>6.9186940012585678</v>
      </c>
      <c r="E25" s="4858">
        <v>14.502582294329386</v>
      </c>
      <c r="F25" s="4859">
        <v>10.172467210575235</v>
      </c>
      <c r="G25" s="4859">
        <v>17.556582005916123</v>
      </c>
    </row>
    <row r="26" spans="1:7" ht="15" customHeight="1" x14ac:dyDescent="0.3">
      <c r="A26" s="4365">
        <v>2003</v>
      </c>
      <c r="B26" s="4847">
        <v>1176323</v>
      </c>
      <c r="C26" s="4858">
        <v>15.742274868382237</v>
      </c>
      <c r="D26" s="4858">
        <v>7.0643862272522089</v>
      </c>
      <c r="E26" s="4858">
        <v>12.420347769737553</v>
      </c>
      <c r="F26" s="4859">
        <v>10.949100037387172</v>
      </c>
      <c r="G26" s="4859">
        <v>17.947451507791651</v>
      </c>
    </row>
    <row r="27" spans="1:7" ht="15" customHeight="1" x14ac:dyDescent="0.3">
      <c r="A27" s="4365">
        <v>2004</v>
      </c>
      <c r="B27" s="4847">
        <v>1183533</v>
      </c>
      <c r="C27" s="4858">
        <v>15.449505843943514</v>
      </c>
      <c r="D27" s="4858">
        <v>6.9782591613415095</v>
      </c>
      <c r="E27" s="4858">
        <v>14.000546896363138</v>
      </c>
      <c r="F27" s="4859">
        <v>9.0505094298721023</v>
      </c>
      <c r="G27" s="4859">
        <v>18.821612916581117</v>
      </c>
    </row>
    <row r="28" spans="1:7" ht="15" customHeight="1" x14ac:dyDescent="0.3">
      <c r="A28" s="4365">
        <v>2005</v>
      </c>
      <c r="B28" s="4847">
        <v>1190361</v>
      </c>
      <c r="C28" s="4858">
        <v>15.057616975018503</v>
      </c>
      <c r="D28" s="4858">
        <v>7.0751645929260114</v>
      </c>
      <c r="E28" s="4858">
        <v>13.222494978799375</v>
      </c>
      <c r="F28" s="4859">
        <v>9.5595955130684658</v>
      </c>
      <c r="G28" s="4859">
        <v>18.609480653348019</v>
      </c>
    </row>
    <row r="29" spans="1:7" ht="15" customHeight="1" x14ac:dyDescent="0.3">
      <c r="A29" s="4365">
        <v>2006</v>
      </c>
      <c r="B29" s="4847">
        <v>1195676</v>
      </c>
      <c r="C29" s="4858">
        <v>13.986230383481812</v>
      </c>
      <c r="D29" s="4858">
        <v>7.4577059337144842</v>
      </c>
      <c r="E29" s="4858">
        <v>13.454523709860672</v>
      </c>
      <c r="F29" s="4859">
        <v>8.0080673864040808</v>
      </c>
      <c r="G29" s="4859">
        <v>18.837879157898964</v>
      </c>
    </row>
    <row r="30" spans="1:7" ht="15" customHeight="1" x14ac:dyDescent="0.3">
      <c r="A30" s="4365">
        <v>2007</v>
      </c>
      <c r="B30" s="4847">
        <v>1200887</v>
      </c>
      <c r="C30" s="4858">
        <v>13.481701442350531</v>
      </c>
      <c r="D30" s="4858">
        <v>6.9307103832417205</v>
      </c>
      <c r="E30" s="4858">
        <v>15.318097591105621</v>
      </c>
      <c r="F30" s="4859">
        <v>9.6042087233131461</v>
      </c>
      <c r="G30" s="4859">
        <v>18.921014216991274</v>
      </c>
    </row>
    <row r="31" spans="1:7" ht="15" customHeight="1" x14ac:dyDescent="0.3">
      <c r="A31" s="4365">
        <v>2008</v>
      </c>
      <c r="B31" s="4847">
        <v>1204955</v>
      </c>
      <c r="C31" s="4858">
        <v>12.938242506981588</v>
      </c>
      <c r="D31" s="4858">
        <v>7.3015174840554211</v>
      </c>
      <c r="E31" s="4858">
        <v>14.304041051956382</v>
      </c>
      <c r="F31" s="4859">
        <v>10.09587910343514</v>
      </c>
      <c r="G31" s="4859">
        <v>18.277860998958467</v>
      </c>
    </row>
    <row r="32" spans="1:7" ht="15" customHeight="1" x14ac:dyDescent="0.3">
      <c r="A32" s="4365">
        <v>2009</v>
      </c>
      <c r="B32" s="4847">
        <v>1207842</v>
      </c>
      <c r="C32" s="4858">
        <v>12.106715944635143</v>
      </c>
      <c r="D32" s="4858">
        <v>7.4405427199915222</v>
      </c>
      <c r="E32" s="4858">
        <v>13.335156944539424</v>
      </c>
      <c r="F32" s="4859">
        <v>9.0132827324478182</v>
      </c>
      <c r="G32" s="4859">
        <v>17.296964338050838</v>
      </c>
    </row>
    <row r="33" spans="1:9" ht="15" customHeight="1" x14ac:dyDescent="0.3">
      <c r="A33" s="4365">
        <v>2010</v>
      </c>
      <c r="B33" s="4847">
        <v>1210391</v>
      </c>
      <c r="C33" s="4858">
        <v>11.806928504921137</v>
      </c>
      <c r="D33" s="4858">
        <v>7.3455602363203294</v>
      </c>
      <c r="E33" s="4858">
        <v>12.385417395563643</v>
      </c>
      <c r="F33" s="4859">
        <v>6.6036424301404146</v>
      </c>
      <c r="G33" s="4859">
        <v>17.134958868663102</v>
      </c>
    </row>
    <row r="34" spans="1:9" ht="15" customHeight="1" x14ac:dyDescent="0.3">
      <c r="A34" s="4365">
        <v>2011</v>
      </c>
      <c r="B34" s="4847">
        <v>1211970</v>
      </c>
      <c r="C34" s="4858">
        <v>11.553091248133205</v>
      </c>
      <c r="D34" s="4858">
        <v>7.3854963406684986</v>
      </c>
      <c r="E34" s="4858">
        <v>12.641051278388803</v>
      </c>
      <c r="F34" s="4859">
        <v>9.6194652709011184</v>
      </c>
      <c r="G34" s="4859">
        <v>17.05322739011692</v>
      </c>
    </row>
    <row r="35" spans="1:9" ht="15" customHeight="1" x14ac:dyDescent="0.3">
      <c r="A35" s="4365">
        <v>2012</v>
      </c>
      <c r="B35" s="4847">
        <v>1210784</v>
      </c>
      <c r="C35" s="4858">
        <v>11.4</v>
      </c>
      <c r="D35" s="4858">
        <v>7.5</v>
      </c>
      <c r="E35" s="4858">
        <v>13.4</v>
      </c>
      <c r="F35" s="4859">
        <v>9.5</v>
      </c>
      <c r="G35" s="4859">
        <v>16.8</v>
      </c>
      <c r="I35" s="4860"/>
    </row>
    <row r="36" spans="1:9" ht="15" customHeight="1" x14ac:dyDescent="0.3">
      <c r="A36" s="4365">
        <v>2013</v>
      </c>
      <c r="B36" s="4847">
        <v>1212550</v>
      </c>
      <c r="C36" s="4858">
        <v>10.7</v>
      </c>
      <c r="D36" s="4858">
        <v>7.6</v>
      </c>
      <c r="E36" s="4858">
        <v>12.2</v>
      </c>
      <c r="F36" s="4859">
        <v>8.6999999999999993</v>
      </c>
      <c r="G36" s="4859">
        <v>15.5</v>
      </c>
      <c r="I36" s="4860"/>
    </row>
    <row r="37" spans="1:9" ht="15" customHeight="1" x14ac:dyDescent="0.3">
      <c r="A37" s="4365">
        <v>2014</v>
      </c>
      <c r="B37" s="4847">
        <v>1213894</v>
      </c>
      <c r="C37" s="4858">
        <v>10.5</v>
      </c>
      <c r="D37" s="4858">
        <v>7.8</v>
      </c>
      <c r="E37" s="4858">
        <v>14.1</v>
      </c>
      <c r="F37" s="4859">
        <v>10.1</v>
      </c>
      <c r="G37" s="4859">
        <v>16.100000000000001</v>
      </c>
      <c r="I37" s="4860"/>
    </row>
    <row r="38" spans="1:9" ht="15" customHeight="1" x14ac:dyDescent="0.3">
      <c r="A38" s="4365">
        <v>2015</v>
      </c>
      <c r="B38" s="4847">
        <v>1214708</v>
      </c>
      <c r="C38" s="4858">
        <v>9.9</v>
      </c>
      <c r="D38" s="4858">
        <v>7.8</v>
      </c>
      <c r="E38" s="4858">
        <v>13.7</v>
      </c>
      <c r="F38" s="4859">
        <v>9.6999999999999993</v>
      </c>
      <c r="G38" s="4859">
        <v>15.7</v>
      </c>
      <c r="I38" s="4860"/>
    </row>
    <row r="39" spans="1:9" ht="15" customHeight="1" x14ac:dyDescent="0.3">
      <c r="A39" s="4365">
        <v>2016</v>
      </c>
      <c r="B39" s="4847">
        <v>1214672</v>
      </c>
      <c r="C39" s="4858">
        <v>10.199999999999999</v>
      </c>
      <c r="D39" s="4858">
        <v>8.1999999999999993</v>
      </c>
      <c r="E39" s="4858">
        <v>11.6</v>
      </c>
      <c r="F39" s="4859">
        <v>9.4</v>
      </c>
      <c r="G39" s="4859">
        <v>16.3</v>
      </c>
      <c r="I39" s="4860"/>
    </row>
    <row r="40" spans="1:9" ht="15" customHeight="1" x14ac:dyDescent="0.3">
      <c r="A40" s="4365">
        <v>2017</v>
      </c>
      <c r="B40" s="4847">
        <v>1214842</v>
      </c>
      <c r="C40" s="4858">
        <v>10.4</v>
      </c>
      <c r="D40" s="4858">
        <v>8.1999999999999993</v>
      </c>
      <c r="E40" s="4858">
        <v>11.7</v>
      </c>
      <c r="F40" s="4859">
        <v>10</v>
      </c>
      <c r="G40" s="4859">
        <v>15.8</v>
      </c>
      <c r="I40" s="4860"/>
    </row>
    <row r="41" spans="1:9" ht="15" customHeight="1" x14ac:dyDescent="0.3">
      <c r="A41" s="4365">
        <v>2018</v>
      </c>
      <c r="B41" s="4847">
        <v>1214549</v>
      </c>
      <c r="C41" s="4858">
        <v>10</v>
      </c>
      <c r="D41" s="4858">
        <v>8.6999999999999993</v>
      </c>
      <c r="E41" s="4858">
        <v>13.8</v>
      </c>
      <c r="F41" s="4859">
        <v>10</v>
      </c>
      <c r="G41" s="4859">
        <v>16.2</v>
      </c>
      <c r="I41" s="4860"/>
    </row>
    <row r="42" spans="1:9" ht="15" customHeight="1" x14ac:dyDescent="0.3">
      <c r="A42" s="4365">
        <v>2019</v>
      </c>
      <c r="B42" s="4847">
        <v>1214037</v>
      </c>
      <c r="C42" s="4858">
        <v>9.9</v>
      </c>
      <c r="D42" s="4858">
        <v>9</v>
      </c>
      <c r="E42" s="4858">
        <v>14.3</v>
      </c>
      <c r="F42" s="4859">
        <v>10.7</v>
      </c>
      <c r="G42" s="4859">
        <v>15.7</v>
      </c>
      <c r="I42" s="4860"/>
    </row>
    <row r="43" spans="1:9" ht="15" customHeight="1" x14ac:dyDescent="0.3">
      <c r="A43" s="4365">
        <v>2020</v>
      </c>
      <c r="B43" s="4847">
        <v>1213038</v>
      </c>
      <c r="C43" s="4858">
        <v>10.3</v>
      </c>
      <c r="D43" s="4858">
        <v>8.9</v>
      </c>
      <c r="E43" s="4858">
        <v>14.7</v>
      </c>
      <c r="F43" s="4859">
        <v>10.4</v>
      </c>
      <c r="G43" s="4859">
        <v>11.1</v>
      </c>
      <c r="I43" s="4860"/>
    </row>
    <row r="44" spans="1:9" ht="15" customHeight="1" x14ac:dyDescent="0.3">
      <c r="A44" s="4365">
        <v>2021</v>
      </c>
      <c r="B44" s="4847">
        <v>1212369</v>
      </c>
      <c r="C44" s="4858">
        <v>10</v>
      </c>
      <c r="D44" s="4858">
        <v>10.7</v>
      </c>
      <c r="E44" s="4858">
        <v>13.6</v>
      </c>
      <c r="F44" s="4859">
        <v>9.9</v>
      </c>
      <c r="G44" s="4859">
        <v>13.2</v>
      </c>
      <c r="I44" s="4860"/>
    </row>
    <row r="45" spans="1:9" ht="15" customHeight="1" x14ac:dyDescent="0.3">
      <c r="A45" s="4365">
        <v>2022</v>
      </c>
      <c r="B45" s="4847">
        <v>1207531</v>
      </c>
      <c r="C45" s="4858">
        <v>9.3000000000000007</v>
      </c>
      <c r="D45" s="4858">
        <v>10.4</v>
      </c>
      <c r="E45" s="4858">
        <v>14.7</v>
      </c>
      <c r="F45" s="4859">
        <v>9.3000000000000007</v>
      </c>
      <c r="G45" s="4859">
        <v>15.5</v>
      </c>
      <c r="I45" s="4860"/>
    </row>
    <row r="46" spans="1:9" ht="15" customHeight="1" x14ac:dyDescent="0.3">
      <c r="A46" s="4365">
        <v>2023</v>
      </c>
      <c r="B46" s="4847">
        <v>1204429</v>
      </c>
      <c r="C46" s="4858">
        <v>10</v>
      </c>
      <c r="D46" s="4858">
        <v>9.6</v>
      </c>
      <c r="E46" s="4858">
        <v>13</v>
      </c>
      <c r="F46" s="4859">
        <v>8.1</v>
      </c>
      <c r="G46" s="4859">
        <v>14.1</v>
      </c>
      <c r="I46" s="4860"/>
    </row>
    <row r="47" spans="1:9" ht="15" customHeight="1" thickBot="1" x14ac:dyDescent="0.35">
      <c r="A47" s="4402">
        <v>2024</v>
      </c>
      <c r="B47" s="4849">
        <v>1201245</v>
      </c>
      <c r="C47" s="4861">
        <v>10.1</v>
      </c>
      <c r="D47" s="4861">
        <v>10.1</v>
      </c>
      <c r="E47" s="4861">
        <v>14.3</v>
      </c>
      <c r="F47" s="4862">
        <v>7.1</v>
      </c>
      <c r="G47" s="4862">
        <v>13.4</v>
      </c>
      <c r="I47" s="4860"/>
    </row>
    <row r="48" spans="1:9" ht="15.75" customHeight="1" x14ac:dyDescent="0.3">
      <c r="A48" s="281" t="s">
        <v>575</v>
      </c>
      <c r="B48" s="4298"/>
      <c r="C48" s="4298"/>
      <c r="D48" s="4298"/>
      <c r="E48" s="4298"/>
      <c r="F48" s="4298"/>
      <c r="G48" s="4298"/>
      <c r="H48" s="4298"/>
      <c r="I48" s="4298"/>
    </row>
    <row r="49" spans="1:9" ht="15.75" customHeight="1" x14ac:dyDescent="0.3">
      <c r="A49" s="4663" t="s">
        <v>597</v>
      </c>
      <c r="B49" s="4298"/>
      <c r="C49" s="4298"/>
      <c r="D49" s="4298"/>
      <c r="E49" s="4298"/>
      <c r="F49" s="4298"/>
      <c r="G49" s="4298"/>
      <c r="H49" s="4298"/>
      <c r="I49" s="4298"/>
    </row>
    <row r="50" spans="1:9" ht="15.75" customHeight="1" x14ac:dyDescent="0.3">
      <c r="A50" s="4563" t="s">
        <v>598</v>
      </c>
      <c r="B50" s="4298"/>
      <c r="C50" s="4298"/>
      <c r="D50" s="4298"/>
      <c r="E50" s="4298"/>
      <c r="F50" s="4298"/>
      <c r="G50" s="4298"/>
      <c r="H50" s="4298"/>
      <c r="I50" s="4298"/>
    </row>
    <row r="51" spans="1:9" ht="15.75" customHeight="1" x14ac:dyDescent="0.3">
      <c r="A51" s="4663" t="s">
        <v>599</v>
      </c>
      <c r="B51" s="4298"/>
      <c r="C51" s="4298"/>
      <c r="D51" s="4298"/>
      <c r="E51" s="4298"/>
      <c r="F51" s="4298"/>
      <c r="G51" s="4298"/>
      <c r="H51" s="4298"/>
      <c r="I51" s="4298"/>
    </row>
    <row r="52" spans="1:9" ht="14.1" customHeight="1" x14ac:dyDescent="0.3"/>
  </sheetData>
  <mergeCells count="1">
    <mergeCell ref="A1:G1"/>
  </mergeCells>
  <hyperlinks>
    <hyperlink ref="A1:G1" location="CONTENT!B4" display="Back to table of contents" xr:uid="{35F09B62-3660-4C43-8B30-D3F196BCEB26}"/>
    <hyperlink ref="A1" location="CONTENT!A1" display="Back to table of contents" xr:uid="{0984CA7E-0685-407A-9317-E23EDAC26C7D}"/>
  </hyperlinks>
  <pageMargins left="1.0629921259842521" right="0.74803149606299213" top="0.78740157480314965" bottom="0" header="0.47244094488188981" footer="0.1968503937007874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37"/>
  <sheetViews>
    <sheetView showGridLines="0" tabSelected="1" zoomScaleNormal="100" zoomScaleSheetLayoutView="100" workbookViewId="0">
      <selection sqref="A1:C1"/>
    </sheetView>
  </sheetViews>
  <sheetFormatPr defaultColWidth="8" defaultRowHeight="14.4" x14ac:dyDescent="0.3"/>
  <cols>
    <col min="1" max="1" width="4.59765625" style="4043" bestFit="1" customWidth="1"/>
    <col min="2" max="2" width="10.19921875" style="4044" bestFit="1" customWidth="1"/>
    <col min="3" max="3" width="101.296875" style="4055" customWidth="1"/>
    <col min="4" max="16384" width="8" style="4033"/>
  </cols>
  <sheetData>
    <row r="1" spans="1:3" s="4056" customFormat="1" ht="22.8" x14ac:dyDescent="0.3">
      <c r="A1" s="5862" t="s">
        <v>3846</v>
      </c>
      <c r="B1" s="5862"/>
      <c r="C1" s="5862"/>
    </row>
    <row r="2" spans="1:3" x14ac:dyDescent="0.3">
      <c r="A2" s="4038"/>
      <c r="B2" s="4039"/>
      <c r="C2" s="4040"/>
    </row>
    <row r="3" spans="1:3" s="4060" customFormat="1" ht="18" x14ac:dyDescent="0.3">
      <c r="A3" s="4057" t="s">
        <v>113</v>
      </c>
      <c r="B3" s="4058"/>
      <c r="C3" s="4059"/>
    </row>
    <row r="4" spans="1:3" x14ac:dyDescent="0.3">
      <c r="A4" s="4030"/>
      <c r="B4" s="4031">
        <v>1.1000000000000001</v>
      </c>
      <c r="C4" s="4032" t="s">
        <v>3837</v>
      </c>
    </row>
    <row r="5" spans="1:3" x14ac:dyDescent="0.3">
      <c r="A5" s="4034"/>
      <c r="B5" s="4031">
        <v>1.2</v>
      </c>
      <c r="C5" s="4032" t="s">
        <v>3838</v>
      </c>
    </row>
    <row r="6" spans="1:3" x14ac:dyDescent="0.3">
      <c r="A6" s="4034"/>
      <c r="B6" s="4035">
        <v>1.3</v>
      </c>
      <c r="C6" s="4036" t="s">
        <v>3839</v>
      </c>
    </row>
    <row r="7" spans="1:3" x14ac:dyDescent="0.3">
      <c r="A7" s="4034"/>
      <c r="B7" s="4035" t="s">
        <v>114</v>
      </c>
      <c r="C7" s="4036" t="s">
        <v>115</v>
      </c>
    </row>
    <row r="8" spans="1:3" x14ac:dyDescent="0.3">
      <c r="A8" s="4034"/>
      <c r="B8" s="4035" t="s">
        <v>116</v>
      </c>
      <c r="C8" s="4036" t="s">
        <v>4245</v>
      </c>
    </row>
    <row r="9" spans="1:3" x14ac:dyDescent="0.3">
      <c r="A9" s="4034"/>
      <c r="B9" s="4035">
        <v>1.5</v>
      </c>
      <c r="C9" s="4036" t="s">
        <v>4246</v>
      </c>
    </row>
    <row r="10" spans="1:3" x14ac:dyDescent="0.3">
      <c r="A10" s="4034"/>
      <c r="B10" s="4035" t="s">
        <v>117</v>
      </c>
      <c r="C10" s="4036" t="s">
        <v>4247</v>
      </c>
    </row>
    <row r="11" spans="1:3" x14ac:dyDescent="0.3">
      <c r="A11" s="4034"/>
      <c r="B11" s="4031" t="s">
        <v>118</v>
      </c>
      <c r="C11" s="4032" t="s">
        <v>4248</v>
      </c>
    </row>
    <row r="12" spans="1:3" x14ac:dyDescent="0.3">
      <c r="A12" s="4034"/>
      <c r="B12" s="4031">
        <v>1.7</v>
      </c>
      <c r="C12" s="4032" t="s">
        <v>4249</v>
      </c>
    </row>
    <row r="13" spans="1:3" x14ac:dyDescent="0.3">
      <c r="A13" s="4034"/>
      <c r="B13" s="4031" t="s">
        <v>119</v>
      </c>
      <c r="C13" s="4032" t="s">
        <v>4250</v>
      </c>
    </row>
    <row r="14" spans="1:3" x14ac:dyDescent="0.3">
      <c r="A14" s="4034"/>
      <c r="B14" s="4031" t="s">
        <v>120</v>
      </c>
      <c r="C14" s="4032" t="s">
        <v>4251</v>
      </c>
    </row>
    <row r="15" spans="1:3" x14ac:dyDescent="0.3">
      <c r="A15" s="4034"/>
      <c r="B15" s="4031" t="s">
        <v>121</v>
      </c>
      <c r="C15" s="4032" t="s">
        <v>4252</v>
      </c>
    </row>
    <row r="16" spans="1:3" x14ac:dyDescent="0.3">
      <c r="A16" s="4034"/>
      <c r="B16" s="4035" t="s">
        <v>122</v>
      </c>
      <c r="C16" s="4036" t="s">
        <v>4253</v>
      </c>
    </row>
    <row r="17" spans="1:3" x14ac:dyDescent="0.3">
      <c r="A17" s="4034"/>
      <c r="B17" s="4031" t="s">
        <v>123</v>
      </c>
      <c r="C17" s="4032" t="s">
        <v>4254</v>
      </c>
    </row>
    <row r="18" spans="1:3" x14ac:dyDescent="0.3">
      <c r="A18" s="4034"/>
      <c r="B18" s="4031" t="s">
        <v>3841</v>
      </c>
      <c r="C18" s="4032" t="s">
        <v>3840</v>
      </c>
    </row>
    <row r="19" spans="1:3" x14ac:dyDescent="0.3">
      <c r="A19" s="4034"/>
      <c r="B19" s="4031" t="s">
        <v>3843</v>
      </c>
      <c r="C19" s="4032" t="s">
        <v>3842</v>
      </c>
    </row>
    <row r="20" spans="1:3" x14ac:dyDescent="0.3">
      <c r="A20" s="4034"/>
      <c r="B20" s="4031" t="s">
        <v>3845</v>
      </c>
      <c r="C20" s="4032" t="s">
        <v>3844</v>
      </c>
    </row>
    <row r="21" spans="1:3" x14ac:dyDescent="0.3">
      <c r="A21" s="4034"/>
      <c r="B21" s="4031" t="s">
        <v>124</v>
      </c>
      <c r="C21" s="4032" t="s">
        <v>4255</v>
      </c>
    </row>
    <row r="22" spans="1:3" x14ac:dyDescent="0.3">
      <c r="A22" s="4034"/>
      <c r="B22" s="4031" t="s">
        <v>125</v>
      </c>
      <c r="C22" s="4032" t="s">
        <v>4256</v>
      </c>
    </row>
    <row r="23" spans="1:3" x14ac:dyDescent="0.3">
      <c r="A23" s="4034"/>
      <c r="B23" s="4031" t="s">
        <v>126</v>
      </c>
      <c r="C23" s="4032" t="s">
        <v>4257</v>
      </c>
    </row>
    <row r="24" spans="1:3" x14ac:dyDescent="0.3">
      <c r="A24" s="4034"/>
      <c r="B24" s="4031" t="s">
        <v>127</v>
      </c>
      <c r="C24" s="4032" t="s">
        <v>4258</v>
      </c>
    </row>
    <row r="25" spans="1:3" x14ac:dyDescent="0.3">
      <c r="A25" s="4034"/>
      <c r="B25" s="4031">
        <v>1.1299999999999999</v>
      </c>
      <c r="C25" s="4032" t="s">
        <v>4259</v>
      </c>
    </row>
    <row r="26" spans="1:3" x14ac:dyDescent="0.3">
      <c r="A26" s="4034"/>
      <c r="B26" s="4031">
        <v>1.1399999999999999</v>
      </c>
      <c r="C26" s="4032" t="s">
        <v>4260</v>
      </c>
    </row>
    <row r="27" spans="1:3" x14ac:dyDescent="0.3">
      <c r="A27" s="4034"/>
      <c r="B27" s="4031" t="s">
        <v>128</v>
      </c>
      <c r="C27" s="4032" t="s">
        <v>4261</v>
      </c>
    </row>
    <row r="28" spans="1:3" x14ac:dyDescent="0.3">
      <c r="A28" s="4034"/>
      <c r="B28" s="4031" t="s">
        <v>129</v>
      </c>
      <c r="C28" s="4032" t="s">
        <v>4262</v>
      </c>
    </row>
    <row r="29" spans="1:3" x14ac:dyDescent="0.3">
      <c r="A29" s="4034"/>
      <c r="B29" s="4031" t="s">
        <v>130</v>
      </c>
      <c r="C29" s="4032" t="s">
        <v>4263</v>
      </c>
    </row>
    <row r="30" spans="1:3" x14ac:dyDescent="0.3">
      <c r="A30" s="4034"/>
      <c r="B30" s="4031" t="s">
        <v>131</v>
      </c>
      <c r="C30" s="4032" t="s">
        <v>4264</v>
      </c>
    </row>
    <row r="31" spans="1:3" x14ac:dyDescent="0.3">
      <c r="A31" s="4034"/>
      <c r="B31" s="4031" t="s">
        <v>132</v>
      </c>
      <c r="C31" s="4032" t="s">
        <v>4265</v>
      </c>
    </row>
    <row r="32" spans="1:3" x14ac:dyDescent="0.3">
      <c r="A32" s="4034"/>
      <c r="B32" s="4031" t="s">
        <v>133</v>
      </c>
      <c r="C32" s="4032" t="s">
        <v>4266</v>
      </c>
    </row>
    <row r="33" spans="1:3" x14ac:dyDescent="0.3">
      <c r="A33" s="4034"/>
      <c r="B33" s="4031">
        <v>1.17</v>
      </c>
      <c r="C33" s="4032" t="s">
        <v>4267</v>
      </c>
    </row>
    <row r="34" spans="1:3" x14ac:dyDescent="0.3">
      <c r="A34" s="4034"/>
      <c r="B34" s="4031">
        <v>1.18</v>
      </c>
      <c r="C34" s="4032" t="s">
        <v>4268</v>
      </c>
    </row>
    <row r="35" spans="1:3" x14ac:dyDescent="0.3">
      <c r="A35" s="4034"/>
      <c r="B35" s="4031">
        <v>1.19</v>
      </c>
      <c r="C35" s="4032" t="s">
        <v>4269</v>
      </c>
    </row>
    <row r="36" spans="1:3" x14ac:dyDescent="0.3">
      <c r="A36" s="4034"/>
      <c r="B36" s="4037" t="s">
        <v>134</v>
      </c>
      <c r="C36" s="4032" t="s">
        <v>4270</v>
      </c>
    </row>
    <row r="37" spans="1:3" x14ac:dyDescent="0.3">
      <c r="A37" s="4034"/>
      <c r="B37" s="4031">
        <v>1.21</v>
      </c>
      <c r="C37" s="4032" t="s">
        <v>4271</v>
      </c>
    </row>
    <row r="38" spans="1:3" x14ac:dyDescent="0.3">
      <c r="A38" s="4034"/>
      <c r="B38" s="4031">
        <v>1.22</v>
      </c>
      <c r="C38" s="4032" t="s">
        <v>4272</v>
      </c>
    </row>
    <row r="39" spans="1:3" x14ac:dyDescent="0.3">
      <c r="A39" s="4034"/>
      <c r="B39" s="4031">
        <v>1.23</v>
      </c>
      <c r="C39" s="4032" t="s">
        <v>4273</v>
      </c>
    </row>
    <row r="40" spans="1:3" x14ac:dyDescent="0.3">
      <c r="A40" s="4034"/>
      <c r="B40" s="4031">
        <v>1.24</v>
      </c>
      <c r="C40" s="4032" t="s">
        <v>4274</v>
      </c>
    </row>
    <row r="41" spans="1:3" x14ac:dyDescent="0.3">
      <c r="A41" s="4034"/>
      <c r="B41" s="4031">
        <v>1.25</v>
      </c>
      <c r="C41" s="4032" t="s">
        <v>4275</v>
      </c>
    </row>
    <row r="42" spans="1:3" x14ac:dyDescent="0.3">
      <c r="A42" s="4034"/>
      <c r="B42" s="4031">
        <v>1.26</v>
      </c>
      <c r="C42" s="4032" t="s">
        <v>4276</v>
      </c>
    </row>
    <row r="43" spans="1:3" x14ac:dyDescent="0.3">
      <c r="A43" s="4034"/>
      <c r="B43" s="4031">
        <v>1.27</v>
      </c>
      <c r="C43" s="4032" t="s">
        <v>4277</v>
      </c>
    </row>
    <row r="44" spans="1:3" x14ac:dyDescent="0.3">
      <c r="A44" s="4034"/>
      <c r="B44" s="4031" t="s">
        <v>135</v>
      </c>
      <c r="C44" s="4032" t="s">
        <v>136</v>
      </c>
    </row>
    <row r="45" spans="1:3" x14ac:dyDescent="0.3">
      <c r="A45" s="4034"/>
      <c r="B45" s="4031" t="s">
        <v>137</v>
      </c>
      <c r="C45" s="4032" t="s">
        <v>138</v>
      </c>
    </row>
    <row r="46" spans="1:3" x14ac:dyDescent="0.3">
      <c r="A46" s="4034"/>
      <c r="B46" s="4031" t="s">
        <v>139</v>
      </c>
      <c r="C46" s="4032" t="s">
        <v>140</v>
      </c>
    </row>
    <row r="47" spans="1:3" x14ac:dyDescent="0.3">
      <c r="A47" s="4034"/>
      <c r="B47" s="4031" t="s">
        <v>141</v>
      </c>
      <c r="C47" s="4032" t="s">
        <v>4278</v>
      </c>
    </row>
    <row r="48" spans="1:3" x14ac:dyDescent="0.3">
      <c r="A48" s="4034"/>
      <c r="B48" s="4031" t="s">
        <v>142</v>
      </c>
      <c r="C48" s="4032" t="s">
        <v>4278</v>
      </c>
    </row>
    <row r="49" spans="1:3" x14ac:dyDescent="0.3">
      <c r="A49" s="4034"/>
      <c r="B49" s="4041"/>
      <c r="C49" s="4042"/>
    </row>
    <row r="50" spans="1:3" s="4060" customFormat="1" ht="18" x14ac:dyDescent="0.3">
      <c r="A50" s="4057" t="s">
        <v>1</v>
      </c>
      <c r="B50" s="4058"/>
      <c r="C50" s="4059"/>
    </row>
    <row r="51" spans="1:3" x14ac:dyDescent="0.3">
      <c r="A51" s="4030"/>
      <c r="B51" s="4031">
        <v>2.1</v>
      </c>
      <c r="C51" s="4032" t="s">
        <v>4287</v>
      </c>
    </row>
    <row r="52" spans="1:3" x14ac:dyDescent="0.3">
      <c r="A52" s="4030"/>
      <c r="B52" s="4031">
        <v>2.2000000000000002</v>
      </c>
      <c r="C52" s="4032" t="s">
        <v>206</v>
      </c>
    </row>
    <row r="53" spans="1:3" x14ac:dyDescent="0.3">
      <c r="A53" s="4030"/>
      <c r="B53" s="4031">
        <v>2.2999999999999998</v>
      </c>
      <c r="C53" s="4032" t="s">
        <v>4288</v>
      </c>
    </row>
    <row r="54" spans="1:3" x14ac:dyDescent="0.3">
      <c r="A54" s="4030"/>
      <c r="B54" s="4031">
        <v>2.4</v>
      </c>
      <c r="C54" s="4032" t="s">
        <v>143</v>
      </c>
    </row>
    <row r="55" spans="1:3" x14ac:dyDescent="0.3">
      <c r="A55" s="4030"/>
      <c r="B55" s="4031">
        <v>2.5</v>
      </c>
      <c r="C55" s="4032" t="s">
        <v>208</v>
      </c>
    </row>
    <row r="56" spans="1:3" x14ac:dyDescent="0.3">
      <c r="A56" s="4030"/>
      <c r="B56" s="4031">
        <v>2.6</v>
      </c>
      <c r="C56" s="4032" t="s">
        <v>209</v>
      </c>
    </row>
    <row r="57" spans="1:3" x14ac:dyDescent="0.3">
      <c r="A57" s="4030"/>
      <c r="B57" s="4031">
        <v>2.7</v>
      </c>
      <c r="C57" s="4032" t="s">
        <v>216</v>
      </c>
    </row>
    <row r="58" spans="1:3" x14ac:dyDescent="0.3">
      <c r="A58" s="4030"/>
      <c r="B58" s="4031">
        <v>2.8</v>
      </c>
      <c r="C58" s="4032" t="s">
        <v>207</v>
      </c>
    </row>
    <row r="59" spans="1:3" x14ac:dyDescent="0.3">
      <c r="C59" s="4042"/>
    </row>
    <row r="60" spans="1:3" s="4060" customFormat="1" ht="18" x14ac:dyDescent="0.3">
      <c r="A60" s="4057" t="s">
        <v>144</v>
      </c>
      <c r="B60" s="4058"/>
      <c r="C60" s="4059"/>
    </row>
    <row r="61" spans="1:3" x14ac:dyDescent="0.3">
      <c r="A61" s="4030"/>
      <c r="B61" s="4035">
        <v>3.1</v>
      </c>
      <c r="C61" s="4036" t="s">
        <v>4242</v>
      </c>
    </row>
    <row r="62" spans="1:3" x14ac:dyDescent="0.3">
      <c r="A62" s="4034"/>
      <c r="B62" s="4035">
        <v>3.2</v>
      </c>
      <c r="C62" s="4036" t="s">
        <v>4243</v>
      </c>
    </row>
    <row r="63" spans="1:3" x14ac:dyDescent="0.3">
      <c r="A63" s="4034"/>
      <c r="B63" s="4035">
        <v>3.3</v>
      </c>
      <c r="C63" s="4036" t="s">
        <v>4244</v>
      </c>
    </row>
    <row r="64" spans="1:3" x14ac:dyDescent="0.3">
      <c r="C64" s="4042"/>
    </row>
    <row r="65" spans="1:3" s="4060" customFormat="1" ht="18" x14ac:dyDescent="0.3">
      <c r="A65" s="4057" t="s">
        <v>145</v>
      </c>
      <c r="B65" s="4058"/>
      <c r="C65" s="4059"/>
    </row>
    <row r="66" spans="1:3" x14ac:dyDescent="0.3">
      <c r="A66" s="4030"/>
      <c r="B66" s="4045">
        <v>4.0999999999999996</v>
      </c>
      <c r="C66" s="4032" t="s">
        <v>4238</v>
      </c>
    </row>
    <row r="67" spans="1:3" x14ac:dyDescent="0.3">
      <c r="A67" s="4030"/>
      <c r="B67" s="4045">
        <v>4.2</v>
      </c>
      <c r="C67" s="4032" t="s">
        <v>4239</v>
      </c>
    </row>
    <row r="68" spans="1:3" x14ac:dyDescent="0.3">
      <c r="A68" s="4030"/>
      <c r="B68" s="4045">
        <v>4.3</v>
      </c>
      <c r="C68" s="4032" t="s">
        <v>4240</v>
      </c>
    </row>
    <row r="69" spans="1:3" x14ac:dyDescent="0.3">
      <c r="A69" s="4030"/>
      <c r="B69" s="4045">
        <v>4.4000000000000004</v>
      </c>
      <c r="C69" s="4032" t="s">
        <v>4241</v>
      </c>
    </row>
    <row r="70" spans="1:3" x14ac:dyDescent="0.3">
      <c r="C70" s="4042"/>
    </row>
    <row r="71" spans="1:3" s="4060" customFormat="1" ht="18" x14ac:dyDescent="0.3">
      <c r="A71" s="4057" t="s">
        <v>146</v>
      </c>
      <c r="B71" s="4058"/>
      <c r="C71" s="4059"/>
    </row>
    <row r="72" spans="1:3" x14ac:dyDescent="0.3">
      <c r="A72" s="4046"/>
      <c r="B72" s="4047">
        <v>5.0999999999999996</v>
      </c>
      <c r="C72" s="4032" t="s">
        <v>4237</v>
      </c>
    </row>
    <row r="73" spans="1:3" x14ac:dyDescent="0.3">
      <c r="A73" s="4034"/>
      <c r="B73" s="4047">
        <v>5.2</v>
      </c>
      <c r="C73" s="4042" t="s">
        <v>147</v>
      </c>
    </row>
    <row r="74" spans="1:3" x14ac:dyDescent="0.3">
      <c r="A74" s="4034"/>
      <c r="B74" s="4047" t="s">
        <v>148</v>
      </c>
      <c r="C74" s="4032" t="s">
        <v>147</v>
      </c>
    </row>
    <row r="75" spans="1:3" x14ac:dyDescent="0.3">
      <c r="A75" s="4034"/>
      <c r="B75" s="4047"/>
      <c r="C75" s="4042"/>
    </row>
    <row r="76" spans="1:3" s="4060" customFormat="1" ht="18" x14ac:dyDescent="0.3">
      <c r="A76" s="4057" t="s">
        <v>149</v>
      </c>
      <c r="B76" s="4058"/>
      <c r="C76" s="4059"/>
    </row>
    <row r="77" spans="1:3" x14ac:dyDescent="0.3">
      <c r="A77" s="4034"/>
      <c r="B77" s="4045">
        <v>6.1</v>
      </c>
      <c r="C77" s="4032" t="s">
        <v>4231</v>
      </c>
    </row>
    <row r="78" spans="1:3" x14ac:dyDescent="0.3">
      <c r="A78" s="4034"/>
      <c r="B78" s="4035">
        <v>6.2</v>
      </c>
      <c r="C78" s="4036" t="s">
        <v>4232</v>
      </c>
    </row>
    <row r="79" spans="1:3" x14ac:dyDescent="0.3">
      <c r="A79" s="4034"/>
      <c r="B79" s="4035">
        <v>6.3</v>
      </c>
      <c r="C79" s="4036" t="s">
        <v>4233</v>
      </c>
    </row>
    <row r="80" spans="1:3" x14ac:dyDescent="0.3">
      <c r="A80" s="4034"/>
      <c r="B80" s="4045">
        <v>6.4</v>
      </c>
      <c r="C80" s="4042" t="s">
        <v>150</v>
      </c>
    </row>
    <row r="81" spans="1:3" x14ac:dyDescent="0.3">
      <c r="A81" s="4034"/>
      <c r="B81" s="4035" t="s">
        <v>151</v>
      </c>
      <c r="C81" s="4036" t="s">
        <v>150</v>
      </c>
    </row>
    <row r="82" spans="1:3" x14ac:dyDescent="0.3">
      <c r="A82" s="4034"/>
      <c r="B82" s="4047" t="s">
        <v>152</v>
      </c>
      <c r="C82" s="4032" t="s">
        <v>4234</v>
      </c>
    </row>
    <row r="83" spans="1:3" x14ac:dyDescent="0.3">
      <c r="A83" s="4034"/>
      <c r="B83" s="4045" t="s">
        <v>153</v>
      </c>
      <c r="C83" s="4032" t="s">
        <v>4234</v>
      </c>
    </row>
    <row r="84" spans="1:3" x14ac:dyDescent="0.3">
      <c r="A84" s="4034"/>
      <c r="B84" s="4035">
        <v>6.5</v>
      </c>
      <c r="C84" s="4036" t="s">
        <v>4235</v>
      </c>
    </row>
    <row r="85" spans="1:3" x14ac:dyDescent="0.3">
      <c r="A85" s="4034"/>
      <c r="B85" s="4035">
        <v>6.6</v>
      </c>
      <c r="C85" s="4036" t="s">
        <v>154</v>
      </c>
    </row>
    <row r="86" spans="1:3" x14ac:dyDescent="0.3">
      <c r="A86" s="4034"/>
      <c r="B86" s="4035" t="s">
        <v>155</v>
      </c>
      <c r="C86" s="4036" t="s">
        <v>4236</v>
      </c>
    </row>
    <row r="87" spans="1:3" x14ac:dyDescent="0.3">
      <c r="A87" s="4034"/>
      <c r="B87" s="4035">
        <v>6.7</v>
      </c>
      <c r="C87" s="4036" t="s">
        <v>156</v>
      </c>
    </row>
    <row r="88" spans="1:3" x14ac:dyDescent="0.3">
      <c r="B88" s="4035">
        <v>6.8</v>
      </c>
      <c r="C88" s="4036" t="s">
        <v>157</v>
      </c>
    </row>
    <row r="89" spans="1:3" x14ac:dyDescent="0.3">
      <c r="B89" s="4045"/>
      <c r="C89" s="4042"/>
    </row>
    <row r="90" spans="1:3" s="4060" customFormat="1" ht="18" x14ac:dyDescent="0.3">
      <c r="A90" s="4057" t="s">
        <v>158</v>
      </c>
      <c r="B90" s="4058"/>
      <c r="C90" s="4059"/>
    </row>
    <row r="91" spans="1:3" x14ac:dyDescent="0.3">
      <c r="A91" s="4034"/>
      <c r="B91" s="4035">
        <v>7.1</v>
      </c>
      <c r="C91" s="4036" t="s">
        <v>4217</v>
      </c>
    </row>
    <row r="92" spans="1:3" x14ac:dyDescent="0.3">
      <c r="A92" s="4034"/>
      <c r="B92" s="4035">
        <v>7.2</v>
      </c>
      <c r="C92" s="4036" t="s">
        <v>4218</v>
      </c>
    </row>
    <row r="93" spans="1:3" x14ac:dyDescent="0.3">
      <c r="A93" s="4034"/>
      <c r="B93" s="4035">
        <v>7.3</v>
      </c>
      <c r="C93" s="4036" t="s">
        <v>4219</v>
      </c>
    </row>
    <row r="94" spans="1:3" x14ac:dyDescent="0.3">
      <c r="A94" s="4034"/>
      <c r="B94" s="4035">
        <v>7.4</v>
      </c>
      <c r="C94" s="4036" t="s">
        <v>4220</v>
      </c>
    </row>
    <row r="95" spans="1:3" x14ac:dyDescent="0.3">
      <c r="A95" s="4034"/>
      <c r="B95" s="4035">
        <v>7.5</v>
      </c>
      <c r="C95" s="4036" t="s">
        <v>4221</v>
      </c>
    </row>
    <row r="96" spans="1:3" x14ac:dyDescent="0.3">
      <c r="A96" s="4034"/>
      <c r="B96" s="4035">
        <v>7.6</v>
      </c>
      <c r="C96" s="4036" t="s">
        <v>4222</v>
      </c>
    </row>
    <row r="97" spans="1:5" x14ac:dyDescent="0.3">
      <c r="A97" s="4034"/>
      <c r="B97" s="4035">
        <v>7.7</v>
      </c>
      <c r="C97" s="4036" t="s">
        <v>4223</v>
      </c>
    </row>
    <row r="98" spans="1:5" x14ac:dyDescent="0.3">
      <c r="A98" s="4034"/>
      <c r="B98" s="4035">
        <v>7.8</v>
      </c>
      <c r="C98" s="4036" t="s">
        <v>4224</v>
      </c>
    </row>
    <row r="99" spans="1:5" x14ac:dyDescent="0.3">
      <c r="A99" s="4048"/>
      <c r="B99" s="4035">
        <v>7.9</v>
      </c>
      <c r="C99" s="4036" t="s">
        <v>4225</v>
      </c>
    </row>
    <row r="100" spans="1:5" x14ac:dyDescent="0.3">
      <c r="A100" s="4048"/>
      <c r="B100" s="4035" t="s">
        <v>159</v>
      </c>
      <c r="C100" s="4036" t="s">
        <v>4226</v>
      </c>
    </row>
    <row r="101" spans="1:5" x14ac:dyDescent="0.3">
      <c r="A101" s="4048"/>
      <c r="B101" s="4035">
        <v>7.11</v>
      </c>
      <c r="C101" s="4036" t="s">
        <v>4227</v>
      </c>
    </row>
    <row r="102" spans="1:5" x14ac:dyDescent="0.3">
      <c r="A102" s="4048"/>
      <c r="B102" s="4035">
        <v>7.12</v>
      </c>
      <c r="C102" s="4036" t="s">
        <v>4228</v>
      </c>
    </row>
    <row r="103" spans="1:5" x14ac:dyDescent="0.3">
      <c r="A103" s="4048"/>
      <c r="B103" s="4035">
        <v>7.13</v>
      </c>
      <c r="C103" s="4036" t="s">
        <v>4229</v>
      </c>
    </row>
    <row r="104" spans="1:5" x14ac:dyDescent="0.3">
      <c r="A104" s="4048"/>
      <c r="B104" s="4035">
        <v>7.14</v>
      </c>
      <c r="C104" s="4036" t="s">
        <v>4230</v>
      </c>
    </row>
    <row r="105" spans="1:5" x14ac:dyDescent="0.3">
      <c r="A105" s="4048"/>
      <c r="B105" s="4035">
        <v>7.15</v>
      </c>
      <c r="C105" s="4036" t="s">
        <v>4284</v>
      </c>
    </row>
    <row r="106" spans="1:5" x14ac:dyDescent="0.3">
      <c r="A106" s="4034"/>
      <c r="B106" s="4035" t="s">
        <v>160</v>
      </c>
      <c r="C106" s="4036" t="s">
        <v>4284</v>
      </c>
    </row>
    <row r="107" spans="1:5" x14ac:dyDescent="0.3">
      <c r="A107" s="4048"/>
      <c r="B107" s="4035">
        <v>7.16</v>
      </c>
      <c r="C107" s="4036" t="s">
        <v>4285</v>
      </c>
      <c r="D107" s="4049"/>
      <c r="E107" s="4049"/>
    </row>
    <row r="108" spans="1:5" x14ac:dyDescent="0.3">
      <c r="A108" s="4048"/>
      <c r="B108" s="4035" t="s">
        <v>161</v>
      </c>
      <c r="C108" s="4036" t="s">
        <v>4285</v>
      </c>
      <c r="D108" s="4049"/>
      <c r="E108" s="4049"/>
    </row>
    <row r="109" spans="1:5" x14ac:dyDescent="0.3">
      <c r="A109" s="4048"/>
      <c r="B109" s="4035">
        <v>7.17</v>
      </c>
      <c r="C109" s="4036" t="s">
        <v>4286</v>
      </c>
    </row>
    <row r="110" spans="1:5" x14ac:dyDescent="0.3">
      <c r="A110" s="4048"/>
      <c r="B110" s="4035" t="s">
        <v>162</v>
      </c>
      <c r="C110" s="4036" t="s">
        <v>4286</v>
      </c>
    </row>
    <row r="111" spans="1:5" x14ac:dyDescent="0.3">
      <c r="A111" s="4048"/>
      <c r="B111" s="4035">
        <v>7.18</v>
      </c>
      <c r="C111" s="4036" t="s">
        <v>4283</v>
      </c>
      <c r="D111" s="4036"/>
      <c r="E111" s="4049"/>
    </row>
    <row r="112" spans="1:5" x14ac:dyDescent="0.3">
      <c r="A112" s="4048"/>
      <c r="B112" s="4035" t="s">
        <v>163</v>
      </c>
      <c r="C112" s="4036" t="s">
        <v>4283</v>
      </c>
      <c r="D112" s="4036"/>
      <c r="E112" s="4036"/>
    </row>
    <row r="113" spans="1:3" x14ac:dyDescent="0.3">
      <c r="C113" s="4042"/>
    </row>
    <row r="114" spans="1:3" s="4060" customFormat="1" ht="18" x14ac:dyDescent="0.3">
      <c r="A114" s="4057" t="s">
        <v>164</v>
      </c>
      <c r="B114" s="4058"/>
      <c r="C114" s="4059"/>
    </row>
    <row r="115" spans="1:3" x14ac:dyDescent="0.3">
      <c r="A115" s="4034"/>
      <c r="B115" s="4047">
        <v>8.1</v>
      </c>
      <c r="C115" s="4032" t="s">
        <v>165</v>
      </c>
    </row>
    <row r="116" spans="1:3" x14ac:dyDescent="0.3">
      <c r="A116" s="4034"/>
      <c r="B116" s="4047">
        <v>8.1999999999999993</v>
      </c>
      <c r="C116" s="4032" t="s">
        <v>166</v>
      </c>
    </row>
    <row r="117" spans="1:3" x14ac:dyDescent="0.3">
      <c r="A117" s="4034"/>
      <c r="B117" s="4047">
        <v>8.3000000000000007</v>
      </c>
      <c r="C117" s="4032" t="s">
        <v>167</v>
      </c>
    </row>
    <row r="118" spans="1:3" x14ac:dyDescent="0.3">
      <c r="A118" s="4034"/>
      <c r="B118" s="4047">
        <v>8.4</v>
      </c>
      <c r="C118" s="4032" t="s">
        <v>4213</v>
      </c>
    </row>
    <row r="119" spans="1:3" x14ac:dyDescent="0.3">
      <c r="A119" s="4034"/>
      <c r="B119" s="4047">
        <v>8.5</v>
      </c>
      <c r="C119" s="4032" t="s">
        <v>4214</v>
      </c>
    </row>
    <row r="120" spans="1:3" x14ac:dyDescent="0.3">
      <c r="A120" s="4034"/>
      <c r="B120" s="4047">
        <v>8.6</v>
      </c>
      <c r="C120" s="4032" t="s">
        <v>4215</v>
      </c>
    </row>
    <row r="121" spans="1:3" x14ac:dyDescent="0.3">
      <c r="A121" s="4034"/>
      <c r="B121" s="4047">
        <v>8.6999999999999993</v>
      </c>
      <c r="C121" s="4032" t="s">
        <v>4216</v>
      </c>
    </row>
    <row r="122" spans="1:3" x14ac:dyDescent="0.3">
      <c r="C122" s="4042"/>
    </row>
    <row r="123" spans="1:3" s="4060" customFormat="1" ht="18" x14ac:dyDescent="0.3">
      <c r="A123" s="4057" t="s">
        <v>168</v>
      </c>
      <c r="B123" s="4058"/>
      <c r="C123" s="4059"/>
    </row>
    <row r="124" spans="1:3" x14ac:dyDescent="0.3">
      <c r="A124" s="4034"/>
      <c r="B124" s="4045">
        <v>9.1</v>
      </c>
      <c r="C124" s="4032" t="s">
        <v>4201</v>
      </c>
    </row>
    <row r="125" spans="1:3" x14ac:dyDescent="0.3">
      <c r="A125" s="4034"/>
      <c r="B125" s="4045">
        <v>9.1999999999999993</v>
      </c>
      <c r="C125" s="4032" t="s">
        <v>4202</v>
      </c>
    </row>
    <row r="126" spans="1:3" x14ac:dyDescent="0.3">
      <c r="A126" s="4034"/>
      <c r="B126" s="4045">
        <v>9.3000000000000007</v>
      </c>
      <c r="C126" s="4032" t="s">
        <v>4203</v>
      </c>
    </row>
    <row r="127" spans="1:3" x14ac:dyDescent="0.3">
      <c r="A127" s="4034"/>
      <c r="B127" s="4045">
        <v>9.4</v>
      </c>
      <c r="C127" s="4032" t="s">
        <v>4204</v>
      </c>
    </row>
    <row r="128" spans="1:3" x14ac:dyDescent="0.3">
      <c r="A128" s="4048"/>
      <c r="B128" s="4045">
        <v>9.5</v>
      </c>
      <c r="C128" s="4032" t="s">
        <v>4205</v>
      </c>
    </row>
    <row r="129" spans="1:3" x14ac:dyDescent="0.3">
      <c r="A129" s="4034"/>
      <c r="B129" s="4045">
        <v>9.6</v>
      </c>
      <c r="C129" s="4032" t="s">
        <v>4206</v>
      </c>
    </row>
    <row r="130" spans="1:3" x14ac:dyDescent="0.3">
      <c r="A130" s="4034"/>
      <c r="B130" s="4045">
        <v>9.6999999999999993</v>
      </c>
      <c r="C130" s="4032" t="s">
        <v>4207</v>
      </c>
    </row>
    <row r="131" spans="1:3" x14ac:dyDescent="0.3">
      <c r="A131" s="4034"/>
      <c r="B131" s="4045">
        <v>9.8000000000000007</v>
      </c>
      <c r="C131" s="4032" t="s">
        <v>4208</v>
      </c>
    </row>
    <row r="132" spans="1:3" x14ac:dyDescent="0.3">
      <c r="A132" s="4034"/>
      <c r="B132" s="4045">
        <v>9.9</v>
      </c>
      <c r="C132" s="4032" t="s">
        <v>4209</v>
      </c>
    </row>
    <row r="133" spans="1:3" x14ac:dyDescent="0.3">
      <c r="A133" s="4034"/>
      <c r="B133" s="4035" t="s">
        <v>169</v>
      </c>
      <c r="C133" s="4036" t="s">
        <v>4209</v>
      </c>
    </row>
    <row r="134" spans="1:3" x14ac:dyDescent="0.3">
      <c r="A134" s="4048"/>
      <c r="B134" s="4050" t="s">
        <v>170</v>
      </c>
      <c r="C134" s="4036" t="s">
        <v>4210</v>
      </c>
    </row>
    <row r="135" spans="1:3" x14ac:dyDescent="0.3">
      <c r="A135" s="4034"/>
      <c r="B135" s="4035">
        <v>9.11</v>
      </c>
      <c r="C135" s="4036" t="s">
        <v>4211</v>
      </c>
    </row>
    <row r="136" spans="1:3" x14ac:dyDescent="0.3">
      <c r="A136" s="4034"/>
      <c r="B136" s="4045">
        <v>9.1199999999999992</v>
      </c>
      <c r="C136" s="4032" t="s">
        <v>4212</v>
      </c>
    </row>
    <row r="137" spans="1:3" x14ac:dyDescent="0.3">
      <c r="A137" s="4034"/>
      <c r="B137" s="4035" t="s">
        <v>171</v>
      </c>
      <c r="C137" s="4036" t="s">
        <v>4212</v>
      </c>
    </row>
    <row r="138" spans="1:3" x14ac:dyDescent="0.3">
      <c r="C138" s="4042"/>
    </row>
    <row r="139" spans="1:3" s="4060" customFormat="1" ht="18" x14ac:dyDescent="0.3">
      <c r="A139" s="4057" t="s">
        <v>172</v>
      </c>
      <c r="B139" s="4058"/>
      <c r="C139" s="4059"/>
    </row>
    <row r="140" spans="1:3" x14ac:dyDescent="0.3">
      <c r="A140" s="4034"/>
      <c r="B140" s="4045">
        <v>10.1</v>
      </c>
      <c r="C140" s="4032" t="s">
        <v>4196</v>
      </c>
    </row>
    <row r="141" spans="1:3" x14ac:dyDescent="0.3">
      <c r="A141" s="4034"/>
      <c r="B141" s="4045">
        <v>10.199999999999999</v>
      </c>
      <c r="C141" s="4042" t="s">
        <v>173</v>
      </c>
    </row>
    <row r="142" spans="1:3" x14ac:dyDescent="0.3">
      <c r="A142" s="4034"/>
      <c r="B142" s="4035">
        <v>10.3</v>
      </c>
      <c r="C142" s="4036" t="s">
        <v>174</v>
      </c>
    </row>
    <row r="143" spans="1:3" x14ac:dyDescent="0.3">
      <c r="A143" s="4034"/>
      <c r="B143" s="4035">
        <v>10.4</v>
      </c>
      <c r="C143" s="4036" t="s">
        <v>4197</v>
      </c>
    </row>
    <row r="144" spans="1:3" x14ac:dyDescent="0.3">
      <c r="A144" s="4034"/>
      <c r="B144" s="4035">
        <v>10.5</v>
      </c>
      <c r="C144" s="4036" t="s">
        <v>175</v>
      </c>
    </row>
    <row r="145" spans="1:5" x14ac:dyDescent="0.3">
      <c r="A145" s="4034"/>
      <c r="B145" s="4035">
        <v>10.6</v>
      </c>
      <c r="C145" s="4036" t="s">
        <v>4198</v>
      </c>
      <c r="D145" s="4049"/>
      <c r="E145" s="4049"/>
    </row>
    <row r="146" spans="1:5" ht="26.4" x14ac:dyDescent="0.3">
      <c r="A146" s="4034"/>
      <c r="B146" s="4045">
        <v>10.7</v>
      </c>
      <c r="C146" s="4042" t="s">
        <v>176</v>
      </c>
    </row>
    <row r="147" spans="1:5" x14ac:dyDescent="0.3">
      <c r="A147" s="4034"/>
      <c r="B147" s="4045" t="s">
        <v>177</v>
      </c>
      <c r="C147" s="4042" t="s">
        <v>178</v>
      </c>
    </row>
    <row r="148" spans="1:5" x14ac:dyDescent="0.3">
      <c r="A148" s="4034"/>
      <c r="B148" s="4045">
        <v>10.9</v>
      </c>
      <c r="C148" s="4042" t="s">
        <v>179</v>
      </c>
    </row>
    <row r="149" spans="1:5" x14ac:dyDescent="0.3">
      <c r="A149" s="4034"/>
      <c r="B149" s="4045" t="s">
        <v>180</v>
      </c>
      <c r="C149" s="4032" t="s">
        <v>4199</v>
      </c>
    </row>
    <row r="150" spans="1:5" x14ac:dyDescent="0.3">
      <c r="C150" s="4042"/>
    </row>
    <row r="151" spans="1:5" s="4060" customFormat="1" ht="18" x14ac:dyDescent="0.3">
      <c r="A151" s="4057" t="s">
        <v>181</v>
      </c>
      <c r="B151" s="4058"/>
      <c r="C151" s="4059"/>
    </row>
    <row r="152" spans="1:5" x14ac:dyDescent="0.3">
      <c r="A152" s="4034"/>
      <c r="B152" s="4035" t="s">
        <v>182</v>
      </c>
      <c r="C152" s="4036" t="s">
        <v>3833</v>
      </c>
    </row>
    <row r="153" spans="1:5" x14ac:dyDescent="0.3">
      <c r="A153" s="4034"/>
      <c r="B153" s="4035" t="s">
        <v>183</v>
      </c>
      <c r="C153" s="4036" t="s">
        <v>3834</v>
      </c>
    </row>
    <row r="154" spans="1:5" x14ac:dyDescent="0.3">
      <c r="A154" s="4034"/>
      <c r="B154" s="4035" t="s">
        <v>184</v>
      </c>
      <c r="C154" s="4036" t="s">
        <v>3835</v>
      </c>
    </row>
    <row r="155" spans="1:5" x14ac:dyDescent="0.3">
      <c r="A155" s="4034"/>
      <c r="B155" s="4035">
        <v>11.2</v>
      </c>
      <c r="C155" s="4036" t="s">
        <v>3836</v>
      </c>
    </row>
    <row r="156" spans="1:5" x14ac:dyDescent="0.3">
      <c r="C156" s="4042"/>
    </row>
    <row r="157" spans="1:5" s="4060" customFormat="1" ht="18" x14ac:dyDescent="0.3">
      <c r="A157" s="4057" t="s">
        <v>185</v>
      </c>
      <c r="B157" s="4058"/>
      <c r="C157" s="4059"/>
    </row>
    <row r="158" spans="1:5" x14ac:dyDescent="0.3">
      <c r="A158" s="4034"/>
      <c r="B158" s="4035">
        <v>12.1</v>
      </c>
      <c r="C158" s="4036" t="s">
        <v>3810</v>
      </c>
    </row>
    <row r="159" spans="1:5" x14ac:dyDescent="0.3">
      <c r="A159" s="4034"/>
      <c r="B159" s="4035">
        <v>12.2</v>
      </c>
      <c r="C159" s="4036" t="s">
        <v>3811</v>
      </c>
    </row>
    <row r="160" spans="1:5" x14ac:dyDescent="0.3">
      <c r="A160" s="4034"/>
      <c r="B160" s="4045">
        <v>12.3</v>
      </c>
      <c r="C160" s="4032" t="s">
        <v>3812</v>
      </c>
    </row>
    <row r="161" spans="1:5" x14ac:dyDescent="0.3">
      <c r="A161" s="4048"/>
      <c r="B161" s="4045">
        <v>12.4</v>
      </c>
      <c r="C161" s="4032" t="s">
        <v>3813</v>
      </c>
    </row>
    <row r="162" spans="1:5" x14ac:dyDescent="0.3">
      <c r="A162" s="4034"/>
      <c r="B162" s="4045">
        <v>12.5</v>
      </c>
      <c r="C162" s="4032" t="s">
        <v>3814</v>
      </c>
    </row>
    <row r="163" spans="1:5" ht="28.8" x14ac:dyDescent="0.3">
      <c r="A163" s="4034"/>
      <c r="B163" s="4051">
        <v>12.6</v>
      </c>
      <c r="C163" s="4032" t="s">
        <v>3815</v>
      </c>
    </row>
    <row r="164" spans="1:5" x14ac:dyDescent="0.3">
      <c r="A164" s="4034"/>
      <c r="B164" s="4045">
        <v>12.7</v>
      </c>
      <c r="C164" s="4032" t="s">
        <v>3816</v>
      </c>
    </row>
    <row r="165" spans="1:5" x14ac:dyDescent="0.3">
      <c r="A165" s="4034"/>
      <c r="B165" s="4035" t="s">
        <v>186</v>
      </c>
      <c r="C165" s="4036" t="s">
        <v>3817</v>
      </c>
    </row>
    <row r="166" spans="1:5" x14ac:dyDescent="0.3">
      <c r="A166" s="4048"/>
      <c r="B166" s="4035" t="s">
        <v>187</v>
      </c>
      <c r="C166" s="4036" t="s">
        <v>3818</v>
      </c>
    </row>
    <row r="167" spans="1:5" x14ac:dyDescent="0.3">
      <c r="A167" s="4034"/>
      <c r="B167" s="4045">
        <v>12.9</v>
      </c>
      <c r="C167" s="4032" t="s">
        <v>3819</v>
      </c>
    </row>
    <row r="168" spans="1:5" x14ac:dyDescent="0.3">
      <c r="A168" s="4034"/>
      <c r="B168" s="4052" t="s">
        <v>188</v>
      </c>
      <c r="C168" s="4032" t="s">
        <v>3820</v>
      </c>
    </row>
    <row r="169" spans="1:5" x14ac:dyDescent="0.3">
      <c r="A169" s="4034"/>
      <c r="B169" s="4045">
        <v>12.11</v>
      </c>
      <c r="C169" s="4032" t="s">
        <v>3821</v>
      </c>
    </row>
    <row r="170" spans="1:5" x14ac:dyDescent="0.3">
      <c r="A170" s="4034"/>
      <c r="B170" s="4045">
        <v>12.12</v>
      </c>
      <c r="C170" s="4032" t="s">
        <v>3822</v>
      </c>
    </row>
    <row r="171" spans="1:5" x14ac:dyDescent="0.3">
      <c r="A171" s="4034"/>
      <c r="B171" s="4035" t="s">
        <v>189</v>
      </c>
      <c r="C171" s="4036" t="s">
        <v>3823</v>
      </c>
    </row>
    <row r="172" spans="1:5" x14ac:dyDescent="0.3">
      <c r="A172" s="4034"/>
      <c r="B172" s="4035" t="s">
        <v>190</v>
      </c>
      <c r="C172" s="4036" t="s">
        <v>3824</v>
      </c>
    </row>
    <row r="173" spans="1:5" x14ac:dyDescent="0.3">
      <c r="A173" s="4034"/>
      <c r="B173" s="4045">
        <v>12.14</v>
      </c>
      <c r="C173" s="4032" t="s">
        <v>3825</v>
      </c>
    </row>
    <row r="174" spans="1:5" x14ac:dyDescent="0.3">
      <c r="A174" s="4034"/>
      <c r="B174" s="4035" t="s">
        <v>191</v>
      </c>
      <c r="C174" s="4036" t="s">
        <v>3826</v>
      </c>
    </row>
    <row r="175" spans="1:5" x14ac:dyDescent="0.3">
      <c r="A175" s="4034"/>
      <c r="B175" s="4035" t="s">
        <v>192</v>
      </c>
      <c r="C175" s="4036" t="s">
        <v>3827</v>
      </c>
    </row>
    <row r="176" spans="1:5" x14ac:dyDescent="0.3">
      <c r="A176" s="4034"/>
      <c r="B176" s="4035">
        <v>12.16</v>
      </c>
      <c r="C176" s="4036" t="s">
        <v>3828</v>
      </c>
      <c r="D176" s="4049"/>
      <c r="E176" s="4049"/>
    </row>
    <row r="177" spans="1:3" x14ac:dyDescent="0.3">
      <c r="A177" s="4034"/>
      <c r="B177" s="4045">
        <v>12.17</v>
      </c>
      <c r="C177" s="4032" t="s">
        <v>3829</v>
      </c>
    </row>
    <row r="178" spans="1:3" x14ac:dyDescent="0.3">
      <c r="A178" s="4048"/>
      <c r="B178" s="4045">
        <v>12.18</v>
      </c>
      <c r="C178" s="4032" t="s">
        <v>3830</v>
      </c>
    </row>
    <row r="179" spans="1:3" x14ac:dyDescent="0.3">
      <c r="A179" s="4034"/>
      <c r="B179" s="4045">
        <v>12.19</v>
      </c>
      <c r="C179" s="4032" t="s">
        <v>3831</v>
      </c>
    </row>
    <row r="180" spans="1:3" x14ac:dyDescent="0.3">
      <c r="A180" s="4034"/>
      <c r="B180" s="4052" t="s">
        <v>193</v>
      </c>
      <c r="C180" s="4032" t="s">
        <v>3832</v>
      </c>
    </row>
    <row r="181" spans="1:3" x14ac:dyDescent="0.3">
      <c r="A181" s="4034"/>
      <c r="B181" s="4052">
        <v>12.21</v>
      </c>
      <c r="C181" s="4032" t="s">
        <v>4335</v>
      </c>
    </row>
    <row r="182" spans="1:3" x14ac:dyDescent="0.3">
      <c r="C182" s="4042"/>
    </row>
    <row r="183" spans="1:3" s="4060" customFormat="1" ht="18" x14ac:dyDescent="0.3">
      <c r="A183" s="4057" t="s">
        <v>194</v>
      </c>
      <c r="B183" s="4058"/>
      <c r="C183" s="4059"/>
    </row>
    <row r="184" spans="1:3" x14ac:dyDescent="0.3">
      <c r="A184" s="4039"/>
      <c r="B184" s="4053">
        <v>13.1</v>
      </c>
      <c r="C184" s="4032" t="s">
        <v>3800</v>
      </c>
    </row>
    <row r="185" spans="1:3" x14ac:dyDescent="0.3">
      <c r="A185" s="4039"/>
      <c r="B185" s="4035">
        <v>13.2</v>
      </c>
      <c r="C185" s="4036" t="s">
        <v>3801</v>
      </c>
    </row>
    <row r="186" spans="1:3" x14ac:dyDescent="0.3">
      <c r="A186" s="4039"/>
      <c r="B186" s="4035">
        <v>13.3</v>
      </c>
      <c r="C186" s="4036" t="s">
        <v>3802</v>
      </c>
    </row>
    <row r="187" spans="1:3" x14ac:dyDescent="0.3">
      <c r="A187" s="4039"/>
      <c r="B187" s="4053">
        <v>13.4</v>
      </c>
      <c r="C187" s="4032" t="s">
        <v>3803</v>
      </c>
    </row>
    <row r="188" spans="1:3" x14ac:dyDescent="0.3">
      <c r="A188" s="4039"/>
      <c r="B188" s="4035">
        <v>13.5</v>
      </c>
      <c r="C188" s="4036" t="s">
        <v>3804</v>
      </c>
    </row>
    <row r="189" spans="1:3" x14ac:dyDescent="0.3">
      <c r="A189" s="4039"/>
      <c r="B189" s="4035">
        <v>13.6</v>
      </c>
      <c r="C189" s="4036" t="s">
        <v>3805</v>
      </c>
    </row>
    <row r="190" spans="1:3" x14ac:dyDescent="0.3">
      <c r="A190" s="4039"/>
      <c r="B190" s="4035">
        <v>13.7</v>
      </c>
      <c r="C190" s="4036" t="s">
        <v>3806</v>
      </c>
    </row>
    <row r="191" spans="1:3" x14ac:dyDescent="0.3">
      <c r="A191" s="4039"/>
      <c r="B191" s="4035">
        <v>13.8</v>
      </c>
      <c r="C191" s="4036" t="s">
        <v>3807</v>
      </c>
    </row>
    <row r="192" spans="1:3" x14ac:dyDescent="0.3">
      <c r="A192" s="4039"/>
      <c r="B192" s="4035">
        <v>13.9</v>
      </c>
      <c r="C192" s="4036" t="s">
        <v>3808</v>
      </c>
    </row>
    <row r="193" spans="1:3" x14ac:dyDescent="0.3">
      <c r="A193" s="4039"/>
      <c r="B193" s="4050" t="s">
        <v>195</v>
      </c>
      <c r="C193" s="4036" t="s">
        <v>3809</v>
      </c>
    </row>
    <row r="194" spans="1:3" x14ac:dyDescent="0.3">
      <c r="C194" s="4042"/>
    </row>
    <row r="195" spans="1:3" s="4060" customFormat="1" ht="18" x14ac:dyDescent="0.3">
      <c r="A195" s="4057" t="s">
        <v>196</v>
      </c>
      <c r="B195" s="4058"/>
      <c r="C195" s="4059"/>
    </row>
    <row r="196" spans="1:3" x14ac:dyDescent="0.3">
      <c r="A196" s="4039"/>
      <c r="B196" s="4050">
        <v>14.1</v>
      </c>
      <c r="C196" s="4036" t="s">
        <v>3799</v>
      </c>
    </row>
    <row r="197" spans="1:3" x14ac:dyDescent="0.3">
      <c r="C197" s="4042"/>
    </row>
    <row r="198" spans="1:3" s="4060" customFormat="1" ht="18" x14ac:dyDescent="0.3">
      <c r="A198" s="4057" t="s">
        <v>197</v>
      </c>
      <c r="B198" s="4058"/>
      <c r="C198" s="4059"/>
    </row>
    <row r="199" spans="1:3" x14ac:dyDescent="0.3">
      <c r="A199" s="4034"/>
      <c r="B199" s="4045">
        <v>15.1</v>
      </c>
      <c r="C199" s="4032" t="s">
        <v>3676</v>
      </c>
    </row>
    <row r="200" spans="1:3" x14ac:dyDescent="0.3">
      <c r="A200" s="4034"/>
      <c r="B200" s="4045">
        <v>15.2</v>
      </c>
      <c r="C200" s="4032" t="s">
        <v>3677</v>
      </c>
    </row>
    <row r="201" spans="1:3" x14ac:dyDescent="0.3">
      <c r="A201" s="4034"/>
      <c r="B201" s="4045">
        <v>15.3</v>
      </c>
      <c r="C201" s="4032" t="s">
        <v>3678</v>
      </c>
    </row>
    <row r="202" spans="1:3" x14ac:dyDescent="0.3">
      <c r="A202" s="4034"/>
      <c r="B202" s="4035">
        <v>15.4</v>
      </c>
      <c r="C202" s="4036" t="s">
        <v>3679</v>
      </c>
    </row>
    <row r="203" spans="1:3" x14ac:dyDescent="0.3">
      <c r="A203" s="4048"/>
      <c r="B203" s="4035">
        <v>15.5</v>
      </c>
      <c r="C203" s="4036" t="s">
        <v>3680</v>
      </c>
    </row>
    <row r="204" spans="1:3" x14ac:dyDescent="0.3">
      <c r="A204" s="4048"/>
      <c r="B204" s="4045">
        <v>15.6</v>
      </c>
      <c r="C204" s="4054" t="s">
        <v>198</v>
      </c>
    </row>
    <row r="205" spans="1:3" x14ac:dyDescent="0.3">
      <c r="A205" s="4048"/>
      <c r="B205" s="4045">
        <v>15.7</v>
      </c>
      <c r="C205" s="4054" t="s">
        <v>199</v>
      </c>
    </row>
    <row r="206" spans="1:3" x14ac:dyDescent="0.3">
      <c r="A206" s="4048"/>
      <c r="B206" s="4045" t="s">
        <v>200</v>
      </c>
      <c r="C206" s="4032" t="s">
        <v>3681</v>
      </c>
    </row>
    <row r="207" spans="1:3" x14ac:dyDescent="0.3">
      <c r="A207" s="4048"/>
      <c r="B207" s="4045" t="s">
        <v>201</v>
      </c>
      <c r="C207" s="4032" t="s">
        <v>3681</v>
      </c>
    </row>
    <row r="208" spans="1:3" x14ac:dyDescent="0.3">
      <c r="A208" s="4048"/>
      <c r="B208" s="4045">
        <v>15.9</v>
      </c>
      <c r="C208" s="4032" t="s">
        <v>3682</v>
      </c>
    </row>
    <row r="209" spans="1:3" x14ac:dyDescent="0.3">
      <c r="A209" s="4034"/>
      <c r="B209" s="4052" t="s">
        <v>202</v>
      </c>
      <c r="C209" s="4032" t="s">
        <v>3683</v>
      </c>
    </row>
    <row r="210" spans="1:3" x14ac:dyDescent="0.3">
      <c r="A210" s="4034"/>
      <c r="B210" s="4052">
        <v>15.11</v>
      </c>
      <c r="C210" s="4032" t="s">
        <v>3684</v>
      </c>
    </row>
    <row r="211" spans="1:3" x14ac:dyDescent="0.3">
      <c r="A211" s="4034"/>
      <c r="B211" s="4035">
        <v>15.12</v>
      </c>
      <c r="C211" s="4036" t="s">
        <v>3685</v>
      </c>
    </row>
    <row r="212" spans="1:3" x14ac:dyDescent="0.3">
      <c r="A212" s="4034"/>
      <c r="B212" s="4035">
        <v>15.13</v>
      </c>
      <c r="C212" s="4036" t="s">
        <v>3686</v>
      </c>
    </row>
    <row r="213" spans="1:3" x14ac:dyDescent="0.3">
      <c r="A213" s="4034"/>
      <c r="B213" s="4035">
        <v>15.14</v>
      </c>
      <c r="C213" s="4036" t="s">
        <v>3687</v>
      </c>
    </row>
    <row r="214" spans="1:3" x14ac:dyDescent="0.3">
      <c r="A214" s="4034"/>
      <c r="B214" s="4035">
        <v>15.15</v>
      </c>
      <c r="C214" s="4036" t="s">
        <v>3688</v>
      </c>
    </row>
    <row r="215" spans="1:3" x14ac:dyDescent="0.3">
      <c r="C215" s="4042"/>
    </row>
    <row r="216" spans="1:3" s="4060" customFormat="1" ht="18" x14ac:dyDescent="0.3">
      <c r="A216" s="4057" t="s">
        <v>203</v>
      </c>
      <c r="B216" s="4058"/>
      <c r="C216" s="4059"/>
    </row>
    <row r="217" spans="1:3" x14ac:dyDescent="0.3">
      <c r="A217" s="4034"/>
      <c r="B217" s="4045">
        <v>16.100000000000001</v>
      </c>
      <c r="C217" s="4032" t="s">
        <v>3792</v>
      </c>
    </row>
    <row r="218" spans="1:3" x14ac:dyDescent="0.3">
      <c r="A218" s="4034"/>
      <c r="B218" s="4045">
        <v>16.2</v>
      </c>
      <c r="C218" s="4032" t="s">
        <v>3793</v>
      </c>
    </row>
    <row r="219" spans="1:3" x14ac:dyDescent="0.3">
      <c r="A219" s="4034"/>
      <c r="B219" s="4045">
        <v>16.3</v>
      </c>
      <c r="C219" s="4032" t="s">
        <v>3794</v>
      </c>
    </row>
    <row r="220" spans="1:3" x14ac:dyDescent="0.3">
      <c r="A220" s="4034"/>
      <c r="B220" s="4045">
        <v>16.399999999999999</v>
      </c>
      <c r="C220" s="4032" t="s">
        <v>3795</v>
      </c>
    </row>
    <row r="221" spans="1:3" x14ac:dyDescent="0.3">
      <c r="A221" s="4034"/>
      <c r="B221" s="4045">
        <v>16.5</v>
      </c>
      <c r="C221" s="4032" t="s">
        <v>3796</v>
      </c>
    </row>
    <row r="222" spans="1:3" x14ac:dyDescent="0.3">
      <c r="A222" s="4048"/>
      <c r="B222" s="4035">
        <v>16.600000000000001</v>
      </c>
      <c r="C222" s="4036" t="s">
        <v>3797</v>
      </c>
    </row>
    <row r="223" spans="1:3" x14ac:dyDescent="0.3">
      <c r="A223" s="4034"/>
      <c r="B223" s="4035">
        <v>16.7</v>
      </c>
      <c r="C223" s="4036" t="s">
        <v>3798</v>
      </c>
    </row>
    <row r="224" spans="1:3" x14ac:dyDescent="0.3">
      <c r="C224" s="4042"/>
    </row>
    <row r="225" spans="1:3" s="4060" customFormat="1" ht="18" x14ac:dyDescent="0.3">
      <c r="A225" s="4057" t="s">
        <v>204</v>
      </c>
      <c r="B225" s="4058"/>
      <c r="C225" s="4059"/>
    </row>
    <row r="226" spans="1:3" x14ac:dyDescent="0.3">
      <c r="A226" s="4034"/>
      <c r="B226" s="4045">
        <v>17.100000000000001</v>
      </c>
      <c r="C226" s="4032" t="s">
        <v>3664</v>
      </c>
    </row>
    <row r="227" spans="1:3" x14ac:dyDescent="0.3">
      <c r="A227" s="4034"/>
      <c r="B227" s="4045">
        <v>17.2</v>
      </c>
      <c r="C227" s="4032" t="s">
        <v>3665</v>
      </c>
    </row>
    <row r="228" spans="1:3" x14ac:dyDescent="0.3">
      <c r="A228" s="4034"/>
      <c r="B228" s="4045">
        <v>17.3</v>
      </c>
      <c r="C228" s="4032" t="s">
        <v>3666</v>
      </c>
    </row>
    <row r="229" spans="1:3" x14ac:dyDescent="0.3">
      <c r="A229" s="4034"/>
      <c r="B229" s="4045">
        <v>17.399999999999999</v>
      </c>
      <c r="C229" s="4032" t="s">
        <v>3667</v>
      </c>
    </row>
    <row r="230" spans="1:3" x14ac:dyDescent="0.3">
      <c r="A230" s="4034"/>
      <c r="B230" s="4045">
        <v>17.5</v>
      </c>
      <c r="C230" s="4032" t="s">
        <v>3668</v>
      </c>
    </row>
    <row r="231" spans="1:3" x14ac:dyDescent="0.3">
      <c r="A231" s="4034"/>
      <c r="B231" s="4045">
        <v>17.600000000000001</v>
      </c>
      <c r="C231" s="4032" t="s">
        <v>3669</v>
      </c>
    </row>
    <row r="232" spans="1:3" x14ac:dyDescent="0.3">
      <c r="A232" s="4048"/>
      <c r="B232" s="4047">
        <v>17.7</v>
      </c>
      <c r="C232" s="4032" t="s">
        <v>3670</v>
      </c>
    </row>
    <row r="233" spans="1:3" x14ac:dyDescent="0.3">
      <c r="A233" s="4034"/>
      <c r="B233" s="4047">
        <v>17.8</v>
      </c>
      <c r="C233" s="4032" t="s">
        <v>3671</v>
      </c>
    </row>
    <row r="234" spans="1:3" x14ac:dyDescent="0.3">
      <c r="A234" s="4048"/>
      <c r="B234" s="4045">
        <v>17.899999999999999</v>
      </c>
      <c r="C234" s="4032" t="s">
        <v>3672</v>
      </c>
    </row>
    <row r="235" spans="1:3" x14ac:dyDescent="0.3">
      <c r="A235" s="4048"/>
      <c r="B235" s="4052" t="s">
        <v>205</v>
      </c>
      <c r="C235" s="4032" t="s">
        <v>3673</v>
      </c>
    </row>
    <row r="236" spans="1:3" x14ac:dyDescent="0.3">
      <c r="A236" s="4048"/>
      <c r="B236" s="4045">
        <v>17.11</v>
      </c>
      <c r="C236" s="4032" t="s">
        <v>3674</v>
      </c>
    </row>
    <row r="237" spans="1:3" x14ac:dyDescent="0.3">
      <c r="A237" s="4048"/>
      <c r="B237" s="4045">
        <v>17.12</v>
      </c>
      <c r="C237" s="4032" t="s">
        <v>3675</v>
      </c>
    </row>
  </sheetData>
  <mergeCells count="1">
    <mergeCell ref="A1:C1"/>
  </mergeCells>
  <hyperlinks>
    <hyperlink ref="B4:C4" location="'T 1.1-1.2'!A1" display="'T 1.1-1.2'!A1" xr:uid="{00000000-0004-0000-0000-000000000000}"/>
    <hyperlink ref="B13:C13" location="'T 1.8(a)'!A1" display="1.8(a)" xr:uid="{00000000-0004-0000-0000-000007000000}"/>
    <hyperlink ref="B15:C15" location="'T 1.9(a)'!A1" display="1.9(a)" xr:uid="{00000000-0004-0000-0000-000008000000}"/>
    <hyperlink ref="B17:C17" location="'T 1.9(c)'!A1" display="1.9(c)" xr:uid="{00000000-0004-0000-0000-00000A000000}"/>
    <hyperlink ref="B21:C21" location="'T 1.11(b)'!A1" display="1.11(b)" xr:uid="{00000000-0004-0000-0000-00000B000000}"/>
    <hyperlink ref="B22:C22" location="'T 1.12(a)'!A1" display="1.12(a)" xr:uid="{00000000-0004-0000-0000-00000C000000}"/>
    <hyperlink ref="B23:C23" location="'T 1.12(b)'!A1" display="1.12(b)" xr:uid="{00000000-0004-0000-0000-00000D000000}"/>
    <hyperlink ref="B25:C25" location="'T 1.13 - 1.14'!A1" display="'T 1.13 - 1.14'!A1" xr:uid="{00000000-0004-0000-0000-00000E000000}"/>
    <hyperlink ref="B26:C26" location="'T 1.13 - 1.14'!A1" display="'T 1.13 - 1.14'!A1" xr:uid="{00000000-0004-0000-0000-00000F000000}"/>
    <hyperlink ref="B27:C27" location="'T 1.15(a)'!A1" display="1.15(a)" xr:uid="{00000000-0004-0000-0000-000010000000}"/>
    <hyperlink ref="B28:C28" location="'T 1.15(b)'!A1" display="1.15(b)" xr:uid="{00000000-0004-0000-0000-000011000000}"/>
    <hyperlink ref="B29:C29" location="'T 1.15(c)'!A1" display="1.15(c)" xr:uid="{00000000-0004-0000-0000-000012000000}"/>
    <hyperlink ref="B30:C30" location="'T 1.16(a)'!A1" display="1.16(a)" xr:uid="{00000000-0004-0000-0000-000013000000}"/>
    <hyperlink ref="B31:C31" location="'T 1.16(b)'!A1" display="1.16(b)" xr:uid="{00000000-0004-0000-0000-000014000000}"/>
    <hyperlink ref="B32:C32" location="'T 1.16(c)'!A1" display="1.16(c)" xr:uid="{00000000-0004-0000-0000-000015000000}"/>
    <hyperlink ref="B33:C33" location="'T 1.17'!A1" display="'T 1.17'!A1" xr:uid="{00000000-0004-0000-0000-000016000000}"/>
    <hyperlink ref="B34:C34" location="'T 1.18'!A1" display="'T 1.18'!A1" xr:uid="{00000000-0004-0000-0000-000017000000}"/>
    <hyperlink ref="B35:C35" location="'T 1.19'!A1" display="'T 1.19'!A1" xr:uid="{00000000-0004-0000-0000-000018000000}"/>
    <hyperlink ref="B36:C36" location="'T 1.20'!A1" display="1.20" xr:uid="{00000000-0004-0000-0000-000019000000}"/>
    <hyperlink ref="B37:C37" location="'T 1.20'!A1" display="'T 1.20'!A1" xr:uid="{00000000-0004-0000-0000-00001A000000}"/>
    <hyperlink ref="B38:C38" location="'T 1.22'!A1" display="'T 1.22'!A1" xr:uid="{00000000-0004-0000-0000-00001B000000}"/>
    <hyperlink ref="B39:C39" location="'T 1.23'!A1" display="'T 1.23'!A1" xr:uid="{00000000-0004-0000-0000-00001C000000}"/>
    <hyperlink ref="B40:C40" location="'T 1.24'!A1" display="'T 1.24'!A1" xr:uid="{00000000-0004-0000-0000-00001D000000}"/>
    <hyperlink ref="B41:C41" location="'T 1.25'!A1" display="'T 1.25'!A1" xr:uid="{00000000-0004-0000-0000-00001E000000}"/>
    <hyperlink ref="B43:C43" location="'T 1.27'!A1" display="'T 1.27'!A1" xr:uid="{00000000-0004-0000-0000-00001F000000}"/>
    <hyperlink ref="B44:C44" location="'T 1.28(a)'!A1" display="1.28(a)" xr:uid="{00000000-0004-0000-0000-000020000000}"/>
    <hyperlink ref="B45:C45" location="'T 1.28(b)'!A1" display="1.28(b)" xr:uid="{00000000-0004-0000-0000-000021000000}"/>
    <hyperlink ref="B46:C46" location="'T 1.28(c)'!A1" display="1.28(c)" xr:uid="{00000000-0004-0000-0000-000022000000}"/>
    <hyperlink ref="B47:C47" location="'T 1.29(a)'!A1" display="1.29 (a)" xr:uid="{00000000-0004-0000-0000-000023000000}"/>
    <hyperlink ref="B48:C48" location="'T 1.29(b)'!A1" display="1.29 (b)" xr:uid="{00000000-0004-0000-0000-000024000000}"/>
    <hyperlink ref="C52" location="'T 2.2'!A1" display="Passenger traffic- Island of Mauritius,by country of embarkation or country of disembarkation, 2021" xr:uid="{00000000-0004-0000-0000-000025000000}"/>
    <hyperlink ref="C54" location="'T 2.4'!A1" display="Official long-term emigrants by sex, Island of Mauritius, 1972-1994" xr:uid="{00000000-0004-0000-0000-000026000000}"/>
    <hyperlink ref="C55" location="'T 2.5'!A1" display="Tourist arrivals by country of residence, 2014 - 2021" xr:uid="{00000000-0004-0000-0000-000027000000}"/>
    <hyperlink ref="C56" location="'T 2.6'!A1" display="Tourist nights by country of residence of tourist, 2014 - 2021" xr:uid="{00000000-0004-0000-0000-000028000000}"/>
    <hyperlink ref="C57" location="'T 2.7_2.8'!A1" display="Hotels, rooms and bed places, 2011 - 2021" xr:uid="{00000000-0004-0000-0000-000029000000}"/>
    <hyperlink ref="C58" location="'T 2.7_2.8'!A1" display="Monthly occupancy rates in large hotels, 2020 &amp; 2021" xr:uid="{00000000-0004-0000-0000-00002A000000}"/>
    <hyperlink ref="B52:C52" location="'T 2.2'!A1" display="'T 2.2'!A1" xr:uid="{00000000-0004-0000-0000-00002B000000}"/>
    <hyperlink ref="B54:C54" location="'T 2.4'!A1" display="'T 2.4'!A1" xr:uid="{00000000-0004-0000-0000-00002C000000}"/>
    <hyperlink ref="B55:C55" location="'T 2.5'!A1" display="'T 2.5'!A1" xr:uid="{00000000-0004-0000-0000-00002D000000}"/>
    <hyperlink ref="B56:C56" location="'T 2.6'!A1" display="'T 2.6'!A1" xr:uid="{00000000-0004-0000-0000-00002E000000}"/>
    <hyperlink ref="B57:C57" location="'T 2.7_2.8'!A1" display="'T 2.7_2.8'!A1" xr:uid="{00000000-0004-0000-0000-00002F000000}"/>
    <hyperlink ref="B58:C58" location="'T 2.7_2.8'!A1" display="'T 2.7_2.8'!A1" xr:uid="{00000000-0004-0000-0000-000030000000}"/>
    <hyperlink ref="C118" location="'T 8.4'!A1" display="Monthly Consumer Price Index, July 2007 - December 2024" xr:uid="{00000000-0004-0000-0000-000054000000}"/>
    <hyperlink ref="C119" location="'T 8.5'!A1" display="Inflation rate (%), 1975 - 2024" xr:uid="{00000000-0004-0000-0000-000055000000}"/>
    <hyperlink ref="C120" location="'T 8.6'!A1" display="Monthly sub-indices by division of consumption expenditure, January-  December 2024" xr:uid="{00000000-0004-0000-0000-000056000000}"/>
    <hyperlink ref="C121" location="'T 8.7'!A1" display="Internal purchasing power of the rupee, (1994 - 2024)" xr:uid="{00000000-0004-0000-0000-000057000000}"/>
    <hyperlink ref="C115" location="'T 8.1- 8.2'!A1" display="Consumer Price Index, 1963 - 1976 : Yearly Average" xr:uid="{00000000-0004-0000-0000-000058000000}"/>
    <hyperlink ref="C116" location="'T 8.1- 8.2'!A1" display="Consumer Price Index, 1976 - 1996" xr:uid="{00000000-0004-0000-0000-000059000000}"/>
    <hyperlink ref="C117" location="'T 8.3'!A1" display="Monthly Consumer Price Index, July 1997 - June 2007" xr:uid="{00000000-0004-0000-0000-00005A000000}"/>
    <hyperlink ref="B115:C115" location="'T 8.1-8.2'!A1" display="'T 8.1-8.2'!A1" xr:uid="{00000000-0004-0000-0000-00005B000000}"/>
    <hyperlink ref="B116:C116" location="'T 8.1-8.2'!A1" display="'T 8.1-8.2'!A1" xr:uid="{00000000-0004-0000-0000-00005C000000}"/>
    <hyperlink ref="B117:C117" location="'T 8.3'!A1" display="'T 8.3'!A1" xr:uid="{00000000-0004-0000-0000-00005D000000}"/>
    <hyperlink ref="B118:C118" location="'T 8.4'!A1" display="'T 8.4'!A1" xr:uid="{00000000-0004-0000-0000-00005E000000}"/>
    <hyperlink ref="B119:C119" location="'T 8.5'!A1" display="'T 8.5'!A1" xr:uid="{00000000-0004-0000-0000-00005F000000}"/>
    <hyperlink ref="B120:C120" location="'T 8.6'!A1" display="'T 8.6'!A1" xr:uid="{00000000-0004-0000-0000-000060000000}"/>
    <hyperlink ref="B121:C121" location="'T 8.7'!A1" display="'T 8.7'!A1" xr:uid="{00000000-0004-0000-0000-000061000000}"/>
    <hyperlink ref="C124" location="'T 9.1'!A1" display="Summary of External Trade, 2016 - 2024" xr:uid="{00000000-0004-0000-0000-000062000000}"/>
    <hyperlink ref="C125" location="'T 9.2'!A1" display="Price indices of exports and imports and terms of trade, 2020 - 2024" xr:uid="{00000000-0004-0000-0000-000063000000}"/>
    <hyperlink ref="C126" location="'T 9.3'!A1" display="Annual % change in prices of Imports by section, 2020 - 2024" xr:uid="{00000000-0004-0000-0000-000064000000}"/>
    <hyperlink ref="C127" location="'T 9.4'!A1" display="Exports of goods by section, 2016 - 2024" xr:uid="{00000000-0004-0000-0000-000065000000}"/>
    <hyperlink ref="C128" location="'T 9.5'!A1" display="Domestic exports by main commodities by section, 2016 - 2024" xr:uid="{00000000-0004-0000-0000-000066000000}"/>
    <hyperlink ref="C129" location="'T 9.6'!A1" display="Exports of goods by main countries of destination, 2016 - 2024" xr:uid="{00000000-0004-0000-0000-000067000000}"/>
    <hyperlink ref="C130" location="'T 9.7'!A1" display="EOE exports by main section / commodity, 2017 - 2024" xr:uid="{00000000-0004-0000-0000-000068000000}"/>
    <hyperlink ref="C131" location="'T 9.8'!A1" display="EOE exports by main countries of destination, 2017 - 2024" xr:uid="{00000000-0004-0000-0000-000069000000}"/>
    <hyperlink ref="C132" location="'T 9.9'!A1" display="Total imports by section / main commodities, 2016 - 2024" xr:uid="{00000000-0004-0000-0000-00006A000000}"/>
    <hyperlink ref="C136" location="'T 9.12'!A1" display="Total imports by main countries of origin, 2016 - 2024" xr:uid="{00000000-0004-0000-0000-00006D000000}"/>
    <hyperlink ref="B124:C124" location="'T 9.1'!A1" display="'T 9.1'!A1" xr:uid="{00000000-0004-0000-0000-00006E000000}"/>
    <hyperlink ref="B125:C125" location="'T 9.2'!A1" display="'T 9.2'!A1" xr:uid="{00000000-0004-0000-0000-00006F000000}"/>
    <hyperlink ref="B126:C126" location="'T 9.3'!A1" display="'T 9.3'!A1" xr:uid="{00000000-0004-0000-0000-000070000000}"/>
    <hyperlink ref="B127:C127" location="'T 9.4'!A1" display="'T 9.4'!A1" xr:uid="{00000000-0004-0000-0000-000071000000}"/>
    <hyperlink ref="B128:C128" location="'T 9.5'!A1" display="'T 9.5'!A1" xr:uid="{00000000-0004-0000-0000-000072000000}"/>
    <hyperlink ref="B129:C129" location="'T 9.6'!A1" display="'T 9.6'!A1" xr:uid="{00000000-0004-0000-0000-000073000000}"/>
    <hyperlink ref="B130:C130" location="'T 9.7'!A1" display="'T 9.7'!A1" xr:uid="{00000000-0004-0000-0000-000074000000}"/>
    <hyperlink ref="B131:C131" location="'T 9.8'!A1" display="'T 9.8'!A1" xr:uid="{00000000-0004-0000-0000-000075000000}"/>
    <hyperlink ref="B132:C132" location="'T 9.9'!A1" display="'T 9.9'!A1" xr:uid="{00000000-0004-0000-0000-000076000000}"/>
    <hyperlink ref="B136:C136" location="'T 9.12'!A1" display="'T 9.12'!A1" xr:uid="{00000000-0004-0000-0000-00007B000000}"/>
    <hyperlink ref="C140" location="'T 10.1'!A1" display="Labour force, Employment and Unemployment, 16 years and over, 2022 - 2024" xr:uid="{00000000-0004-0000-0000-00007F000000}"/>
    <hyperlink ref="C141" location="'T 10.2'!A1" display="Employment in large establishments by major industrial group, March 2019 - March 2021" xr:uid="{00000000-0004-0000-0000-000080000000}"/>
    <hyperlink ref="C146" location="'T 10.7'!A1" display="Minimum wages per month as prescribed by Ministry of Labour, Human Resource Development and Training for specified occupations in principal industries, 2021-2022" xr:uid="{00000000-0004-0000-0000-000083000000}"/>
    <hyperlink ref="C147" location="'T 10.8'!A1" display="Earnings per month for typical occupations in selected industries (excluding Government),  2022" xr:uid="{00000000-0004-0000-0000-000084000000}"/>
    <hyperlink ref="C148" location="'T 10.9'!A1" display="Minimum and maximum salary rates per month of specified occupations in Ministry/Department,  2021" xr:uid="{00000000-0004-0000-0000-000085000000}"/>
    <hyperlink ref="C149" location="'T 10.10'!A1" display="Average wages/salaries per month of selected occupations in Government Services, 2022-2023" xr:uid="{00000000-0004-0000-0000-000086000000}"/>
    <hyperlink ref="B140:C140" location="'T 10.1'!A1" display="'T 10.1'!A1" xr:uid="{00000000-0004-0000-0000-000089000000}"/>
    <hyperlink ref="B141:C141" location="'T 10.2'!A1" display="'T 10.2'!A1" xr:uid="{00000000-0004-0000-0000-00008A000000}"/>
    <hyperlink ref="B146:C146" location="'T 10.7'!A1" display="'T 10.7'!A1" xr:uid="{00000000-0004-0000-0000-00008F000000}"/>
    <hyperlink ref="B147:C147" location="'T 10.8'!A1" display="10.8" xr:uid="{00000000-0004-0000-0000-000090000000}"/>
    <hyperlink ref="B148:C148" location="'T 10.9'!A1" display="'T 10.9'!A1" xr:uid="{00000000-0004-0000-0000-000091000000}"/>
    <hyperlink ref="B149:C149" location="'T 10.10'!A1" display="10.10" xr:uid="{00000000-0004-0000-0000-000092000000}"/>
    <hyperlink ref="C160" location="'T 12.3'!A1" display="Primary Education - Number of schools, pupils, personnel and pupil/teacher ratio, 2019-2024" xr:uid="{00000000-0004-0000-0000-00009C000000}"/>
    <hyperlink ref="C161" location="'T 12.4'!A1" display="Enrolment in primary schools by district and grade, 2024" xr:uid="{00000000-0004-0000-0000-00009D000000}"/>
    <hyperlink ref="C162" location="'T 12.5'!A1" display="Enrolment in primary schools by type of administration, grade and sex, Republic of Mauritius, 2021/2022 - 2024" xr:uid="{00000000-0004-0000-0000-00009E000000}"/>
    <hyperlink ref="C163" location="'T 12.6'!A1" display="Certificate of Primary Education (CPE) examination results - Primary School Achievement Certificate (PSAC) Assessment results - Republic of Mauritius, 2010 - 2024" xr:uid="{00000000-0004-0000-0000-00009F000000}"/>
    <hyperlink ref="C164" location="'T 12.7'!A1" display="Secondary Education - Number of schools, pupils, personnel and pupil/teacher ratio, 2019 - 2024" xr:uid="{00000000-0004-0000-0000-0000A0000000}"/>
    <hyperlink ref="C167" location="'T 12.9'!A1" display="Enrolment in secondary schools by type of administration, grade and sex, Republic of Mauritius  2021/2022 - 2024" xr:uid="{00000000-0004-0000-0000-0000A3000000}"/>
    <hyperlink ref="C168" location="'T 12.10'!A1" display="Cambridge School Certificate (SC) examination results - Republic of Mauritius, 2012 - 2024" xr:uid="{00000000-0004-0000-0000-0000A4000000}"/>
    <hyperlink ref="C169" location="'T 12.11'!A1" display="Cambridge Higher School Certificate (HSC) examination results - Republic of Mauritius, 2012 - 2024" xr:uid="{00000000-0004-0000-0000-0000A5000000}"/>
    <hyperlink ref="C170" location="'T 12.12'!A1" display="University of Mauritius - Enrolment by course level, faculty, sex and year of study, 2024/2025" xr:uid="{00000000-0004-0000-0000-0000A6000000}"/>
    <hyperlink ref="C173" location="'T 12.14'!A1" display="Mauritius Institute of Health - Enrolment by course level and sex, 2024/2025" xr:uid="{00000000-0004-0000-0000-0000A8000000}"/>
    <hyperlink ref="C177" location="'T 12.17'!A1" display="Open University of Mauritius - Enrolment by Distance/Full Time Education by course level and sex, 2024/2025" xr:uid="{00000000-0004-0000-0000-0000AC000000}"/>
    <hyperlink ref="C178" location="'T 12.18'!A1" display="Universite des Mascareignes -Enrolment by field, year of study and sex, 2024/2025" xr:uid="{00000000-0004-0000-0000-0000AD000000}"/>
    <hyperlink ref="C179" location="'T 12.19'!A1" display="Academy of Design and Innovation - Enrolment by faculty, course level, field of study and sex, 2024/2025" xr:uid="{00000000-0004-0000-0000-0000AE000000}"/>
    <hyperlink ref="C180" location="'T 12.20'!A1" display=" Enrolment in Post-Secondary Institutions, 2024/2025" xr:uid="{00000000-0004-0000-0000-0000AF000000}"/>
    <hyperlink ref="B160:C160" location="'T 12.3'!A1" display="'T 12.3'!A1" xr:uid="{00000000-0004-0000-0000-0000B3000000}"/>
    <hyperlink ref="B161:C161" location="'T 12.4'!A1" display="'T 12.4'!A1" xr:uid="{00000000-0004-0000-0000-0000B4000000}"/>
    <hyperlink ref="B162:C162" location="'T 12.5'!A1" display="'T 12.5'!A1" xr:uid="{00000000-0004-0000-0000-0000B5000000}"/>
    <hyperlink ref="B163:C163" location="'T 12.6'!A1" display="'T 12.6'!A1" xr:uid="{00000000-0004-0000-0000-0000B6000000}"/>
    <hyperlink ref="B164:C164" location="'T 12.7'!A1" display="'T 12.7'!A1" xr:uid="{00000000-0004-0000-0000-0000B7000000}"/>
    <hyperlink ref="B167:C167" location="'T 12.9'!A1" display="'T 12.9'!A1" xr:uid="{00000000-0004-0000-0000-0000BA000000}"/>
    <hyperlink ref="B168:C168" location="'T 12.10'!A1" display="12.10" xr:uid="{00000000-0004-0000-0000-0000BB000000}"/>
    <hyperlink ref="B169:C169" location="'T 12.11'!A1" display="'T 12.11'!A1" xr:uid="{00000000-0004-0000-0000-0000BC000000}"/>
    <hyperlink ref="B170:C170" location="'T 12.12'!A1" display="'T 12.12'!A1" xr:uid="{00000000-0004-0000-0000-0000BD000000}"/>
    <hyperlink ref="B173:C173" location="'T 12.14'!A1" display="'T 12.14'!A1" xr:uid="{00000000-0004-0000-0000-0000C0000000}"/>
    <hyperlink ref="B177:C177" location="'T 12.17'!A1" display="'T 12.17'!A1" xr:uid="{00000000-0004-0000-0000-0000C4000000}"/>
    <hyperlink ref="B178:C178" location="'T 12.18'!A1" display="'T 12.18'!A1" xr:uid="{00000000-0004-0000-0000-0000C5000000}"/>
    <hyperlink ref="B179:C179" location="'T 12.19'!A1" display="'T 12.19'!A1" xr:uid="{00000000-0004-0000-0000-0000C6000000}"/>
    <hyperlink ref="B180:C180" location="'T 12.20'!A1" display="12.20" xr:uid="{00000000-0004-0000-0000-0000C7000000}"/>
    <hyperlink ref="B184:C184" location="'T 13.1'!A1" display="'T 13.1'!A1" xr:uid="{00000000-0004-0000-0000-0000CD000000}"/>
    <hyperlink ref="B187:C187" location="'T 13.4'!A1" display="'T 13.4'!A1" xr:uid="{00000000-0004-0000-0000-0000CF000000}"/>
    <hyperlink ref="C196" location="'T 14.1'!A1" display="Effective area under cultivation (hectares), 2016 - 2024" xr:uid="{00000000-0004-0000-0000-0000DC000000}"/>
    <hyperlink ref="C217" location="'T 16.1'!A1" display="Total number of permits and floor area by type of building, 2017 - 2024" xr:uid="{00000000-0004-0000-0000-0000DF000000}"/>
    <hyperlink ref="C218" location="'T 16.2'!A1" display="Total number of permits and floor area by region, 2017 - 2024" xr:uid="{00000000-0004-0000-0000-0000E0000000}"/>
    <hyperlink ref="C219" location="'T 16.3'!A1" display="Total number of permits and floor area by region for residential buildings, 2017 - 2024" xr:uid="{00000000-0004-0000-0000-0000E1000000}"/>
    <hyperlink ref="C220" location="'T 16.4'!A1" display="Total number of permits and floor area by region for non-residential buildings, 2017 - 2024" xr:uid="{00000000-0004-0000-0000-0000E2000000}"/>
    <hyperlink ref="C221" location="'T 16.5'!A1" display="Number of permits for residential buildings by range of floor area, 2016 - 2024" xr:uid="{00000000-0004-0000-0000-0000E3000000}"/>
    <hyperlink ref="B217:C217" location="'T 16.1'!A1" display="'T 16.1'!A1" xr:uid="{00000000-0004-0000-0000-0000E6000000}"/>
    <hyperlink ref="B218:C218" location="'T 16.2'!A1" display="'T 16.2'!A1" xr:uid="{00000000-0004-0000-0000-0000E7000000}"/>
    <hyperlink ref="B219:C219" location="'T 16.3'!A1" display="'T 16.3'!A1" xr:uid="{00000000-0004-0000-0000-0000E8000000}"/>
    <hyperlink ref="B220:C220" location="'T 16.4'!A1" display="'T 16.4'!A1" xr:uid="{00000000-0004-0000-0000-0000E9000000}"/>
    <hyperlink ref="B221:C221" location="'T 16.5'!A1" display="'T 16.5'!A1" xr:uid="{00000000-0004-0000-0000-0000EA000000}"/>
    <hyperlink ref="C227" location="'T 17.2'!A1" display="Monthly mean temperature 2015- 2024" xr:uid="{00000000-0004-0000-0000-0000EE000000}"/>
    <hyperlink ref="C228" location="'T 17.3'!A1" display="Monthly mean maximum temperature 2015- 2024" xr:uid="{00000000-0004-0000-0000-0000EF000000}"/>
    <hyperlink ref="C229" location="'T 17.4'!A1" display="Monthly mean minimum temperature 2015 - 2024" xr:uid="{00000000-0004-0000-0000-0000F0000000}"/>
    <hyperlink ref="C230" location="'T 17.5'!A1" display="Monthly mean rainfall, 2022 - 2024" xr:uid="{00000000-0004-0000-0000-0000F1000000}"/>
    <hyperlink ref="C231" location="'T 17.6'!A1" display="Forest area by category, 2015- 2024 " xr:uid="{00000000-0004-0000-0000-0000F2000000}"/>
    <hyperlink ref="C232" location="CONTENT!A1" display="Forest plantations by type of plants, 2015- 2024" xr:uid="{00000000-0004-0000-0000-0000F3000000}"/>
    <hyperlink ref="C233" location="CONTENT!A1" display="Local production logs, poles and fuelwood, 2015 - 2024" xr:uid="{00000000-0004-0000-0000-0000F4000000}"/>
    <hyperlink ref="C234" location="'T 17.9'!A1" display="Total emissions and removals of greenhouse gases, 2019- 2024" xr:uid="{00000000-0004-0000-0000-0000F5000000}"/>
    <hyperlink ref="C235" location="'T 17.10'!A1" display="Disposal of Solid waste  by type at Mare Chicose landfill site, 2018 - 2024" xr:uid="{00000000-0004-0000-0000-0000F6000000}"/>
    <hyperlink ref="C236" location="'T 17.11'!A1" display="Volume of waste water treated  by public treatment stations and by type of treatment, 2016 - 2023" xr:uid="{00000000-0004-0000-0000-0000F7000000}"/>
    <hyperlink ref="B227:C227" location="'T 17.2'!A1" display="'T 17.2'!A1" xr:uid="{00000000-0004-0000-0000-0000FA000000}"/>
    <hyperlink ref="B228:C228" location="'T 17.3'!A1" display="'T 17.3'!A1" xr:uid="{00000000-0004-0000-0000-0000FB000000}"/>
    <hyperlink ref="B229:C229" location="'T 17.4'!A1" display="'T 17.4'!A1" xr:uid="{00000000-0004-0000-0000-0000FC000000}"/>
    <hyperlink ref="B230:C230" location="'T 17.5'!A1" display="'T 17.5'!A1" xr:uid="{00000000-0004-0000-0000-0000FD000000}"/>
    <hyperlink ref="B231:C231" location="'T 17.6'!A1" display="'T 17.6'!A1" xr:uid="{00000000-0004-0000-0000-0000FE000000}"/>
    <hyperlink ref="B232:C232" location="'T 17.7 - 17.8'!A1" display="'T 17.7 - 17.8'!A1" xr:uid="{00000000-0004-0000-0000-0000FF000000}"/>
    <hyperlink ref="B233:C233" location="'T 17.7 - 17.8'!A1" display="'T 17.7 - 17.8'!A1" xr:uid="{00000000-0004-0000-0000-000000010000}"/>
    <hyperlink ref="B234:C234" location="'T 17.9'!A1" display="'T 17.9'!A1" xr:uid="{00000000-0004-0000-0000-000001010000}"/>
    <hyperlink ref="B235:C235" location="'T 17.10'!A1" display="17.10" xr:uid="{00000000-0004-0000-0000-000002010000}"/>
    <hyperlink ref="B236:C236" location="'T 17.11'!A1" display="'T 17.11'!A1" xr:uid="{00000000-0004-0000-0000-000003010000}"/>
    <hyperlink ref="C11" location="'T 1.6(b)'!A1" display="Estimated resident population by geographical district, sex and density - Republic of Mauritius, 2023 &amp; 2024 (End of year estimates)" xr:uid="{00000000-0004-0000-0000-000005010000}"/>
    <hyperlink ref="B199:C199" location="'T 15.1 - 15.2'!A1" display="'T 15.1 - 15.2'!A1" xr:uid="{00000000-0004-0000-0000-000008010000}"/>
    <hyperlink ref="B67:C67" location="'T 4.2'!A1" display="'T 4.2'!A1" xr:uid="{00000000-0004-0000-0000-000009010000}"/>
    <hyperlink ref="B68:C68" location="'T 4.3'!A1" display="'T 4.3'!A1" xr:uid="{00000000-0004-0000-0000-00000A010000}"/>
    <hyperlink ref="B69:C69" location="'T 4.4'!A1" display="'T 4.4'!A1" xr:uid="{00000000-0004-0000-0000-00000B010000}"/>
    <hyperlink ref="A72:C72" location="'T 5.1'!A1" display="'T 5.1'!A1" xr:uid="{00000000-0004-0000-0000-00000C010000}"/>
    <hyperlink ref="B73:C73" location="'T 5.2'!A1" display="'T 5.2'!A1" xr:uid="{00000000-0004-0000-0000-00000D010000}"/>
    <hyperlink ref="B74:C74" location="'T 5.2 ctd'!A1" display="5.2 (Cont')" xr:uid="{00000000-0004-0000-0000-00000E010000}"/>
    <hyperlink ref="B5:C5" location="'T 1.1-1.2'!A1" display="'T 1.1-1.2'!A1" xr:uid="{00000000-0004-0000-0000-00000F010000}"/>
    <hyperlink ref="B66:C66" location="'T 4.1'!A1" display="'T 4.1'!A1" xr:uid="{00000000-0004-0000-0000-000010010000}"/>
    <hyperlink ref="B11" location="'T 1-6B'!A1" display="Estimated resident population by geographical district, sex and density - Republic of Mauritius, 2022 &amp; 2023 (End of year estimates)" xr:uid="{00000000-0004-0000-0000-000011010000}"/>
    <hyperlink ref="B14:C14" location="'T 1.8(b)'!A1" display="1.8(b)" xr:uid="{00000000-0004-0000-0000-000012010000}"/>
    <hyperlink ref="B24:C24" location="'T 1.12(c)'!A1" display="1.12(c)" xr:uid="{00000000-0004-0000-0000-000013010000}"/>
    <hyperlink ref="B42:C42" location="'T 1.26'!A1" display="'T 1.26'!A1" xr:uid="{00000000-0004-0000-0000-000014010000}"/>
    <hyperlink ref="C77" location="'T 6.1'!A1" display="Sectoral Balance Sheet of Bank of Mauritius, 2019-2024" xr:uid="{00000000-0004-0000-0000-000021010000}"/>
    <hyperlink ref="C80" location="'Tab 6.4'!A1" display=" Bank Loans to Other Nonfinancial Corporations, Households and Other Sectors1:  2018- 2021" xr:uid="{00000000-0004-0000-0000-000024010000}"/>
    <hyperlink ref="B77:C77" location="'T 6.1'!A1" display="'T 6.1'!A1" xr:uid="{00000000-0004-0000-0000-00002A010000}"/>
    <hyperlink ref="B80:C80" location="'T 6.4'!A1" display="'T 6.4'!A1" xr:uid="{00000000-0004-0000-0000-00002D010000}"/>
    <hyperlink ref="B51:C51" location="'T 2.1'!A1" display="'T 2.1'!A1" xr:uid="{00000000-0004-0000-0000-000034010000}"/>
    <hyperlink ref="B53:C53" location="'T 2.3'!A1" display="'T 2.3'!A1" xr:uid="{00000000-0004-0000-0000-000035010000}"/>
    <hyperlink ref="B200:C200" location="'T 15.1 - 15.2'!A1" display="'T 15.1 - 15.2'!A1" xr:uid="{00000000-0004-0000-0000-000036010000}"/>
    <hyperlink ref="B201:C201" location="'T 15.3'!A1" display="'T 15.3'!A1" xr:uid="{00000000-0004-0000-0000-000037010000}"/>
    <hyperlink ref="B209:C209" location="'T 15.10'!A1" display="15.10" xr:uid="{00000000-0004-0000-0000-00003A010000}"/>
    <hyperlink ref="B210:C210" location="'T 15.11'!A1" display="'T 15.11'!A1" xr:uid="{00000000-0004-0000-0000-00003B010000}"/>
    <hyperlink ref="B208:C208" location="'T 15.9'!A1" display="'T 15.9'!A1" xr:uid="{00000000-0004-0000-0000-000041010000}"/>
    <hyperlink ref="B204:C204" location="'T 15.6'!A1" display="'T 15.6'!A1" xr:uid="{00000000-0004-0000-0000-000042010000}"/>
    <hyperlink ref="B205:C205" location="'T 15.7'!A1" display="'T 15.7'!A1" xr:uid="{00000000-0004-0000-0000-000043010000}"/>
    <hyperlink ref="B206:C206" location="'T 15.8 (a)'!A1" display="15.8 (a)" xr:uid="{00000000-0004-0000-0000-000044010000}"/>
    <hyperlink ref="B207:C207" location="'T 15.8 (b)'!A1" display="15.8 (b)" xr:uid="{00000000-0004-0000-0000-000045010000}"/>
    <hyperlink ref="B12:C12" location="'T 1.7'!A1" display="'T 1.7'!A1" xr:uid="{00000000-0004-0000-0000-000046010000}"/>
    <hyperlink ref="B83:C83" location="'T 6.4.1 (Cont)'!A1" display="6.4.1 (Cont')" xr:uid="{00000000-0004-0000-0000-000047010000}"/>
    <hyperlink ref="C237" location="'T 17.12'!A1" display="Consumption of controlled ozone-depleting substances by type of substances, 2015 - 2024" xr:uid="{00000000-0004-0000-0000-0000F8000000}"/>
    <hyperlink ref="B226:C226" location="'T 17.1'!A1" display="'T 17.1'!A1" xr:uid="{00000000-0004-0000-0000-0000F9000000}"/>
    <hyperlink ref="C226" location="'T 17.1'!A1" display="Main environment indicators, 2023 and 2024" xr:uid="{00000000-0004-0000-0000-0000ED000000}"/>
    <hyperlink ref="C199" location="'T 15.1 - 15.2'!A1" display="Agriculture : production of main crops, 2015 - 2024" xr:uid="{207A692C-DF5F-4021-9801-F199A5C94E8A}"/>
    <hyperlink ref="C200" location="'T 15.1 - 15.2'!A1" display="Fisheries statistics, 2015 - 2024" xr:uid="{727D3160-4B1E-48CA-88AE-B9AE54C06E09}"/>
    <hyperlink ref="C201" location="'T 15.3'!A1" display="Livestock slaughtered, 2016 - 2024" xr:uid="{5B71A17F-43D2-442E-9BC1-4811E558FC52}"/>
    <hyperlink ref="B202:C202" location="'T 15.4 - 15.5'!A1" display="'T 15.4 - 15.5'!A1" xr:uid="{9F7F41F4-7B49-40DF-8C29-E4014901B170}"/>
    <hyperlink ref="B203:C203" location="'T 15.4 - 15.5'!A1" display="'T 15.4 - 15.5'!A1" xr:uid="{567D5595-842E-4A12-BBBC-E80B5A2C8878}"/>
    <hyperlink ref="C206" location="'T 15.8 (a)'!A1" display="Quarterly &amp; yearly indices for the Manufacturing of Food Products &amp; Beverages by industry group, 1st Quarter 2020 - 4th Quarter 2024" xr:uid="{53713F4D-2F01-41FA-B805-569FE4A12F4A}"/>
    <hyperlink ref="C207" location="'T 15.8 (b)'!A1" display="Quarterly &amp; yearly indices for the Manufacturing of Food Products &amp; Beverages by industry group, 1st Quarter 2020 - 4th Quarter 2024" xr:uid="{78248622-85DD-42EA-A4D3-2B0840D083F6}"/>
    <hyperlink ref="C208" location="'T 15.9'!A1" display="Productivity and unit labour cost indices (Manufacturing Sector), 2007-2024" xr:uid="{91822049-EC07-49EB-9759-7ADAFAC40D25}"/>
    <hyperlink ref="C209" location="'T 15.10'!A1" display="Energy &amp; Water Indicators, 2017 - 2024" xr:uid="{FADA7FC5-035B-434F-9E50-7E2840D70A2B}"/>
    <hyperlink ref="C210" location="'T 15.11'!A1" display="Energy balance, 2024" xr:uid="{9CB271D8-9FD8-46B7-BBA4-8745AF0B2655}"/>
    <hyperlink ref="B211:C211" location="'T 15.12 - 15.13'!A1" display="'T 15.12 - 15.13'!A1" xr:uid="{E2CF05D9-9A29-4846-9655-345E3B4C6712}"/>
    <hyperlink ref="C211" location="'T 15.12 - 15.13'!A1" display="Evolution of Plant effective capacity and Electricity generation, 2018 - 2024" xr:uid="{D6596498-3F7E-49D9-9FD2-3BFCF0E82BAC}"/>
    <hyperlink ref="B212:C212" location="'T 15.12 - 15.13'!A1" display="'T 15.12 - 15.13'!A1" xr:uid="{308D4303-F63A-438F-9872-1F563640C01C}"/>
    <hyperlink ref="C212" location="'T 15.12 - 15.13'!A1" display="Electricity sold by type of tariff, 2023 - 2024" xr:uid="{F025B104-93C7-4B3E-B027-5E6D45046709}"/>
    <hyperlink ref="B213:C213" location="'T 15.14 - 15.15'!A1" display="'T 15.14 - 15.15'!A1" xr:uid="{044FB280-CDC1-4FE1-846C-0D1F2A0EB41C}"/>
    <hyperlink ref="C213" location="'T 15.14 - 15.15'!A1" display="Average monthly potable water production (Mm3), 2018-2024 (Island of Mauritius)" xr:uid="{3781C52A-2EEE-4A44-BBA4-45FFAB347310}"/>
    <hyperlink ref="B214:C214" location="'T 15.14 - 15.15'!A1" display="'T 15.14 - 15.15'!A1" xr:uid="{F74E8730-B50D-4212-984B-675857895B49}"/>
    <hyperlink ref="B222:C222" location="'T 16.6'!A1" display="'T 16.6'!A1" xr:uid="{8514B87C-30AB-4307-8B4B-4E20864BDEFC}"/>
    <hyperlink ref="B223:C223" location="'T 16.7'!A1" display="'T 16.7'!A1" xr:uid="{C15B9FEA-633D-40D5-BEE2-AFD190BF6E9E}"/>
    <hyperlink ref="C184" location="'T 13.1'!A1" display="Motor vehicles registered, 2020 - 2024" xr:uid="{01F90B15-F128-4AE7-B656-1E8B224724E4}"/>
    <hyperlink ref="B185:C185" location="'T 13.2 - 13.3'!A1" display="'T 13.2 - 13.3'!A1" xr:uid="{8968C7E8-5BCA-476E-BAB3-0DF8D54653E8}"/>
    <hyperlink ref="C185" location="'T 13.2 - 13.3'!A1" display="Registration of new motor vehicles, 2020- 2024" xr:uid="{8535053F-4C9D-47BA-9A17-EF9C873D1081}"/>
    <hyperlink ref="B186:C186" location="'T 13.2 - 13.3'!A1" display="'T 13.2 - 13.3'!A1" xr:uid="{34838B9D-6D0D-466C-8DA1-CEE982B8C1D7}"/>
    <hyperlink ref="C187" location="'T 13.4'!A1" display="Motor vehicles off the road, 2020 - 2024" xr:uid="{BD20B9A3-A63C-42D9-ABCA-183B6DBB98A0}"/>
    <hyperlink ref="B188:C188" location="'T 13.5 - 13.6'!A1" display="'T 13.5 - 13.6'!A1" xr:uid="{E8F0C26E-8C27-4CB9-81F2-84F1ADBDEB01}"/>
    <hyperlink ref="B189:C189" location="'T 13.5 - 13.6'!A1" display="'T 13.5 - 13.6'!A1" xr:uid="{A38DAF9D-A947-4E0C-8B05-4DA645DAA796}"/>
    <hyperlink ref="C188" location="'T 13.5 - 13.6'!A1" display="Bus operational statistics, 2019- 2024" xr:uid="{1546DF95-E0A2-4878-A1A8-572DBF1BB4DB}"/>
    <hyperlink ref="C189" location="'T 13.5 - 13.6'!A1" display="Road traffic accidents, motor vehicles involved and casualties, 2020 - 2024" xr:uid="{6FE64384-53CE-433A-8F9D-FC7AC2A16DE2}"/>
    <hyperlink ref="B190:C190" location="'T 13.7 - 13.8'!A1" display="'T 13.7 - 13.8'!A1" xr:uid="{B553726E-998E-49C6-B42E-A1C38E2CFD88}"/>
    <hyperlink ref="B191:C191" location="'T 13.7 - 13.8'!A1" display="'T 13.7 - 13.8'!A1" xr:uid="{3B60EA6A-EFA6-4D71-B070-16C8C97EFD85}"/>
    <hyperlink ref="C190" location="'T 13.7 - 13.8'!A1" display="Sea transport, 2021 - 2024" xr:uid="{F218C086-D52C-465C-8F54-44DAEF6D561D}"/>
    <hyperlink ref="C191" location="'T 13.7 - 13.8'!A1" display="Air transport, 2021 - 2024" xr:uid="{DFC35F55-EC0A-481A-867D-ED23CC75ED86}"/>
    <hyperlink ref="B192:C192" location="'T 13.9 - 13.10'!A1" display="'T 13.9 - 13.10'!A1" xr:uid="{22168DB6-D065-4930-928F-2E9EE2429D90}"/>
    <hyperlink ref="B193:C193" location="'T 13.9 - 13.10'!A1" display="13.10" xr:uid="{963FD148-0186-4267-B85B-B5CF840F8478}"/>
    <hyperlink ref="B158:C158" location="'T 12.1 - 12.2'!A1" display="'T 12.1 - 12.2'!A1" xr:uid="{49917246-7AB7-4022-8197-BF73378BE799}"/>
    <hyperlink ref="C158" location="'T 12.1 - 12.2'!A1" display="Number of pre-primary schools, enrolment and personnel by district and sex, 2024" xr:uid="{DF8E0EFF-8044-44F5-B61A-A3A5F8E4FF51}"/>
    <hyperlink ref="B159:C159" location="'T 12.1 - 12.2'!A1" display="'T 12.1 - 12.2'!A1" xr:uid="{8DE2F2CE-2B4B-4A96-BD3A-121CF6D3DED8}"/>
    <hyperlink ref="B165:C165" location="'T 12.8 (a) &amp; (b)'!A1" display="12.8(a)" xr:uid="{D3F7B1D5-39C7-4A64-8932-8D5AF4F5FB1F}"/>
    <hyperlink ref="B166:C166" location="'T 12.8 (a) &amp; (b)'!A1" display="12.8(b)" xr:uid="{A363681E-AFFE-4F76-A31D-034709D1D85B}"/>
    <hyperlink ref="B171:C171" location="'T 12.13 (a)'!A1" display="12.13 (a)" xr:uid="{09C8AA95-76DE-488C-9E17-C7AB54383A53}"/>
    <hyperlink ref="B172:C172" location="'T 12.13 (b)'!A1" display="12.13 (b)" xr:uid="{FFDF77DA-D298-48D5-BE35-8D7617F152B7}"/>
    <hyperlink ref="C172" location="'T 12.13 (b)'!A1" display="University of Technology - Mauritius : Enrolment by mode of study, school and sex, 2024/2025" xr:uid="{9EB5FA0C-936A-4731-8974-F950813BD9BA}"/>
    <hyperlink ref="B174:C174" location="'T 12.15 (a)'!A1" display="12.15 (a)" xr:uid="{8840E6D7-EA91-4C7D-B2B0-7F0B832EAE17}"/>
    <hyperlink ref="B175:C175" location="'T 12.15 (b)'!A1" display="12.15 (b)" xr:uid="{2721F1EF-C051-4D8F-A7BB-7AE0B600215A}"/>
    <hyperlink ref="C174" location="'T 12.15 (a)'!A1" display=" Mauritius Institute of Education - Enrolment by course level, mode of study (full-time) and sex, 2024/2025" xr:uid="{D1FF7866-52C5-45CD-A524-4325121EE690}"/>
    <hyperlink ref="C175" location="'T 12.15 (b)'!A1" display="Mauritius Institute of Education - Enrolment by course level, mode of study (part-time) and sex, 2024/2025" xr:uid="{62A14250-0A16-4230-BF37-166867404C78}"/>
    <hyperlink ref="B176:E176" location="'T 12.16'!A1" display="'T 12.16'!A1" xr:uid="{D16A8AF0-9AF1-4EAD-9B42-8C7AC1263B6E}"/>
    <hyperlink ref="B181:D181" location="'T 12.21'!A1" display="'T 12.21'!A1" xr:uid="{A94DAD34-2FDB-4B89-8BAC-1346BE6AB288}"/>
    <hyperlink ref="C181" location="'T 12.21'!A1" display="Enrolment at Higher Education Level, both Locally &amp; Overseas, by Source and Field of Study, as at December 2024" xr:uid="{A83927C9-F463-4DD9-91B0-C985555A2DA6}"/>
    <hyperlink ref="B152:C152" location="'T 11.1 (a)'!A1" display="11.1(a)" xr:uid="{5689BC1B-8522-47CC-BFE9-0F98C111DC8A}"/>
    <hyperlink ref="B153:C153" location="'T 11.1 (b)'!A1" display="11.1(b)" xr:uid="{C94C6D19-23C0-456F-84A2-40857858450A}"/>
    <hyperlink ref="B154:C154" location="'T 11.1 (c)'!A1" display="11.1(c)" xr:uid="{9FA7BAF7-E70B-42CA-B0A2-912D23A4F0CD}"/>
    <hyperlink ref="B155:C155" location="'T 11.2'!A1" display="'T 11.2'!A1" xr:uid="{6E66DF53-DFAB-4429-AB24-74C77B8D6768}"/>
    <hyperlink ref="C152" location="'T 11.1 (a)'!A1" display="Social Benefits, Republic of Mauritius, 2019/20 - 2023/24" xr:uid="{9F609D83-44C7-4790-B9BC-7D40B1D72C81}"/>
    <hyperlink ref="C153" location="'T 11.1 (b)'!A1" display="Social Benefits, Island of Mauritius, 2019/20  - 2023/24" xr:uid="{210FF7AF-D883-4351-8360-58DC8E0068F8}"/>
    <hyperlink ref="C154" location="'T 11.1 (c)'!A1" display="Social Benefits, Island of Rodrigues, 2019/20 - 2023/24" xr:uid="{8C640482-D812-4170-82F4-E16A065E4F1A}"/>
    <hyperlink ref="C155" location="'T 11.2'!A1" display="Contribution to the National Savings Fund (NSF), Republic of Mauritius, 2019 /20 - 2023/24" xr:uid="{3D3A34DB-A504-4C16-8934-E5CC696F1C6E}"/>
    <hyperlink ref="B6:C6" location="'T 1.3'!A1" display="'T 1.3'!A1" xr:uid="{3F3A925C-DE28-44DF-B18E-A7F4DAB00531}"/>
    <hyperlink ref="C4" location="'T 1.1-1.2'!A1" display="Estimated resident population of Mauritius as at 31st December 2023 &amp; 2024" xr:uid="{2BB1351B-8BD2-46AB-9C96-7A2F2B651D58}"/>
    <hyperlink ref="C5" location="'T 1.1-1.2'!A1" display="Evolution of the resident population of the Republic of Mauritius as from the 2022 census to 1st July 2024" xr:uid="{9C667933-7E9D-4931-8265-942A8BD8481F}"/>
    <hyperlink ref="C6" location="'T 1.3'!A1" display="Population growth in intercensal periods - Republic of Mauritius, 1851 - 2022" xr:uid="{E1848E9E-2274-448A-AA8F-214EFE81D5A3}"/>
    <hyperlink ref="B7:C7" location="'T 1.4(a)'!A1" display="1.4(a)" xr:uid="{F7390E88-3EB5-4ED1-967D-3A5E60FC7440}"/>
    <hyperlink ref="B8:C8" location="'T 1.4(b)'!A1" display="1.4(b)" xr:uid="{ABEAFCD4-8E85-45D6-99A6-560D3349144C}"/>
    <hyperlink ref="B9:C9" location="'T 1.5'!A1" display="'T 1.5'!A1" xr:uid="{B0E72B55-72BF-49F5-AFE4-573B2C01B7A1}"/>
    <hyperlink ref="C10" location="'T 1.6(a)'!A1" display="Estimated resident population by geographical district, sex and density - Republic of Mauritius, 2023 &amp; 2024 (Mid-year estimates)" xr:uid="{F17FDB5E-0ED3-44E6-BBD1-7207D3311BAA}"/>
    <hyperlink ref="B10:C10" location="'T 1.6(a)'!A1" display="1.6(a)" xr:uid="{0F464427-25F7-4DFC-A221-B55889BA9FA7}"/>
    <hyperlink ref="B11:C11" location="'T 1.6(b)'!A1" display="1.6(b)" xr:uid="{3C177E40-C083-4503-B229-0C22FF81E4E9}"/>
    <hyperlink ref="B16:C16" location="'T 1.9(b)'!A1" display="1.9(b)" xr:uid="{A1DCC1BC-D4AD-4AA2-991B-A3287984334C}"/>
    <hyperlink ref="B18:C18" location="'T 1.10(a)'!A1" display="1.10(a) " xr:uid="{4EB26D4E-BCF2-44A9-ADF5-5D51E78F5D53}"/>
    <hyperlink ref="B19:C19" location="'T 1.10(b)'!A1" display="1.10(b)" xr:uid="{DDE37619-879B-41F1-9722-9820AE05C619}"/>
    <hyperlink ref="B20:C20" location="'T 1.11(a)'!A1" display="1.11(a)" xr:uid="{0A4D044A-F0D0-4277-8F53-50BFAD502996}"/>
    <hyperlink ref="B61:C61" location="'T 3.1'!A1" display="'T 3.1'!A1" xr:uid="{657BB2C8-ABF4-4AEA-A1CA-59222D5AF979}"/>
    <hyperlink ref="B62:C62" location="'T 3.2'!A1" display="'T 3.2'!A1" xr:uid="{5D5A7E24-9F8E-4BFE-B495-B9C68EA7036F}"/>
    <hyperlink ref="B63:C63" location="'T 3.3'!A1" display="'T 3.3'!A1" xr:uid="{4AEFBBFC-9115-4B58-B2FD-6AA964131017}"/>
    <hyperlink ref="B78:C78" location="'T 6.2 &amp; 6.3'!A1" display="'T 6.2 &amp; 6.3'!A1" xr:uid="{3612BF78-2F67-4F58-BD2F-431693BB7814}"/>
    <hyperlink ref="B79:C79" location="'T 6.2 &amp; 6.3'!A1" display="'T 6.2 &amp; 6.3'!A1" xr:uid="{6AD385D9-6BE8-4E1F-9409-12845CCB368A}"/>
    <hyperlink ref="B81:C81" location="'T 6.4 (Cont)'!A1" display="6.4 (Cont')" xr:uid="{BBC14599-72CD-4115-8934-8DF34FB87BB6}"/>
    <hyperlink ref="B82:C82" location="'T 6.4.1'!A1" display="6.4.1" xr:uid="{DBEEAC0C-6D95-445D-A8FC-4314D12FD3F8}"/>
    <hyperlink ref="B84:C84" location="'T 6.5'!A1" display="'T 6.5'!A1" xr:uid="{990BA65E-698E-43BB-8E59-F14467674B1F}"/>
    <hyperlink ref="B85:C85" location="'T 6.6'!A1" display="'T 6.6'!A1" xr:uid="{6409FFC9-3116-4FD6-B18D-F990590538EF}"/>
    <hyperlink ref="B86:C86" location="'T 6.6.1'!A1" display="6.6.1" xr:uid="{16390D78-E95C-4D12-BE8B-3EEA97F44BC0}"/>
    <hyperlink ref="B87:C87" location="'T 6.7'!A1" display="'T 6.7'!A1" xr:uid="{455F723F-CFCA-409F-9ECB-160CB04B6F28}"/>
    <hyperlink ref="B88:C88" location="'T 6.8'!A1" display="'T 6.8'!A1" xr:uid="{210CBC3C-702F-4E99-9E4C-96E376FFEADD}"/>
    <hyperlink ref="B106:C106" location="'T 7.15 (Cont)'!A1" display="7.15 (Cont')" xr:uid="{4F593CB2-F41D-43D4-88CF-CA567518176A}"/>
    <hyperlink ref="B109:C109" location="'T 7.17'!A1" display="'T 7.17'!A1" xr:uid="{EA707ABC-E3BD-4C57-9429-41C863588FA1}"/>
    <hyperlink ref="B110:C110" location="'T 7.17 (Cont)'!A1" display="7.17 (Cont')" xr:uid="{D69AA516-B199-45B2-B527-0AD29FDAED0A}"/>
    <hyperlink ref="B133:C133" location="'T 9.9 (Cont)'!A1" display="9.9 (Cont')" xr:uid="{884CBC0C-5D0F-4517-A922-170A21C0C2AC}"/>
    <hyperlink ref="B134:C134" location="'T 9.10-9.11'!A1" display="9.10" xr:uid="{8BED180B-971D-495D-88CA-21A295C07EAD}"/>
    <hyperlink ref="B135:C135" location="'T 9.10-9.11'!A1" display="'T 9.10-9.11'!A1" xr:uid="{C8D8776F-BC86-432F-B05B-E069E85275BC}"/>
    <hyperlink ref="B137:C137" location="'T 9.12 (Cont)'!A1" display="9.12 (Cont')" xr:uid="{016DDA6D-200E-494A-8DB9-16CECBCA68A4}"/>
    <hyperlink ref="B91:C91" location="'T 7.1'!A1" display="'T 7.1'!A1" xr:uid="{AD5464AE-A027-4441-8236-BA6424BCBF4E}"/>
    <hyperlink ref="B92:C92" location="'T 7.2'!A1" display="'T 7.2'!A1" xr:uid="{9F4D3B23-4F47-43A0-959B-FA58D1E5C956}"/>
    <hyperlink ref="B93:C93" location="'T 7.3'!A1" display="'T 7.3'!A1" xr:uid="{569F6CD7-38FF-44BD-9AB2-73AABF73601D}"/>
    <hyperlink ref="B94:C94" location="'T 7.4'!A1" display="'T 7.4'!A1" xr:uid="{EFE1CC5A-8E92-4A42-AE35-B9A338EED5AF}"/>
    <hyperlink ref="B95:C95" location="'T 7.5'!A1" display="'T 7.5'!A1" xr:uid="{CC585C4C-6D26-4F8B-B305-EA33168E61DE}"/>
    <hyperlink ref="B96:C96" location="'T 7.6'!A1" display="'T 7.6'!A1" xr:uid="{CFE82030-DFDA-44C3-B6B1-4200D5165BBD}"/>
    <hyperlink ref="B97:C97" location="'T 7.7'!A1" display="'T 7.7'!A1" xr:uid="{BE367022-426B-4777-B5B4-74AC3BD7631F}"/>
    <hyperlink ref="B98:C98" location="'T 7.8'!A1" display="'T 7.8'!A1" xr:uid="{5A6D0430-8CAA-4C70-A52B-2170B2F48A97}"/>
    <hyperlink ref="B99:C99" location="'T 7.9 '!A1" display="'T 7.9 '!A1" xr:uid="{F64B7FB9-9741-4632-99CA-7ED97CA27285}"/>
    <hyperlink ref="B100:C100" location="'T 7.10'!A1" display="7.10" xr:uid="{0E89A08D-14DE-4429-9A54-1DF6464BB3C5}"/>
    <hyperlink ref="B101:C101" location="'T 7.11'!A1" display="'T 7.11'!A1" xr:uid="{67A90E72-AF23-41D4-BF9D-95572EFD25EA}"/>
    <hyperlink ref="B102:C102" location="'T 7.12'!A1" display="'T 7.12'!A1" xr:uid="{47F99914-93CD-4AB3-B0AA-01CC7ED8895C}"/>
    <hyperlink ref="B103:C103" location="'T 7.13'!A1" display="'T 7.13'!A1" xr:uid="{33B0BD4A-728F-4434-B4E8-5D54F9CF56EE}"/>
    <hyperlink ref="B104:C104" location="'T 7.14'!A1" display="'T 7.14'!A1" xr:uid="{C92B24D4-2C18-460B-9DE3-FEFDECAAB705}"/>
    <hyperlink ref="B105:C105" location="'T 7.15'!A1" display="'T 7.15'!A1" xr:uid="{896C44E3-70EA-4B2B-9662-7BB4E55D3B35}"/>
    <hyperlink ref="B142:C142" location="'T 10.3 &amp; 10.4'!A1" display="'T 10.3 &amp; 10.4'!A1" xr:uid="{DF9AC397-2B4F-408E-9B61-6A080CBCE200}"/>
    <hyperlink ref="B143:C143" location="'T 10.3 &amp; 10.4'!A1" display="'T 10.3 &amp; 10.4'!A1" xr:uid="{869FAB33-D252-4B86-904D-5DC283758E1B}"/>
    <hyperlink ref="B144:C144" location="'T 10.5 &amp; 10.6'!A1" display="'T 10.5 &amp; 10.6'!A1" xr:uid="{24335244-FFA7-4768-9DFA-398CC0BB486E}"/>
    <hyperlink ref="B145:E145" location="'T 10.5 &amp; 10.6'!A1" display="'T 10.5 &amp; 10.6'!A1" xr:uid="{76B3CBDC-CE22-4667-84A7-D42C07F9BDDB}"/>
    <hyperlink ref="C143" location="'T 10.3 &amp; 10.4'!A1" display="Average monthly earnings in large establishments by industrial group, March 2021 - March 2023" xr:uid="{506F4457-4482-438C-89FF-1C868B91E685}"/>
    <hyperlink ref="C145" location="'T 10.5 &amp; 10.6'!A1" display="Average monthly earnings in large establishments of EOE (Export Oriented Enterprises) sector, March 2021 - March 2023" xr:uid="{618546EA-796D-4F29-BC84-802D117FF94C}"/>
    <hyperlink ref="C133" location="'T 9.9 (Cont)'!A1" display="Total imports by section / main commodities, 2016 - 2024" xr:uid="{DD3EF83E-6F8B-4B8C-9D69-4AFE7EF484BD}"/>
    <hyperlink ref="C134" location="'T 9.10-9.11'!A1" display="Imports of selected commodities, quantity, 2016 - 2024" xr:uid="{AB578814-1B23-4041-BF84-25D696AB4D16}"/>
    <hyperlink ref="C135" location="'T 9.10-9.11'!A1" display="EOE imports by main section / commodity, 2017- 2024" xr:uid="{7B65AE0E-E0B0-4DF3-B8AE-587F05DB3979}"/>
    <hyperlink ref="C137" location="'T 9.12 (Cont)'!A1" display="Total imports by main countries of origin, 2016 - 2024" xr:uid="{2F6FA550-DF5C-4F32-9165-1514ECFEC5B5}"/>
    <hyperlink ref="C91" location="'T 7.1'!A1" display="Main National Accounts aggregates, 2019 - 2024" xr:uid="{E41AB1B2-0449-4359-8E68-F739611F2BBB}"/>
    <hyperlink ref="C92" location="'T 7.2'!A1" display="Growth rates and ratios, 2019 - 2024" xr:uid="{1EEDB7D4-2843-47AE-9E6B-48985E980CFA}"/>
    <hyperlink ref="C93" location="'T 7.3'!A1" display="Gross Value Added by industry group at current basic prices, 2019 - 2024" xr:uid="{9CE55B2E-96E3-4EF3-BEC9-387B902DA018}"/>
    <hyperlink ref="C94" location="'T 7.4'!A1" display="Gross Value added by industry group at current basic prices for General Government, 2019 - 2024" xr:uid="{CFA9756E-3114-477F-937F-BD28162B1DB0}"/>
    <hyperlink ref="C95" location="'T 7.5'!A1" display="Gross Value Added at current basic prices - sectoral real growth rates (% over previous year), 2019 - 2024" xr:uid="{5179FEEA-917A-4ADE-A725-4E0924CA1033}"/>
    <hyperlink ref="C96" location="'T 7.6'!A1" display="Gross Value Added at current prices - sectoral deflators (% over previous year), 2019 - 2024" xr:uid="{B4094E38-176B-4834-8F5D-66D7DCA867A7}"/>
    <hyperlink ref="C97" location="'T 7.7'!A1" display="Expenditure on Gross Domestic product at current prices, 2019- 2024" xr:uid="{73FC7E44-A9BD-4499-B788-2A71A0DD3152}"/>
    <hyperlink ref="C98" location="'T 7.8'!A1" display="Expenditure on GDP at current market prices - Growth rates (% over previous year), 2019- 2024" xr:uid="{D2548E58-2C91-4599-A238-EB98FF977A77}"/>
    <hyperlink ref="C99" location="'T 7.9 '!A1" display="National Disposable Income and its appropriation at current prices, 2019 - 2024" xr:uid="{CA67AACB-9CE6-4C96-A72F-8815B1D8E099}"/>
    <hyperlink ref="C100" location="'T 7.10'!A1" display="Gross Fixed Capital Formation at current prices by type and use, 2019-2024" xr:uid="{FAA7C532-2FF1-4928-A5C6-A3A9681D757D}"/>
    <hyperlink ref="C101" location="'T 7.11'!A1" display="Gross Fixed Capital Formation - Annual real growth rates (%) by type and use, 2019 - 2024" xr:uid="{20DB4DE6-2DC0-4044-8C10-772596EC4084}"/>
    <hyperlink ref="C102" location="'T 7.12'!A1" display="Gross Fixed Capital Formation - Deflators (% over previous year), 2019 - 2024" xr:uid="{2CF4D7B7-9A40-4646-BC80-1DD978B108F3}"/>
    <hyperlink ref="C103" location="'T 7.13'!A1" display="Gross  Fixed Capital Formation by industrial use and sector, 2019 - 2024" xr:uid="{48D3A696-5DA7-4184-AAC2-F1AD7B034E17}"/>
    <hyperlink ref="C104" location="'T 7.14'!A1" display="Balance of Payments calendar year of 2021 -2024" xr:uid="{548E300A-C551-4C37-A007-EFA101D6E182}"/>
    <hyperlink ref="C105" location="'T 7.15'!A1" display="Quarterly Gross Value Added by industry group at current basic prices, Q1 2021 - Q4 2024" xr:uid="{F9160C0D-858E-403C-9552-CFB8BEAAFB1B}"/>
    <hyperlink ref="C106" location="'T 7.15 (Cont)'!A1" display="Quarterly Gross Value Added by industry group at current basic prices, Q1 2021 - Q4 2024" xr:uid="{A94BEBB0-EC89-4B15-B53E-A10393DF3351}"/>
    <hyperlink ref="B107:E107" location="'T 7.16'!A1" display="'T 7.16'!A1" xr:uid="{E42B3CE1-B2E8-4CD3-94FC-E05FA947341A}"/>
    <hyperlink ref="C107" location="'T 7.16'!A1" display="Quarterly  Gross Value Added - sectoral growth rates (% over corresponding period of previous year ),  Q1 2021 - Q4 2024" xr:uid="{E6A9AAA0-8752-4057-8AFA-C2497B432B17}"/>
    <hyperlink ref="B108:E108" location="'T 7.16 (Cont)'!A1" display="7.16 (Cont')" xr:uid="{8E98C82F-1B93-41F0-BAF0-6FF78B486B07}"/>
    <hyperlink ref="C108" location="'T 7.16 (Cont)'!A1" display="Quarterly  Gross Value Added - sectoral growth rates (% over corresponding period of previous year ),  Q1 2021 - Q4 2024" xr:uid="{6651C549-E90D-4686-B654-0CD5567C8FD3}"/>
    <hyperlink ref="C109" location="'T 7.17'!A1" display="Quarterly  expenditure on Gross Domestic Product at current  market prices,  Q1 2021 - Q2 2025" xr:uid="{189951C0-DEC8-48F9-9EF3-39C6EE8299F5}"/>
    <hyperlink ref="C110" location="'T 7.17 (Cont)'!A1" display="Quarterly  expenditure on Gross Domestic Product at current  market prices,  Q1 2021 - Q2 2025" xr:uid="{887ECADD-55E8-4BCC-A1A5-EA52088B4C68}"/>
    <hyperlink ref="B111:E111" location="'T 7.18'!A1" display="'T 7.18'!A1" xr:uid="{D38FE8E2-8724-4069-AC36-17E037E2ABE3}"/>
    <hyperlink ref="B112:E112" location="'T 7.18 (Cont)'!A1" display="7.18 (Cont')" xr:uid="{945269F1-331F-426E-B553-552BDBE50BB2}"/>
    <hyperlink ref="C112" location="'T 7.18 (Cont)'!A1" display="Expenditure on GDP at market prices - Growth rates ( % over corresponding period of previous year) , Q1 2020 - Q4 2024" xr:uid="{19563056-DAF0-474E-A95E-726F86618EC4}"/>
    <hyperlink ref="C78" location="'T 6.2 &amp; 6.3'!A1" display="Gross Official International Reserves, 2017-2024" xr:uid="{2A7AA5AB-E967-4D30-A23A-77DE289281EB}"/>
    <hyperlink ref="C79" location="'T 6.2 &amp; 6.3'!A1" display="Components and sources of Monetary Base: December 2017 - December 2024" xr:uid="{751099C5-6906-45D6-A0F1-F0212F7DECED}"/>
    <hyperlink ref="C82" location="'T 6.4.1'!A1" display="Bank Loans to Other Nonfinancial Corporations, Households and Other Sectors1 : 2023 - 2024" xr:uid="{646A0E33-E56E-4438-8115-ABC8D7D048D5}"/>
    <hyperlink ref="C83" location="'T 6.4.1 (Cont)'!A1" display="Bank Loans to Other Nonfinancial Corporations, Households and Other Sectors1 : 2023 - 2024" xr:uid="{FDF57F3C-1094-4F71-9D4A-8CA7B965A33C}"/>
    <hyperlink ref="C84" location="'T 6.5'!A1" display="Exchange Rate of the Rupee (End of Period): June 2017 to December 2024" xr:uid="{485FD174-2470-493A-8BA0-8ABAE2F59A6A}"/>
    <hyperlink ref="C86" location="'T 6.6.1'!A1" display="Principal Interest Rates: December 2024" xr:uid="{CB954E4C-BC05-4526-8A44-CCFED41A10CC}"/>
    <hyperlink ref="C72" location="'T 5.1'!A1" display="Income tax - Individuals: Analysis by range of net income, years of assessment, 2023/24" xr:uid="{8BE8D8A4-3F92-4B77-9F50-03D65A20F9FB}"/>
    <hyperlink ref="C74" location="'T 5.2 ctd'!A1" display="Income tax - Companies: Analysis by range of Gross income, years of assessment, 2018/19 - 2022/23" xr:uid="{DC5EF396-C379-4638-B526-EF67CD497BDE}"/>
    <hyperlink ref="C66" location="'T 4.1'!A1" display="Budgetary Central Government Operations, 2022/23- 2023/24" xr:uid="{5F7620D5-371C-42B0-A9B9-D02B52DC1A08}"/>
    <hyperlink ref="C67" location="'T 4.2'!A1" display="Budgetary Central Government Revenue, 2022/23- 2023/24" xr:uid="{E48C2C85-F0FD-4154-B873-EC23C6E9B989}"/>
    <hyperlink ref="C68" location="'T 4.3'!A1" display="Budgetary Central Government Expense by economic type and Acquisition of nonfinancial assets, 2022/23- 2023/24" xr:uid="{6A6F5732-FCEF-437C-9278-4A815FEC9012}"/>
    <hyperlink ref="C69" location="'T 4.4'!A1" display="Budgetary Central Government Expenditure by function,  2022/23- 2023/24" xr:uid="{53F0670B-7122-4EAE-8CA3-B8DB508E05E1}"/>
    <hyperlink ref="C61" location="'T 3.1'!A1" display="Health Infrastucture and selected personnel  (as at 31st December) -Republic of Mauritius, 2020-2024" xr:uid="{89200B9C-2EA5-4A5C-A184-BCA91ACDF2B1}"/>
    <hyperlink ref="C62" location="'T 3.2'!A1" display="Statistics of government hospitals - Island of Mauritius, 2018 - 2024" xr:uid="{61BC8A4E-0CC6-427A-AB82-65934F83AE51}"/>
    <hyperlink ref="C63" location="'T 3.3'!A1" display="Notifiable, contagious or communicable diseases - Republic of Mauritius, 2022 - 2024" xr:uid="{67898FE5-0581-4819-A441-230580B309C9}"/>
    <hyperlink ref="C8" location="'T 1.4(b)'!A1" display="Population enumerated at each census by community and sex - Republic of Mauritius, 1962 - 2022" xr:uid="{348E20C3-CC82-4853-A409-5E16235164E5}"/>
    <hyperlink ref="C9" location="'T 1.5'!A1" display="Population by geographical district and sex at 2011 &amp; 2022 censuses, and the intercensal increase - Republic of Mauritius" xr:uid="{55C7ABF9-8181-485D-9E43-7C24B23A675D}"/>
    <hyperlink ref="C12" location="'T 1.7'!A1" display="Population by urban /rural  residence and sex at  the 2011 and 2022 censuses and the intercensal increase - Republic of Mauritius" xr:uid="{ED88639E-5ECC-426F-ACD3-29BD2A8F5635}"/>
    <hyperlink ref="C13" location="'T 1.8(a)'!A1" display="Estimated resident population by urban/rural residence and sex - Republic of Mauritius, 2023 &amp; 2024 (Mid-year estimates)" xr:uid="{9EB0E290-AF4D-410D-BBEE-B90F1E331CE2}"/>
    <hyperlink ref="C14" location="'T 1.8(b)'!A1" display="Estimated resident population by urban/rural residence and sex - Republic of Mauritius, 2023 &amp; 2024 (End of  year estimates)" xr:uid="{23000D56-CDA9-4614-82CA-01B41013817D}"/>
    <hyperlink ref="C15" location="'T 1.9(a)'!A1" display="Age distribution of the population as enumerated at the 2011 and 2022 censuses - Republic of Mauritius" xr:uid="{886F8A5E-B1BC-49CE-A26E-2C349F3726A5}"/>
    <hyperlink ref="C16" location="'T 1.9(b)'!A1" display="Age distribution of the population as enumerated at the 2011 and 2022 censuses - Island of Mauritius" xr:uid="{C715E5EB-6C0A-4606-B59B-D0BF0BAF91C6}"/>
    <hyperlink ref="C17" location="'T 1.9(c)'!A1" display="Age distribution of the population as enumerated at the 2011 and 2022 censuses - Island of Rodrigues" xr:uid="{71C780D5-6D9C-410E-90E5-224CA4D79B7C}"/>
    <hyperlink ref="C21" location="'T 1.11(b)'!A1" display="Distribution of the resident population by selected age group and sex - Island of Mauritius, 2023 &amp; 2024 (Mid-year estimates)" xr:uid="{B81FFA99-9F30-49BC-897D-B04220F81C22}"/>
    <hyperlink ref="C22" location="'T 1.12(a)'!A1" display="Growth of the resident population and vital statistics - Republic of Mauritius, 2022 - 2024" xr:uid="{A2635749-BD2F-4BA2-8EA7-5D63935989F1}"/>
    <hyperlink ref="C23" location="'T 1.12(b)'!A1" display="Growth of the resident population and vital statistics - Island of Mauritius, 2022 - 2024" xr:uid="{9A505E88-67F1-40AC-8FEA-F6D07B2AF8E7}"/>
    <hyperlink ref="C24" location="'T 1.12(c)'!A1" display="Growth of the resident population and vital statistics - Island of Rodrigues, 2022 - 2024" xr:uid="{5676BE53-AB83-449F-96D3-051D62D0FC10}"/>
    <hyperlink ref="C25" location="'T 1.13 - 1.14'!A1" display="Rate of increase of the population of Mauritius compared with other countries, 2020 - 2023" xr:uid="{CF1FF6F8-8F75-4A34-935B-5F48A84FED12}"/>
    <hyperlink ref="C26" location="'T 1.13 - 1.14'!A1" display="Expectation of life in years at selected ages at each census, Republic of Mauritius, 1981-2022" xr:uid="{668219C0-1688-4EC9-AEBC-F5012A33B175}"/>
    <hyperlink ref="C27" location="'T 1.15(a)'!A1" display="Population and vital statistics - Republic of Mauritius, 1989 - 2024" xr:uid="{45A4D555-E864-4FD6-9804-53F0FB4DC920}"/>
    <hyperlink ref="C28" location="'T 1.15(b)'!A1" display="Population and vital statistics - Island of Mauritius, 1983 - 2024" xr:uid="{65022F1E-890B-45C1-A462-D405A6950B63}"/>
    <hyperlink ref="C29" location="'T 1.15(c)'!A1" display="Population and vital statistics - Island of Rodrigues, 1988 - 2024" xr:uid="{0FACADFB-A79A-4665-A859-8FBB57C62414}"/>
    <hyperlink ref="C30" location="'T 1.16(a)'!A1" display="Population and vital statistics rates - Republic of Mauritius, 1988 - 2024" xr:uid="{B27B9E86-D8D2-450B-A485-40E745DF3E4A}"/>
    <hyperlink ref="C31" location="'T 1.16(b)'!A1" display="Population and vital statistics rates - Island of Mauritius, 1983 - 2024" xr:uid="{D611A535-EF73-4E95-AA12-EE7F12444287}"/>
    <hyperlink ref="C32" location="'T 1.16(c)'!A1" display="Population and vital statistics rates - Island of Rodrigues, 1988 - 2024" xr:uid="{DD5614A7-8201-4B17-A57C-979DF70D1E56}"/>
    <hyperlink ref="C33" location="'T 1.17'!A1" display="Registered vital statistics by sex - Republic of Mauritius, 2005 - 2024" xr:uid="{8BA1A7E2-8D1F-4CDF-8DEB-1FD0CD285060}"/>
    <hyperlink ref="C34" location="'T 1.18'!A1" display="Registered vital statistics by geographical district - Republic of Mauritius, 2023 &amp;  2024" xr:uid="{E3AB3F03-FC29-4324-809C-AA5DC3DD6AC3}"/>
    <hyperlink ref="C35" location="'T 1.19'!A1" display="Vital statistics by month of registration - Republic of Mauritius and Island of Mauritius, 2024" xr:uid="{EA621621-7184-46B0-8A02-46CECDC1A0F7}"/>
    <hyperlink ref="C36" location="'T 1.20'!A1" display="Age specific fertility rates by age of mother and live birth order - Republic of Mauritius, 2023 &amp; 2024" xr:uid="{5D61E81E-6238-4F26-AFFA-0A63CDBB7C5D}"/>
    <hyperlink ref="C37" location="'T 1.20'!A1" display="Age specific fertility rates by age of mother and live birth order - Island of Mauritius, 2023 &amp; 2024" xr:uid="{0CCE4C16-4B51-46A5-9A9F-944E53D8A227}"/>
    <hyperlink ref="C38" location="'T 1.22'!A1" display="Fertility rates - Republic of Mauritius and Island of Mauritius, 2023 &amp; 2024" xr:uid="{743A5C22-291B-4154-9F34-EA45F541806E}"/>
    <hyperlink ref="C39" location="'T 1.23'!A1" display="Marriages by type of marriage celebration and month - Republic of Mauritius, 2024" xr:uid="{F2EE1CE7-ED7E-4A72-81B6-5ED587669D24}"/>
    <hyperlink ref="C40" location="'T 1.24'!A1" display="Marriages by type of marriage celebration and district - Republic of Mauritius, 2024" xr:uid="{FE9863A8-32B1-44DB-9C3C-430148DB273E}"/>
    <hyperlink ref="C41" location="'T 1.25'!A1" display="Deaths by age group and sex - Republic of Mauritius, Island of Mauritius and Island of Rodrigues, 2024" xr:uid="{D82AF38E-1CC3-4432-AC6A-37FE8596163E}"/>
    <hyperlink ref="C42" location="'T 1.26'!A1" display="Infant deaths by age and sex - Republic of Mauritius, Island of Mauritius and Island of Rodrigues, 2024" xr:uid="{F620A0B9-B0A5-4F94-AF05-A7522EFF90C5}"/>
    <hyperlink ref="C43" location="'T 1.27'!A1" display="Under one year mortality rates - Republic of Mauritius, Island of Mauritius &amp; Island of Rodrigues, 2013 - 2024" xr:uid="{15FF1FE5-E138-405A-869C-907A710EB126}"/>
    <hyperlink ref="C47" location="'T 1.29(a)'!A1" display="Projections of the resident population by sex - Republic of Mauritius, 2024 - 2064" xr:uid="{052E5021-D4B8-473E-A021-82DB399D443F}"/>
    <hyperlink ref="C48" location="'T 1.29(b)'!A1" display="Projections of the resident population by sex - Republic of Mauritius, 2024 - 2064" xr:uid="{38455C8D-43AB-4E53-9DF4-97E1F8847A48}"/>
    <hyperlink ref="C111" location="'T 7.18'!A1" display="Expenditure on GDP at market prices - Growth rates ( % over corresponding period of previous year) , Q1 2021 - Q4 2024" xr:uid="{71BEF24D-CC97-4442-9716-11959AC345B0}"/>
    <hyperlink ref="B196" location="'T 14.1'!A1" display="'T 14.1'!A1" xr:uid="{20315735-CDC1-46A3-BEF3-895B5A8C139B}"/>
  </hyperlinks>
  <pageMargins left="0.5" right="0.5" top="0.5" bottom="0.5" header="0.3" footer="0.3"/>
  <pageSetup paperSize="9" fitToHeight="0" orientation="landscape" r:id="rId1"/>
  <headerFooter>
    <oddFooter>&amp;Cpage &amp;P of &amp;N</oddFooter>
  </headerFooter>
  <ignoredErrors>
    <ignoredError sqref="B209 B235 B193:C193 B168 B180 B36 B134 B100 B147 B14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D9A6-3C2A-4E0F-824A-A7A8F2522F00}">
  <dimension ref="A1:I50"/>
  <sheetViews>
    <sheetView zoomScaleNormal="100" workbookViewId="0">
      <pane xSplit="1" ySplit="5" topLeftCell="B6" activePane="bottomRight" state="frozen"/>
      <selection sqref="A1:G1"/>
      <selection pane="topRight" sqref="A1:G1"/>
      <selection pane="bottomLeft" sqref="A1:G1"/>
      <selection pane="bottomRight" sqref="A1:G1"/>
    </sheetView>
  </sheetViews>
  <sheetFormatPr defaultColWidth="9.59765625" defaultRowHeight="15.6" x14ac:dyDescent="0.3"/>
  <cols>
    <col min="1" max="1" width="10.5" style="273" customWidth="1"/>
    <col min="2" max="2" width="14.09765625" style="273" customWidth="1"/>
    <col min="3" max="3" width="11.5" style="273" customWidth="1"/>
    <col min="4" max="4" width="12.09765625" style="273" customWidth="1"/>
    <col min="5" max="5" width="12.69921875" style="273" customWidth="1"/>
    <col min="6" max="6" width="12.3984375" style="273" customWidth="1"/>
    <col min="7" max="7" width="13" style="273" customWidth="1"/>
    <col min="8" max="16384" width="9.59765625" style="273"/>
  </cols>
  <sheetData>
    <row r="1" spans="1:7" x14ac:dyDescent="0.3">
      <c r="A1" s="5863" t="s">
        <v>0</v>
      </c>
      <c r="B1" s="5863"/>
      <c r="C1" s="5863"/>
      <c r="D1" s="5863"/>
      <c r="E1" s="5863"/>
      <c r="F1" s="5863"/>
      <c r="G1" s="5863"/>
    </row>
    <row r="2" spans="1:7" ht="22.5" customHeight="1" thickBot="1" x14ac:dyDescent="0.35">
      <c r="A2" s="270" t="s">
        <v>600</v>
      </c>
    </row>
    <row r="3" spans="1:7" ht="15.75" customHeight="1" x14ac:dyDescent="0.3">
      <c r="A3" s="4839"/>
      <c r="B3" s="4839" t="s">
        <v>470</v>
      </c>
      <c r="C3" s="4839" t="s">
        <v>577</v>
      </c>
      <c r="D3" s="4839" t="s">
        <v>577</v>
      </c>
      <c r="E3" s="4840" t="s">
        <v>578</v>
      </c>
      <c r="F3" s="4839" t="s">
        <v>568</v>
      </c>
      <c r="G3" s="4839" t="s">
        <v>579</v>
      </c>
    </row>
    <row r="4" spans="1:7" ht="15.75" customHeight="1" x14ac:dyDescent="0.3">
      <c r="A4" s="4365" t="s">
        <v>2</v>
      </c>
      <c r="B4" s="4365" t="s">
        <v>556</v>
      </c>
      <c r="C4" s="4365" t="s">
        <v>581</v>
      </c>
      <c r="D4" s="4841" t="s">
        <v>601</v>
      </c>
      <c r="E4" s="4365" t="s">
        <v>583</v>
      </c>
      <c r="F4" s="4365" t="s">
        <v>584</v>
      </c>
      <c r="G4" s="4841" t="s">
        <v>585</v>
      </c>
    </row>
    <row r="5" spans="1:7" ht="18" customHeight="1" thickBot="1" x14ac:dyDescent="0.35">
      <c r="A5" s="4402"/>
      <c r="B5" s="4842" t="s">
        <v>560</v>
      </c>
      <c r="C5" s="4843" t="s">
        <v>587</v>
      </c>
      <c r="D5" s="4843" t="s">
        <v>587</v>
      </c>
      <c r="E5" s="4842" t="s">
        <v>588</v>
      </c>
      <c r="F5" s="4842" t="s">
        <v>589</v>
      </c>
      <c r="G5" s="4844"/>
    </row>
    <row r="6" spans="1:7" ht="15" customHeight="1" x14ac:dyDescent="0.3">
      <c r="A6" s="4684">
        <v>1988</v>
      </c>
      <c r="B6" s="4845">
        <v>33907</v>
      </c>
      <c r="C6" s="4846">
        <v>25.9</v>
      </c>
      <c r="D6" s="4846">
        <v>5.5</v>
      </c>
      <c r="E6" s="4846">
        <v>44.4</v>
      </c>
      <c r="F6" s="4846">
        <v>21.6</v>
      </c>
      <c r="G6" s="4846">
        <v>10.199999999999999</v>
      </c>
    </row>
    <row r="7" spans="1:7" ht="15" customHeight="1" x14ac:dyDescent="0.3">
      <c r="A7" s="4684">
        <v>1989</v>
      </c>
      <c r="B7" s="4845">
        <v>33953</v>
      </c>
      <c r="C7" s="4846">
        <v>25.1</v>
      </c>
      <c r="D7" s="4846">
        <v>5.5</v>
      </c>
      <c r="E7" s="4846">
        <v>40.700000000000003</v>
      </c>
      <c r="F7" s="4846">
        <v>21.5</v>
      </c>
      <c r="G7" s="4846">
        <v>9.8000000000000007</v>
      </c>
    </row>
    <row r="8" spans="1:7" ht="15" customHeight="1" x14ac:dyDescent="0.3">
      <c r="A8" s="4684">
        <v>1990</v>
      </c>
      <c r="B8" s="4845">
        <v>34204</v>
      </c>
      <c r="C8" s="4846">
        <v>23.7</v>
      </c>
      <c r="D8" s="4846">
        <v>5.8</v>
      </c>
      <c r="E8" s="4846">
        <v>40.700000000000003</v>
      </c>
      <c r="F8" s="4846">
        <v>19</v>
      </c>
      <c r="G8" s="4846">
        <v>9.3000000000000007</v>
      </c>
    </row>
    <row r="9" spans="1:7" ht="15" customHeight="1" x14ac:dyDescent="0.3">
      <c r="A9" s="4684">
        <v>1991</v>
      </c>
      <c r="B9" s="4845">
        <v>34330</v>
      </c>
      <c r="C9" s="4846">
        <v>22.3</v>
      </c>
      <c r="D9" s="4846">
        <v>5.3</v>
      </c>
      <c r="E9" s="4846">
        <v>30.9</v>
      </c>
      <c r="F9" s="4846">
        <v>15.4</v>
      </c>
      <c r="G9" s="4846">
        <v>9.4</v>
      </c>
    </row>
    <row r="10" spans="1:7" ht="15" customHeight="1" x14ac:dyDescent="0.3">
      <c r="A10" s="4684" t="s">
        <v>602</v>
      </c>
      <c r="B10" s="4845">
        <v>34453</v>
      </c>
      <c r="C10" s="4846">
        <v>20.8</v>
      </c>
      <c r="D10" s="4846">
        <v>5.0999999999999996</v>
      </c>
      <c r="E10" s="4846">
        <v>26.5</v>
      </c>
      <c r="F10" s="4846">
        <v>10.6</v>
      </c>
      <c r="G10" s="4846">
        <v>9.8000000000000007</v>
      </c>
    </row>
    <row r="11" spans="1:7" ht="15" customHeight="1" x14ac:dyDescent="0.3">
      <c r="A11" s="4683" t="s">
        <v>603</v>
      </c>
      <c r="B11" s="4845">
        <v>34519</v>
      </c>
      <c r="C11" s="4846">
        <v>20.7</v>
      </c>
      <c r="D11" s="4846">
        <v>4.7</v>
      </c>
      <c r="E11" s="4846">
        <v>22</v>
      </c>
      <c r="F11" s="4846">
        <v>5.6</v>
      </c>
      <c r="G11" s="4846">
        <v>10.8</v>
      </c>
    </row>
    <row r="12" spans="1:7" ht="15" customHeight="1" x14ac:dyDescent="0.3">
      <c r="A12" s="4683" t="s">
        <v>604</v>
      </c>
      <c r="B12" s="4845">
        <v>34698</v>
      </c>
      <c r="C12" s="4846">
        <v>20.5</v>
      </c>
      <c r="D12" s="4846">
        <v>4.7</v>
      </c>
      <c r="E12" s="4846">
        <v>21.1</v>
      </c>
      <c r="F12" s="4846">
        <v>4.2</v>
      </c>
      <c r="G12" s="4846">
        <v>11.3</v>
      </c>
    </row>
    <row r="13" spans="1:7" ht="15" customHeight="1" x14ac:dyDescent="0.3">
      <c r="A13" s="4683" t="s">
        <v>605</v>
      </c>
      <c r="B13" s="4845">
        <v>34821</v>
      </c>
      <c r="C13" s="4846">
        <v>20.9</v>
      </c>
      <c r="D13" s="4846">
        <v>4.8</v>
      </c>
      <c r="E13" s="4846">
        <v>20.6</v>
      </c>
      <c r="F13" s="4846">
        <v>3.2</v>
      </c>
      <c r="G13" s="4846">
        <v>11.4</v>
      </c>
    </row>
    <row r="14" spans="1:7" ht="15" customHeight="1" x14ac:dyDescent="0.3">
      <c r="A14" s="4683" t="s">
        <v>606</v>
      </c>
      <c r="B14" s="4845">
        <v>34939</v>
      </c>
      <c r="C14" s="4846">
        <v>20.2</v>
      </c>
      <c r="D14" s="4846">
        <v>4.9000000000000004</v>
      </c>
      <c r="E14" s="4846">
        <v>20.3</v>
      </c>
      <c r="F14" s="4846">
        <v>3.8</v>
      </c>
      <c r="G14" s="4846">
        <v>11.9</v>
      </c>
    </row>
    <row r="15" spans="1:7" ht="15" customHeight="1" x14ac:dyDescent="0.3">
      <c r="A15" s="4683" t="s">
        <v>607</v>
      </c>
      <c r="B15" s="4845">
        <v>35140</v>
      </c>
      <c r="C15" s="4846">
        <v>19.8</v>
      </c>
      <c r="D15" s="4846">
        <v>5.0999999999999996</v>
      </c>
      <c r="E15" s="4846">
        <v>18.7</v>
      </c>
      <c r="F15" s="4846">
        <v>5.7</v>
      </c>
      <c r="G15" s="4846">
        <v>12.9</v>
      </c>
    </row>
    <row r="16" spans="1:7" ht="15" customHeight="1" x14ac:dyDescent="0.3">
      <c r="A16" s="4683" t="s">
        <v>608</v>
      </c>
      <c r="B16" s="4845">
        <v>35303</v>
      </c>
      <c r="C16" s="4846">
        <v>20.2</v>
      </c>
      <c r="D16" s="4846">
        <v>5</v>
      </c>
      <c r="E16" s="4846">
        <v>21.5</v>
      </c>
      <c r="F16" s="4846">
        <v>7.9</v>
      </c>
      <c r="G16" s="4846">
        <v>13.3</v>
      </c>
    </row>
    <row r="17" spans="1:9" ht="15" customHeight="1" x14ac:dyDescent="0.3">
      <c r="A17" s="4683" t="s">
        <v>609</v>
      </c>
      <c r="B17" s="4845">
        <v>35549</v>
      </c>
      <c r="C17" s="4846">
        <v>21.2</v>
      </c>
      <c r="D17" s="4846">
        <v>4.8</v>
      </c>
      <c r="E17" s="4846">
        <v>21.6</v>
      </c>
      <c r="F17" s="4846">
        <v>7</v>
      </c>
      <c r="G17" s="4846">
        <v>13.4</v>
      </c>
    </row>
    <row r="18" spans="1:9" ht="15" customHeight="1" x14ac:dyDescent="0.3">
      <c r="A18" s="4683" t="s">
        <v>610</v>
      </c>
      <c r="B18" s="4845">
        <v>35779</v>
      </c>
      <c r="C18" s="4846">
        <v>22.2</v>
      </c>
      <c r="D18" s="4846">
        <v>5.0999999999999996</v>
      </c>
      <c r="E18" s="4846">
        <v>23.5</v>
      </c>
      <c r="F18" s="4846">
        <v>8.3000000000000007</v>
      </c>
      <c r="G18" s="4846">
        <v>12.8</v>
      </c>
    </row>
    <row r="19" spans="1:9" ht="15" customHeight="1" x14ac:dyDescent="0.3">
      <c r="A19" s="4683" t="s">
        <v>611</v>
      </c>
      <c r="B19" s="4847">
        <v>36204</v>
      </c>
      <c r="C19" s="4846">
        <v>22.4</v>
      </c>
      <c r="D19" s="4846">
        <v>5.8</v>
      </c>
      <c r="E19" s="4846">
        <v>22.2</v>
      </c>
      <c r="F19" s="4846">
        <v>7.7</v>
      </c>
      <c r="G19" s="4846">
        <v>12.8</v>
      </c>
    </row>
    <row r="20" spans="1:9" ht="15" customHeight="1" x14ac:dyDescent="0.3">
      <c r="A20" s="4683" t="s">
        <v>612</v>
      </c>
      <c r="B20" s="4847">
        <v>36626</v>
      </c>
      <c r="C20" s="4846">
        <v>22.3</v>
      </c>
      <c r="D20" s="4846">
        <v>6</v>
      </c>
      <c r="E20" s="4846">
        <v>23.7</v>
      </c>
      <c r="F20" s="4846">
        <v>12.5</v>
      </c>
      <c r="G20" s="4846">
        <v>12.9</v>
      </c>
    </row>
    <row r="21" spans="1:9" ht="15" customHeight="1" x14ac:dyDescent="0.3">
      <c r="A21" s="4683" t="s">
        <v>613</v>
      </c>
      <c r="B21" s="4847">
        <v>37047</v>
      </c>
      <c r="C21" s="4846">
        <v>23.2</v>
      </c>
      <c r="D21" s="4846">
        <v>5.9</v>
      </c>
      <c r="E21" s="4846">
        <v>23.2</v>
      </c>
      <c r="F21" s="4846">
        <v>17.100000000000001</v>
      </c>
      <c r="G21" s="4846">
        <v>13.2</v>
      </c>
    </row>
    <row r="22" spans="1:9" ht="15" customHeight="1" x14ac:dyDescent="0.3">
      <c r="A22" s="4683" t="s">
        <v>614</v>
      </c>
      <c r="B22" s="4847">
        <v>37470</v>
      </c>
      <c r="C22" s="4846">
        <v>23.7</v>
      </c>
      <c r="D22" s="4846">
        <v>5.8</v>
      </c>
      <c r="E22" s="4846">
        <v>19.5</v>
      </c>
      <c r="F22" s="4846">
        <v>18.8</v>
      </c>
      <c r="G22" s="4846">
        <v>12.8</v>
      </c>
    </row>
    <row r="23" spans="1:9" ht="15" customHeight="1" x14ac:dyDescent="0.3">
      <c r="A23" s="4683" t="s">
        <v>615</v>
      </c>
      <c r="B23" s="4847">
        <v>37893</v>
      </c>
      <c r="C23" s="4846">
        <v>23.9</v>
      </c>
      <c r="D23" s="4846">
        <v>6</v>
      </c>
      <c r="E23" s="4846">
        <v>20.6</v>
      </c>
      <c r="F23" s="4846">
        <v>17.3</v>
      </c>
      <c r="G23" s="4846">
        <v>11.9</v>
      </c>
    </row>
    <row r="24" spans="1:9" ht="15" customHeight="1" x14ac:dyDescent="0.3">
      <c r="A24" s="4683" t="s">
        <v>616</v>
      </c>
      <c r="B24" s="4847">
        <v>38320</v>
      </c>
      <c r="C24" s="4846">
        <v>22.8</v>
      </c>
      <c r="D24" s="4846">
        <v>5.6</v>
      </c>
      <c r="E24" s="4846">
        <v>18.3</v>
      </c>
      <c r="F24" s="4846">
        <v>14.7</v>
      </c>
      <c r="G24" s="4846">
        <v>10.7</v>
      </c>
    </row>
    <row r="25" spans="1:9" ht="15" customHeight="1" x14ac:dyDescent="0.3">
      <c r="A25" s="4683" t="s">
        <v>617</v>
      </c>
      <c r="B25" s="4847">
        <v>38743</v>
      </c>
      <c r="C25" s="4846">
        <v>21.6</v>
      </c>
      <c r="D25" s="4846">
        <v>5.4</v>
      </c>
      <c r="E25" s="4846">
        <v>19.899999999999999</v>
      </c>
      <c r="F25" s="4846">
        <v>13</v>
      </c>
      <c r="G25" s="4846">
        <v>10</v>
      </c>
    </row>
    <row r="26" spans="1:9" ht="15" customHeight="1" x14ac:dyDescent="0.3">
      <c r="A26" s="4683" t="s">
        <v>618</v>
      </c>
      <c r="B26" s="4847">
        <v>39166</v>
      </c>
      <c r="C26" s="4846">
        <v>20</v>
      </c>
      <c r="D26" s="4846">
        <v>5.3</v>
      </c>
      <c r="E26" s="4846">
        <v>15.3</v>
      </c>
      <c r="F26" s="4846">
        <v>11</v>
      </c>
      <c r="G26" s="4846">
        <v>9.3000000000000007</v>
      </c>
    </row>
    <row r="27" spans="1:9" ht="15" customHeight="1" x14ac:dyDescent="0.3">
      <c r="A27" s="4683" t="s">
        <v>619</v>
      </c>
      <c r="B27" s="4847">
        <v>39587</v>
      </c>
      <c r="C27" s="4846">
        <v>18.7</v>
      </c>
      <c r="D27" s="4846">
        <v>5.8</v>
      </c>
      <c r="E27" s="4846">
        <v>14.9</v>
      </c>
      <c r="F27" s="4846">
        <v>8.5</v>
      </c>
      <c r="G27" s="4846">
        <v>9.1</v>
      </c>
    </row>
    <row r="28" spans="1:9" ht="15" customHeight="1" x14ac:dyDescent="0.3">
      <c r="A28" s="4683" t="s">
        <v>620</v>
      </c>
      <c r="B28" s="4847">
        <v>40009</v>
      </c>
      <c r="C28" s="4846">
        <v>17.8</v>
      </c>
      <c r="D28" s="4846">
        <v>5.8</v>
      </c>
      <c r="E28" s="4846">
        <v>15</v>
      </c>
      <c r="F28" s="4846">
        <v>7.4</v>
      </c>
      <c r="G28" s="4846">
        <v>8.6999999999999993</v>
      </c>
    </row>
    <row r="29" spans="1:9" ht="15" customHeight="1" x14ac:dyDescent="0.3">
      <c r="A29" s="4683">
        <v>2011</v>
      </c>
      <c r="B29" s="4847">
        <v>40434</v>
      </c>
      <c r="C29" s="4846">
        <v>17.7</v>
      </c>
      <c r="D29" s="4846">
        <v>5.8</v>
      </c>
      <c r="E29" s="4846">
        <v>17.3</v>
      </c>
      <c r="F29" s="4846">
        <v>8.8000000000000007</v>
      </c>
      <c r="G29" s="4846">
        <v>8.8000000000000007</v>
      </c>
    </row>
    <row r="30" spans="1:9" ht="15" customHeight="1" x14ac:dyDescent="0.3">
      <c r="A30" s="4684">
        <v>2012</v>
      </c>
      <c r="B30" s="4847">
        <v>40818</v>
      </c>
      <c r="C30" s="4846">
        <v>17.399999999999999</v>
      </c>
      <c r="D30" s="4846">
        <v>5.5</v>
      </c>
      <c r="E30" s="4846">
        <v>15.5</v>
      </c>
      <c r="F30" s="4846">
        <v>6.5</v>
      </c>
      <c r="G30" s="4846">
        <v>8.6889770852728372</v>
      </c>
      <c r="I30" s="4263"/>
    </row>
    <row r="31" spans="1:9" ht="15" customHeight="1" x14ac:dyDescent="0.3">
      <c r="A31" s="4684">
        <v>2013</v>
      </c>
      <c r="B31" s="4847">
        <v>41158</v>
      </c>
      <c r="C31" s="4846">
        <v>17.2</v>
      </c>
      <c r="D31" s="4846">
        <v>5.6</v>
      </c>
      <c r="E31" s="4846">
        <v>17</v>
      </c>
      <c r="F31" s="4846">
        <v>8.9</v>
      </c>
      <c r="G31" s="4846">
        <v>8.5848032784229868</v>
      </c>
      <c r="I31" s="4263"/>
    </row>
    <row r="32" spans="1:9" ht="15" customHeight="1" x14ac:dyDescent="0.3">
      <c r="A32" s="4684">
        <v>2014</v>
      </c>
      <c r="B32" s="4847">
        <v>41232</v>
      </c>
      <c r="C32" s="4846">
        <v>16.7</v>
      </c>
      <c r="D32" s="4846">
        <v>5.7</v>
      </c>
      <c r="E32" s="4846">
        <v>14</v>
      </c>
      <c r="F32" s="4846">
        <v>8.6</v>
      </c>
      <c r="G32" s="4846">
        <v>8.1813478204630705</v>
      </c>
      <c r="I32" s="4263"/>
    </row>
    <row r="33" spans="1:9" ht="15" customHeight="1" x14ac:dyDescent="0.3">
      <c r="A33" s="4684">
        <v>2015</v>
      </c>
      <c r="B33" s="4847">
        <v>41427</v>
      </c>
      <c r="C33" s="4846">
        <v>17.100000000000001</v>
      </c>
      <c r="D33" s="4846">
        <v>6</v>
      </c>
      <c r="E33" s="4846">
        <v>16</v>
      </c>
      <c r="F33" s="4846">
        <v>11.6</v>
      </c>
      <c r="G33" s="4846">
        <v>7.7888011844127423</v>
      </c>
      <c r="I33" s="4263"/>
    </row>
    <row r="34" spans="1:9" ht="15" customHeight="1" x14ac:dyDescent="0.3">
      <c r="A34" s="4684">
        <v>2016</v>
      </c>
      <c r="B34" s="4847">
        <v>41668</v>
      </c>
      <c r="C34" s="4846">
        <v>17.899999999999999</v>
      </c>
      <c r="D34" s="4846">
        <v>5.8</v>
      </c>
      <c r="E34" s="4846">
        <v>15.6</v>
      </c>
      <c r="F34" s="4846">
        <v>10.6</v>
      </c>
      <c r="G34" s="4846">
        <v>7.8717481040606705</v>
      </c>
      <c r="I34" s="4263"/>
    </row>
    <row r="35" spans="1:9" ht="15" customHeight="1" x14ac:dyDescent="0.3">
      <c r="A35" s="4684">
        <v>2017</v>
      </c>
      <c r="B35" s="4847">
        <v>41974</v>
      </c>
      <c r="C35" s="4846">
        <v>18.399999999999999</v>
      </c>
      <c r="D35" s="4846">
        <v>5.9</v>
      </c>
      <c r="E35" s="4846">
        <v>17.2</v>
      </c>
      <c r="F35" s="4846">
        <v>10.199999999999999</v>
      </c>
      <c r="G35" s="4846">
        <v>8.4337923476437791</v>
      </c>
      <c r="I35" s="4263"/>
    </row>
    <row r="36" spans="1:9" ht="18.75" customHeight="1" x14ac:dyDescent="0.3">
      <c r="A36" s="4684">
        <v>2018</v>
      </c>
      <c r="B36" s="4847">
        <v>42294</v>
      </c>
      <c r="C36" s="4846">
        <v>18.7</v>
      </c>
      <c r="D36" s="4846">
        <v>6</v>
      </c>
      <c r="E36" s="4846">
        <v>18.100000000000001</v>
      </c>
      <c r="F36" s="4846">
        <v>9.1999999999999993</v>
      </c>
      <c r="G36" s="4846">
        <v>9.1265900600558005</v>
      </c>
      <c r="H36" s="4848"/>
      <c r="I36" s="4263"/>
    </row>
    <row r="37" spans="1:9" ht="16.5" customHeight="1" x14ac:dyDescent="0.3">
      <c r="A37" s="4684">
        <v>2019</v>
      </c>
      <c r="B37" s="4847">
        <v>42552</v>
      </c>
      <c r="C37" s="4846">
        <v>19.399999999999999</v>
      </c>
      <c r="D37" s="4846">
        <v>6.4</v>
      </c>
      <c r="E37" s="4846">
        <v>17.3</v>
      </c>
      <c r="F37" s="4846">
        <v>9.6</v>
      </c>
      <c r="G37" s="4846">
        <v>9.4315974180610382</v>
      </c>
      <c r="I37" s="4263"/>
    </row>
    <row r="38" spans="1:9" ht="16.5" customHeight="1" x14ac:dyDescent="0.3">
      <c r="A38" s="4684">
        <v>2020</v>
      </c>
      <c r="B38" s="4847">
        <v>42916</v>
      </c>
      <c r="C38" s="4846">
        <v>20.100000000000001</v>
      </c>
      <c r="D38" s="4846">
        <v>6.5</v>
      </c>
      <c r="E38" s="4846">
        <v>17</v>
      </c>
      <c r="F38" s="4846">
        <v>10.3</v>
      </c>
      <c r="G38" s="4846">
        <v>8.9632460310063067</v>
      </c>
      <c r="I38" s="4263"/>
    </row>
    <row r="39" spans="1:9" ht="16.5" customHeight="1" x14ac:dyDescent="0.3">
      <c r="A39" s="4684">
        <v>2021</v>
      </c>
      <c r="B39" s="4847">
        <v>43240</v>
      </c>
      <c r="C39" s="4846">
        <v>20.5</v>
      </c>
      <c r="D39" s="4846">
        <v>7.2</v>
      </c>
      <c r="E39" s="4846">
        <v>13.9</v>
      </c>
      <c r="F39" s="4846">
        <v>9.3000000000000007</v>
      </c>
      <c r="G39" s="4846">
        <v>8.3410422448350303</v>
      </c>
      <c r="I39" s="4263"/>
    </row>
    <row r="40" spans="1:9" ht="17.25" customHeight="1" x14ac:dyDescent="0.3">
      <c r="A40" s="4684">
        <v>2022</v>
      </c>
      <c r="B40" s="4847">
        <v>43604</v>
      </c>
      <c r="C40" s="4846">
        <v>19.3</v>
      </c>
      <c r="D40" s="4846">
        <v>7.1</v>
      </c>
      <c r="E40" s="4846">
        <v>12.7</v>
      </c>
      <c r="F40" s="4846">
        <v>8.3000000000000007</v>
      </c>
      <c r="G40" s="4846">
        <v>8.1032321193774273</v>
      </c>
      <c r="I40" s="4263"/>
    </row>
    <row r="41" spans="1:9" ht="17.25" customHeight="1" x14ac:dyDescent="0.3">
      <c r="A41" s="4684">
        <v>2023</v>
      </c>
      <c r="B41" s="4847">
        <v>43888</v>
      </c>
      <c r="C41" s="4846">
        <v>18.3</v>
      </c>
      <c r="D41" s="4846">
        <v>7.5</v>
      </c>
      <c r="E41" s="4846">
        <v>12</v>
      </c>
      <c r="F41" s="4846">
        <v>7.4</v>
      </c>
      <c r="G41" s="4846">
        <v>8.1875075950905334</v>
      </c>
      <c r="I41" s="4263"/>
    </row>
    <row r="42" spans="1:9" ht="17.25" customHeight="1" thickBot="1" x14ac:dyDescent="0.35">
      <c r="A42" s="4690" t="s">
        <v>621</v>
      </c>
      <c r="B42" s="4849">
        <v>44204</v>
      </c>
      <c r="C42" s="4850">
        <v>17.3</v>
      </c>
      <c r="D42" s="4850">
        <v>7.7</v>
      </c>
      <c r="E42" s="4850">
        <v>14.4</v>
      </c>
      <c r="F42" s="4850">
        <v>9.1</v>
      </c>
      <c r="G42" s="4850">
        <v>8.3000000000000007</v>
      </c>
      <c r="I42" s="4263"/>
    </row>
    <row r="43" spans="1:9" ht="6.75" customHeight="1" x14ac:dyDescent="0.3"/>
    <row r="44" spans="1:9" ht="15" customHeight="1" x14ac:dyDescent="0.3">
      <c r="A44" s="4851" t="s">
        <v>622</v>
      </c>
      <c r="B44" s="4851"/>
      <c r="C44" s="4851"/>
      <c r="D44" s="4851"/>
      <c r="E44" s="4851"/>
      <c r="F44" s="4851"/>
      <c r="G44" s="4851"/>
    </row>
    <row r="45" spans="1:9" ht="15" customHeight="1" x14ac:dyDescent="0.3">
      <c r="A45" s="4852" t="s">
        <v>623</v>
      </c>
      <c r="B45" s="4851"/>
      <c r="C45" s="4851"/>
      <c r="D45" s="4851"/>
      <c r="E45" s="4851"/>
      <c r="F45" s="4851"/>
      <c r="G45" s="4851"/>
    </row>
    <row r="46" spans="1:9" ht="15" customHeight="1" x14ac:dyDescent="0.3">
      <c r="A46" s="4853" t="s">
        <v>624</v>
      </c>
      <c r="B46" s="4851"/>
      <c r="C46" s="4851"/>
      <c r="D46" s="4851"/>
      <c r="E46" s="4851"/>
      <c r="F46" s="4851"/>
      <c r="G46" s="4851"/>
    </row>
    <row r="47" spans="1:9" ht="15" customHeight="1" x14ac:dyDescent="0.3">
      <c r="A47" s="4852" t="s">
        <v>625</v>
      </c>
      <c r="B47" s="4851"/>
      <c r="C47" s="4851"/>
      <c r="D47" s="4851"/>
      <c r="E47" s="4851"/>
      <c r="F47" s="4851"/>
      <c r="G47" s="4851"/>
    </row>
    <row r="48" spans="1:9" ht="15" customHeight="1" x14ac:dyDescent="0.3">
      <c r="A48" s="4853" t="s">
        <v>626</v>
      </c>
      <c r="B48" s="4851"/>
      <c r="C48" s="4851"/>
      <c r="D48" s="4851"/>
      <c r="E48" s="4851"/>
      <c r="F48" s="4851"/>
      <c r="G48" s="4851"/>
    </row>
    <row r="49" spans="1:7" ht="15" customHeight="1" x14ac:dyDescent="0.3">
      <c r="A49" s="4852" t="s">
        <v>627</v>
      </c>
      <c r="B49" s="4851"/>
      <c r="C49" s="4851"/>
      <c r="D49" s="4851"/>
      <c r="E49" s="4851"/>
      <c r="F49" s="4851"/>
      <c r="G49" s="4851"/>
    </row>
    <row r="50" spans="1:7" ht="15" customHeight="1" x14ac:dyDescent="0.3">
      <c r="A50" s="4852" t="s">
        <v>628</v>
      </c>
      <c r="B50" s="4851"/>
      <c r="C50" s="4851"/>
      <c r="G50" s="4851"/>
    </row>
  </sheetData>
  <mergeCells count="1">
    <mergeCell ref="A1:G1"/>
  </mergeCells>
  <hyperlinks>
    <hyperlink ref="A1:G1" location="CONTENT!B4" display="Back to table of contents" xr:uid="{5F3665BB-07DF-4373-8C14-C80F6AC8510F}"/>
    <hyperlink ref="A1" location="CONTENT!A1" display="Back to table of contents" xr:uid="{A967E05B-13C7-4015-9E3D-B0CC00EB1230}"/>
  </hyperlinks>
  <pageMargins left="0.86614173228346458" right="0.51181102362204722" top="0.9055118110236221" bottom="3.937007874015748E-2" header="0.6692913385826772" footer="0.39370078740157483"/>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36C2D-9A91-4A7B-90DD-E4A0404A1D5E}">
  <dimension ref="A1:M29"/>
  <sheetViews>
    <sheetView workbookViewId="0">
      <pane xSplit="1" ySplit="5" topLeftCell="B6" activePane="bottomRight" state="frozen"/>
      <selection sqref="A1:G1"/>
      <selection pane="topRight" sqref="A1:G1"/>
      <selection pane="bottomLeft" sqref="A1:G1"/>
      <selection pane="bottomRight" activeCell="B6" sqref="B6"/>
    </sheetView>
  </sheetViews>
  <sheetFormatPr defaultColWidth="9.59765625" defaultRowHeight="15.6" x14ac:dyDescent="0.3"/>
  <cols>
    <col min="1" max="1" width="10.5" style="273" customWidth="1"/>
    <col min="2" max="2" width="9.8984375" style="273" customWidth="1"/>
    <col min="3" max="3" width="10.59765625" style="273" customWidth="1"/>
    <col min="4" max="4" width="9.69921875" style="273" customWidth="1"/>
    <col min="5" max="5" width="10.8984375" style="273" customWidth="1"/>
    <col min="6" max="6" width="9.69921875" style="273" customWidth="1"/>
    <col min="7" max="7" width="10.19921875" style="273" customWidth="1"/>
    <col min="8" max="8" width="9.8984375" style="273" customWidth="1"/>
    <col min="9" max="9" width="9.09765625" style="273" customWidth="1"/>
    <col min="10" max="13" width="8.69921875" style="273" customWidth="1"/>
    <col min="14" max="14" width="7" style="273" customWidth="1"/>
    <col min="15" max="16384" width="9.59765625" style="273"/>
  </cols>
  <sheetData>
    <row r="1" spans="1:13" x14ac:dyDescent="0.3">
      <c r="A1" s="5863" t="s">
        <v>0</v>
      </c>
      <c r="B1" s="5863"/>
      <c r="C1" s="5863"/>
      <c r="D1" s="5863"/>
      <c r="E1" s="5863"/>
      <c r="F1" s="5863"/>
      <c r="G1" s="5863"/>
    </row>
    <row r="2" spans="1:13" ht="20.25" customHeight="1" x14ac:dyDescent="0.3">
      <c r="A2" s="270" t="s">
        <v>629</v>
      </c>
    </row>
    <row r="3" spans="1:13" ht="10.5" customHeight="1" thickBot="1" x14ac:dyDescent="0.35"/>
    <row r="4" spans="1:13" ht="20.25" customHeight="1" thickBot="1" x14ac:dyDescent="0.35">
      <c r="A4" s="5902" t="s">
        <v>61</v>
      </c>
      <c r="B4" s="4665"/>
      <c r="C4" s="4669" t="s">
        <v>496</v>
      </c>
      <c r="D4" s="4670"/>
      <c r="E4" s="4665"/>
      <c r="F4" s="4669" t="s">
        <v>478</v>
      </c>
      <c r="G4" s="4670"/>
      <c r="H4" s="4665"/>
      <c r="I4" s="4669" t="s">
        <v>630</v>
      </c>
      <c r="J4" s="4670"/>
      <c r="K4" s="4665"/>
      <c r="L4" s="4669" t="s">
        <v>574</v>
      </c>
      <c r="M4" s="4670"/>
    </row>
    <row r="5" spans="1:13" ht="20.25" customHeight="1" thickBot="1" x14ac:dyDescent="0.35">
      <c r="A5" s="5903"/>
      <c r="B5" s="4820" t="s">
        <v>631</v>
      </c>
      <c r="C5" s="4609" t="s">
        <v>63</v>
      </c>
      <c r="D5" s="4470" t="s">
        <v>224</v>
      </c>
      <c r="E5" s="4820" t="s">
        <v>631</v>
      </c>
      <c r="F5" s="4609" t="s">
        <v>63</v>
      </c>
      <c r="G5" s="4470" t="s">
        <v>224</v>
      </c>
      <c r="H5" s="4820" t="s">
        <v>631</v>
      </c>
      <c r="I5" s="4609" t="s">
        <v>63</v>
      </c>
      <c r="J5" s="4470" t="s">
        <v>224</v>
      </c>
      <c r="K5" s="4820" t="s">
        <v>631</v>
      </c>
      <c r="L5" s="4609" t="s">
        <v>63</v>
      </c>
      <c r="M5" s="4470" t="s">
        <v>224</v>
      </c>
    </row>
    <row r="6" spans="1:13" ht="18" customHeight="1" x14ac:dyDescent="0.3">
      <c r="A6" s="4764">
        <v>2005</v>
      </c>
      <c r="B6" s="4821">
        <v>18820</v>
      </c>
      <c r="C6" s="4822">
        <v>9554</v>
      </c>
      <c r="D6" s="4823">
        <v>9266</v>
      </c>
      <c r="E6" s="4821">
        <v>8646</v>
      </c>
      <c r="F6" s="4822">
        <v>4863</v>
      </c>
      <c r="G6" s="4823">
        <v>3783</v>
      </c>
      <c r="H6" s="4824">
        <v>248</v>
      </c>
      <c r="I6" s="4825">
        <v>146</v>
      </c>
      <c r="J6" s="4826">
        <v>102</v>
      </c>
      <c r="K6" s="4827">
        <v>185</v>
      </c>
      <c r="L6" s="4825">
        <v>92</v>
      </c>
      <c r="M6" s="4826">
        <v>93</v>
      </c>
    </row>
    <row r="7" spans="1:13" ht="18" customHeight="1" x14ac:dyDescent="0.3">
      <c r="A7" s="4764">
        <v>2006</v>
      </c>
      <c r="B7" s="4821">
        <v>17604</v>
      </c>
      <c r="C7" s="4822">
        <v>9081</v>
      </c>
      <c r="D7" s="4823">
        <v>8523</v>
      </c>
      <c r="E7" s="4821">
        <v>9162</v>
      </c>
      <c r="F7" s="4822">
        <v>5036</v>
      </c>
      <c r="G7" s="4823">
        <v>4126</v>
      </c>
      <c r="H7" s="4824">
        <v>249</v>
      </c>
      <c r="I7" s="4825">
        <v>138</v>
      </c>
      <c r="J7" s="4826">
        <v>111</v>
      </c>
      <c r="K7" s="4827">
        <v>147</v>
      </c>
      <c r="L7" s="4825">
        <v>85</v>
      </c>
      <c r="M7" s="4826">
        <v>62</v>
      </c>
    </row>
    <row r="8" spans="1:13" ht="18" customHeight="1" x14ac:dyDescent="0.3">
      <c r="A8" s="4764">
        <v>2007</v>
      </c>
      <c r="B8" s="4821">
        <v>17034</v>
      </c>
      <c r="C8" s="4822">
        <v>8676</v>
      </c>
      <c r="D8" s="4823">
        <v>8358</v>
      </c>
      <c r="E8" s="4821">
        <v>8498</v>
      </c>
      <c r="F8" s="4822">
        <v>4749</v>
      </c>
      <c r="G8" s="4823">
        <v>3749</v>
      </c>
      <c r="H8" s="4824">
        <v>261</v>
      </c>
      <c r="I8" s="4825">
        <v>138</v>
      </c>
      <c r="J8" s="4826">
        <v>123</v>
      </c>
      <c r="K8" s="4827">
        <v>172</v>
      </c>
      <c r="L8" s="4825">
        <v>100</v>
      </c>
      <c r="M8" s="4826">
        <v>72</v>
      </c>
    </row>
    <row r="9" spans="1:13" ht="18" customHeight="1" x14ac:dyDescent="0.3">
      <c r="A9" s="4764">
        <v>2008</v>
      </c>
      <c r="B9" s="4821">
        <v>16372</v>
      </c>
      <c r="C9" s="4822">
        <v>8248</v>
      </c>
      <c r="D9" s="4823">
        <v>8124</v>
      </c>
      <c r="E9" s="4821">
        <v>9004</v>
      </c>
      <c r="F9" s="4822">
        <v>5094</v>
      </c>
      <c r="G9" s="4823">
        <v>3910</v>
      </c>
      <c r="H9" s="4824">
        <v>236</v>
      </c>
      <c r="I9" s="4825">
        <v>138</v>
      </c>
      <c r="J9" s="4826">
        <v>98</v>
      </c>
      <c r="K9" s="4827">
        <v>165</v>
      </c>
      <c r="L9" s="4825">
        <v>84</v>
      </c>
      <c r="M9" s="4826">
        <v>81</v>
      </c>
    </row>
    <row r="10" spans="1:13" ht="18" customHeight="1" x14ac:dyDescent="0.3">
      <c r="A10" s="4764">
        <v>2009</v>
      </c>
      <c r="B10" s="4821">
        <v>15344</v>
      </c>
      <c r="C10" s="4822">
        <v>7758</v>
      </c>
      <c r="D10" s="4823">
        <v>7586</v>
      </c>
      <c r="E10" s="4821">
        <v>9224</v>
      </c>
      <c r="F10" s="4822">
        <v>5226</v>
      </c>
      <c r="G10" s="4823">
        <v>3998</v>
      </c>
      <c r="H10" s="4824">
        <v>205</v>
      </c>
      <c r="I10" s="4825">
        <v>114</v>
      </c>
      <c r="J10" s="4826">
        <v>91</v>
      </c>
      <c r="K10" s="4827">
        <v>138</v>
      </c>
      <c r="L10" s="4825">
        <v>81</v>
      </c>
      <c r="M10" s="4826">
        <v>57</v>
      </c>
    </row>
    <row r="11" spans="1:13" ht="18" customHeight="1" x14ac:dyDescent="0.3">
      <c r="A11" s="4764">
        <v>2010</v>
      </c>
      <c r="B11" s="4821">
        <v>15005</v>
      </c>
      <c r="C11" s="4822">
        <v>7567</v>
      </c>
      <c r="D11" s="4823">
        <v>7438</v>
      </c>
      <c r="E11" s="4821">
        <v>9131</v>
      </c>
      <c r="F11" s="4822">
        <v>5076</v>
      </c>
      <c r="G11" s="4823">
        <v>4055</v>
      </c>
      <c r="H11" s="4824">
        <v>187</v>
      </c>
      <c r="I11" s="4825">
        <v>106</v>
      </c>
      <c r="J11" s="4826">
        <v>81</v>
      </c>
      <c r="K11" s="4827">
        <v>103</v>
      </c>
      <c r="L11" s="4825">
        <v>60</v>
      </c>
      <c r="M11" s="4826">
        <v>43</v>
      </c>
    </row>
    <row r="12" spans="1:13" ht="18" customHeight="1" x14ac:dyDescent="0.3">
      <c r="A12" s="4764">
        <v>2011</v>
      </c>
      <c r="B12" s="4821">
        <v>14701</v>
      </c>
      <c r="C12" s="4822">
        <v>7438</v>
      </c>
      <c r="D12" s="4823">
        <v>7263</v>
      </c>
      <c r="E12" s="4821">
        <v>9170</v>
      </c>
      <c r="F12" s="4822">
        <v>5236</v>
      </c>
      <c r="G12" s="4823">
        <v>3934</v>
      </c>
      <c r="H12" s="4824">
        <v>189</v>
      </c>
      <c r="I12" s="4825">
        <v>102</v>
      </c>
      <c r="J12" s="4826">
        <v>87</v>
      </c>
      <c r="K12" s="4827">
        <v>139</v>
      </c>
      <c r="L12" s="4825">
        <v>72</v>
      </c>
      <c r="M12" s="4826">
        <v>67</v>
      </c>
    </row>
    <row r="13" spans="1:13" ht="18" customHeight="1" x14ac:dyDescent="0.3">
      <c r="A13" s="4764">
        <v>2012</v>
      </c>
      <c r="B13" s="4821">
        <v>14494</v>
      </c>
      <c r="C13" s="4822">
        <v>7415</v>
      </c>
      <c r="D13" s="4823">
        <v>7079</v>
      </c>
      <c r="E13" s="4821">
        <v>9343</v>
      </c>
      <c r="F13" s="4822">
        <v>5123</v>
      </c>
      <c r="G13" s="4823">
        <v>4220</v>
      </c>
      <c r="H13" s="4824">
        <v>199</v>
      </c>
      <c r="I13" s="4825">
        <v>118</v>
      </c>
      <c r="J13" s="4826">
        <v>81</v>
      </c>
      <c r="K13" s="4827">
        <v>140</v>
      </c>
      <c r="L13" s="4825">
        <v>76</v>
      </c>
      <c r="M13" s="4826">
        <v>64</v>
      </c>
    </row>
    <row r="14" spans="1:13" ht="18" customHeight="1" x14ac:dyDescent="0.3">
      <c r="A14" s="4764">
        <v>2013</v>
      </c>
      <c r="B14" s="4821">
        <v>13688</v>
      </c>
      <c r="C14" s="4822">
        <v>6940</v>
      </c>
      <c r="D14" s="4823">
        <v>6748</v>
      </c>
      <c r="E14" s="4821">
        <v>9440</v>
      </c>
      <c r="F14" s="4822">
        <v>5237</v>
      </c>
      <c r="G14" s="4823">
        <v>4203</v>
      </c>
      <c r="H14" s="4824">
        <v>165</v>
      </c>
      <c r="I14" s="4825">
        <v>93</v>
      </c>
      <c r="J14" s="4826">
        <v>72</v>
      </c>
      <c r="K14" s="4827">
        <v>117</v>
      </c>
      <c r="L14" s="4825">
        <v>64</v>
      </c>
      <c r="M14" s="4826">
        <v>53</v>
      </c>
    </row>
    <row r="15" spans="1:13" ht="18" customHeight="1" x14ac:dyDescent="0.3">
      <c r="A15" s="4764">
        <v>2014</v>
      </c>
      <c r="B15" s="4821">
        <v>13415</v>
      </c>
      <c r="C15" s="4822">
        <v>6781</v>
      </c>
      <c r="D15" s="4823">
        <v>6634</v>
      </c>
      <c r="E15" s="4821">
        <v>9682</v>
      </c>
      <c r="F15" s="4822">
        <v>5329</v>
      </c>
      <c r="G15" s="4823">
        <v>4353</v>
      </c>
      <c r="H15" s="4824">
        <v>194</v>
      </c>
      <c r="I15" s="4825">
        <v>96</v>
      </c>
      <c r="J15" s="4826">
        <v>98</v>
      </c>
      <c r="K15" s="4827">
        <v>138</v>
      </c>
      <c r="L15" s="4825">
        <v>73</v>
      </c>
      <c r="M15" s="4826">
        <v>65</v>
      </c>
    </row>
    <row r="16" spans="1:13" ht="18" customHeight="1" x14ac:dyDescent="0.3">
      <c r="A16" s="4764">
        <v>2015</v>
      </c>
      <c r="B16" s="4821">
        <v>12738</v>
      </c>
      <c r="C16" s="4822">
        <v>6584</v>
      </c>
      <c r="D16" s="4823">
        <v>6154</v>
      </c>
      <c r="E16" s="4821">
        <v>9747</v>
      </c>
      <c r="F16" s="4822">
        <v>5444</v>
      </c>
      <c r="G16" s="4823">
        <v>4303</v>
      </c>
      <c r="H16" s="4824">
        <v>173</v>
      </c>
      <c r="I16" s="4825">
        <v>90</v>
      </c>
      <c r="J16" s="4826">
        <v>83</v>
      </c>
      <c r="K16" s="4827">
        <v>125</v>
      </c>
      <c r="L16" s="4825">
        <v>65</v>
      </c>
      <c r="M16" s="4826">
        <v>60</v>
      </c>
    </row>
    <row r="17" spans="1:13" ht="18" customHeight="1" x14ac:dyDescent="0.3">
      <c r="A17" s="4764">
        <v>2016</v>
      </c>
      <c r="B17" s="4821">
        <v>13082</v>
      </c>
      <c r="C17" s="4822">
        <v>6653</v>
      </c>
      <c r="D17" s="4823">
        <v>6429</v>
      </c>
      <c r="E17" s="4821">
        <v>10174</v>
      </c>
      <c r="F17" s="4822">
        <v>5588</v>
      </c>
      <c r="G17" s="4823">
        <v>4586</v>
      </c>
      <c r="H17" s="4824">
        <v>154</v>
      </c>
      <c r="I17" s="4825">
        <v>81</v>
      </c>
      <c r="J17" s="4826">
        <v>73</v>
      </c>
      <c r="K17" s="4827">
        <v>127</v>
      </c>
      <c r="L17" s="4825">
        <v>69</v>
      </c>
      <c r="M17" s="4826">
        <v>58</v>
      </c>
    </row>
    <row r="18" spans="1:13" ht="18" customHeight="1" x14ac:dyDescent="0.3">
      <c r="A18" s="4764">
        <v>2017</v>
      </c>
      <c r="B18" s="4821">
        <v>13479</v>
      </c>
      <c r="C18" s="4822">
        <v>6893</v>
      </c>
      <c r="D18" s="4823">
        <v>6586</v>
      </c>
      <c r="E18" s="4821">
        <v>10140</v>
      </c>
      <c r="F18" s="4822">
        <v>5572</v>
      </c>
      <c r="G18" s="4823">
        <v>4568</v>
      </c>
      <c r="H18" s="4824">
        <v>164</v>
      </c>
      <c r="I18" s="4825">
        <v>98</v>
      </c>
      <c r="J18" s="4826">
        <v>66</v>
      </c>
      <c r="K18" s="4827">
        <v>135</v>
      </c>
      <c r="L18" s="4825">
        <v>78</v>
      </c>
      <c r="M18" s="4826">
        <v>57</v>
      </c>
    </row>
    <row r="19" spans="1:13" ht="18" customHeight="1" x14ac:dyDescent="0.3">
      <c r="A19" s="4764">
        <v>2018</v>
      </c>
      <c r="B19" s="4821">
        <v>12965</v>
      </c>
      <c r="C19" s="4822">
        <v>6701</v>
      </c>
      <c r="D19" s="4823">
        <v>6264</v>
      </c>
      <c r="E19" s="4821">
        <v>10787</v>
      </c>
      <c r="F19" s="4822">
        <v>5939</v>
      </c>
      <c r="G19" s="4823">
        <v>4848</v>
      </c>
      <c r="H19" s="4824">
        <v>181</v>
      </c>
      <c r="I19" s="4825">
        <v>93</v>
      </c>
      <c r="J19" s="4826">
        <v>88</v>
      </c>
      <c r="K19" s="4827">
        <v>130</v>
      </c>
      <c r="L19" s="4825">
        <v>79</v>
      </c>
      <c r="M19" s="4826">
        <v>51</v>
      </c>
    </row>
    <row r="20" spans="1:13" ht="18" customHeight="1" x14ac:dyDescent="0.3">
      <c r="A20" s="4764">
        <v>2019</v>
      </c>
      <c r="B20" s="4821">
        <v>12862</v>
      </c>
      <c r="C20" s="4822">
        <v>6475</v>
      </c>
      <c r="D20" s="4823">
        <v>6387</v>
      </c>
      <c r="E20" s="4821">
        <v>11174</v>
      </c>
      <c r="F20" s="4822">
        <v>6124</v>
      </c>
      <c r="G20" s="4823">
        <v>5050</v>
      </c>
      <c r="H20" s="4824">
        <v>187</v>
      </c>
      <c r="I20" s="4825">
        <v>103</v>
      </c>
      <c r="J20" s="4826">
        <v>84</v>
      </c>
      <c r="K20" s="4827">
        <v>139</v>
      </c>
      <c r="L20" s="4825">
        <v>69</v>
      </c>
      <c r="M20" s="4826">
        <v>70</v>
      </c>
    </row>
    <row r="21" spans="1:13" ht="18" customHeight="1" x14ac:dyDescent="0.3">
      <c r="A21" s="4764">
        <v>2020</v>
      </c>
      <c r="B21" s="4821">
        <v>13465</v>
      </c>
      <c r="C21" s="4822">
        <v>6910</v>
      </c>
      <c r="D21" s="4823">
        <v>6555</v>
      </c>
      <c r="E21" s="4821">
        <v>11060</v>
      </c>
      <c r="F21" s="4822">
        <v>6186</v>
      </c>
      <c r="G21" s="4823">
        <v>4874</v>
      </c>
      <c r="H21" s="4824">
        <v>200</v>
      </c>
      <c r="I21" s="4825">
        <v>126</v>
      </c>
      <c r="J21" s="4826">
        <v>74</v>
      </c>
      <c r="K21" s="4827">
        <v>141</v>
      </c>
      <c r="L21" s="4825">
        <v>76</v>
      </c>
      <c r="M21" s="4826">
        <v>65</v>
      </c>
    </row>
    <row r="22" spans="1:13" ht="18" customHeight="1" x14ac:dyDescent="0.3">
      <c r="A22" s="4764">
        <v>2021</v>
      </c>
      <c r="B22" s="4821">
        <v>12982</v>
      </c>
      <c r="C22" s="4822">
        <v>6588</v>
      </c>
      <c r="D22" s="4823">
        <v>6394</v>
      </c>
      <c r="E22" s="4821">
        <v>13274</v>
      </c>
      <c r="F22" s="4822">
        <v>7334</v>
      </c>
      <c r="G22" s="4823">
        <v>5940</v>
      </c>
      <c r="H22" s="4824">
        <v>179</v>
      </c>
      <c r="I22" s="4825">
        <v>99</v>
      </c>
      <c r="J22" s="4826">
        <v>80</v>
      </c>
      <c r="K22" s="4827">
        <v>131</v>
      </c>
      <c r="L22" s="4825">
        <v>71</v>
      </c>
      <c r="M22" s="4826">
        <v>60</v>
      </c>
    </row>
    <row r="23" spans="1:13" ht="18" customHeight="1" x14ac:dyDescent="0.3">
      <c r="A23" s="4764">
        <v>2022</v>
      </c>
      <c r="B23" s="4821">
        <v>12096</v>
      </c>
      <c r="C23" s="4822">
        <v>6056</v>
      </c>
      <c r="D23" s="4823">
        <v>6040</v>
      </c>
      <c r="E23" s="4821">
        <v>12938</v>
      </c>
      <c r="F23" s="4822">
        <v>7105</v>
      </c>
      <c r="G23" s="4823">
        <v>5833</v>
      </c>
      <c r="H23" s="4824">
        <v>172</v>
      </c>
      <c r="I23" s="4825">
        <v>111</v>
      </c>
      <c r="J23" s="4826">
        <v>61</v>
      </c>
      <c r="K23" s="4827">
        <v>111</v>
      </c>
      <c r="L23" s="4825">
        <v>51</v>
      </c>
      <c r="M23" s="4826">
        <v>60</v>
      </c>
    </row>
    <row r="24" spans="1:13" ht="18" customHeight="1" x14ac:dyDescent="0.3">
      <c r="A24" s="4764">
        <v>2023</v>
      </c>
      <c r="B24" s="4821">
        <v>12872</v>
      </c>
      <c r="C24" s="4822">
        <v>6641</v>
      </c>
      <c r="D24" s="4823">
        <v>6231</v>
      </c>
      <c r="E24" s="4821">
        <v>11839</v>
      </c>
      <c r="F24" s="4822">
        <v>6585</v>
      </c>
      <c r="G24" s="4823">
        <v>5254</v>
      </c>
      <c r="H24" s="4824">
        <v>168</v>
      </c>
      <c r="I24" s="4825">
        <v>92</v>
      </c>
      <c r="J24" s="4826">
        <v>76</v>
      </c>
      <c r="K24" s="4827">
        <v>104</v>
      </c>
      <c r="L24" s="4825">
        <v>57</v>
      </c>
      <c r="M24" s="4826">
        <v>47</v>
      </c>
    </row>
    <row r="25" spans="1:13" ht="18" customHeight="1" thickBot="1" x14ac:dyDescent="0.35">
      <c r="A25" s="4819">
        <v>2024</v>
      </c>
      <c r="B25" s="4828">
        <v>12852</v>
      </c>
      <c r="C25" s="4829">
        <v>6467</v>
      </c>
      <c r="D25" s="4830">
        <v>6385</v>
      </c>
      <c r="E25" s="4831">
        <v>12506</v>
      </c>
      <c r="F25" s="4829">
        <v>7028</v>
      </c>
      <c r="G25" s="4830">
        <v>5478</v>
      </c>
      <c r="H25" s="4832">
        <v>184</v>
      </c>
      <c r="I25" s="4833">
        <v>97</v>
      </c>
      <c r="J25" s="4834">
        <v>87</v>
      </c>
      <c r="K25" s="4835">
        <v>94</v>
      </c>
      <c r="L25" s="4833">
        <v>47</v>
      </c>
      <c r="M25" s="4834">
        <v>47</v>
      </c>
    </row>
    <row r="26" spans="1:13" ht="21.75" customHeight="1" x14ac:dyDescent="0.3">
      <c r="A26" s="4663" t="s">
        <v>632</v>
      </c>
      <c r="B26" s="4836"/>
      <c r="C26" s="4837"/>
      <c r="D26" s="4837"/>
      <c r="E26" s="4836"/>
      <c r="F26" s="4837"/>
      <c r="G26" s="4837"/>
      <c r="H26" s="4836"/>
      <c r="I26" s="4837"/>
      <c r="J26" s="4837"/>
      <c r="K26" s="4836"/>
      <c r="L26" s="4837"/>
      <c r="M26" s="4837"/>
    </row>
    <row r="27" spans="1:13" x14ac:dyDescent="0.3">
      <c r="A27" s="4838"/>
      <c r="K27" s="273" t="s">
        <v>88</v>
      </c>
    </row>
    <row r="28" spans="1:13" x14ac:dyDescent="0.3">
      <c r="A28" s="4838"/>
    </row>
    <row r="29" spans="1:13" x14ac:dyDescent="0.3">
      <c r="A29" s="4838"/>
    </row>
  </sheetData>
  <mergeCells count="2">
    <mergeCell ref="A4:A5"/>
    <mergeCell ref="A1:G1"/>
  </mergeCells>
  <hyperlinks>
    <hyperlink ref="A1:G1" location="CONTENT!B4" display="Back to table of contents" xr:uid="{FDAEBA0B-84FD-4949-88C5-67596745C31E}"/>
    <hyperlink ref="A1" location="CONTENT!A1" display="Back to table of contents" xr:uid="{14F28C3E-ADCE-4A9B-B121-580EEF3363A7}"/>
  </hyperlinks>
  <pageMargins left="0.9055118110236221" right="0.23622047244094491" top="0.78740157480314965" bottom="0.74803149606299213"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CB545-00E3-46D7-B8D9-1B2D04D82C78}">
  <dimension ref="A1:N20"/>
  <sheetViews>
    <sheetView workbookViewId="0">
      <selection sqref="A1:G1"/>
    </sheetView>
  </sheetViews>
  <sheetFormatPr defaultColWidth="9.59765625" defaultRowHeight="13.8" x14ac:dyDescent="0.25"/>
  <cols>
    <col min="1" max="1" width="23.19921875" style="283" customWidth="1"/>
    <col min="2" max="2" width="12.69921875" style="283" customWidth="1"/>
    <col min="3" max="4" width="8.69921875" style="283" customWidth="1"/>
    <col min="5" max="5" width="8.19921875" style="283" customWidth="1"/>
    <col min="6" max="6" width="7" style="283" customWidth="1"/>
    <col min="7" max="7" width="10.8984375" style="283" customWidth="1"/>
    <col min="8" max="8" width="12.8984375" style="283" customWidth="1"/>
    <col min="9" max="9" width="9.09765625" style="283" customWidth="1"/>
    <col min="10" max="10" width="8.5" style="283" customWidth="1"/>
    <col min="11" max="11" width="8.3984375" style="283" customWidth="1"/>
    <col min="12" max="12" width="7.5" style="283" customWidth="1"/>
    <col min="13" max="13" width="10.69921875" style="283" customWidth="1"/>
    <col min="14" max="14" width="4.59765625" style="283" customWidth="1"/>
    <col min="15" max="16384" width="9.59765625" style="283"/>
  </cols>
  <sheetData>
    <row r="1" spans="1:14" s="273" customFormat="1" ht="15.6" x14ac:dyDescent="0.3">
      <c r="A1" s="5863" t="s">
        <v>0</v>
      </c>
      <c r="B1" s="5863"/>
      <c r="C1" s="5863"/>
      <c r="D1" s="5863"/>
      <c r="E1" s="5863"/>
      <c r="F1" s="5863"/>
      <c r="G1" s="5863"/>
    </row>
    <row r="2" spans="1:14" ht="16.8" x14ac:dyDescent="0.25">
      <c r="A2" s="4723" t="s">
        <v>633</v>
      </c>
    </row>
    <row r="3" spans="1:14" ht="13.5" customHeight="1" thickBot="1" x14ac:dyDescent="0.3"/>
    <row r="4" spans="1:14" ht="25.5" customHeight="1" thickBot="1" x14ac:dyDescent="0.3">
      <c r="A4" s="4460" t="s">
        <v>634</v>
      </c>
      <c r="B4" s="5904">
        <v>2023</v>
      </c>
      <c r="C4" s="5905"/>
      <c r="D4" s="5905"/>
      <c r="E4" s="5905"/>
      <c r="F4" s="5905"/>
      <c r="G4" s="5906"/>
      <c r="H4" s="5904">
        <v>2024</v>
      </c>
      <c r="I4" s="5905"/>
      <c r="J4" s="5905"/>
      <c r="K4" s="5905"/>
      <c r="L4" s="5905"/>
      <c r="M4" s="5906"/>
    </row>
    <row r="5" spans="1:14" ht="45.75" customHeight="1" thickBot="1" x14ac:dyDescent="0.3">
      <c r="A5" s="4796" t="s">
        <v>635</v>
      </c>
      <c r="B5" s="4797" t="s">
        <v>636</v>
      </c>
      <c r="C5" s="4798" t="s">
        <v>496</v>
      </c>
      <c r="D5" s="4799" t="s">
        <v>478</v>
      </c>
      <c r="E5" s="4800" t="s">
        <v>637</v>
      </c>
      <c r="F5" s="4801" t="s">
        <v>574</v>
      </c>
      <c r="G5" s="4802" t="s">
        <v>638</v>
      </c>
      <c r="H5" s="4797" t="s">
        <v>636</v>
      </c>
      <c r="I5" s="4798" t="s">
        <v>496</v>
      </c>
      <c r="J5" s="4799" t="s">
        <v>478</v>
      </c>
      <c r="K5" s="4800" t="s">
        <v>637</v>
      </c>
      <c r="L5" s="4801" t="s">
        <v>574</v>
      </c>
      <c r="M5" s="4802" t="s">
        <v>638</v>
      </c>
      <c r="N5" s="278"/>
    </row>
    <row r="6" spans="1:14" ht="29.25" customHeight="1" x14ac:dyDescent="0.25">
      <c r="A6" s="4803" t="s">
        <v>639</v>
      </c>
      <c r="B6" s="4804">
        <v>110277</v>
      </c>
      <c r="C6" s="4805">
        <v>1605</v>
      </c>
      <c r="D6" s="4805">
        <v>1503</v>
      </c>
      <c r="E6" s="4615">
        <v>32</v>
      </c>
      <c r="F6" s="4615">
        <v>16</v>
      </c>
      <c r="G6" s="4806">
        <v>708</v>
      </c>
      <c r="H6" s="4804">
        <v>109157</v>
      </c>
      <c r="I6" s="4805">
        <v>1333</v>
      </c>
      <c r="J6" s="4805">
        <v>1384</v>
      </c>
      <c r="K6" s="4615">
        <v>27</v>
      </c>
      <c r="L6" s="4615">
        <v>12</v>
      </c>
      <c r="M6" s="4806">
        <v>553</v>
      </c>
    </row>
    <row r="7" spans="1:14" ht="27.9" customHeight="1" x14ac:dyDescent="0.25">
      <c r="A7" s="4803" t="s">
        <v>640</v>
      </c>
      <c r="B7" s="4804">
        <v>141607</v>
      </c>
      <c r="C7" s="4805">
        <v>1480</v>
      </c>
      <c r="D7" s="4805">
        <v>1283</v>
      </c>
      <c r="E7" s="4615">
        <v>22</v>
      </c>
      <c r="F7" s="4615">
        <v>14</v>
      </c>
      <c r="G7" s="4806">
        <v>1172</v>
      </c>
      <c r="H7" s="4804">
        <v>141639</v>
      </c>
      <c r="I7" s="4805">
        <v>1530</v>
      </c>
      <c r="J7" s="4805">
        <v>1407</v>
      </c>
      <c r="K7" s="4615">
        <v>29</v>
      </c>
      <c r="L7" s="4615">
        <v>11</v>
      </c>
      <c r="M7" s="4806">
        <v>1157</v>
      </c>
    </row>
    <row r="8" spans="1:14" ht="27.9" customHeight="1" x14ac:dyDescent="0.25">
      <c r="A8" s="4803" t="s">
        <v>641</v>
      </c>
      <c r="B8" s="4804">
        <v>111075</v>
      </c>
      <c r="C8" s="4805">
        <v>1132</v>
      </c>
      <c r="D8" s="4805">
        <v>1014</v>
      </c>
      <c r="E8" s="4615">
        <v>18</v>
      </c>
      <c r="F8" s="4615">
        <v>12</v>
      </c>
      <c r="G8" s="4806">
        <v>1074</v>
      </c>
      <c r="H8" s="4804">
        <v>110852</v>
      </c>
      <c r="I8" s="4805">
        <v>1053</v>
      </c>
      <c r="J8" s="4805">
        <v>1056</v>
      </c>
      <c r="K8" s="4615">
        <v>8</v>
      </c>
      <c r="L8" s="4615">
        <v>3</v>
      </c>
      <c r="M8" s="4806">
        <v>940</v>
      </c>
    </row>
    <row r="9" spans="1:14" ht="27.9" customHeight="1" x14ac:dyDescent="0.25">
      <c r="A9" s="4803" t="s">
        <v>642</v>
      </c>
      <c r="B9" s="4804">
        <v>138463</v>
      </c>
      <c r="C9" s="4805">
        <v>1129</v>
      </c>
      <c r="D9" s="4805">
        <v>930</v>
      </c>
      <c r="E9" s="4615">
        <v>7</v>
      </c>
      <c r="F9" s="4615">
        <v>6</v>
      </c>
      <c r="G9" s="4806">
        <v>956</v>
      </c>
      <c r="H9" s="4804">
        <v>138282</v>
      </c>
      <c r="I9" s="4805">
        <v>1340</v>
      </c>
      <c r="J9" s="4805">
        <v>1214</v>
      </c>
      <c r="K9" s="4615">
        <v>10</v>
      </c>
      <c r="L9" s="4615">
        <v>6</v>
      </c>
      <c r="M9" s="4806">
        <v>1034</v>
      </c>
    </row>
    <row r="10" spans="1:14" ht="27.9" customHeight="1" x14ac:dyDescent="0.25">
      <c r="A10" s="4803" t="s">
        <v>643</v>
      </c>
      <c r="B10" s="4804">
        <v>111468</v>
      </c>
      <c r="C10" s="4805">
        <v>1028</v>
      </c>
      <c r="D10" s="4805">
        <v>1067</v>
      </c>
      <c r="E10" s="4615">
        <v>17</v>
      </c>
      <c r="F10" s="4615">
        <v>4</v>
      </c>
      <c r="G10" s="4806">
        <v>720</v>
      </c>
      <c r="H10" s="4804">
        <v>111188</v>
      </c>
      <c r="I10" s="4805">
        <v>1127</v>
      </c>
      <c r="J10" s="4805">
        <v>1183</v>
      </c>
      <c r="K10" s="4615">
        <v>19</v>
      </c>
      <c r="L10" s="4615">
        <v>9</v>
      </c>
      <c r="M10" s="4806">
        <v>682</v>
      </c>
    </row>
    <row r="11" spans="1:14" ht="27.9" customHeight="1" x14ac:dyDescent="0.25">
      <c r="A11" s="4803" t="s">
        <v>644</v>
      </c>
      <c r="B11" s="4804">
        <v>67597</v>
      </c>
      <c r="C11" s="4805">
        <v>692</v>
      </c>
      <c r="D11" s="4805">
        <v>675</v>
      </c>
      <c r="E11" s="4615">
        <v>8</v>
      </c>
      <c r="F11" s="4615">
        <v>3</v>
      </c>
      <c r="G11" s="4806">
        <v>505</v>
      </c>
      <c r="H11" s="4804">
        <v>67363</v>
      </c>
      <c r="I11" s="4805">
        <v>676</v>
      </c>
      <c r="J11" s="4805">
        <v>647</v>
      </c>
      <c r="K11" s="4615">
        <v>7</v>
      </c>
      <c r="L11" s="4615">
        <v>8</v>
      </c>
      <c r="M11" s="4806">
        <v>493</v>
      </c>
    </row>
    <row r="12" spans="1:14" ht="27.9" customHeight="1" x14ac:dyDescent="0.25">
      <c r="A12" s="4803" t="s">
        <v>645</v>
      </c>
      <c r="B12" s="4804">
        <v>350048</v>
      </c>
      <c r="C12" s="4805">
        <v>3351</v>
      </c>
      <c r="D12" s="4805">
        <v>3791</v>
      </c>
      <c r="E12" s="4615">
        <v>39</v>
      </c>
      <c r="F12" s="4615">
        <v>29</v>
      </c>
      <c r="G12" s="4806">
        <v>2031</v>
      </c>
      <c r="H12" s="4804">
        <v>348343</v>
      </c>
      <c r="I12" s="4805">
        <v>3094</v>
      </c>
      <c r="J12" s="4805">
        <v>3618</v>
      </c>
      <c r="K12" s="4615">
        <v>48</v>
      </c>
      <c r="L12" s="4615">
        <v>18</v>
      </c>
      <c r="M12" s="4806">
        <v>1784</v>
      </c>
    </row>
    <row r="13" spans="1:14" ht="27.9" customHeight="1" x14ac:dyDescent="0.25">
      <c r="A13" s="4803" t="s">
        <v>646</v>
      </c>
      <c r="B13" s="4804">
        <v>85566</v>
      </c>
      <c r="C13" s="4805">
        <v>749</v>
      </c>
      <c r="D13" s="4805">
        <v>681</v>
      </c>
      <c r="E13" s="4615">
        <v>4</v>
      </c>
      <c r="F13" s="4615">
        <v>6</v>
      </c>
      <c r="G13" s="4806">
        <v>476</v>
      </c>
      <c r="H13" s="4804">
        <v>85639</v>
      </c>
      <c r="I13" s="4805">
        <v>758</v>
      </c>
      <c r="J13" s="4805">
        <v>793</v>
      </c>
      <c r="K13" s="4615">
        <v>3</v>
      </c>
      <c r="L13" s="4615">
        <v>10</v>
      </c>
      <c r="M13" s="4806">
        <v>493</v>
      </c>
    </row>
    <row r="14" spans="1:14" ht="27.9" customHeight="1" thickBot="1" x14ac:dyDescent="0.3">
      <c r="A14" s="4803" t="s">
        <v>647</v>
      </c>
      <c r="B14" s="4804">
        <v>88328</v>
      </c>
      <c r="C14" s="4805">
        <v>931</v>
      </c>
      <c r="D14" s="4805">
        <v>605</v>
      </c>
      <c r="E14" s="4615">
        <v>10</v>
      </c>
      <c r="F14" s="4615">
        <v>9</v>
      </c>
      <c r="G14" s="4806">
        <v>829</v>
      </c>
      <c r="H14" s="4804">
        <v>88782</v>
      </c>
      <c r="I14" s="4805">
        <v>1177</v>
      </c>
      <c r="J14" s="4805">
        <v>862</v>
      </c>
      <c r="K14" s="4615">
        <v>22</v>
      </c>
      <c r="L14" s="4615">
        <v>10</v>
      </c>
      <c r="M14" s="4806">
        <v>900</v>
      </c>
    </row>
    <row r="15" spans="1:14" ht="24.75" customHeight="1" x14ac:dyDescent="0.25">
      <c r="A15" s="4807" t="s">
        <v>648</v>
      </c>
      <c r="B15" s="4808">
        <v>1204429</v>
      </c>
      <c r="C15" s="4809">
        <v>12097</v>
      </c>
      <c r="D15" s="4132">
        <v>11549</v>
      </c>
      <c r="E15" s="4132">
        <v>157</v>
      </c>
      <c r="F15" s="4132">
        <v>99</v>
      </c>
      <c r="G15" s="4133">
        <v>8471</v>
      </c>
      <c r="H15" s="4808">
        <v>1201245</v>
      </c>
      <c r="I15" s="4809">
        <v>12088</v>
      </c>
      <c r="J15" s="4132">
        <v>12164</v>
      </c>
      <c r="K15" s="4132">
        <v>173</v>
      </c>
      <c r="L15" s="4132">
        <v>87</v>
      </c>
      <c r="M15" s="4133">
        <v>8036</v>
      </c>
    </row>
    <row r="16" spans="1:14" ht="24" customHeight="1" thickBot="1" x14ac:dyDescent="0.3">
      <c r="A16" s="4803" t="s">
        <v>649</v>
      </c>
      <c r="B16" s="4804">
        <v>43888</v>
      </c>
      <c r="C16" s="4810">
        <v>775</v>
      </c>
      <c r="D16" s="4810">
        <v>290</v>
      </c>
      <c r="E16" s="4811">
        <v>11</v>
      </c>
      <c r="F16" s="4812">
        <v>5</v>
      </c>
      <c r="G16" s="4813">
        <v>183</v>
      </c>
      <c r="H16" s="4804">
        <v>44204</v>
      </c>
      <c r="I16" s="4810">
        <v>764</v>
      </c>
      <c r="J16" s="4810">
        <v>342</v>
      </c>
      <c r="K16" s="4811">
        <v>11</v>
      </c>
      <c r="L16" s="4812">
        <v>7</v>
      </c>
      <c r="M16" s="4814">
        <v>184</v>
      </c>
    </row>
    <row r="17" spans="1:13" ht="27.9" customHeight="1" thickBot="1" x14ac:dyDescent="0.3">
      <c r="A17" s="4815" t="s">
        <v>650</v>
      </c>
      <c r="B17" s="4816">
        <v>1248317</v>
      </c>
      <c r="C17" s="4817">
        <v>12872</v>
      </c>
      <c r="D17" s="4817">
        <v>11839</v>
      </c>
      <c r="E17" s="4817">
        <v>168</v>
      </c>
      <c r="F17" s="4817">
        <v>104</v>
      </c>
      <c r="G17" s="4818">
        <v>8654</v>
      </c>
      <c r="H17" s="4816">
        <v>1245449</v>
      </c>
      <c r="I17" s="4817">
        <v>12852</v>
      </c>
      <c r="J17" s="4817">
        <v>12506</v>
      </c>
      <c r="K17" s="4817">
        <v>184</v>
      </c>
      <c r="L17" s="4817">
        <v>94</v>
      </c>
      <c r="M17" s="4143">
        <v>8220</v>
      </c>
    </row>
    <row r="18" spans="1:13" ht="15.75" customHeight="1" x14ac:dyDescent="0.25">
      <c r="A18" s="278" t="s">
        <v>651</v>
      </c>
      <c r="B18" s="278"/>
      <c r="C18" s="278"/>
      <c r="D18" s="278"/>
      <c r="E18" s="278"/>
      <c r="F18" s="278"/>
      <c r="G18" s="278"/>
      <c r="H18" s="4100"/>
    </row>
    <row r="19" spans="1:13" ht="15.75" customHeight="1" x14ac:dyDescent="0.25">
      <c r="A19" s="4624" t="s">
        <v>652</v>
      </c>
      <c r="B19" s="278"/>
      <c r="C19" s="278"/>
      <c r="D19" s="278"/>
      <c r="E19" s="278"/>
      <c r="F19" s="278"/>
      <c r="G19" s="278"/>
      <c r="I19" s="283" t="s">
        <v>653</v>
      </c>
    </row>
    <row r="20" spans="1:13" ht="15.75" customHeight="1" x14ac:dyDescent="0.25">
      <c r="A20" s="4624" t="s">
        <v>654</v>
      </c>
      <c r="B20" s="278"/>
      <c r="C20" s="278"/>
      <c r="D20" s="278"/>
      <c r="E20" s="278"/>
      <c r="F20" s="278"/>
      <c r="G20" s="278"/>
    </row>
  </sheetData>
  <mergeCells count="3">
    <mergeCell ref="B4:G4"/>
    <mergeCell ref="H4:M4"/>
    <mergeCell ref="A1:G1"/>
  </mergeCells>
  <hyperlinks>
    <hyperlink ref="A1:G1" location="CONTENT!B4" display="Back to table of contents" xr:uid="{90E2D3FE-B4EC-4B56-B50C-CF18789E1117}"/>
    <hyperlink ref="A1" location="CONTENT!A1" display="Back to table of contents" xr:uid="{54E06BEE-2BF7-47DC-821D-447E2B3089F8}"/>
  </hyperlinks>
  <pageMargins left="0.55000000000000004" right="0.16" top="0.82677165354330695" bottom="0.59055118110236204" header="0.43307086614173201"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7B01-7FE2-48D4-8905-285E7FCC099B}">
  <dimension ref="A1:O32"/>
  <sheetViews>
    <sheetView workbookViewId="0">
      <selection sqref="A1:G1"/>
    </sheetView>
  </sheetViews>
  <sheetFormatPr defaultColWidth="8.3984375" defaultRowHeight="13.8" x14ac:dyDescent="0.25"/>
  <cols>
    <col min="1" max="1" width="18.8984375" style="283" customWidth="1"/>
    <col min="2" max="2" width="8.19921875" style="283" customWidth="1"/>
    <col min="3" max="3" width="7.69921875" style="283" customWidth="1"/>
    <col min="4" max="5" width="7.8984375" style="283" customWidth="1"/>
    <col min="6" max="6" width="8.19921875" style="4487" customWidth="1"/>
    <col min="7" max="7" width="7.8984375" style="283" customWidth="1"/>
    <col min="8" max="8" width="8.09765625" style="283" customWidth="1"/>
    <col min="9" max="9" width="7.19921875" style="283" customWidth="1"/>
    <col min="10" max="13" width="8.69921875" style="283" customWidth="1"/>
    <col min="14" max="14" width="8.69921875" style="4602" customWidth="1"/>
    <col min="15" max="15" width="6.69921875" style="283" customWidth="1"/>
    <col min="16" max="16384" width="8.3984375" style="283"/>
  </cols>
  <sheetData>
    <row r="1" spans="1:15" s="273" customFormat="1" ht="15.6" x14ac:dyDescent="0.3">
      <c r="A1" s="5863" t="s">
        <v>0</v>
      </c>
      <c r="B1" s="5863"/>
      <c r="C1" s="5863"/>
      <c r="D1" s="5863"/>
      <c r="E1" s="5863"/>
      <c r="F1" s="5863"/>
      <c r="G1" s="5863"/>
    </row>
    <row r="2" spans="1:15" ht="17.25" customHeight="1" x14ac:dyDescent="0.3">
      <c r="A2" s="5917" t="s">
        <v>655</v>
      </c>
      <c r="B2" s="5917"/>
      <c r="C2" s="5917"/>
      <c r="D2" s="5917"/>
      <c r="E2" s="5917"/>
      <c r="F2" s="5917"/>
      <c r="G2" s="5917"/>
      <c r="H2" s="5917"/>
      <c r="I2" s="5917"/>
      <c r="J2" s="5917"/>
      <c r="K2" s="5917"/>
      <c r="L2" s="5917"/>
      <c r="M2" s="5917"/>
      <c r="N2" s="5917"/>
      <c r="O2" s="4785"/>
    </row>
    <row r="3" spans="1:15" ht="12" customHeight="1" thickBot="1" x14ac:dyDescent="0.3">
      <c r="A3" s="4723"/>
    </row>
    <row r="4" spans="1:15" x14ac:dyDescent="0.25">
      <c r="A4" s="4510" t="s">
        <v>656</v>
      </c>
      <c r="B4" s="5907" t="s">
        <v>657</v>
      </c>
      <c r="C4" s="5907" t="s">
        <v>658</v>
      </c>
      <c r="D4" s="5907" t="s">
        <v>659</v>
      </c>
      <c r="E4" s="5907" t="s">
        <v>660</v>
      </c>
      <c r="F4" s="5907" t="s">
        <v>661</v>
      </c>
      <c r="G4" s="5907" t="s">
        <v>662</v>
      </c>
      <c r="H4" s="5907" t="s">
        <v>663</v>
      </c>
      <c r="I4" s="5907" t="s">
        <v>664</v>
      </c>
      <c r="J4" s="5907" t="s">
        <v>665</v>
      </c>
      <c r="K4" s="5907" t="s">
        <v>666</v>
      </c>
      <c r="L4" s="5907" t="s">
        <v>667</v>
      </c>
      <c r="M4" s="5907" t="s">
        <v>668</v>
      </c>
      <c r="N4" s="5909" t="s">
        <v>669</v>
      </c>
    </row>
    <row r="5" spans="1:15" ht="15.75" customHeight="1" thickBot="1" x14ac:dyDescent="0.3">
      <c r="A5" s="4318" t="s">
        <v>670</v>
      </c>
      <c r="B5" s="5908"/>
      <c r="C5" s="5908"/>
      <c r="D5" s="5908"/>
      <c r="E5" s="5908"/>
      <c r="F5" s="5908"/>
      <c r="G5" s="5908"/>
      <c r="H5" s="5908"/>
      <c r="I5" s="5908"/>
      <c r="J5" s="5908"/>
      <c r="K5" s="5908"/>
      <c r="L5" s="5908"/>
      <c r="M5" s="5908"/>
      <c r="N5" s="5910"/>
    </row>
    <row r="6" spans="1:15" ht="15" customHeight="1" thickBot="1" x14ac:dyDescent="0.3">
      <c r="A6" s="5911" t="s">
        <v>247</v>
      </c>
      <c r="B6" s="5912"/>
      <c r="C6" s="5912"/>
      <c r="D6" s="5912"/>
      <c r="E6" s="5912"/>
      <c r="F6" s="5912"/>
      <c r="G6" s="5912"/>
      <c r="H6" s="5912"/>
      <c r="I6" s="5912"/>
      <c r="J6" s="5912"/>
      <c r="K6" s="5912"/>
      <c r="L6" s="5912"/>
      <c r="M6" s="5912"/>
      <c r="N6" s="5913"/>
    </row>
    <row r="7" spans="1:15" ht="15.9" customHeight="1" x14ac:dyDescent="0.25">
      <c r="A7" s="4786" t="s">
        <v>671</v>
      </c>
      <c r="B7" s="4173">
        <v>482</v>
      </c>
      <c r="C7" s="4173">
        <v>496</v>
      </c>
      <c r="D7" s="4173">
        <v>510</v>
      </c>
      <c r="E7" s="4173">
        <v>579</v>
      </c>
      <c r="F7" s="4173">
        <v>582</v>
      </c>
      <c r="G7" s="4173">
        <v>507</v>
      </c>
      <c r="H7" s="4173">
        <v>624</v>
      </c>
      <c r="I7" s="4173">
        <v>574</v>
      </c>
      <c r="J7" s="4173">
        <v>573</v>
      </c>
      <c r="K7" s="4173">
        <v>569</v>
      </c>
      <c r="L7" s="4173">
        <v>479</v>
      </c>
      <c r="M7" s="4173">
        <v>492</v>
      </c>
      <c r="N7" s="4165">
        <v>6467</v>
      </c>
      <c r="O7" s="4476"/>
    </row>
    <row r="8" spans="1:15" ht="15.9" customHeight="1" x14ac:dyDescent="0.25">
      <c r="A8" s="4787" t="s">
        <v>672</v>
      </c>
      <c r="B8" s="4173">
        <v>487</v>
      </c>
      <c r="C8" s="4173">
        <v>451</v>
      </c>
      <c r="D8" s="4173">
        <v>487</v>
      </c>
      <c r="E8" s="4173">
        <v>578</v>
      </c>
      <c r="F8" s="4173">
        <v>568</v>
      </c>
      <c r="G8" s="4173">
        <v>541</v>
      </c>
      <c r="H8" s="4173">
        <v>626</v>
      </c>
      <c r="I8" s="4173">
        <v>560</v>
      </c>
      <c r="J8" s="4173">
        <v>519</v>
      </c>
      <c r="K8" s="4173">
        <v>564</v>
      </c>
      <c r="L8" s="4173">
        <v>515</v>
      </c>
      <c r="M8" s="4173">
        <v>489</v>
      </c>
      <c r="N8" s="4170">
        <v>6385</v>
      </c>
    </row>
    <row r="9" spans="1:15" s="4602" customFormat="1" ht="15.9" customHeight="1" x14ac:dyDescent="0.25">
      <c r="A9" s="4788" t="s">
        <v>673</v>
      </c>
      <c r="B9" s="4789">
        <v>969</v>
      </c>
      <c r="C9" s="4789">
        <v>947</v>
      </c>
      <c r="D9" s="4789">
        <v>997</v>
      </c>
      <c r="E9" s="4789">
        <v>1157</v>
      </c>
      <c r="F9" s="4789">
        <v>1150</v>
      </c>
      <c r="G9" s="4789">
        <v>1048</v>
      </c>
      <c r="H9" s="4789">
        <v>1250</v>
      </c>
      <c r="I9" s="4789">
        <v>1134</v>
      </c>
      <c r="J9" s="4789">
        <v>1092</v>
      </c>
      <c r="K9" s="4789">
        <v>1133</v>
      </c>
      <c r="L9" s="4789">
        <v>994</v>
      </c>
      <c r="M9" s="4789">
        <v>981</v>
      </c>
      <c r="N9" s="4170">
        <v>12852</v>
      </c>
    </row>
    <row r="10" spans="1:15" ht="15.9" customHeight="1" x14ac:dyDescent="0.25">
      <c r="A10" s="4790" t="s">
        <v>674</v>
      </c>
      <c r="B10" s="4173">
        <v>657</v>
      </c>
      <c r="C10" s="4173">
        <v>535</v>
      </c>
      <c r="D10" s="4173">
        <v>579</v>
      </c>
      <c r="E10" s="4173">
        <v>583</v>
      </c>
      <c r="F10" s="4173">
        <v>589</v>
      </c>
      <c r="G10" s="4173">
        <v>598</v>
      </c>
      <c r="H10" s="4173">
        <v>631</v>
      </c>
      <c r="I10" s="4173">
        <v>648</v>
      </c>
      <c r="J10" s="4173">
        <v>532</v>
      </c>
      <c r="K10" s="4173">
        <v>582</v>
      </c>
      <c r="L10" s="4173">
        <v>555</v>
      </c>
      <c r="M10" s="4173">
        <v>539</v>
      </c>
      <c r="N10" s="4791">
        <v>7028</v>
      </c>
    </row>
    <row r="11" spans="1:15" ht="15.9" customHeight="1" x14ac:dyDescent="0.25">
      <c r="A11" s="4787" t="s">
        <v>675</v>
      </c>
      <c r="B11" s="4173">
        <v>513</v>
      </c>
      <c r="C11" s="4173">
        <v>403</v>
      </c>
      <c r="D11" s="4173">
        <v>411</v>
      </c>
      <c r="E11" s="4173">
        <v>445</v>
      </c>
      <c r="F11" s="4173">
        <v>443</v>
      </c>
      <c r="G11" s="4173">
        <v>457</v>
      </c>
      <c r="H11" s="4173">
        <v>506</v>
      </c>
      <c r="I11" s="4173">
        <v>500</v>
      </c>
      <c r="J11" s="4173">
        <v>497</v>
      </c>
      <c r="K11" s="4173">
        <v>407</v>
      </c>
      <c r="L11" s="4173">
        <v>419</v>
      </c>
      <c r="M11" s="4173">
        <v>477</v>
      </c>
      <c r="N11" s="4170">
        <v>5478</v>
      </c>
    </row>
    <row r="12" spans="1:15" s="4602" customFormat="1" ht="15.9" customHeight="1" x14ac:dyDescent="0.25">
      <c r="A12" s="4792" t="s">
        <v>676</v>
      </c>
      <c r="B12" s="4789">
        <v>1170</v>
      </c>
      <c r="C12" s="4789">
        <v>938</v>
      </c>
      <c r="D12" s="4789">
        <v>990</v>
      </c>
      <c r="E12" s="4789">
        <v>1028</v>
      </c>
      <c r="F12" s="4789">
        <v>1032</v>
      </c>
      <c r="G12" s="4789">
        <v>1055</v>
      </c>
      <c r="H12" s="4789">
        <v>1137</v>
      </c>
      <c r="I12" s="4789">
        <v>1148</v>
      </c>
      <c r="J12" s="4789">
        <v>1029</v>
      </c>
      <c r="K12" s="4789">
        <v>989</v>
      </c>
      <c r="L12" s="4789">
        <v>974</v>
      </c>
      <c r="M12" s="4789">
        <v>1016</v>
      </c>
      <c r="N12" s="4793">
        <v>12506</v>
      </c>
    </row>
    <row r="13" spans="1:15" ht="15.9" customHeight="1" x14ac:dyDescent="0.25">
      <c r="A13" s="4790" t="s">
        <v>677</v>
      </c>
      <c r="B13" s="4173">
        <v>7</v>
      </c>
      <c r="C13" s="4173">
        <v>7</v>
      </c>
      <c r="D13" s="4173">
        <v>8</v>
      </c>
      <c r="E13" s="4173">
        <v>8</v>
      </c>
      <c r="F13" s="4173">
        <v>7</v>
      </c>
      <c r="G13" s="4173">
        <v>9</v>
      </c>
      <c r="H13" s="4173">
        <v>7</v>
      </c>
      <c r="I13" s="4173">
        <v>7</v>
      </c>
      <c r="J13" s="4173">
        <v>6</v>
      </c>
      <c r="K13" s="4173">
        <v>9</v>
      </c>
      <c r="L13" s="4173">
        <v>8</v>
      </c>
      <c r="M13" s="4173">
        <v>14</v>
      </c>
      <c r="N13" s="4170">
        <v>97</v>
      </c>
    </row>
    <row r="14" spans="1:15" ht="15.9" customHeight="1" x14ac:dyDescent="0.25">
      <c r="A14" s="4787" t="s">
        <v>675</v>
      </c>
      <c r="B14" s="4173">
        <v>10</v>
      </c>
      <c r="C14" s="4173">
        <v>8</v>
      </c>
      <c r="D14" s="4173">
        <v>7</v>
      </c>
      <c r="E14" s="4173">
        <v>5</v>
      </c>
      <c r="F14" s="4173">
        <v>10</v>
      </c>
      <c r="G14" s="4173">
        <v>7</v>
      </c>
      <c r="H14" s="4173">
        <v>12</v>
      </c>
      <c r="I14" s="4173">
        <v>8</v>
      </c>
      <c r="J14" s="4173">
        <v>7</v>
      </c>
      <c r="K14" s="4173">
        <v>4</v>
      </c>
      <c r="L14" s="4173">
        <v>3</v>
      </c>
      <c r="M14" s="4173">
        <v>6</v>
      </c>
      <c r="N14" s="4170">
        <v>87</v>
      </c>
    </row>
    <row r="15" spans="1:15" s="4602" customFormat="1" ht="15.9" customHeight="1" x14ac:dyDescent="0.25">
      <c r="A15" s="4792" t="s">
        <v>676</v>
      </c>
      <c r="B15" s="4789">
        <v>17</v>
      </c>
      <c r="C15" s="4789">
        <v>15</v>
      </c>
      <c r="D15" s="4789">
        <v>15</v>
      </c>
      <c r="E15" s="4789">
        <v>13</v>
      </c>
      <c r="F15" s="4789">
        <v>17</v>
      </c>
      <c r="G15" s="4789">
        <v>16</v>
      </c>
      <c r="H15" s="4789">
        <v>19</v>
      </c>
      <c r="I15" s="4789">
        <v>15</v>
      </c>
      <c r="J15" s="4789">
        <v>13</v>
      </c>
      <c r="K15" s="4789">
        <v>13</v>
      </c>
      <c r="L15" s="4789">
        <v>11</v>
      </c>
      <c r="M15" s="4789">
        <v>20</v>
      </c>
      <c r="N15" s="4793">
        <v>184</v>
      </c>
    </row>
    <row r="16" spans="1:15" ht="15.9" customHeight="1" x14ac:dyDescent="0.25">
      <c r="A16" s="4786" t="s">
        <v>678</v>
      </c>
      <c r="B16" s="4173">
        <v>3</v>
      </c>
      <c r="C16" s="4173">
        <v>3</v>
      </c>
      <c r="D16" s="4173">
        <v>6</v>
      </c>
      <c r="E16" s="4173">
        <v>4</v>
      </c>
      <c r="F16" s="4173">
        <v>0</v>
      </c>
      <c r="G16" s="4173">
        <v>3</v>
      </c>
      <c r="H16" s="4173">
        <v>9</v>
      </c>
      <c r="I16" s="4173">
        <v>5</v>
      </c>
      <c r="J16" s="4173">
        <v>1</v>
      </c>
      <c r="K16" s="4173">
        <v>3</v>
      </c>
      <c r="L16" s="4173">
        <v>2</v>
      </c>
      <c r="M16" s="4173">
        <v>8</v>
      </c>
      <c r="N16" s="4170">
        <v>47</v>
      </c>
    </row>
    <row r="17" spans="1:14" ht="15.9" customHeight="1" x14ac:dyDescent="0.25">
      <c r="A17" s="4787" t="s">
        <v>675</v>
      </c>
      <c r="B17" s="4173">
        <v>4</v>
      </c>
      <c r="C17" s="4173">
        <v>5</v>
      </c>
      <c r="D17" s="4173">
        <v>4</v>
      </c>
      <c r="E17" s="4173">
        <v>5</v>
      </c>
      <c r="F17" s="4173">
        <v>6</v>
      </c>
      <c r="G17" s="4173">
        <v>4</v>
      </c>
      <c r="H17" s="4173">
        <v>2</v>
      </c>
      <c r="I17" s="4173">
        <v>2</v>
      </c>
      <c r="J17" s="4173">
        <v>4</v>
      </c>
      <c r="K17" s="4173">
        <v>6</v>
      </c>
      <c r="L17" s="4173">
        <v>2</v>
      </c>
      <c r="M17" s="4173">
        <v>3</v>
      </c>
      <c r="N17" s="4170">
        <v>47</v>
      </c>
    </row>
    <row r="18" spans="1:14" s="4602" customFormat="1" ht="15.9" customHeight="1" thickBot="1" x14ac:dyDescent="0.3">
      <c r="A18" s="4788" t="s">
        <v>676</v>
      </c>
      <c r="B18" s="4789">
        <v>7</v>
      </c>
      <c r="C18" s="4789">
        <v>8</v>
      </c>
      <c r="D18" s="4789">
        <v>10</v>
      </c>
      <c r="E18" s="4789">
        <v>9</v>
      </c>
      <c r="F18" s="4789">
        <v>6</v>
      </c>
      <c r="G18" s="4789">
        <v>7</v>
      </c>
      <c r="H18" s="4789">
        <v>11</v>
      </c>
      <c r="I18" s="4789">
        <v>7</v>
      </c>
      <c r="J18" s="4789">
        <v>5</v>
      </c>
      <c r="K18" s="4789">
        <v>9</v>
      </c>
      <c r="L18" s="4789">
        <v>4</v>
      </c>
      <c r="M18" s="4789">
        <v>11</v>
      </c>
      <c r="N18" s="4793">
        <v>94</v>
      </c>
    </row>
    <row r="19" spans="1:14" ht="15.9" customHeight="1" thickBot="1" x14ac:dyDescent="0.3">
      <c r="A19" s="5914" t="s">
        <v>248</v>
      </c>
      <c r="B19" s="5915"/>
      <c r="C19" s="5915"/>
      <c r="D19" s="5915"/>
      <c r="E19" s="5915"/>
      <c r="F19" s="5915"/>
      <c r="G19" s="5915"/>
      <c r="H19" s="5915"/>
      <c r="I19" s="5915"/>
      <c r="J19" s="5915"/>
      <c r="K19" s="5915"/>
      <c r="L19" s="5915"/>
      <c r="M19" s="5915"/>
      <c r="N19" s="5916"/>
    </row>
    <row r="20" spans="1:14" ht="15.9" customHeight="1" x14ac:dyDescent="0.25">
      <c r="A20" s="4786" t="s">
        <v>679</v>
      </c>
      <c r="B20" s="4173">
        <v>447</v>
      </c>
      <c r="C20" s="4173">
        <v>472</v>
      </c>
      <c r="D20" s="4173">
        <v>473</v>
      </c>
      <c r="E20" s="4173">
        <v>542</v>
      </c>
      <c r="F20" s="4173">
        <v>535</v>
      </c>
      <c r="G20" s="4173">
        <v>482</v>
      </c>
      <c r="H20" s="4173">
        <v>589</v>
      </c>
      <c r="I20" s="4173">
        <v>554</v>
      </c>
      <c r="J20" s="4173">
        <v>544</v>
      </c>
      <c r="K20" s="4173">
        <v>550</v>
      </c>
      <c r="L20" s="4173">
        <v>450</v>
      </c>
      <c r="M20" s="4173">
        <v>461</v>
      </c>
      <c r="N20" s="4165">
        <v>6099</v>
      </c>
    </row>
    <row r="21" spans="1:14" ht="15.9" customHeight="1" x14ac:dyDescent="0.25">
      <c r="A21" s="4787" t="s">
        <v>672</v>
      </c>
      <c r="B21" s="4173">
        <v>447</v>
      </c>
      <c r="C21" s="4173">
        <v>420</v>
      </c>
      <c r="D21" s="4173">
        <v>451</v>
      </c>
      <c r="E21" s="4173">
        <v>542</v>
      </c>
      <c r="F21" s="4173">
        <v>533</v>
      </c>
      <c r="G21" s="4173">
        <v>507</v>
      </c>
      <c r="H21" s="4173">
        <v>583</v>
      </c>
      <c r="I21" s="4173">
        <v>524</v>
      </c>
      <c r="J21" s="4173">
        <v>496</v>
      </c>
      <c r="K21" s="4173">
        <v>541</v>
      </c>
      <c r="L21" s="4173">
        <v>484</v>
      </c>
      <c r="M21" s="4173">
        <v>461</v>
      </c>
      <c r="N21" s="4170">
        <v>5989</v>
      </c>
    </row>
    <row r="22" spans="1:14" s="4602" customFormat="1" ht="15.9" customHeight="1" x14ac:dyDescent="0.25">
      <c r="A22" s="4788" t="s">
        <v>673</v>
      </c>
      <c r="B22" s="4789">
        <v>894</v>
      </c>
      <c r="C22" s="4789">
        <v>892</v>
      </c>
      <c r="D22" s="4789">
        <v>924</v>
      </c>
      <c r="E22" s="4789">
        <v>1084</v>
      </c>
      <c r="F22" s="4789">
        <v>1068</v>
      </c>
      <c r="G22" s="4789">
        <v>989</v>
      </c>
      <c r="H22" s="4789">
        <v>1172</v>
      </c>
      <c r="I22" s="4789">
        <v>1078</v>
      </c>
      <c r="J22" s="4789">
        <v>1040</v>
      </c>
      <c r="K22" s="4789">
        <v>1091</v>
      </c>
      <c r="L22" s="4789">
        <v>934</v>
      </c>
      <c r="M22" s="4789">
        <v>922</v>
      </c>
      <c r="N22" s="4793">
        <v>12088</v>
      </c>
    </row>
    <row r="23" spans="1:14" ht="15.9" customHeight="1" x14ac:dyDescent="0.25">
      <c r="A23" s="4790" t="s">
        <v>674</v>
      </c>
      <c r="B23" s="4173">
        <v>638</v>
      </c>
      <c r="C23" s="4173">
        <v>515</v>
      </c>
      <c r="D23" s="4173">
        <v>566</v>
      </c>
      <c r="E23" s="4173">
        <v>571</v>
      </c>
      <c r="F23" s="4173">
        <v>579</v>
      </c>
      <c r="G23" s="4173">
        <v>579</v>
      </c>
      <c r="H23" s="4173">
        <v>610</v>
      </c>
      <c r="I23" s="4173">
        <v>637</v>
      </c>
      <c r="J23" s="4173">
        <v>518</v>
      </c>
      <c r="K23" s="4173">
        <v>568</v>
      </c>
      <c r="L23" s="4173">
        <v>536</v>
      </c>
      <c r="M23" s="4173">
        <v>529</v>
      </c>
      <c r="N23" s="4791">
        <v>6846</v>
      </c>
    </row>
    <row r="24" spans="1:14" ht="15.9" customHeight="1" x14ac:dyDescent="0.25">
      <c r="A24" s="4787" t="s">
        <v>675</v>
      </c>
      <c r="B24" s="4173">
        <v>484</v>
      </c>
      <c r="C24" s="4173">
        <v>388</v>
      </c>
      <c r="D24" s="4173">
        <v>402</v>
      </c>
      <c r="E24" s="4173">
        <v>436</v>
      </c>
      <c r="F24" s="4173">
        <v>426</v>
      </c>
      <c r="G24" s="4173">
        <v>445</v>
      </c>
      <c r="H24" s="4173">
        <v>492</v>
      </c>
      <c r="I24" s="4173">
        <v>490</v>
      </c>
      <c r="J24" s="4173">
        <v>484</v>
      </c>
      <c r="K24" s="4173">
        <v>399</v>
      </c>
      <c r="L24" s="4173">
        <v>408</v>
      </c>
      <c r="M24" s="4173">
        <v>464</v>
      </c>
      <c r="N24" s="4170">
        <v>5318</v>
      </c>
    </row>
    <row r="25" spans="1:14" s="4602" customFormat="1" ht="15.9" customHeight="1" x14ac:dyDescent="0.25">
      <c r="A25" s="4792" t="s">
        <v>676</v>
      </c>
      <c r="B25" s="4789">
        <v>1122</v>
      </c>
      <c r="C25" s="4789">
        <v>903</v>
      </c>
      <c r="D25" s="4789">
        <v>968</v>
      </c>
      <c r="E25" s="4789">
        <v>1007</v>
      </c>
      <c r="F25" s="4789">
        <v>1005</v>
      </c>
      <c r="G25" s="4789">
        <v>1024</v>
      </c>
      <c r="H25" s="4789">
        <v>1102</v>
      </c>
      <c r="I25" s="4789">
        <v>1127</v>
      </c>
      <c r="J25" s="4789">
        <v>1002</v>
      </c>
      <c r="K25" s="4789">
        <v>967</v>
      </c>
      <c r="L25" s="4789">
        <v>944</v>
      </c>
      <c r="M25" s="4789">
        <v>993</v>
      </c>
      <c r="N25" s="4793">
        <v>12164</v>
      </c>
    </row>
    <row r="26" spans="1:14" ht="15.9" customHeight="1" x14ac:dyDescent="0.25">
      <c r="A26" s="4790" t="s">
        <v>677</v>
      </c>
      <c r="B26" s="4173">
        <v>7</v>
      </c>
      <c r="C26" s="4173">
        <v>7</v>
      </c>
      <c r="D26" s="4173">
        <v>8</v>
      </c>
      <c r="E26" s="4173">
        <v>6</v>
      </c>
      <c r="F26" s="4173">
        <v>6</v>
      </c>
      <c r="G26" s="4173">
        <v>9</v>
      </c>
      <c r="H26" s="4173">
        <v>7</v>
      </c>
      <c r="I26" s="4173">
        <v>7</v>
      </c>
      <c r="J26" s="4173">
        <v>6</v>
      </c>
      <c r="K26" s="4173">
        <v>8</v>
      </c>
      <c r="L26" s="4173">
        <v>7</v>
      </c>
      <c r="M26" s="4173">
        <v>14</v>
      </c>
      <c r="N26" s="4170">
        <v>92</v>
      </c>
    </row>
    <row r="27" spans="1:14" ht="15.9" customHeight="1" x14ac:dyDescent="0.25">
      <c r="A27" s="4787" t="s">
        <v>675</v>
      </c>
      <c r="B27" s="4173">
        <v>8</v>
      </c>
      <c r="C27" s="4173">
        <v>7</v>
      </c>
      <c r="D27" s="4173">
        <v>7</v>
      </c>
      <c r="E27" s="4173">
        <v>4</v>
      </c>
      <c r="F27" s="4173">
        <v>9</v>
      </c>
      <c r="G27" s="4173">
        <v>7</v>
      </c>
      <c r="H27" s="4173">
        <v>11</v>
      </c>
      <c r="I27" s="4173">
        <v>8</v>
      </c>
      <c r="J27" s="4173">
        <v>7</v>
      </c>
      <c r="K27" s="4173">
        <v>4</v>
      </c>
      <c r="L27" s="4173">
        <v>3</v>
      </c>
      <c r="M27" s="4173">
        <v>6</v>
      </c>
      <c r="N27" s="4170">
        <v>81</v>
      </c>
    </row>
    <row r="28" spans="1:14" s="4602" customFormat="1" ht="15.9" customHeight="1" x14ac:dyDescent="0.25">
      <c r="A28" s="4792" t="s">
        <v>676</v>
      </c>
      <c r="B28" s="4789">
        <v>15</v>
      </c>
      <c r="C28" s="4789">
        <v>14</v>
      </c>
      <c r="D28" s="4789">
        <v>15</v>
      </c>
      <c r="E28" s="4789">
        <v>10</v>
      </c>
      <c r="F28" s="4789">
        <v>15</v>
      </c>
      <c r="G28" s="4789">
        <v>16</v>
      </c>
      <c r="H28" s="4789">
        <v>18</v>
      </c>
      <c r="I28" s="4789">
        <v>15</v>
      </c>
      <c r="J28" s="4789">
        <v>13</v>
      </c>
      <c r="K28" s="4789">
        <v>12</v>
      </c>
      <c r="L28" s="4789">
        <v>10</v>
      </c>
      <c r="M28" s="4789">
        <v>20</v>
      </c>
      <c r="N28" s="4793">
        <v>173</v>
      </c>
    </row>
    <row r="29" spans="1:14" ht="15.9" customHeight="1" x14ac:dyDescent="0.25">
      <c r="A29" s="4786" t="s">
        <v>678</v>
      </c>
      <c r="B29" s="4173">
        <v>3</v>
      </c>
      <c r="C29" s="4173">
        <v>3</v>
      </c>
      <c r="D29" s="4173">
        <v>5</v>
      </c>
      <c r="E29" s="4173">
        <v>4</v>
      </c>
      <c r="F29" s="4173">
        <v>0</v>
      </c>
      <c r="G29" s="4173">
        <v>3</v>
      </c>
      <c r="H29" s="4173">
        <v>8</v>
      </c>
      <c r="I29" s="4173">
        <v>5</v>
      </c>
      <c r="J29" s="4173">
        <v>1</v>
      </c>
      <c r="K29" s="4173">
        <v>3</v>
      </c>
      <c r="L29" s="4173">
        <v>2</v>
      </c>
      <c r="M29" s="4173">
        <v>8</v>
      </c>
      <c r="N29" s="4170">
        <v>45</v>
      </c>
    </row>
    <row r="30" spans="1:14" ht="15.9" customHeight="1" x14ac:dyDescent="0.25">
      <c r="A30" s="4787" t="s">
        <v>675</v>
      </c>
      <c r="B30" s="4173">
        <v>4</v>
      </c>
      <c r="C30" s="4173">
        <v>4</v>
      </c>
      <c r="D30" s="4173">
        <v>3</v>
      </c>
      <c r="E30" s="4173">
        <v>4</v>
      </c>
      <c r="F30" s="4173">
        <v>4</v>
      </c>
      <c r="G30" s="4173">
        <v>4</v>
      </c>
      <c r="H30" s="4173">
        <v>2</v>
      </c>
      <c r="I30" s="4173">
        <v>2</v>
      </c>
      <c r="J30" s="4173">
        <v>4</v>
      </c>
      <c r="K30" s="4173">
        <v>6</v>
      </c>
      <c r="L30" s="4173">
        <v>2</v>
      </c>
      <c r="M30" s="4173">
        <v>3</v>
      </c>
      <c r="N30" s="4170">
        <v>42</v>
      </c>
    </row>
    <row r="31" spans="1:14" s="4602" customFormat="1" ht="15.9" customHeight="1" thickBot="1" x14ac:dyDescent="0.3">
      <c r="A31" s="4794" t="s">
        <v>676</v>
      </c>
      <c r="B31" s="4795">
        <v>7</v>
      </c>
      <c r="C31" s="4795">
        <v>7</v>
      </c>
      <c r="D31" s="4795">
        <v>8</v>
      </c>
      <c r="E31" s="4795">
        <v>8</v>
      </c>
      <c r="F31" s="4795">
        <v>4</v>
      </c>
      <c r="G31" s="4795">
        <v>7</v>
      </c>
      <c r="H31" s="4795">
        <v>10</v>
      </c>
      <c r="I31" s="4795">
        <v>7</v>
      </c>
      <c r="J31" s="4795">
        <v>5</v>
      </c>
      <c r="K31" s="4795">
        <v>9</v>
      </c>
      <c r="L31" s="4795">
        <v>4</v>
      </c>
      <c r="M31" s="4795">
        <v>11</v>
      </c>
      <c r="N31" s="4176">
        <v>87</v>
      </c>
    </row>
    <row r="32" spans="1:14" ht="18.75" customHeight="1" x14ac:dyDescent="0.25">
      <c r="A32" s="277" t="s">
        <v>680</v>
      </c>
      <c r="B32" s="277"/>
    </row>
  </sheetData>
  <mergeCells count="17">
    <mergeCell ref="A19:N19"/>
    <mergeCell ref="A2:N2"/>
    <mergeCell ref="B4:B5"/>
    <mergeCell ref="C4:C5"/>
    <mergeCell ref="D4:D5"/>
    <mergeCell ref="E4:E5"/>
    <mergeCell ref="F4:F5"/>
    <mergeCell ref="G4:G5"/>
    <mergeCell ref="H4:H5"/>
    <mergeCell ref="I4:I5"/>
    <mergeCell ref="J4:J5"/>
    <mergeCell ref="K4:K5"/>
    <mergeCell ref="L4:L5"/>
    <mergeCell ref="M4:M5"/>
    <mergeCell ref="N4:N5"/>
    <mergeCell ref="A6:N6"/>
    <mergeCell ref="A1:G1"/>
  </mergeCells>
  <hyperlinks>
    <hyperlink ref="A1:G1" location="CONTENT!B4" display="Back to table of contents" xr:uid="{BAED2120-1F92-4D9A-B84E-99E8003548A7}"/>
    <hyperlink ref="A1" location="CONTENT!A1" display="Back to table of contents" xr:uid="{ED5DA8CB-56C9-45AE-B568-FF037B82D7E2}"/>
  </hyperlinks>
  <pageMargins left="0.94488188976377963" right="0.23622047244094491" top="0.6692913385826772" bottom="0.27559055118110237" header="0.51181102362204722" footer="0.23622047244094491"/>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E21EB-7BD1-4959-B5E4-C4E8C87E9538}">
  <dimension ref="A1:AZ30"/>
  <sheetViews>
    <sheetView zoomScaleNormal="100" workbookViewId="0">
      <selection sqref="A1:G1"/>
    </sheetView>
  </sheetViews>
  <sheetFormatPr defaultColWidth="9.59765625" defaultRowHeight="15.6" x14ac:dyDescent="0.3"/>
  <cols>
    <col min="1" max="1" width="12" style="273" customWidth="1"/>
    <col min="2" max="2" width="14.09765625" style="273" customWidth="1"/>
    <col min="3" max="3" width="13.8984375" style="273" customWidth="1"/>
    <col min="4" max="4" width="13.19921875" style="273" customWidth="1"/>
    <col min="5" max="6" width="13.5" style="273" customWidth="1"/>
    <col min="7" max="8" width="13" style="273" customWidth="1"/>
    <col min="9" max="9" width="14.69921875" style="273" customWidth="1"/>
    <col min="10" max="10" width="9.8984375" style="273" customWidth="1"/>
    <col min="11" max="11" width="0" style="273" hidden="1" customWidth="1"/>
    <col min="12" max="16384" width="9.59765625" style="273"/>
  </cols>
  <sheetData>
    <row r="1" spans="1:52" x14ac:dyDescent="0.3">
      <c r="A1" s="5863" t="s">
        <v>0</v>
      </c>
      <c r="B1" s="5863"/>
      <c r="C1" s="5863"/>
      <c r="D1" s="5863"/>
      <c r="E1" s="5863"/>
      <c r="F1" s="5863"/>
      <c r="G1" s="5863"/>
    </row>
    <row r="2" spans="1:52" ht="24" customHeight="1" x14ac:dyDescent="0.3">
      <c r="A2" s="270" t="s">
        <v>4281</v>
      </c>
      <c r="K2" s="4476"/>
      <c r="L2" s="4476"/>
      <c r="M2" s="4476"/>
      <c r="N2" s="4476"/>
      <c r="O2" s="4476"/>
      <c r="P2" s="4476"/>
      <c r="Q2" s="4476"/>
      <c r="R2" s="4476"/>
      <c r="S2" s="4476"/>
      <c r="T2" s="4476"/>
      <c r="U2" s="4476"/>
      <c r="V2" s="4476"/>
      <c r="W2" s="4476"/>
      <c r="X2" s="4476"/>
      <c r="Y2" s="4476"/>
      <c r="Z2" s="4476"/>
      <c r="AA2" s="4476"/>
      <c r="AB2" s="4476"/>
      <c r="AC2" s="4476"/>
      <c r="AD2" s="4476"/>
      <c r="AE2" s="4476"/>
      <c r="AF2" s="4476"/>
      <c r="AG2" s="4476"/>
      <c r="AH2" s="4476"/>
      <c r="AI2" s="4476"/>
      <c r="AJ2" s="4476"/>
      <c r="AK2" s="4476"/>
      <c r="AL2" s="4476"/>
      <c r="AM2" s="4476"/>
      <c r="AN2" s="4476"/>
      <c r="AO2" s="4476"/>
      <c r="AP2" s="4476"/>
      <c r="AQ2" s="4476"/>
      <c r="AR2" s="4476"/>
      <c r="AS2" s="4476"/>
      <c r="AT2" s="4476"/>
      <c r="AU2" s="4476"/>
      <c r="AV2" s="4476"/>
      <c r="AW2" s="4476"/>
      <c r="AX2" s="4476"/>
      <c r="AY2" s="4476"/>
      <c r="AZ2" s="4476"/>
    </row>
    <row r="3" spans="1:52" ht="13.5" customHeight="1" thickBot="1" x14ac:dyDescent="0.35">
      <c r="K3" s="4476"/>
      <c r="L3" s="4476"/>
      <c r="M3" s="4476"/>
      <c r="N3" s="4476"/>
      <c r="O3" s="4476"/>
      <c r="P3" s="4476"/>
      <c r="Q3" s="4476"/>
      <c r="R3" s="4476"/>
      <c r="S3" s="4476"/>
      <c r="T3" s="4476"/>
      <c r="U3" s="4476"/>
      <c r="V3" s="4476"/>
      <c r="W3" s="4476"/>
      <c r="X3" s="4476"/>
      <c r="Y3" s="4476"/>
      <c r="Z3" s="4476"/>
      <c r="AA3" s="4476"/>
      <c r="AB3" s="4476"/>
      <c r="AC3" s="4476"/>
      <c r="AD3" s="4476"/>
      <c r="AE3" s="4476"/>
      <c r="AF3" s="4476"/>
      <c r="AG3" s="4476"/>
      <c r="AH3" s="4476"/>
      <c r="AI3" s="4476"/>
      <c r="AJ3" s="4476"/>
      <c r="AK3" s="4476"/>
      <c r="AL3" s="4476"/>
      <c r="AM3" s="4476"/>
      <c r="AN3" s="4476"/>
      <c r="AO3" s="4476"/>
      <c r="AP3" s="4476"/>
      <c r="AQ3" s="4476"/>
      <c r="AR3" s="4476"/>
      <c r="AS3" s="4476"/>
      <c r="AT3" s="4476"/>
      <c r="AU3" s="4476"/>
      <c r="AV3" s="4476"/>
      <c r="AW3" s="4476"/>
      <c r="AX3" s="4476"/>
      <c r="AY3" s="4476"/>
      <c r="AZ3" s="4476"/>
    </row>
    <row r="4" spans="1:52" ht="33" customHeight="1" thickBot="1" x14ac:dyDescent="0.35">
      <c r="A4" s="4748"/>
      <c r="B4" s="4748"/>
      <c r="C4" s="5904" t="s">
        <v>681</v>
      </c>
      <c r="D4" s="5918"/>
      <c r="E4" s="5918"/>
      <c r="F4" s="5918"/>
      <c r="G4" s="5918"/>
      <c r="H4" s="5919"/>
      <c r="I4" s="4748"/>
      <c r="K4" s="4476"/>
      <c r="L4" s="4476"/>
      <c r="M4" s="4476"/>
      <c r="N4" s="4476"/>
      <c r="O4" s="4476"/>
      <c r="P4" s="4476"/>
      <c r="Q4" s="4476"/>
      <c r="R4" s="4476"/>
      <c r="S4" s="4476"/>
      <c r="T4" s="4476"/>
      <c r="U4" s="4476"/>
      <c r="V4" s="4476"/>
      <c r="W4" s="4476"/>
      <c r="X4" s="4476"/>
      <c r="Y4" s="4476"/>
      <c r="Z4" s="4476"/>
      <c r="AA4" s="4476"/>
      <c r="AB4" s="4476"/>
      <c r="AC4" s="4476"/>
      <c r="AD4" s="4476"/>
      <c r="AE4" s="4476"/>
      <c r="AF4" s="4476"/>
      <c r="AG4" s="4476"/>
      <c r="AH4" s="4476"/>
      <c r="AI4" s="4476"/>
      <c r="AJ4" s="4476"/>
      <c r="AK4" s="4476"/>
      <c r="AL4" s="4476"/>
      <c r="AM4" s="4476"/>
      <c r="AN4" s="4476"/>
      <c r="AO4" s="4476"/>
      <c r="AP4" s="4476"/>
      <c r="AQ4" s="4476"/>
      <c r="AR4" s="4476"/>
      <c r="AS4" s="4476"/>
      <c r="AT4" s="4476"/>
      <c r="AU4" s="4476"/>
      <c r="AV4" s="4476"/>
      <c r="AW4" s="4476"/>
      <c r="AX4" s="4476"/>
      <c r="AY4" s="4476"/>
      <c r="AZ4" s="4476"/>
    </row>
    <row r="5" spans="1:52" ht="31.5" customHeight="1" x14ac:dyDescent="0.3">
      <c r="A5" s="4671" t="s">
        <v>61</v>
      </c>
      <c r="B5" s="4671" t="s">
        <v>682</v>
      </c>
      <c r="C5" s="295" t="s">
        <v>683</v>
      </c>
      <c r="D5" s="4121" t="s">
        <v>684</v>
      </c>
      <c r="E5" s="4121" t="s">
        <v>685</v>
      </c>
      <c r="F5" s="4121" t="s">
        <v>686</v>
      </c>
      <c r="G5" s="4121" t="s">
        <v>687</v>
      </c>
      <c r="H5" s="4778" t="s">
        <v>688</v>
      </c>
      <c r="I5" s="4779" t="s">
        <v>6</v>
      </c>
      <c r="K5" s="4476"/>
      <c r="L5" s="4476"/>
      <c r="M5" s="4476"/>
      <c r="N5" s="4476"/>
      <c r="O5" s="4476"/>
      <c r="P5" s="4476"/>
      <c r="Q5" s="4476"/>
      <c r="R5" s="4476"/>
      <c r="S5" s="4476"/>
      <c r="T5" s="4476"/>
      <c r="U5" s="4476"/>
      <c r="V5" s="4476"/>
      <c r="W5" s="4476"/>
      <c r="X5" s="4476"/>
      <c r="Y5" s="4476"/>
      <c r="Z5" s="4476"/>
      <c r="AA5" s="4476"/>
      <c r="AB5" s="4476"/>
      <c r="AC5" s="4476"/>
      <c r="AD5" s="4476"/>
      <c r="AE5" s="4476"/>
      <c r="AF5" s="4476"/>
      <c r="AG5" s="4476"/>
      <c r="AH5" s="4476"/>
      <c r="AI5" s="4476"/>
      <c r="AJ5" s="4476"/>
      <c r="AK5" s="4476"/>
      <c r="AL5" s="4476"/>
      <c r="AM5" s="4476"/>
      <c r="AN5" s="4476"/>
      <c r="AO5" s="4476"/>
      <c r="AP5" s="4476"/>
      <c r="AQ5" s="4476"/>
      <c r="AR5" s="4476"/>
      <c r="AS5" s="4476"/>
      <c r="AT5" s="4476"/>
      <c r="AU5" s="4476"/>
      <c r="AV5" s="4476"/>
      <c r="AW5" s="4476"/>
      <c r="AX5" s="4476"/>
      <c r="AY5" s="4476"/>
      <c r="AZ5" s="4476"/>
    </row>
    <row r="6" spans="1:52" ht="0.75" customHeight="1" thickBot="1" x14ac:dyDescent="0.35">
      <c r="A6" s="4523"/>
      <c r="B6" s="4523"/>
      <c r="C6" s="4505"/>
      <c r="D6" s="4522"/>
      <c r="E6" s="4522"/>
      <c r="F6" s="4522"/>
      <c r="G6" s="4522"/>
      <c r="H6" s="4522"/>
      <c r="I6" s="4523"/>
      <c r="K6" s="4476"/>
      <c r="L6" s="4476"/>
      <c r="M6" s="4476"/>
      <c r="N6" s="4476"/>
      <c r="O6" s="4476"/>
      <c r="P6" s="4476"/>
      <c r="Q6" s="4476"/>
      <c r="R6" s="4476"/>
      <c r="S6" s="4476"/>
      <c r="T6" s="4476"/>
      <c r="U6" s="4476"/>
      <c r="V6" s="4476"/>
      <c r="W6" s="4476"/>
      <c r="X6" s="4476"/>
      <c r="Y6" s="4476"/>
      <c r="Z6" s="4476"/>
      <c r="AA6" s="4476"/>
      <c r="AB6" s="4476"/>
      <c r="AC6" s="4476"/>
      <c r="AD6" s="4476"/>
      <c r="AE6" s="4476"/>
      <c r="AF6" s="4476"/>
      <c r="AG6" s="4476"/>
      <c r="AH6" s="4476"/>
      <c r="AI6" s="4476"/>
      <c r="AJ6" s="4476"/>
      <c r="AK6" s="4476"/>
      <c r="AL6" s="4476"/>
      <c r="AM6" s="4476"/>
      <c r="AN6" s="4476"/>
      <c r="AO6" s="4476"/>
      <c r="AP6" s="4476"/>
      <c r="AQ6" s="4476"/>
      <c r="AR6" s="4476"/>
      <c r="AS6" s="4476"/>
      <c r="AT6" s="4476"/>
      <c r="AU6" s="4476"/>
      <c r="AV6" s="4476"/>
      <c r="AW6" s="4476"/>
      <c r="AX6" s="4476"/>
      <c r="AY6" s="4476"/>
      <c r="AZ6" s="4476"/>
    </row>
    <row r="7" spans="1:52" ht="16.5" customHeight="1" x14ac:dyDescent="0.3">
      <c r="A7" s="4780"/>
      <c r="B7" s="4675" t="s">
        <v>403</v>
      </c>
      <c r="C7" s="4765">
        <v>17</v>
      </c>
      <c r="D7" s="4766">
        <v>4.9000000000000004</v>
      </c>
      <c r="E7" s="4766">
        <v>0.7</v>
      </c>
      <c r="F7" s="4767" t="s">
        <v>689</v>
      </c>
      <c r="G7" s="4767" t="s">
        <v>690</v>
      </c>
      <c r="H7" s="4767" t="s">
        <v>690</v>
      </c>
      <c r="I7" s="4768">
        <v>22.7</v>
      </c>
      <c r="K7" s="4476"/>
      <c r="L7" s="4476"/>
      <c r="M7" s="4476"/>
      <c r="N7" s="4476"/>
      <c r="O7" s="4476"/>
      <c r="P7" s="4476"/>
      <c r="Q7" s="4476"/>
      <c r="R7" s="4476"/>
      <c r="S7" s="4476"/>
      <c r="T7" s="4476"/>
      <c r="U7" s="4476"/>
      <c r="V7" s="4476"/>
      <c r="W7" s="4476"/>
      <c r="X7" s="4476"/>
      <c r="Y7" s="4476"/>
      <c r="Z7" s="4476"/>
      <c r="AA7" s="4476"/>
      <c r="AB7" s="4476"/>
      <c r="AC7" s="4476"/>
      <c r="AD7" s="4476"/>
      <c r="AE7" s="4476"/>
      <c r="AF7" s="4476"/>
      <c r="AG7" s="4476"/>
      <c r="AH7" s="4476"/>
      <c r="AI7" s="4476"/>
      <c r="AJ7" s="4476"/>
      <c r="AK7" s="4476"/>
      <c r="AL7" s="4476"/>
      <c r="AM7" s="4476"/>
      <c r="AN7" s="4476"/>
      <c r="AO7" s="4476"/>
      <c r="AP7" s="4476"/>
      <c r="AQ7" s="4476"/>
      <c r="AR7" s="4476"/>
      <c r="AS7" s="4476"/>
      <c r="AT7" s="4476"/>
      <c r="AU7" s="4476"/>
      <c r="AV7" s="4476"/>
      <c r="AW7" s="4476"/>
      <c r="AX7" s="4476"/>
      <c r="AY7" s="4476"/>
      <c r="AZ7" s="4476"/>
    </row>
    <row r="8" spans="1:52" ht="15.75" customHeight="1" x14ac:dyDescent="0.3">
      <c r="A8" s="4684">
        <v>2</v>
      </c>
      <c r="B8" s="4684" t="s">
        <v>404</v>
      </c>
      <c r="C8" s="4765">
        <v>28.6</v>
      </c>
      <c r="D8" s="4766">
        <v>17.3</v>
      </c>
      <c r="E8" s="4766">
        <v>5.7</v>
      </c>
      <c r="F8" s="4766">
        <v>1.2</v>
      </c>
      <c r="G8" s="4767" t="s">
        <v>691</v>
      </c>
      <c r="H8" s="4767" t="s">
        <v>690</v>
      </c>
      <c r="I8" s="4768">
        <v>53.1</v>
      </c>
      <c r="K8" s="4476"/>
      <c r="L8" s="4476"/>
      <c r="M8" s="4476"/>
      <c r="N8" s="4476"/>
      <c r="O8" s="4476"/>
      <c r="P8" s="4476"/>
      <c r="Q8" s="4476"/>
      <c r="R8" s="4476"/>
      <c r="S8" s="4476"/>
      <c r="T8" s="4476"/>
      <c r="U8" s="4476"/>
      <c r="V8" s="4476"/>
      <c r="W8" s="4476"/>
      <c r="X8" s="4476"/>
      <c r="Y8" s="4476"/>
      <c r="Z8" s="4476"/>
      <c r="AA8" s="4476"/>
      <c r="AB8" s="4476"/>
      <c r="AC8" s="4476"/>
      <c r="AD8" s="4476"/>
      <c r="AE8" s="4476"/>
      <c r="AF8" s="4476"/>
      <c r="AG8" s="4476"/>
      <c r="AH8" s="4476"/>
      <c r="AI8" s="4476"/>
      <c r="AJ8" s="4476"/>
      <c r="AK8" s="4476"/>
      <c r="AL8" s="4476"/>
      <c r="AM8" s="4476"/>
      <c r="AN8" s="4476"/>
      <c r="AO8" s="4476"/>
      <c r="AP8" s="4476"/>
      <c r="AQ8" s="4476"/>
      <c r="AR8" s="4476"/>
      <c r="AS8" s="4476"/>
      <c r="AT8" s="4476"/>
      <c r="AU8" s="4476"/>
      <c r="AV8" s="4476"/>
      <c r="AW8" s="4476"/>
      <c r="AX8" s="4476"/>
      <c r="AY8" s="4476"/>
      <c r="AZ8" s="4476"/>
    </row>
    <row r="9" spans="1:52" ht="15.75" customHeight="1" x14ac:dyDescent="0.3">
      <c r="A9" s="4684">
        <v>0</v>
      </c>
      <c r="B9" s="4684" t="s">
        <v>405</v>
      </c>
      <c r="C9" s="4765">
        <v>34.700000000000003</v>
      </c>
      <c r="D9" s="4766">
        <v>26.1</v>
      </c>
      <c r="E9" s="4766">
        <v>9.8000000000000007</v>
      </c>
      <c r="F9" s="4766">
        <v>2.9</v>
      </c>
      <c r="G9" s="4766">
        <v>0.9</v>
      </c>
      <c r="H9" s="4767" t="s">
        <v>691</v>
      </c>
      <c r="I9" s="4768">
        <v>74.7</v>
      </c>
      <c r="K9" s="4476"/>
      <c r="L9" s="4476"/>
      <c r="M9" s="4476"/>
      <c r="N9" s="4476"/>
      <c r="O9" s="4476"/>
      <c r="P9" s="4476"/>
      <c r="Q9" s="4476"/>
      <c r="R9" s="4476"/>
      <c r="S9" s="4476"/>
      <c r="T9" s="4476"/>
      <c r="U9" s="4476"/>
      <c r="V9" s="4476"/>
      <c r="W9" s="4476"/>
      <c r="X9" s="4476"/>
      <c r="Y9" s="4476"/>
      <c r="Z9" s="4476"/>
      <c r="AA9" s="4476"/>
      <c r="AB9" s="4476"/>
      <c r="AC9" s="4476"/>
      <c r="AD9" s="4476"/>
      <c r="AE9" s="4476"/>
      <c r="AF9" s="4476"/>
      <c r="AG9" s="4476"/>
      <c r="AH9" s="4476"/>
      <c r="AI9" s="4476"/>
      <c r="AJ9" s="4476"/>
      <c r="AK9" s="4476"/>
      <c r="AL9" s="4476"/>
      <c r="AM9" s="4476"/>
      <c r="AN9" s="4476"/>
      <c r="AO9" s="4476"/>
      <c r="AP9" s="4476"/>
      <c r="AQ9" s="4476"/>
      <c r="AR9" s="4476"/>
      <c r="AS9" s="4476"/>
      <c r="AT9" s="4476"/>
      <c r="AU9" s="4476"/>
      <c r="AV9" s="4476"/>
      <c r="AW9" s="4476"/>
      <c r="AX9" s="4476"/>
      <c r="AY9" s="4476"/>
      <c r="AZ9" s="4476"/>
    </row>
    <row r="10" spans="1:52" ht="16.5" customHeight="1" x14ac:dyDescent="0.3">
      <c r="A10" s="4684">
        <v>2</v>
      </c>
      <c r="B10" s="4684" t="s">
        <v>406</v>
      </c>
      <c r="C10" s="4765">
        <v>30.5</v>
      </c>
      <c r="D10" s="4766">
        <v>31.3</v>
      </c>
      <c r="E10" s="4766">
        <v>11</v>
      </c>
      <c r="F10" s="4766">
        <v>3.3</v>
      </c>
      <c r="G10" s="4766">
        <v>1.4</v>
      </c>
      <c r="H10" s="4767" t="s">
        <v>692</v>
      </c>
      <c r="I10" s="4768">
        <v>78.099999999999994</v>
      </c>
      <c r="K10" s="4476"/>
      <c r="L10" s="4476"/>
      <c r="M10" s="4476"/>
      <c r="N10" s="4476"/>
      <c r="O10" s="4476"/>
      <c r="P10" s="4476"/>
      <c r="Q10" s="4476"/>
      <c r="R10" s="4476"/>
      <c r="S10" s="4476"/>
      <c r="T10" s="4476"/>
      <c r="U10" s="4476"/>
      <c r="V10" s="4476"/>
      <c r="W10" s="4476"/>
      <c r="X10" s="4476"/>
      <c r="Y10" s="4476"/>
      <c r="Z10" s="4476"/>
      <c r="AA10" s="4476"/>
      <c r="AB10" s="4476"/>
      <c r="AC10" s="4476"/>
      <c r="AD10" s="4476"/>
      <c r="AE10" s="4476"/>
      <c r="AF10" s="4476"/>
      <c r="AG10" s="4476"/>
      <c r="AH10" s="4476"/>
      <c r="AI10" s="4476"/>
      <c r="AJ10" s="4476"/>
      <c r="AK10" s="4476"/>
      <c r="AL10" s="4476"/>
      <c r="AM10" s="4476"/>
      <c r="AN10" s="4476"/>
      <c r="AO10" s="4476"/>
      <c r="AP10" s="4476"/>
      <c r="AQ10" s="4476"/>
      <c r="AR10" s="4476"/>
      <c r="AS10" s="4476"/>
      <c r="AT10" s="4476"/>
      <c r="AU10" s="4476"/>
      <c r="AV10" s="4476"/>
      <c r="AW10" s="4476"/>
      <c r="AX10" s="4476"/>
      <c r="AY10" s="4476"/>
      <c r="AZ10" s="4476"/>
    </row>
    <row r="11" spans="1:52" ht="14.25" customHeight="1" x14ac:dyDescent="0.3">
      <c r="A11" s="4684">
        <v>3</v>
      </c>
      <c r="B11" s="4684" t="s">
        <v>407</v>
      </c>
      <c r="C11" s="4765">
        <v>12.3</v>
      </c>
      <c r="D11" s="4766">
        <v>15.4</v>
      </c>
      <c r="E11" s="4766">
        <v>8.6</v>
      </c>
      <c r="F11" s="4766">
        <v>2.6</v>
      </c>
      <c r="G11" s="4766">
        <v>1.2</v>
      </c>
      <c r="H11" s="4766">
        <v>1</v>
      </c>
      <c r="I11" s="4768">
        <v>41.1</v>
      </c>
      <c r="K11" s="4476"/>
      <c r="L11" s="4476"/>
      <c r="M11" s="4476"/>
      <c r="N11" s="4476"/>
      <c r="O11" s="4476"/>
      <c r="P11" s="4476"/>
      <c r="Q11" s="4476"/>
      <c r="R11" s="4476"/>
      <c r="S11" s="4476"/>
      <c r="T11" s="4476"/>
      <c r="U11" s="4476"/>
      <c r="V11" s="4476"/>
      <c r="W11" s="4476"/>
      <c r="X11" s="4476"/>
      <c r="Y11" s="4476"/>
      <c r="Z11" s="4476"/>
      <c r="AA11" s="4476"/>
      <c r="AB11" s="4476"/>
      <c r="AC11" s="4476"/>
      <c r="AD11" s="4476"/>
      <c r="AE11" s="4476"/>
      <c r="AF11" s="4476"/>
      <c r="AG11" s="4476"/>
      <c r="AH11" s="4476"/>
      <c r="AI11" s="4476"/>
      <c r="AJ11" s="4476"/>
      <c r="AK11" s="4476"/>
      <c r="AL11" s="4476"/>
      <c r="AM11" s="4476"/>
      <c r="AN11" s="4476"/>
      <c r="AO11" s="4476"/>
      <c r="AP11" s="4476"/>
      <c r="AQ11" s="4476"/>
      <c r="AR11" s="4476"/>
      <c r="AS11" s="4476"/>
      <c r="AT11" s="4476"/>
      <c r="AU11" s="4476"/>
      <c r="AV11" s="4476"/>
      <c r="AW11" s="4476"/>
      <c r="AX11" s="4476"/>
      <c r="AY11" s="4476"/>
      <c r="AZ11" s="4476"/>
    </row>
    <row r="12" spans="1:52" ht="18" customHeight="1" x14ac:dyDescent="0.3">
      <c r="A12" s="4731"/>
      <c r="B12" s="4684" t="s">
        <v>408</v>
      </c>
      <c r="C12" s="4765">
        <v>2.9</v>
      </c>
      <c r="D12" s="4766">
        <v>2.9</v>
      </c>
      <c r="E12" s="4766">
        <v>2.2999999999999998</v>
      </c>
      <c r="F12" s="4766">
        <v>1.2</v>
      </c>
      <c r="G12" s="4767" t="s">
        <v>691</v>
      </c>
      <c r="H12" s="4767" t="s">
        <v>693</v>
      </c>
      <c r="I12" s="4768">
        <v>10.1</v>
      </c>
      <c r="K12" s="4476"/>
      <c r="L12" s="4476"/>
      <c r="M12" s="4476"/>
      <c r="N12" s="4476"/>
      <c r="O12" s="4476"/>
      <c r="P12" s="4476"/>
      <c r="Q12" s="4476"/>
      <c r="R12" s="4476"/>
      <c r="S12" s="4476"/>
      <c r="T12" s="4476"/>
      <c r="U12" s="4476"/>
      <c r="V12" s="4476"/>
      <c r="W12" s="4476"/>
      <c r="X12" s="4476"/>
      <c r="Y12" s="4476"/>
      <c r="Z12" s="4476"/>
      <c r="AA12" s="4476"/>
      <c r="AB12" s="4476"/>
      <c r="AC12" s="4476"/>
      <c r="AD12" s="4476"/>
      <c r="AE12" s="4476"/>
      <c r="AF12" s="4476"/>
      <c r="AG12" s="4476"/>
      <c r="AH12" s="4476"/>
      <c r="AI12" s="4476"/>
      <c r="AJ12" s="4476"/>
      <c r="AK12" s="4476"/>
      <c r="AL12" s="4476"/>
      <c r="AM12" s="4476"/>
      <c r="AN12" s="4476"/>
      <c r="AO12" s="4476"/>
      <c r="AP12" s="4476"/>
      <c r="AQ12" s="4476"/>
      <c r="AR12" s="4476"/>
      <c r="AS12" s="4476"/>
      <c r="AT12" s="4476"/>
      <c r="AU12" s="4476"/>
      <c r="AV12" s="4476"/>
      <c r="AW12" s="4476"/>
      <c r="AX12" s="4476"/>
      <c r="AY12" s="4476"/>
      <c r="AZ12" s="4476"/>
    </row>
    <row r="13" spans="1:52" ht="15.75" customHeight="1" thickBot="1" x14ac:dyDescent="0.35">
      <c r="A13" s="4731"/>
      <c r="B13" s="4684" t="s">
        <v>409</v>
      </c>
      <c r="C13" s="4767" t="s">
        <v>691</v>
      </c>
      <c r="D13" s="4767" t="s">
        <v>694</v>
      </c>
      <c r="E13" s="4767" t="s">
        <v>694</v>
      </c>
      <c r="F13" s="4767" t="s">
        <v>689</v>
      </c>
      <c r="G13" s="4767" t="s">
        <v>690</v>
      </c>
      <c r="H13" s="4767" t="s">
        <v>690</v>
      </c>
      <c r="I13" s="4771">
        <v>0.8</v>
      </c>
      <c r="K13" s="4476"/>
      <c r="L13" s="4476"/>
      <c r="M13" s="4476"/>
      <c r="N13" s="4476"/>
      <c r="O13" s="4476"/>
      <c r="P13" s="4476"/>
      <c r="Q13" s="4476"/>
      <c r="R13" s="4476"/>
      <c r="S13" s="4476"/>
      <c r="T13" s="4476"/>
      <c r="U13" s="4476"/>
      <c r="V13" s="4476"/>
      <c r="W13" s="4476"/>
      <c r="X13" s="4476"/>
      <c r="Y13" s="4476"/>
      <c r="Z13" s="4476"/>
      <c r="AA13" s="4476"/>
      <c r="AB13" s="4476"/>
      <c r="AC13" s="4476"/>
      <c r="AD13" s="4476"/>
      <c r="AE13" s="4476"/>
      <c r="AF13" s="4476"/>
      <c r="AG13" s="4476"/>
      <c r="AH13" s="4476"/>
      <c r="AI13" s="4476"/>
      <c r="AJ13" s="4476"/>
      <c r="AK13" s="4476"/>
      <c r="AL13" s="4476"/>
      <c r="AM13" s="4476"/>
      <c r="AN13" s="4476"/>
      <c r="AO13" s="4476"/>
      <c r="AP13" s="4476"/>
      <c r="AQ13" s="4476"/>
      <c r="AR13" s="4476"/>
      <c r="AS13" s="4476"/>
      <c r="AT13" s="4476"/>
      <c r="AU13" s="4476"/>
      <c r="AV13" s="4476"/>
      <c r="AW13" s="4476"/>
      <c r="AX13" s="4476"/>
      <c r="AY13" s="4476"/>
      <c r="AZ13" s="4476"/>
    </row>
    <row r="14" spans="1:52" ht="18" customHeight="1" thickBot="1" x14ac:dyDescent="0.35">
      <c r="A14" s="4781" t="s">
        <v>695</v>
      </c>
      <c r="B14" s="4699" t="s">
        <v>449</v>
      </c>
      <c r="C14" s="4773">
        <v>18.3</v>
      </c>
      <c r="D14" s="4774">
        <v>14.2</v>
      </c>
      <c r="E14" s="4774">
        <v>5.5</v>
      </c>
      <c r="F14" s="4774">
        <v>1.6</v>
      </c>
      <c r="G14" s="4782">
        <v>0.6</v>
      </c>
      <c r="H14" s="4782">
        <v>0.4</v>
      </c>
      <c r="I14" s="4775">
        <v>40.6</v>
      </c>
      <c r="K14" s="4476"/>
      <c r="L14" s="4476"/>
      <c r="M14" s="4476"/>
      <c r="N14" s="4476"/>
      <c r="O14" s="4476"/>
      <c r="P14" s="4476"/>
      <c r="Q14" s="4476"/>
      <c r="R14" s="4476"/>
      <c r="S14" s="4476"/>
      <c r="T14" s="4476"/>
      <c r="U14" s="4476"/>
      <c r="V14" s="4476"/>
      <c r="W14" s="4476"/>
      <c r="X14" s="4476"/>
      <c r="Y14" s="4476"/>
      <c r="Z14" s="4476"/>
      <c r="AA14" s="4476"/>
      <c r="AB14" s="4476"/>
      <c r="AC14" s="4476"/>
      <c r="AD14" s="4476"/>
      <c r="AE14" s="4476"/>
      <c r="AF14" s="4476"/>
      <c r="AG14" s="4476"/>
      <c r="AH14" s="4476"/>
      <c r="AI14" s="4476"/>
      <c r="AJ14" s="4476"/>
      <c r="AK14" s="4476"/>
      <c r="AL14" s="4476"/>
      <c r="AM14" s="4476"/>
      <c r="AN14" s="4476"/>
      <c r="AO14" s="4476"/>
      <c r="AP14" s="4476"/>
      <c r="AQ14" s="4476"/>
      <c r="AR14" s="4476"/>
      <c r="AS14" s="4476"/>
      <c r="AT14" s="4476"/>
      <c r="AU14" s="4476"/>
      <c r="AV14" s="4476"/>
      <c r="AW14" s="4476"/>
      <c r="AX14" s="4476"/>
      <c r="AY14" s="4476"/>
      <c r="AZ14" s="4476"/>
    </row>
    <row r="15" spans="1:52" ht="18.75" customHeight="1" x14ac:dyDescent="0.3">
      <c r="A15" s="4780"/>
      <c r="B15" s="4675" t="s">
        <v>403</v>
      </c>
      <c r="C15" s="4765">
        <v>20.9</v>
      </c>
      <c r="D15" s="4766">
        <v>5</v>
      </c>
      <c r="E15" s="4767" t="s">
        <v>696</v>
      </c>
      <c r="F15" s="4767" t="s">
        <v>690</v>
      </c>
      <c r="G15" s="4767" t="s">
        <v>690</v>
      </c>
      <c r="H15" s="4767" t="s">
        <v>690</v>
      </c>
      <c r="I15" s="4768">
        <v>26.3</v>
      </c>
      <c r="K15" s="4476"/>
      <c r="L15" s="4757"/>
      <c r="M15" s="4476"/>
      <c r="N15" s="4476"/>
      <c r="O15" s="4476"/>
      <c r="P15" s="4476"/>
      <c r="Q15" s="4476"/>
      <c r="R15" s="4476"/>
      <c r="S15" s="4476"/>
      <c r="T15" s="4476"/>
      <c r="U15" s="4476"/>
      <c r="V15" s="4476"/>
      <c r="W15" s="4476"/>
      <c r="X15" s="4476"/>
      <c r="Y15" s="4476"/>
      <c r="Z15" s="4476"/>
      <c r="AA15" s="4476"/>
      <c r="AB15" s="4476"/>
      <c r="AC15" s="4476"/>
      <c r="AD15" s="4476"/>
      <c r="AE15" s="4476"/>
      <c r="AF15" s="4476"/>
      <c r="AG15" s="4476"/>
      <c r="AH15" s="4476"/>
      <c r="AI15" s="4476"/>
      <c r="AJ15" s="4476"/>
      <c r="AK15" s="4476"/>
      <c r="AL15" s="4476"/>
      <c r="AM15" s="4476"/>
      <c r="AN15" s="4476"/>
      <c r="AO15" s="4476"/>
      <c r="AP15" s="4476"/>
      <c r="AQ15" s="4476"/>
      <c r="AR15" s="4476"/>
      <c r="AS15" s="4476"/>
      <c r="AT15" s="4476"/>
      <c r="AU15" s="4476"/>
      <c r="AV15" s="4476"/>
      <c r="AW15" s="4476"/>
      <c r="AX15" s="4476"/>
      <c r="AY15" s="4476"/>
      <c r="AZ15" s="4476"/>
    </row>
    <row r="16" spans="1:52" ht="18" customHeight="1" x14ac:dyDescent="0.3">
      <c r="A16" s="4684">
        <v>2</v>
      </c>
      <c r="B16" s="4684" t="s">
        <v>404</v>
      </c>
      <c r="C16" s="4765">
        <v>27.7</v>
      </c>
      <c r="D16" s="4766">
        <v>19</v>
      </c>
      <c r="E16" s="4766">
        <v>6.4</v>
      </c>
      <c r="F16" s="4766">
        <v>1.5</v>
      </c>
      <c r="G16" s="4767" t="s">
        <v>693</v>
      </c>
      <c r="H16" s="4767" t="s">
        <v>689</v>
      </c>
      <c r="I16" s="4768">
        <v>55.2</v>
      </c>
      <c r="J16" s="4144"/>
      <c r="K16" s="4476"/>
      <c r="L16" s="4757"/>
      <c r="M16" s="4476"/>
      <c r="N16" s="4476"/>
      <c r="O16" s="4476"/>
      <c r="P16" s="4476"/>
      <c r="Q16" s="4476"/>
      <c r="R16" s="4476"/>
      <c r="S16" s="4476"/>
      <c r="T16" s="4476"/>
      <c r="U16" s="4476"/>
      <c r="V16" s="4476"/>
      <c r="W16" s="4476"/>
      <c r="X16" s="4476"/>
      <c r="Y16" s="4476"/>
      <c r="Z16" s="4476"/>
      <c r="AA16" s="4476"/>
      <c r="AB16" s="4476"/>
      <c r="AC16" s="4476"/>
      <c r="AD16" s="4476"/>
      <c r="AE16" s="4476"/>
      <c r="AF16" s="4476"/>
      <c r="AG16" s="4476"/>
      <c r="AH16" s="4476"/>
      <c r="AI16" s="4476"/>
      <c r="AJ16" s="4476"/>
      <c r="AK16" s="4476"/>
      <c r="AL16" s="4476"/>
      <c r="AM16" s="4476"/>
      <c r="AN16" s="4476"/>
      <c r="AO16" s="4476"/>
      <c r="AP16" s="4476"/>
      <c r="AQ16" s="4476"/>
      <c r="AR16" s="4476"/>
      <c r="AS16" s="4476"/>
      <c r="AT16" s="4476"/>
      <c r="AU16" s="4476"/>
      <c r="AV16" s="4476"/>
      <c r="AW16" s="4476"/>
      <c r="AX16" s="4476"/>
      <c r="AY16" s="4476"/>
      <c r="AZ16" s="4476"/>
    </row>
    <row r="17" spans="1:52" ht="18" customHeight="1" x14ac:dyDescent="0.3">
      <c r="A17" s="4684">
        <v>0</v>
      </c>
      <c r="B17" s="4684" t="s">
        <v>405</v>
      </c>
      <c r="C17" s="4765">
        <v>33.700000000000003</v>
      </c>
      <c r="D17" s="4766">
        <v>25.7</v>
      </c>
      <c r="E17" s="4766">
        <v>11.2</v>
      </c>
      <c r="F17" s="4766">
        <v>3.4</v>
      </c>
      <c r="G17" s="4766">
        <v>1</v>
      </c>
      <c r="H17" s="4767" t="s">
        <v>696</v>
      </c>
      <c r="I17" s="4768">
        <v>75.400000000000006</v>
      </c>
      <c r="J17" s="4144"/>
      <c r="K17" s="4476"/>
      <c r="L17" s="4476"/>
      <c r="M17" s="4476"/>
      <c r="N17" s="4476"/>
      <c r="O17" s="4476"/>
      <c r="P17" s="4476"/>
      <c r="Q17" s="4476"/>
      <c r="R17" s="4476"/>
      <c r="S17" s="4476"/>
      <c r="T17" s="4476"/>
      <c r="U17" s="4476"/>
      <c r="V17" s="4476"/>
      <c r="W17" s="4476"/>
      <c r="X17" s="4476"/>
      <c r="Y17" s="4476"/>
      <c r="Z17" s="4476"/>
      <c r="AA17" s="4476"/>
      <c r="AB17" s="4476"/>
      <c r="AC17" s="4476"/>
      <c r="AD17" s="4476"/>
      <c r="AE17" s="4476"/>
      <c r="AF17" s="4476"/>
      <c r="AG17" s="4476"/>
      <c r="AH17" s="4476"/>
      <c r="AI17" s="4476"/>
      <c r="AJ17" s="4476"/>
      <c r="AK17" s="4476"/>
      <c r="AL17" s="4476"/>
      <c r="AM17" s="4476"/>
      <c r="AN17" s="4476"/>
      <c r="AO17" s="4476"/>
      <c r="AP17" s="4476"/>
      <c r="AQ17" s="4476"/>
      <c r="AR17" s="4476"/>
      <c r="AS17" s="4476"/>
      <c r="AT17" s="4476"/>
      <c r="AU17" s="4476"/>
      <c r="AV17" s="4476"/>
      <c r="AW17" s="4476"/>
      <c r="AX17" s="4476"/>
      <c r="AY17" s="4476"/>
      <c r="AZ17" s="4476"/>
    </row>
    <row r="18" spans="1:52" ht="18" customHeight="1" x14ac:dyDescent="0.3">
      <c r="A18" s="4684">
        <v>2</v>
      </c>
      <c r="B18" s="4684" t="s">
        <v>406</v>
      </c>
      <c r="C18" s="4765">
        <v>29.2</v>
      </c>
      <c r="D18" s="4766">
        <v>30.6</v>
      </c>
      <c r="E18" s="4766">
        <v>12.9</v>
      </c>
      <c r="F18" s="4766">
        <v>4.9000000000000004</v>
      </c>
      <c r="G18" s="4766">
        <v>1.8</v>
      </c>
      <c r="H18" s="4766">
        <v>0.9</v>
      </c>
      <c r="I18" s="4768">
        <v>80.3</v>
      </c>
      <c r="J18" s="4144"/>
      <c r="K18" s="4476"/>
      <c r="L18" s="4476"/>
      <c r="M18" s="4476"/>
      <c r="N18" s="4476"/>
      <c r="O18" s="4476"/>
      <c r="P18" s="4476"/>
      <c r="Q18" s="4476"/>
      <c r="R18" s="4476"/>
      <c r="S18" s="4476"/>
      <c r="T18" s="4476"/>
      <c r="U18" s="4476"/>
      <c r="V18" s="4476"/>
      <c r="W18" s="4476"/>
      <c r="X18" s="4476"/>
      <c r="Y18" s="4476"/>
      <c r="Z18" s="4476"/>
      <c r="AA18" s="4476"/>
      <c r="AB18" s="4476"/>
      <c r="AC18" s="4476"/>
      <c r="AD18" s="4476"/>
      <c r="AE18" s="4476"/>
      <c r="AF18" s="4476"/>
      <c r="AG18" s="4476"/>
      <c r="AH18" s="4476"/>
      <c r="AI18" s="4476"/>
      <c r="AJ18" s="4476"/>
      <c r="AK18" s="4476"/>
      <c r="AL18" s="4476"/>
      <c r="AM18" s="4476"/>
      <c r="AN18" s="4476"/>
      <c r="AO18" s="4476"/>
      <c r="AP18" s="4476"/>
      <c r="AQ18" s="4476"/>
      <c r="AR18" s="4476"/>
      <c r="AS18" s="4476"/>
      <c r="AT18" s="4476"/>
      <c r="AU18" s="4476"/>
      <c r="AV18" s="4476"/>
      <c r="AW18" s="4476"/>
      <c r="AX18" s="4476"/>
      <c r="AY18" s="4476"/>
      <c r="AZ18" s="4476"/>
    </row>
    <row r="19" spans="1:52" ht="18" customHeight="1" x14ac:dyDescent="0.3">
      <c r="A19" s="4684">
        <v>4</v>
      </c>
      <c r="B19" s="4684" t="s">
        <v>407</v>
      </c>
      <c r="C19" s="4765">
        <v>11.1</v>
      </c>
      <c r="D19" s="4766">
        <v>14.6</v>
      </c>
      <c r="E19" s="4766">
        <v>9.6999999999999993</v>
      </c>
      <c r="F19" s="4766">
        <v>3.1</v>
      </c>
      <c r="G19" s="4766">
        <v>1.3</v>
      </c>
      <c r="H19" s="4766">
        <v>0.9</v>
      </c>
      <c r="I19" s="4768">
        <v>40.700000000000003</v>
      </c>
      <c r="J19" s="4144"/>
      <c r="K19" s="4476"/>
      <c r="L19" s="4476"/>
      <c r="M19" s="4476"/>
      <c r="N19" s="4476"/>
      <c r="O19" s="4476"/>
      <c r="P19" s="4476"/>
      <c r="Q19" s="4476"/>
      <c r="R19" s="4476"/>
      <c r="S19" s="4476"/>
      <c r="T19" s="4476"/>
      <c r="U19" s="4476"/>
      <c r="V19" s="4476"/>
      <c r="W19" s="4476"/>
      <c r="X19" s="4476"/>
      <c r="Y19" s="4476"/>
      <c r="Z19" s="4476"/>
      <c r="AA19" s="4476"/>
      <c r="AB19" s="4476"/>
      <c r="AC19" s="4476"/>
      <c r="AD19" s="4476"/>
      <c r="AE19" s="4476"/>
      <c r="AF19" s="4476"/>
      <c r="AG19" s="4476"/>
      <c r="AH19" s="4476"/>
      <c r="AI19" s="4476"/>
      <c r="AJ19" s="4476"/>
      <c r="AK19" s="4476"/>
      <c r="AL19" s="4476"/>
      <c r="AM19" s="4476"/>
      <c r="AN19" s="4476"/>
      <c r="AO19" s="4476"/>
      <c r="AP19" s="4476"/>
      <c r="AQ19" s="4476"/>
      <c r="AR19" s="4476"/>
      <c r="AS19" s="4476"/>
      <c r="AT19" s="4476"/>
      <c r="AU19" s="4476"/>
      <c r="AV19" s="4476"/>
      <c r="AW19" s="4476"/>
      <c r="AX19" s="4476"/>
      <c r="AY19" s="4476"/>
      <c r="AZ19" s="4476"/>
    </row>
    <row r="20" spans="1:52" ht="18" customHeight="1" x14ac:dyDescent="0.3">
      <c r="A20" s="4731"/>
      <c r="B20" s="4684" t="s">
        <v>408</v>
      </c>
      <c r="C20" s="4765">
        <v>2.1</v>
      </c>
      <c r="D20" s="4766">
        <v>2.6</v>
      </c>
      <c r="E20" s="4766">
        <v>2.2999999999999998</v>
      </c>
      <c r="F20" s="4766">
        <v>1.1000000000000001</v>
      </c>
      <c r="G20" s="4767" t="s">
        <v>693</v>
      </c>
      <c r="H20" s="4766">
        <v>0.9</v>
      </c>
      <c r="I20" s="4768">
        <v>9.5</v>
      </c>
      <c r="J20" s="4144"/>
      <c r="K20" s="4476"/>
      <c r="L20" s="4476"/>
      <c r="M20" s="4476"/>
      <c r="N20" s="4476"/>
      <c r="O20" s="4476"/>
      <c r="P20" s="4476"/>
      <c r="Q20" s="4476"/>
      <c r="R20" s="4476"/>
      <c r="S20" s="4476"/>
      <c r="T20" s="4476"/>
      <c r="U20" s="4476"/>
      <c r="V20" s="4476"/>
      <c r="W20" s="4476"/>
      <c r="X20" s="4476"/>
      <c r="Y20" s="4476"/>
      <c r="Z20" s="4476"/>
      <c r="AA20" s="4476"/>
      <c r="AB20" s="4476"/>
      <c r="AC20" s="4476"/>
      <c r="AD20" s="4476"/>
      <c r="AE20" s="4476"/>
      <c r="AF20" s="4476"/>
      <c r="AG20" s="4476"/>
      <c r="AH20" s="4476"/>
      <c r="AI20" s="4476"/>
      <c r="AJ20" s="4476"/>
      <c r="AK20" s="4476"/>
      <c r="AL20" s="4476"/>
      <c r="AM20" s="4476"/>
      <c r="AN20" s="4476"/>
      <c r="AO20" s="4476"/>
      <c r="AP20" s="4476"/>
      <c r="AQ20" s="4476"/>
      <c r="AR20" s="4476"/>
      <c r="AS20" s="4476"/>
      <c r="AT20" s="4476"/>
      <c r="AU20" s="4476"/>
      <c r="AV20" s="4476"/>
      <c r="AW20" s="4476"/>
      <c r="AX20" s="4476"/>
      <c r="AY20" s="4476"/>
      <c r="AZ20" s="4476"/>
    </row>
    <row r="21" spans="1:52" ht="15.75" customHeight="1" thickBot="1" x14ac:dyDescent="0.35">
      <c r="A21" s="4731"/>
      <c r="B21" s="4684" t="s">
        <v>409</v>
      </c>
      <c r="C21" s="4767" t="s">
        <v>693</v>
      </c>
      <c r="D21" s="4767" t="s">
        <v>694</v>
      </c>
      <c r="E21" s="4767" t="s">
        <v>689</v>
      </c>
      <c r="F21" s="4767" t="s">
        <v>694</v>
      </c>
      <c r="G21" s="4767" t="s">
        <v>690</v>
      </c>
      <c r="H21" s="4767" t="s">
        <v>689</v>
      </c>
      <c r="I21" s="4768">
        <v>1.1000000000000001</v>
      </c>
      <c r="J21" s="4144"/>
      <c r="K21" s="4476"/>
      <c r="L21" s="4476"/>
      <c r="M21" s="4476"/>
      <c r="N21" s="4476"/>
      <c r="O21" s="4476"/>
      <c r="P21" s="4476"/>
      <c r="Q21" s="4476"/>
      <c r="R21" s="4476"/>
      <c r="S21" s="4476"/>
      <c r="T21" s="4476"/>
      <c r="U21" s="4476"/>
      <c r="V21" s="4476"/>
      <c r="W21" s="4476"/>
      <c r="X21" s="4476"/>
      <c r="Y21" s="4476"/>
      <c r="Z21" s="4476"/>
      <c r="AA21" s="4476"/>
      <c r="AB21" s="4476"/>
      <c r="AC21" s="4476"/>
      <c r="AD21" s="4476"/>
      <c r="AE21" s="4476"/>
      <c r="AF21" s="4476"/>
      <c r="AG21" s="4476"/>
      <c r="AH21" s="4476"/>
      <c r="AI21" s="4476"/>
      <c r="AJ21" s="4476"/>
      <c r="AK21" s="4476"/>
      <c r="AL21" s="4476"/>
      <c r="AM21" s="4476"/>
      <c r="AN21" s="4476"/>
      <c r="AO21" s="4476"/>
      <c r="AP21" s="4476"/>
      <c r="AQ21" s="4476"/>
      <c r="AR21" s="4476"/>
      <c r="AS21" s="4476"/>
      <c r="AT21" s="4476"/>
      <c r="AU21" s="4476"/>
      <c r="AV21" s="4476"/>
      <c r="AW21" s="4476"/>
      <c r="AX21" s="4476"/>
      <c r="AY21" s="4476"/>
      <c r="AZ21" s="4476"/>
    </row>
    <row r="22" spans="1:52" ht="19.5" customHeight="1" thickBot="1" x14ac:dyDescent="0.35">
      <c r="A22" s="4781" t="s">
        <v>695</v>
      </c>
      <c r="B22" s="4699" t="s">
        <v>449</v>
      </c>
      <c r="C22" s="4773">
        <v>18</v>
      </c>
      <c r="D22" s="4774">
        <v>14.2</v>
      </c>
      <c r="E22" s="4774">
        <v>6.2</v>
      </c>
      <c r="F22" s="4774">
        <v>2.1</v>
      </c>
      <c r="G22" s="4782">
        <v>0.7</v>
      </c>
      <c r="H22" s="4782">
        <v>0.5</v>
      </c>
      <c r="I22" s="4775">
        <v>41.7</v>
      </c>
      <c r="K22" s="4476"/>
      <c r="L22" s="4476"/>
      <c r="M22" s="4476"/>
      <c r="N22" s="4476"/>
      <c r="O22" s="4476"/>
      <c r="P22" s="4476"/>
      <c r="Q22" s="4476"/>
      <c r="R22" s="4476"/>
      <c r="S22" s="4476"/>
      <c r="T22" s="4476"/>
      <c r="U22" s="4476"/>
      <c r="V22" s="4476"/>
      <c r="W22" s="4476"/>
      <c r="X22" s="4476"/>
      <c r="Y22" s="4476"/>
      <c r="Z22" s="4476"/>
      <c r="AA22" s="4476"/>
      <c r="AB22" s="4476"/>
      <c r="AC22" s="4476"/>
      <c r="AD22" s="4476"/>
      <c r="AE22" s="4476"/>
      <c r="AF22" s="4476"/>
      <c r="AG22" s="4476"/>
      <c r="AH22" s="4476"/>
      <c r="AI22" s="4476"/>
      <c r="AJ22" s="4476"/>
      <c r="AK22" s="4476"/>
      <c r="AL22" s="4476"/>
      <c r="AM22" s="4476"/>
      <c r="AN22" s="4476"/>
      <c r="AO22" s="4476"/>
      <c r="AP22" s="4476"/>
      <c r="AQ22" s="4476"/>
      <c r="AR22" s="4476"/>
      <c r="AS22" s="4476"/>
      <c r="AT22" s="4476"/>
      <c r="AU22" s="4476"/>
      <c r="AV22" s="4476"/>
      <c r="AW22" s="4476"/>
      <c r="AX22" s="4476"/>
      <c r="AY22" s="4476"/>
      <c r="AZ22" s="4476"/>
    </row>
    <row r="23" spans="1:52" ht="15.75" customHeight="1" x14ac:dyDescent="0.3">
      <c r="A23" s="4783" t="s">
        <v>697</v>
      </c>
      <c r="B23" s="4777"/>
      <c r="C23" s="4298"/>
      <c r="D23" s="4298"/>
      <c r="K23" s="4476"/>
      <c r="L23" s="4476"/>
      <c r="M23" s="4476"/>
      <c r="N23" s="4476"/>
      <c r="O23" s="4476"/>
      <c r="P23" s="4476"/>
      <c r="Q23" s="4476"/>
      <c r="R23" s="4476"/>
      <c r="S23" s="4476"/>
      <c r="T23" s="4476"/>
      <c r="U23" s="4476"/>
      <c r="V23" s="4476"/>
      <c r="W23" s="4476"/>
      <c r="X23" s="4476"/>
      <c r="Y23" s="4476"/>
      <c r="Z23" s="4476"/>
      <c r="AA23" s="4476"/>
      <c r="AB23" s="4476"/>
      <c r="AC23" s="4476"/>
      <c r="AD23" s="4476"/>
      <c r="AE23" s="4476"/>
      <c r="AF23" s="4476"/>
      <c r="AG23" s="4476"/>
      <c r="AH23" s="4476"/>
      <c r="AI23" s="4476"/>
      <c r="AJ23" s="4476"/>
      <c r="AK23" s="4476"/>
      <c r="AL23" s="4476"/>
      <c r="AM23" s="4476"/>
      <c r="AN23" s="4476"/>
      <c r="AO23" s="4476"/>
      <c r="AP23" s="4476"/>
      <c r="AQ23" s="4476"/>
      <c r="AR23" s="4476"/>
      <c r="AS23" s="4476"/>
      <c r="AT23" s="4476"/>
      <c r="AU23" s="4476"/>
      <c r="AV23" s="4476"/>
      <c r="AW23" s="4476"/>
      <c r="AX23" s="4476"/>
      <c r="AY23" s="4476"/>
      <c r="AZ23" s="4476"/>
    </row>
    <row r="24" spans="1:52" ht="15.75" customHeight="1" x14ac:dyDescent="0.3">
      <c r="A24" s="4776" t="s">
        <v>698</v>
      </c>
      <c r="B24" s="4298"/>
      <c r="C24" s="4298"/>
      <c r="D24" s="4298"/>
      <c r="K24" s="4476"/>
      <c r="L24" s="4476"/>
      <c r="M24" s="4476"/>
      <c r="N24" s="4476"/>
      <c r="O24" s="4476"/>
      <c r="P24" s="4476"/>
      <c r="Q24" s="4476"/>
      <c r="R24" s="4476"/>
      <c r="S24" s="4476"/>
      <c r="T24" s="4476"/>
      <c r="U24" s="4476"/>
      <c r="V24" s="4476"/>
      <c r="W24" s="4476"/>
      <c r="X24" s="4476"/>
      <c r="Y24" s="4476"/>
      <c r="Z24" s="4476"/>
      <c r="AA24" s="4476"/>
      <c r="AB24" s="4476"/>
      <c r="AC24" s="4476"/>
      <c r="AD24" s="4476"/>
      <c r="AE24" s="4476"/>
      <c r="AF24" s="4476"/>
      <c r="AG24" s="4476"/>
      <c r="AH24" s="4476"/>
      <c r="AI24" s="4476"/>
      <c r="AJ24" s="4476"/>
      <c r="AK24" s="4476"/>
      <c r="AL24" s="4476"/>
      <c r="AM24" s="4476"/>
      <c r="AN24" s="4476"/>
      <c r="AO24" s="4476"/>
      <c r="AP24" s="4476"/>
      <c r="AQ24" s="4476"/>
      <c r="AR24" s="4476"/>
      <c r="AS24" s="4476"/>
      <c r="AT24" s="4476"/>
      <c r="AU24" s="4476"/>
      <c r="AV24" s="4476"/>
      <c r="AW24" s="4476"/>
      <c r="AX24" s="4476"/>
      <c r="AY24" s="4476"/>
      <c r="AZ24" s="4476"/>
    </row>
    <row r="25" spans="1:52" ht="15.75" customHeight="1" x14ac:dyDescent="0.3">
      <c r="A25" s="4784" t="s">
        <v>699</v>
      </c>
      <c r="B25" s="4298"/>
      <c r="C25" s="4298"/>
      <c r="D25" s="4298"/>
      <c r="K25" s="4476"/>
      <c r="L25" s="4476"/>
      <c r="M25" s="4476"/>
      <c r="N25" s="4476"/>
      <c r="O25" s="4476"/>
      <c r="P25" s="4476"/>
      <c r="Q25" s="4476"/>
      <c r="R25" s="4476"/>
      <c r="S25" s="4476"/>
      <c r="T25" s="4476"/>
      <c r="U25" s="4476"/>
      <c r="V25" s="4476"/>
      <c r="W25" s="4476"/>
      <c r="X25" s="4476"/>
      <c r="Y25" s="4476"/>
      <c r="Z25" s="4476"/>
      <c r="AA25" s="4476"/>
      <c r="AB25" s="4476"/>
      <c r="AC25" s="4476"/>
      <c r="AD25" s="4476"/>
      <c r="AE25" s="4476"/>
      <c r="AF25" s="4476"/>
      <c r="AG25" s="4476"/>
      <c r="AH25" s="4476"/>
      <c r="AI25" s="4476"/>
      <c r="AJ25" s="4476"/>
      <c r="AK25" s="4476"/>
      <c r="AL25" s="4476"/>
      <c r="AM25" s="4476"/>
      <c r="AN25" s="4476"/>
      <c r="AO25" s="4476"/>
      <c r="AP25" s="4476"/>
      <c r="AQ25" s="4476"/>
      <c r="AR25" s="4476"/>
      <c r="AS25" s="4476"/>
      <c r="AT25" s="4476"/>
      <c r="AU25" s="4476"/>
      <c r="AV25" s="4476"/>
      <c r="AW25" s="4476"/>
      <c r="AX25" s="4476"/>
      <c r="AY25" s="4476"/>
      <c r="AZ25" s="4476"/>
    </row>
    <row r="26" spans="1:52" ht="15.75" customHeight="1" x14ac:dyDescent="0.3">
      <c r="A26" s="4663" t="s">
        <v>700</v>
      </c>
      <c r="B26" s="4298"/>
      <c r="C26" s="4298"/>
      <c r="D26" s="4298"/>
      <c r="K26" s="4476"/>
      <c r="L26" s="4476"/>
      <c r="M26" s="4476"/>
      <c r="N26" s="4476"/>
      <c r="O26" s="4476"/>
      <c r="P26" s="4476"/>
      <c r="Q26" s="4476"/>
      <c r="R26" s="4476"/>
      <c r="S26" s="4476"/>
      <c r="T26" s="4476"/>
      <c r="U26" s="4476"/>
      <c r="V26" s="4476"/>
      <c r="W26" s="4476"/>
      <c r="X26" s="4476"/>
      <c r="Y26" s="4476"/>
      <c r="Z26" s="4476"/>
      <c r="AA26" s="4476"/>
      <c r="AB26" s="4476"/>
      <c r="AC26" s="4476"/>
      <c r="AD26" s="4476"/>
      <c r="AE26" s="4476"/>
      <c r="AF26" s="4476"/>
      <c r="AG26" s="4476"/>
      <c r="AH26" s="4476"/>
      <c r="AI26" s="4476"/>
      <c r="AJ26" s="4476"/>
      <c r="AK26" s="4476"/>
      <c r="AL26" s="4476"/>
      <c r="AM26" s="4476"/>
      <c r="AN26" s="4476"/>
      <c r="AO26" s="4476"/>
      <c r="AP26" s="4476"/>
      <c r="AQ26" s="4476"/>
      <c r="AR26" s="4476"/>
      <c r="AS26" s="4476"/>
      <c r="AT26" s="4476"/>
      <c r="AU26" s="4476"/>
      <c r="AV26" s="4476"/>
      <c r="AW26" s="4476"/>
      <c r="AX26" s="4476"/>
      <c r="AY26" s="4476"/>
      <c r="AZ26" s="4476"/>
    </row>
    <row r="27" spans="1:52" ht="15.75" customHeight="1" x14ac:dyDescent="0.3">
      <c r="A27" s="4663" t="s">
        <v>701</v>
      </c>
      <c r="B27" s="4298"/>
      <c r="C27" s="4298"/>
      <c r="D27" s="4298"/>
      <c r="K27" s="4476"/>
      <c r="L27" s="4476"/>
      <c r="M27" s="4476"/>
      <c r="N27" s="4476"/>
      <c r="O27" s="4476"/>
      <c r="P27" s="4476"/>
      <c r="Q27" s="4476"/>
      <c r="R27" s="4476"/>
      <c r="S27" s="4476"/>
      <c r="T27" s="4476"/>
      <c r="U27" s="4476"/>
      <c r="V27" s="4476"/>
      <c r="W27" s="4476"/>
      <c r="X27" s="4476"/>
      <c r="Y27" s="4476"/>
      <c r="Z27" s="4476"/>
      <c r="AA27" s="4476"/>
      <c r="AB27" s="4476"/>
      <c r="AC27" s="4476"/>
      <c r="AD27" s="4476"/>
      <c r="AE27" s="4476"/>
      <c r="AF27" s="4476"/>
      <c r="AG27" s="4476"/>
      <c r="AH27" s="4476"/>
      <c r="AI27" s="4476"/>
      <c r="AJ27" s="4476"/>
      <c r="AK27" s="4476"/>
      <c r="AL27" s="4476"/>
      <c r="AM27" s="4476"/>
      <c r="AN27" s="4476"/>
      <c r="AO27" s="4476"/>
      <c r="AP27" s="4476"/>
      <c r="AQ27" s="4476"/>
      <c r="AR27" s="4476"/>
      <c r="AS27" s="4476"/>
      <c r="AT27" s="4476"/>
      <c r="AU27" s="4476"/>
      <c r="AV27" s="4476"/>
      <c r="AW27" s="4476"/>
      <c r="AX27" s="4476"/>
      <c r="AY27" s="4476"/>
      <c r="AZ27" s="4476"/>
    </row>
    <row r="28" spans="1:52" ht="15.75" customHeight="1" x14ac:dyDescent="0.3">
      <c r="A28" s="4663" t="s">
        <v>702</v>
      </c>
      <c r="B28" s="4298"/>
      <c r="C28" s="4298"/>
      <c r="D28" s="4298"/>
      <c r="K28" s="4476"/>
      <c r="L28" s="4476"/>
      <c r="M28" s="4476"/>
      <c r="N28" s="4476"/>
      <c r="O28" s="4476"/>
      <c r="P28" s="4476"/>
      <c r="Q28" s="4476"/>
      <c r="R28" s="4476"/>
      <c r="S28" s="4476"/>
      <c r="T28" s="4476"/>
      <c r="U28" s="4476"/>
      <c r="V28" s="4476"/>
      <c r="W28" s="4476"/>
      <c r="X28" s="4476"/>
      <c r="Y28" s="4476"/>
      <c r="Z28" s="4476"/>
      <c r="AA28" s="4476"/>
      <c r="AB28" s="4476"/>
      <c r="AC28" s="4476"/>
      <c r="AD28" s="4476"/>
      <c r="AE28" s="4476"/>
      <c r="AF28" s="4476"/>
      <c r="AG28" s="4476"/>
      <c r="AH28" s="4476"/>
      <c r="AI28" s="4476"/>
      <c r="AJ28" s="4476"/>
      <c r="AK28" s="4476"/>
      <c r="AL28" s="4476"/>
      <c r="AM28" s="4476"/>
      <c r="AN28" s="4476"/>
      <c r="AO28" s="4476"/>
      <c r="AP28" s="4476"/>
      <c r="AQ28" s="4476"/>
      <c r="AR28" s="4476"/>
      <c r="AS28" s="4476"/>
      <c r="AT28" s="4476"/>
      <c r="AU28" s="4476"/>
      <c r="AV28" s="4476"/>
      <c r="AW28" s="4476"/>
      <c r="AX28" s="4476"/>
      <c r="AY28" s="4476"/>
      <c r="AZ28" s="4476"/>
    </row>
    <row r="29" spans="1:52" ht="17.25" customHeight="1" x14ac:dyDescent="0.3">
      <c r="A29" s="4298" t="s">
        <v>703</v>
      </c>
      <c r="K29" s="4476"/>
      <c r="L29" s="4476"/>
      <c r="M29" s="4476"/>
      <c r="N29" s="4476"/>
      <c r="O29" s="4476"/>
      <c r="P29" s="4476"/>
      <c r="Q29" s="4476"/>
      <c r="R29" s="4476"/>
      <c r="S29" s="4476"/>
      <c r="T29" s="4476"/>
      <c r="U29" s="4476"/>
      <c r="V29" s="4476"/>
      <c r="W29" s="4476"/>
      <c r="X29" s="4476"/>
      <c r="Y29" s="4476"/>
      <c r="Z29" s="4476"/>
      <c r="AA29" s="4476"/>
      <c r="AB29" s="4476"/>
      <c r="AC29" s="4476"/>
      <c r="AD29" s="4476"/>
      <c r="AE29" s="4476"/>
      <c r="AF29" s="4476"/>
      <c r="AG29" s="4476"/>
      <c r="AH29" s="4476"/>
      <c r="AI29" s="4476"/>
      <c r="AJ29" s="4476"/>
      <c r="AK29" s="4476"/>
      <c r="AL29" s="4476"/>
      <c r="AM29" s="4476"/>
      <c r="AN29" s="4476"/>
      <c r="AO29" s="4476"/>
      <c r="AP29" s="4476"/>
      <c r="AQ29" s="4476"/>
      <c r="AR29" s="4476"/>
      <c r="AS29" s="4476"/>
      <c r="AT29" s="4476"/>
      <c r="AU29" s="4476"/>
      <c r="AV29" s="4476"/>
      <c r="AW29" s="4476"/>
      <c r="AX29" s="4476"/>
      <c r="AY29" s="4476"/>
      <c r="AZ29" s="4476"/>
    </row>
    <row r="30" spans="1:52" x14ac:dyDescent="0.3">
      <c r="K30" s="4476"/>
      <c r="L30" s="4476"/>
      <c r="M30" s="4476"/>
      <c r="N30" s="4476"/>
      <c r="O30" s="4476"/>
      <c r="P30" s="4476"/>
      <c r="Q30" s="4476"/>
      <c r="R30" s="4476"/>
      <c r="S30" s="4476"/>
      <c r="T30" s="4476"/>
      <c r="U30" s="4476"/>
      <c r="V30" s="4476"/>
      <c r="W30" s="4476"/>
      <c r="X30" s="4476"/>
      <c r="Y30" s="4476"/>
      <c r="Z30" s="4476"/>
      <c r="AA30" s="4476"/>
      <c r="AB30" s="4476"/>
      <c r="AC30" s="4476"/>
      <c r="AD30" s="4476"/>
      <c r="AE30" s="4476"/>
      <c r="AF30" s="4476"/>
      <c r="AG30" s="4476"/>
      <c r="AH30" s="4476"/>
      <c r="AI30" s="4476"/>
      <c r="AJ30" s="4476"/>
      <c r="AK30" s="4476"/>
      <c r="AL30" s="4476"/>
      <c r="AM30" s="4476"/>
      <c r="AN30" s="4476"/>
      <c r="AO30" s="4476"/>
      <c r="AP30" s="4476"/>
      <c r="AQ30" s="4476"/>
      <c r="AR30" s="4476"/>
      <c r="AS30" s="4476"/>
      <c r="AT30" s="4476"/>
      <c r="AU30" s="4476"/>
      <c r="AV30" s="4476"/>
      <c r="AW30" s="4476"/>
      <c r="AX30" s="4476"/>
      <c r="AY30" s="4476"/>
      <c r="AZ30" s="4476"/>
    </row>
  </sheetData>
  <mergeCells count="2">
    <mergeCell ref="C4:H4"/>
    <mergeCell ref="A1:G1"/>
  </mergeCells>
  <hyperlinks>
    <hyperlink ref="A1:G1" location="CONTENT!B4" display="Back to table of contents" xr:uid="{B58C98FF-7724-4502-8DDA-7A3D445EE2DD}"/>
    <hyperlink ref="A1" location="CONTENT!A1" display="Back to table of contents" xr:uid="{DDF4B5F5-0274-4EC5-BB2F-C588E3B5FB03}"/>
  </hyperlinks>
  <pageMargins left="0.94488188976377963" right="0.35433070866141736" top="0.94488188976377963" bottom="0.39370078740157483" header="0.51181102362204722" footer="0.39370078740157483"/>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0C94-4224-408D-B82C-CDECCD20C4C9}">
  <dimension ref="A1:K27"/>
  <sheetViews>
    <sheetView workbookViewId="0">
      <selection sqref="A1:G1"/>
    </sheetView>
  </sheetViews>
  <sheetFormatPr defaultColWidth="9.59765625" defaultRowHeight="15.6" x14ac:dyDescent="0.3"/>
  <cols>
    <col min="1" max="1" width="14.09765625" style="273" customWidth="1"/>
    <col min="2" max="2" width="15.19921875" style="273" customWidth="1"/>
    <col min="3" max="3" width="13" style="273" customWidth="1"/>
    <col min="4" max="4" width="12.69921875" style="273" customWidth="1"/>
    <col min="5" max="5" width="14.69921875" style="273" customWidth="1"/>
    <col min="6" max="6" width="12" style="273" customWidth="1"/>
    <col min="7" max="7" width="14.69921875" style="273" customWidth="1"/>
    <col min="8" max="8" width="14.5" style="273" customWidth="1"/>
    <col min="9" max="9" width="14.69921875" style="273" customWidth="1"/>
    <col min="10" max="10" width="7.69921875" style="273" customWidth="1"/>
    <col min="11" max="16384" width="9.59765625" style="273"/>
  </cols>
  <sheetData>
    <row r="1" spans="1:11" x14ac:dyDescent="0.3">
      <c r="A1" s="5863" t="s">
        <v>0</v>
      </c>
      <c r="B1" s="5863"/>
      <c r="C1" s="5863"/>
      <c r="D1" s="5863"/>
      <c r="E1" s="5863"/>
      <c r="F1" s="5863"/>
      <c r="G1" s="5863"/>
    </row>
    <row r="2" spans="1:11" ht="18.75" customHeight="1" x14ac:dyDescent="0.3">
      <c r="A2" s="270" t="s">
        <v>704</v>
      </c>
    </row>
    <row r="3" spans="1:11" ht="12.75" customHeight="1" thickBot="1" x14ac:dyDescent="0.35"/>
    <row r="4" spans="1:11" ht="20.25" customHeight="1" thickBot="1" x14ac:dyDescent="0.35">
      <c r="A4" s="4748"/>
      <c r="B4" s="4748"/>
      <c r="C4" s="4091" t="s">
        <v>681</v>
      </c>
      <c r="D4" s="4760"/>
      <c r="E4" s="4760"/>
      <c r="F4" s="4240"/>
      <c r="G4" s="4760"/>
      <c r="H4" s="4760"/>
      <c r="I4" s="4748"/>
    </row>
    <row r="5" spans="1:11" ht="21" customHeight="1" thickBot="1" x14ac:dyDescent="0.35">
      <c r="A5" s="4693" t="s">
        <v>61</v>
      </c>
      <c r="B5" s="4693" t="s">
        <v>682</v>
      </c>
      <c r="C5" s="4306" t="s">
        <v>683</v>
      </c>
      <c r="D5" s="4096" t="s">
        <v>684</v>
      </c>
      <c r="E5" s="4096" t="s">
        <v>685</v>
      </c>
      <c r="F5" s="4096" t="s">
        <v>686</v>
      </c>
      <c r="G5" s="4096" t="s">
        <v>687</v>
      </c>
      <c r="H5" s="4761" t="s">
        <v>688</v>
      </c>
      <c r="I5" s="4762" t="s">
        <v>6</v>
      </c>
    </row>
    <row r="6" spans="1:11" ht="18" customHeight="1" x14ac:dyDescent="0.3">
      <c r="A6" s="4763"/>
      <c r="B6" s="4764" t="s">
        <v>403</v>
      </c>
      <c r="C6" s="4765">
        <v>15.9</v>
      </c>
      <c r="D6" s="4766">
        <v>4.5999999999999996</v>
      </c>
      <c r="E6" s="4767" t="s">
        <v>705</v>
      </c>
      <c r="F6" s="4767" t="s">
        <v>689</v>
      </c>
      <c r="G6" s="4767" t="s">
        <v>690</v>
      </c>
      <c r="H6" s="4767" t="s">
        <v>690</v>
      </c>
      <c r="I6" s="4768">
        <v>21.3</v>
      </c>
    </row>
    <row r="7" spans="1:11" ht="18" customHeight="1" x14ac:dyDescent="0.3">
      <c r="A7" s="4764">
        <v>2</v>
      </c>
      <c r="B7" s="4764" t="s">
        <v>404</v>
      </c>
      <c r="C7" s="4765">
        <v>27.4</v>
      </c>
      <c r="D7" s="4766">
        <v>16.7</v>
      </c>
      <c r="E7" s="4766">
        <v>5.3</v>
      </c>
      <c r="F7" s="4766">
        <v>1.1000000000000001</v>
      </c>
      <c r="G7" s="4767" t="s">
        <v>691</v>
      </c>
      <c r="H7" s="4767" t="s">
        <v>690</v>
      </c>
      <c r="I7" s="4768">
        <v>50.8</v>
      </c>
      <c r="J7" s="4144"/>
    </row>
    <row r="8" spans="1:11" ht="18" customHeight="1" x14ac:dyDescent="0.3">
      <c r="A8" s="4764">
        <v>0</v>
      </c>
      <c r="B8" s="4764" t="s">
        <v>405</v>
      </c>
      <c r="C8" s="4765">
        <v>34.6</v>
      </c>
      <c r="D8" s="4766">
        <v>25.4</v>
      </c>
      <c r="E8" s="4766">
        <v>9.4</v>
      </c>
      <c r="F8" s="4766">
        <v>2.7</v>
      </c>
      <c r="G8" s="4766">
        <v>0.8</v>
      </c>
      <c r="H8" s="4767" t="s">
        <v>691</v>
      </c>
      <c r="I8" s="4768">
        <v>73.2</v>
      </c>
      <c r="J8" s="4144"/>
    </row>
    <row r="9" spans="1:11" ht="18" customHeight="1" x14ac:dyDescent="0.3">
      <c r="A9" s="4764">
        <v>2</v>
      </c>
      <c r="B9" s="4764" t="s">
        <v>406</v>
      </c>
      <c r="C9" s="4765">
        <v>30.8</v>
      </c>
      <c r="D9" s="4766">
        <v>31.3</v>
      </c>
      <c r="E9" s="4766">
        <v>10.6</v>
      </c>
      <c r="F9" s="4766">
        <v>2.9</v>
      </c>
      <c r="G9" s="4766">
        <v>1.2</v>
      </c>
      <c r="H9" s="4767" t="s">
        <v>693</v>
      </c>
      <c r="I9" s="4768">
        <v>77.3</v>
      </c>
      <c r="J9" s="4144"/>
    </row>
    <row r="10" spans="1:11" ht="18" customHeight="1" x14ac:dyDescent="0.3">
      <c r="A10" s="4764">
        <v>3</v>
      </c>
      <c r="B10" s="4764" t="s">
        <v>407</v>
      </c>
      <c r="C10" s="4765">
        <v>12.4</v>
      </c>
      <c r="D10" s="4766">
        <v>15.3</v>
      </c>
      <c r="E10" s="4766">
        <v>8.3000000000000007</v>
      </c>
      <c r="F10" s="4766">
        <v>2.1</v>
      </c>
      <c r="G10" s="4766">
        <v>1</v>
      </c>
      <c r="H10" s="4766">
        <v>0.9</v>
      </c>
      <c r="I10" s="4768">
        <v>40</v>
      </c>
      <c r="J10" s="4144"/>
    </row>
    <row r="11" spans="1:11" ht="18" customHeight="1" x14ac:dyDescent="0.3">
      <c r="A11" s="4769"/>
      <c r="B11" s="4764" t="s">
        <v>408</v>
      </c>
      <c r="C11" s="4765">
        <v>2.9</v>
      </c>
      <c r="D11" s="4766">
        <v>2.9</v>
      </c>
      <c r="E11" s="4766">
        <v>2.1</v>
      </c>
      <c r="F11" s="4766">
        <v>0.8</v>
      </c>
      <c r="G11" s="4767" t="s">
        <v>694</v>
      </c>
      <c r="H11" s="4767" t="s">
        <v>691</v>
      </c>
      <c r="I11" s="4768">
        <v>9.1999999999999993</v>
      </c>
      <c r="J11" s="4144"/>
    </row>
    <row r="12" spans="1:11" ht="18" customHeight="1" thickBot="1" x14ac:dyDescent="0.35">
      <c r="A12" s="4769"/>
      <c r="B12" s="4764" t="s">
        <v>409</v>
      </c>
      <c r="C12" s="4767" t="s">
        <v>691</v>
      </c>
      <c r="D12" s="4767" t="s">
        <v>694</v>
      </c>
      <c r="E12" s="4767" t="s">
        <v>694</v>
      </c>
      <c r="F12" s="4767" t="s">
        <v>689</v>
      </c>
      <c r="G12" s="4767" t="s">
        <v>690</v>
      </c>
      <c r="H12" s="4770" t="s">
        <v>690</v>
      </c>
      <c r="I12" s="4771">
        <v>0.8</v>
      </c>
      <c r="J12" s="4144"/>
    </row>
    <row r="13" spans="1:11" ht="21" customHeight="1" thickBot="1" x14ac:dyDescent="0.35">
      <c r="A13" s="4772" t="s">
        <v>706</v>
      </c>
      <c r="B13" s="4725" t="s">
        <v>449</v>
      </c>
      <c r="C13" s="4773">
        <v>18</v>
      </c>
      <c r="D13" s="4774">
        <v>14</v>
      </c>
      <c r="E13" s="4774">
        <v>5.3</v>
      </c>
      <c r="F13" s="4774">
        <v>1.4</v>
      </c>
      <c r="G13" s="4774">
        <v>0.5</v>
      </c>
      <c r="H13" s="4774">
        <v>0.3</v>
      </c>
      <c r="I13" s="4775">
        <v>39.5</v>
      </c>
    </row>
    <row r="14" spans="1:11" ht="18" customHeight="1" x14ac:dyDescent="0.3">
      <c r="A14" s="4763"/>
      <c r="B14" s="4764" t="s">
        <v>403</v>
      </c>
      <c r="C14" s="4765">
        <v>19.600000000000001</v>
      </c>
      <c r="D14" s="4766">
        <v>4.9000000000000004</v>
      </c>
      <c r="E14" s="4767" t="s">
        <v>696</v>
      </c>
      <c r="F14" s="4767" t="s">
        <v>689</v>
      </c>
      <c r="G14" s="4767" t="s">
        <v>690</v>
      </c>
      <c r="H14" s="4767" t="s">
        <v>690</v>
      </c>
      <c r="I14" s="4768">
        <v>25</v>
      </c>
    </row>
    <row r="15" spans="1:11" ht="18" customHeight="1" x14ac:dyDescent="0.3">
      <c r="A15" s="4764">
        <v>2</v>
      </c>
      <c r="B15" s="4764" t="s">
        <v>404</v>
      </c>
      <c r="C15" s="4765">
        <v>26.7</v>
      </c>
      <c r="D15" s="4766">
        <v>18.3</v>
      </c>
      <c r="E15" s="4766">
        <v>6.1</v>
      </c>
      <c r="F15" s="4766">
        <v>1.5</v>
      </c>
      <c r="G15" s="4767" t="s">
        <v>693</v>
      </c>
      <c r="H15" s="4767" t="s">
        <v>689</v>
      </c>
      <c r="I15" s="4768">
        <v>53.2</v>
      </c>
      <c r="J15" s="4144"/>
      <c r="K15" s="4144"/>
    </row>
    <row r="16" spans="1:11" ht="18" customHeight="1" x14ac:dyDescent="0.3">
      <c r="A16" s="4764">
        <v>0</v>
      </c>
      <c r="B16" s="4764" t="s">
        <v>405</v>
      </c>
      <c r="C16" s="4765">
        <v>33.799999999999997</v>
      </c>
      <c r="D16" s="4766">
        <v>25.2</v>
      </c>
      <c r="E16" s="4766">
        <v>10.6</v>
      </c>
      <c r="F16" s="4766">
        <v>3.2</v>
      </c>
      <c r="G16" s="4766">
        <v>0.9</v>
      </c>
      <c r="H16" s="4767" t="s">
        <v>693</v>
      </c>
      <c r="I16" s="4768">
        <v>74.2</v>
      </c>
      <c r="J16" s="4144"/>
      <c r="K16" s="4144"/>
    </row>
    <row r="17" spans="1:11" ht="18" customHeight="1" x14ac:dyDescent="0.3">
      <c r="A17" s="4764">
        <v>2</v>
      </c>
      <c r="B17" s="4764" t="s">
        <v>406</v>
      </c>
      <c r="C17" s="4765">
        <v>29.3</v>
      </c>
      <c r="D17" s="4766">
        <v>30.6</v>
      </c>
      <c r="E17" s="4766">
        <v>12.3</v>
      </c>
      <c r="F17" s="4766">
        <v>4.5</v>
      </c>
      <c r="G17" s="4766">
        <v>1.6</v>
      </c>
      <c r="H17" s="4766">
        <v>0.8</v>
      </c>
      <c r="I17" s="4768">
        <v>79.099999999999994</v>
      </c>
      <c r="J17" s="4144"/>
      <c r="K17" s="4144"/>
    </row>
    <row r="18" spans="1:11" ht="18" customHeight="1" x14ac:dyDescent="0.3">
      <c r="A18" s="4764">
        <v>4</v>
      </c>
      <c r="B18" s="4764" t="s">
        <v>407</v>
      </c>
      <c r="C18" s="4765">
        <v>11.2</v>
      </c>
      <c r="D18" s="4766">
        <v>14.8</v>
      </c>
      <c r="E18" s="4766">
        <v>9.1999999999999993</v>
      </c>
      <c r="F18" s="4766">
        <v>2.9</v>
      </c>
      <c r="G18" s="4766">
        <v>1.1000000000000001</v>
      </c>
      <c r="H18" s="4766">
        <v>0.8</v>
      </c>
      <c r="I18" s="4768">
        <v>40</v>
      </c>
      <c r="J18" s="4144"/>
      <c r="K18" s="4144"/>
    </row>
    <row r="19" spans="1:11" ht="18" customHeight="1" x14ac:dyDescent="0.3">
      <c r="A19" s="4769"/>
      <c r="B19" s="4764" t="s">
        <v>408</v>
      </c>
      <c r="C19" s="4765">
        <v>2.1</v>
      </c>
      <c r="D19" s="4766">
        <v>2.5</v>
      </c>
      <c r="E19" s="4766">
        <v>2.2000000000000002</v>
      </c>
      <c r="F19" s="4766">
        <v>1</v>
      </c>
      <c r="G19" s="4767" t="s">
        <v>696</v>
      </c>
      <c r="H19" s="4766">
        <v>0.9</v>
      </c>
      <c r="I19" s="4768">
        <v>9.1</v>
      </c>
      <c r="J19" s="4144"/>
      <c r="K19" s="4144"/>
    </row>
    <row r="20" spans="1:11" ht="18" customHeight="1" thickBot="1" x14ac:dyDescent="0.35">
      <c r="A20" s="4769"/>
      <c r="B20" s="4764" t="s">
        <v>409</v>
      </c>
      <c r="C20" s="4767" t="s">
        <v>693</v>
      </c>
      <c r="D20" s="4767" t="s">
        <v>694</v>
      </c>
      <c r="E20" s="4767" t="s">
        <v>689</v>
      </c>
      <c r="F20" s="4767" t="s">
        <v>694</v>
      </c>
      <c r="G20" s="4767" t="s">
        <v>690</v>
      </c>
      <c r="H20" s="4770" t="s">
        <v>690</v>
      </c>
      <c r="I20" s="4771">
        <v>1</v>
      </c>
      <c r="J20" s="4144"/>
    </row>
    <row r="21" spans="1:11" ht="24" customHeight="1" thickBot="1" x14ac:dyDescent="0.35">
      <c r="A21" s="4772" t="s">
        <v>706</v>
      </c>
      <c r="B21" s="4725" t="s">
        <v>449</v>
      </c>
      <c r="C21" s="4773">
        <v>17.7</v>
      </c>
      <c r="D21" s="4774">
        <v>14</v>
      </c>
      <c r="E21" s="4774">
        <v>6</v>
      </c>
      <c r="F21" s="4774">
        <v>2</v>
      </c>
      <c r="G21" s="4774">
        <v>0.7</v>
      </c>
      <c r="H21" s="4774">
        <v>0.4</v>
      </c>
      <c r="I21" s="4775">
        <v>40.799999999999997</v>
      </c>
    </row>
    <row r="22" spans="1:11" ht="22.5" customHeight="1" x14ac:dyDescent="0.3">
      <c r="A22" s="4776" t="s">
        <v>707</v>
      </c>
      <c r="B22" s="4777"/>
      <c r="C22" s="4298"/>
      <c r="D22" s="4298"/>
      <c r="E22" s="4298"/>
      <c r="F22" s="4298"/>
      <c r="G22" s="4298"/>
    </row>
    <row r="23" spans="1:11" ht="17.25" customHeight="1" x14ac:dyDescent="0.3">
      <c r="A23" s="4776" t="s">
        <v>708</v>
      </c>
      <c r="B23" s="4777"/>
      <c r="C23" s="4298"/>
      <c r="D23" s="4298"/>
      <c r="E23" s="4298"/>
      <c r="F23" s="4298"/>
      <c r="G23" s="4298"/>
    </row>
    <row r="24" spans="1:11" ht="17.25" customHeight="1" x14ac:dyDescent="0.3">
      <c r="A24" s="4776" t="s">
        <v>709</v>
      </c>
      <c r="B24" s="4777"/>
      <c r="C24" s="4298"/>
      <c r="D24" s="4298"/>
      <c r="E24" s="4298"/>
      <c r="F24" s="4298"/>
      <c r="G24" s="4298"/>
    </row>
    <row r="25" spans="1:11" ht="17.25" customHeight="1" x14ac:dyDescent="0.3">
      <c r="A25" s="4663" t="s">
        <v>710</v>
      </c>
      <c r="B25" s="4298"/>
      <c r="C25" s="4298"/>
      <c r="D25" s="4298"/>
      <c r="E25" s="4298"/>
      <c r="F25" s="4298"/>
      <c r="G25" s="4298"/>
    </row>
    <row r="26" spans="1:11" ht="17.25" customHeight="1" x14ac:dyDescent="0.3">
      <c r="A26" s="4663" t="s">
        <v>711</v>
      </c>
      <c r="B26" s="4298"/>
      <c r="C26" s="4298"/>
      <c r="D26" s="4298"/>
      <c r="E26" s="4298"/>
      <c r="F26" s="4298"/>
      <c r="G26" s="4298"/>
    </row>
    <row r="27" spans="1:11" ht="16.5" customHeight="1" x14ac:dyDescent="0.3">
      <c r="A27" s="4298" t="s">
        <v>712</v>
      </c>
    </row>
  </sheetData>
  <mergeCells count="1">
    <mergeCell ref="A1:G1"/>
  </mergeCells>
  <hyperlinks>
    <hyperlink ref="A1:G1" location="CONTENT!B4" display="Back to table of contents" xr:uid="{ADA5917A-FE15-4B04-9BDC-1605126A7CB5}"/>
    <hyperlink ref="A1" location="CONTENT!A1" display="Back to table of contents" xr:uid="{5BFBFC72-0E7D-4613-9925-3C55D0E60CF9}"/>
  </hyperlinks>
  <pageMargins left="0.9055118110236221" right="0.23622047244094491" top="0.82677165354330717" bottom="0.43307086614173229" header="0.74803149606299213" footer="0.3937007874015748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7FC7C-52E3-4CC2-ACC3-1450CA9CFA30}">
  <dimension ref="A1:AG50"/>
  <sheetViews>
    <sheetView workbookViewId="0">
      <selection sqref="A1:G1"/>
    </sheetView>
  </sheetViews>
  <sheetFormatPr defaultColWidth="9.59765625" defaultRowHeight="15.6" x14ac:dyDescent="0.3"/>
  <cols>
    <col min="1" max="1" width="29.09765625" style="273" customWidth="1"/>
    <col min="2" max="5" width="12.69921875" style="273" customWidth="1"/>
    <col min="6" max="10" width="11.09765625" style="4476" customWidth="1"/>
    <col min="11" max="16384" width="9.59765625" style="273"/>
  </cols>
  <sheetData>
    <row r="1" spans="1:33" x14ac:dyDescent="0.3">
      <c r="A1" s="5863" t="s">
        <v>0</v>
      </c>
      <c r="B1" s="5863"/>
      <c r="C1" s="5863"/>
      <c r="D1" s="5863"/>
      <c r="E1" s="5863"/>
      <c r="F1" s="5863"/>
      <c r="G1" s="5863"/>
      <c r="H1" s="273"/>
      <c r="I1" s="273"/>
      <c r="J1" s="273"/>
    </row>
    <row r="2" spans="1:33" ht="24" customHeight="1" x14ac:dyDescent="0.3">
      <c r="A2" s="4723" t="s">
        <v>713</v>
      </c>
      <c r="K2" s="4476"/>
      <c r="L2" s="4476"/>
      <c r="M2" s="4476"/>
      <c r="N2" s="4476"/>
      <c r="O2" s="4476"/>
      <c r="P2" s="4476"/>
      <c r="Q2" s="4476"/>
      <c r="R2" s="4476"/>
      <c r="S2" s="4476"/>
      <c r="T2" s="4476"/>
      <c r="U2" s="4476"/>
      <c r="V2" s="4476"/>
      <c r="W2" s="4476"/>
      <c r="X2" s="4476"/>
      <c r="Y2" s="4476"/>
      <c r="Z2" s="4476"/>
      <c r="AA2" s="4476"/>
      <c r="AB2" s="4476"/>
      <c r="AC2" s="4476"/>
      <c r="AD2" s="4476"/>
      <c r="AE2" s="4476"/>
      <c r="AF2" s="4476"/>
      <c r="AG2" s="4476"/>
    </row>
    <row r="3" spans="1:33" ht="20.25" customHeight="1" thickBot="1" x14ac:dyDescent="0.35">
      <c r="A3" s="4085"/>
      <c r="K3" s="4476"/>
      <c r="L3" s="4476"/>
      <c r="M3" s="4476"/>
      <c r="N3" s="4476"/>
      <c r="O3" s="4476"/>
      <c r="P3" s="4476"/>
      <c r="Q3" s="4476"/>
      <c r="R3" s="4476"/>
      <c r="S3" s="4476"/>
      <c r="T3" s="4476"/>
      <c r="U3" s="4476"/>
      <c r="V3" s="4476"/>
      <c r="W3" s="4476"/>
      <c r="X3" s="4476"/>
      <c r="Y3" s="4476"/>
      <c r="Z3" s="4476"/>
      <c r="AA3" s="4476"/>
      <c r="AB3" s="4476"/>
      <c r="AC3" s="4476"/>
      <c r="AD3" s="4476"/>
      <c r="AE3" s="4476"/>
      <c r="AF3" s="4476"/>
      <c r="AG3" s="4476"/>
    </row>
    <row r="4" spans="1:33" ht="30.75" customHeight="1" thickBot="1" x14ac:dyDescent="0.35">
      <c r="A4" s="4748"/>
      <c r="B4" s="5904">
        <v>2023</v>
      </c>
      <c r="C4" s="5920"/>
      <c r="D4" s="5904">
        <v>2024</v>
      </c>
      <c r="E4" s="5920"/>
      <c r="K4" s="4476"/>
      <c r="L4" s="4476"/>
      <c r="M4" s="4476"/>
      <c r="N4" s="4476"/>
      <c r="O4" s="4476"/>
      <c r="P4" s="4476"/>
      <c r="Q4" s="4476"/>
      <c r="R4" s="4476"/>
      <c r="S4" s="4476"/>
      <c r="T4" s="4476"/>
      <c r="U4" s="4476"/>
      <c r="V4" s="4476"/>
      <c r="W4" s="4476"/>
      <c r="X4" s="4476"/>
      <c r="Y4" s="4476"/>
      <c r="Z4" s="4476"/>
      <c r="AA4" s="4476"/>
      <c r="AB4" s="4476"/>
      <c r="AC4" s="4476"/>
      <c r="AD4" s="4476"/>
      <c r="AE4" s="4476"/>
      <c r="AF4" s="4476"/>
      <c r="AG4" s="4476"/>
    </row>
    <row r="5" spans="1:33" ht="35.25" customHeight="1" thickBot="1" x14ac:dyDescent="0.35">
      <c r="A5" s="4731"/>
      <c r="B5" s="4749" t="s">
        <v>247</v>
      </c>
      <c r="C5" s="4750" t="s">
        <v>248</v>
      </c>
      <c r="D5" s="4749" t="s">
        <v>247</v>
      </c>
      <c r="E5" s="4750" t="s">
        <v>248</v>
      </c>
      <c r="K5" s="4476"/>
      <c r="L5" s="4476"/>
      <c r="M5" s="4476"/>
      <c r="N5" s="4476"/>
      <c r="O5" s="4476"/>
      <c r="P5" s="4476"/>
      <c r="Q5" s="4476"/>
      <c r="R5" s="4476"/>
      <c r="S5" s="4476"/>
      <c r="T5" s="4476"/>
      <c r="U5" s="4476"/>
      <c r="V5" s="4476"/>
      <c r="W5" s="4476"/>
      <c r="X5" s="4476"/>
      <c r="Y5" s="4476"/>
      <c r="Z5" s="4476"/>
      <c r="AA5" s="4476"/>
      <c r="AB5" s="4476"/>
      <c r="AC5" s="4476"/>
      <c r="AD5" s="4476"/>
      <c r="AE5" s="4476"/>
      <c r="AF5" s="4476"/>
      <c r="AG5" s="4476"/>
    </row>
    <row r="6" spans="1:33" ht="24" customHeight="1" x14ac:dyDescent="0.3">
      <c r="A6" s="4751" t="s">
        <v>714</v>
      </c>
      <c r="B6" s="4752">
        <v>10.3</v>
      </c>
      <c r="C6" s="4753">
        <v>10</v>
      </c>
      <c r="D6" s="4752">
        <v>10.3</v>
      </c>
      <c r="E6" s="4753">
        <v>10.1</v>
      </c>
      <c r="K6" s="4476"/>
      <c r="L6" s="4476"/>
      <c r="M6" s="4476"/>
      <c r="N6" s="4476"/>
      <c r="O6" s="4476"/>
      <c r="P6" s="4476"/>
      <c r="Q6" s="4476"/>
      <c r="R6" s="4476"/>
      <c r="S6" s="4476"/>
      <c r="T6" s="4476"/>
      <c r="U6" s="4476"/>
      <c r="V6" s="4476"/>
      <c r="W6" s="4476"/>
      <c r="X6" s="4476"/>
      <c r="Y6" s="4476"/>
      <c r="Z6" s="4476"/>
      <c r="AA6" s="4476"/>
      <c r="AB6" s="4476"/>
      <c r="AC6" s="4476"/>
      <c r="AD6" s="4476"/>
      <c r="AE6" s="4476"/>
      <c r="AF6" s="4476"/>
      <c r="AG6" s="4476"/>
    </row>
    <row r="7" spans="1:33" ht="24" customHeight="1" x14ac:dyDescent="0.3">
      <c r="A7" s="4751" t="s">
        <v>715</v>
      </c>
      <c r="B7" s="4752">
        <v>40.6</v>
      </c>
      <c r="C7" s="4753">
        <v>39.5</v>
      </c>
      <c r="D7" s="4752">
        <v>41.7</v>
      </c>
      <c r="E7" s="4753">
        <v>40.799999999999997</v>
      </c>
      <c r="K7" s="4476"/>
      <c r="L7" s="4476"/>
      <c r="M7" s="4476"/>
      <c r="N7" s="4476"/>
      <c r="O7" s="4476"/>
      <c r="P7" s="4476"/>
      <c r="Q7" s="4476"/>
      <c r="R7" s="4476"/>
      <c r="S7" s="4476"/>
      <c r="T7" s="4476"/>
      <c r="U7" s="4476"/>
      <c r="V7" s="4476"/>
      <c r="W7" s="4476"/>
      <c r="X7" s="4476"/>
      <c r="Y7" s="4476"/>
      <c r="Z7" s="4476"/>
      <c r="AA7" s="4476"/>
      <c r="AB7" s="4476"/>
      <c r="AC7" s="4476"/>
      <c r="AD7" s="4476"/>
      <c r="AE7" s="4476"/>
      <c r="AF7" s="4476"/>
      <c r="AG7" s="4476"/>
    </row>
    <row r="8" spans="1:33" ht="24" customHeight="1" x14ac:dyDescent="0.3">
      <c r="A8" s="4751" t="s">
        <v>716</v>
      </c>
      <c r="B8" s="4752">
        <v>1.4</v>
      </c>
      <c r="C8" s="4753">
        <v>1.4</v>
      </c>
      <c r="D8" s="4752">
        <v>1.4</v>
      </c>
      <c r="E8" s="4753">
        <v>1.4</v>
      </c>
      <c r="K8" s="4476"/>
      <c r="L8" s="4476"/>
      <c r="M8" s="4476"/>
      <c r="N8" s="4476"/>
      <c r="O8" s="4476"/>
      <c r="P8" s="4476"/>
      <c r="Q8" s="4476"/>
      <c r="R8" s="4476"/>
      <c r="S8" s="4476"/>
      <c r="T8" s="4476"/>
      <c r="U8" s="4476"/>
      <c r="V8" s="4476"/>
      <c r="W8" s="4476"/>
      <c r="X8" s="4476"/>
      <c r="Y8" s="4476"/>
      <c r="Z8" s="4476"/>
      <c r="AA8" s="4476"/>
      <c r="AB8" s="4476"/>
      <c r="AC8" s="4476"/>
      <c r="AD8" s="4476"/>
      <c r="AE8" s="4476"/>
      <c r="AF8" s="4476"/>
      <c r="AG8" s="4476"/>
    </row>
    <row r="9" spans="1:33" ht="24" customHeight="1" x14ac:dyDescent="0.3">
      <c r="A9" s="4751" t="s">
        <v>717</v>
      </c>
      <c r="B9" s="4752">
        <v>0.7</v>
      </c>
      <c r="C9" s="4753">
        <v>0.7</v>
      </c>
      <c r="D9" s="4752">
        <v>0.7</v>
      </c>
      <c r="E9" s="4753">
        <v>0.7</v>
      </c>
      <c r="K9" s="4476"/>
      <c r="L9" s="4476"/>
      <c r="M9" s="4476"/>
      <c r="N9" s="4476"/>
      <c r="O9" s="4476"/>
      <c r="P9" s="4476"/>
      <c r="Q9" s="4476"/>
      <c r="R9" s="4476"/>
      <c r="S9" s="4476"/>
      <c r="T9" s="4476"/>
      <c r="U9" s="4476"/>
      <c r="V9" s="4476"/>
      <c r="W9" s="4476"/>
      <c r="X9" s="4476"/>
      <c r="Y9" s="4476"/>
      <c r="Z9" s="4476"/>
      <c r="AA9" s="4476"/>
      <c r="AB9" s="4476"/>
      <c r="AC9" s="4476"/>
      <c r="AD9" s="4476"/>
      <c r="AE9" s="4476"/>
      <c r="AF9" s="4476"/>
      <c r="AG9" s="4476"/>
    </row>
    <row r="10" spans="1:33" ht="24" customHeight="1" x14ac:dyDescent="0.3">
      <c r="A10" s="4751" t="s">
        <v>718</v>
      </c>
      <c r="B10" s="4752">
        <v>0.7</v>
      </c>
      <c r="C10" s="4753">
        <v>0.6</v>
      </c>
      <c r="D10" s="4752">
        <v>0.7</v>
      </c>
      <c r="E10" s="4753">
        <v>0.7</v>
      </c>
      <c r="K10" s="4476"/>
      <c r="L10" s="4476"/>
      <c r="M10" s="4476"/>
      <c r="N10" s="4476"/>
      <c r="O10" s="4476"/>
      <c r="P10" s="4476"/>
      <c r="Q10" s="4476"/>
      <c r="R10" s="4476"/>
      <c r="S10" s="4476"/>
      <c r="T10" s="4476"/>
      <c r="U10" s="4476"/>
      <c r="V10" s="4476"/>
      <c r="W10" s="4476"/>
      <c r="X10" s="4476"/>
      <c r="Y10" s="4476"/>
      <c r="Z10" s="4476"/>
      <c r="AA10" s="4476"/>
      <c r="AB10" s="4476"/>
      <c r="AC10" s="4476"/>
      <c r="AD10" s="4476"/>
      <c r="AE10" s="4476"/>
      <c r="AF10" s="4476"/>
      <c r="AG10" s="4476"/>
    </row>
    <row r="11" spans="1:33" ht="24" customHeight="1" x14ac:dyDescent="0.3">
      <c r="A11" s="4751" t="s">
        <v>719</v>
      </c>
      <c r="B11" s="4075"/>
      <c r="C11" s="4345"/>
      <c r="D11" s="4075"/>
      <c r="E11" s="4345"/>
      <c r="K11" s="4476"/>
      <c r="L11" s="4476"/>
      <c r="M11" s="4476"/>
      <c r="N11" s="4476"/>
      <c r="O11" s="4476"/>
      <c r="P11" s="4476"/>
      <c r="Q11" s="4476"/>
      <c r="R11" s="4476"/>
      <c r="S11" s="4476"/>
      <c r="T11" s="4476"/>
      <c r="U11" s="4476"/>
      <c r="V11" s="4476"/>
      <c r="W11" s="4476"/>
      <c r="X11" s="4476"/>
      <c r="Y11" s="4476"/>
      <c r="Z11" s="4476"/>
      <c r="AA11" s="4476"/>
      <c r="AB11" s="4476"/>
      <c r="AC11" s="4476"/>
      <c r="AD11" s="4476"/>
      <c r="AE11" s="4476"/>
      <c r="AF11" s="4476"/>
      <c r="AG11" s="4476"/>
    </row>
    <row r="12" spans="1:33" ht="24" customHeight="1" x14ac:dyDescent="0.3">
      <c r="A12" s="4751" t="s">
        <v>720</v>
      </c>
      <c r="B12" s="4072">
        <v>311622</v>
      </c>
      <c r="C12" s="4754">
        <v>300301</v>
      </c>
      <c r="D12" s="4072">
        <v>309314</v>
      </c>
      <c r="E12" s="4754">
        <v>297947</v>
      </c>
      <c r="K12" s="4476"/>
      <c r="L12" s="4476"/>
      <c r="M12" s="4476"/>
      <c r="N12" s="4476"/>
      <c r="O12" s="4476"/>
      <c r="P12" s="4476"/>
      <c r="Q12" s="4476"/>
      <c r="R12" s="4476"/>
      <c r="S12" s="4476"/>
      <c r="T12" s="4476"/>
      <c r="U12" s="4476"/>
      <c r="V12" s="4476"/>
      <c r="W12" s="4476"/>
      <c r="X12" s="4476"/>
      <c r="Y12" s="4476"/>
      <c r="Z12" s="4476"/>
      <c r="AA12" s="4476"/>
      <c r="AB12" s="4476"/>
      <c r="AC12" s="4476"/>
      <c r="AD12" s="4476"/>
      <c r="AE12" s="4476"/>
      <c r="AF12" s="4476"/>
      <c r="AG12" s="4476"/>
    </row>
    <row r="13" spans="1:33" ht="24" customHeight="1" x14ac:dyDescent="0.3">
      <c r="A13" s="4751" t="s">
        <v>721</v>
      </c>
      <c r="B13" s="4075"/>
      <c r="C13" s="4755"/>
      <c r="D13" s="4075"/>
      <c r="E13" s="4755"/>
      <c r="K13" s="4476"/>
      <c r="L13" s="4476"/>
      <c r="M13" s="4476"/>
      <c r="N13" s="4476"/>
      <c r="O13" s="4476"/>
      <c r="P13" s="4476"/>
      <c r="Q13" s="4476"/>
      <c r="R13" s="4476"/>
      <c r="S13" s="4476"/>
      <c r="T13" s="4476"/>
      <c r="U13" s="4476"/>
      <c r="V13" s="4476"/>
      <c r="W13" s="4476"/>
      <c r="X13" s="4476"/>
      <c r="Y13" s="4476"/>
      <c r="Z13" s="4476"/>
      <c r="AA13" s="4476"/>
      <c r="AB13" s="4476"/>
      <c r="AC13" s="4476"/>
      <c r="AD13" s="4476"/>
      <c r="AE13" s="4476"/>
      <c r="AF13" s="4476"/>
      <c r="AG13" s="4476"/>
    </row>
    <row r="14" spans="1:33" ht="24" customHeight="1" x14ac:dyDescent="0.3">
      <c r="A14" s="4684" t="s">
        <v>722</v>
      </c>
      <c r="B14" s="4075"/>
      <c r="C14" s="4755"/>
      <c r="D14" s="4075"/>
      <c r="E14" s="4755"/>
      <c r="K14" s="4476"/>
      <c r="L14" s="4476"/>
      <c r="M14" s="4476"/>
      <c r="N14" s="4476"/>
      <c r="O14" s="4476"/>
      <c r="P14" s="4476"/>
      <c r="Q14" s="4476"/>
      <c r="R14" s="4476"/>
      <c r="S14" s="4476"/>
      <c r="T14" s="4476"/>
      <c r="U14" s="4476"/>
      <c r="V14" s="4476"/>
      <c r="W14" s="4476"/>
      <c r="X14" s="4476"/>
      <c r="Y14" s="4476"/>
      <c r="Z14" s="4476"/>
      <c r="AA14" s="4476"/>
      <c r="AB14" s="4476"/>
      <c r="AC14" s="4476"/>
      <c r="AD14" s="4476"/>
      <c r="AE14" s="4476"/>
      <c r="AF14" s="4476"/>
      <c r="AG14" s="4476"/>
    </row>
    <row r="15" spans="1:33" ht="24" customHeight="1" x14ac:dyDescent="0.3">
      <c r="A15" s="4684" t="s">
        <v>403</v>
      </c>
      <c r="B15" s="4756">
        <v>22.7</v>
      </c>
      <c r="C15" s="4753">
        <v>21.3</v>
      </c>
      <c r="D15" s="4756">
        <v>26.3</v>
      </c>
      <c r="E15" s="4753">
        <v>25</v>
      </c>
      <c r="F15" s="273"/>
      <c r="G15" s="4757"/>
      <c r="H15" s="4757"/>
      <c r="K15" s="4476"/>
      <c r="L15" s="4476"/>
      <c r="M15" s="4476"/>
      <c r="N15" s="4476"/>
      <c r="O15" s="4476"/>
      <c r="P15" s="4476"/>
      <c r="Q15" s="4476"/>
      <c r="R15" s="4476"/>
      <c r="S15" s="4476"/>
      <c r="T15" s="4476"/>
      <c r="U15" s="4476"/>
      <c r="V15" s="4476"/>
      <c r="W15" s="4476"/>
      <c r="X15" s="4476"/>
      <c r="Y15" s="4476"/>
      <c r="Z15" s="4476"/>
      <c r="AA15" s="4476"/>
      <c r="AB15" s="4476"/>
      <c r="AC15" s="4476"/>
      <c r="AD15" s="4476"/>
      <c r="AE15" s="4476"/>
      <c r="AF15" s="4476"/>
      <c r="AG15" s="4476"/>
    </row>
    <row r="16" spans="1:33" ht="24" customHeight="1" x14ac:dyDescent="0.3">
      <c r="A16" s="4684" t="s">
        <v>404</v>
      </c>
      <c r="B16" s="4756">
        <v>53.1</v>
      </c>
      <c r="C16" s="4753">
        <v>50.8</v>
      </c>
      <c r="D16" s="4756">
        <v>55.2</v>
      </c>
      <c r="E16" s="4753">
        <v>53.2</v>
      </c>
      <c r="F16" s="273"/>
      <c r="G16" s="4757"/>
      <c r="H16" s="4757"/>
      <c r="K16" s="4476"/>
      <c r="L16" s="4476"/>
      <c r="M16" s="4476"/>
      <c r="N16" s="4476"/>
      <c r="O16" s="4476"/>
      <c r="P16" s="4476"/>
      <c r="Q16" s="4476"/>
      <c r="R16" s="4476"/>
      <c r="S16" s="4476"/>
      <c r="T16" s="4476"/>
      <c r="U16" s="4476"/>
      <c r="V16" s="4476"/>
      <c r="W16" s="4476"/>
      <c r="X16" s="4476"/>
      <c r="Y16" s="4476"/>
      <c r="Z16" s="4476"/>
      <c r="AA16" s="4476"/>
      <c r="AB16" s="4476"/>
      <c r="AC16" s="4476"/>
      <c r="AD16" s="4476"/>
      <c r="AE16" s="4476"/>
      <c r="AF16" s="4476"/>
      <c r="AG16" s="4476"/>
    </row>
    <row r="17" spans="1:33" ht="24" customHeight="1" x14ac:dyDescent="0.3">
      <c r="A17" s="4684" t="s">
        <v>405</v>
      </c>
      <c r="B17" s="4756">
        <v>74.7</v>
      </c>
      <c r="C17" s="4753">
        <v>73.2</v>
      </c>
      <c r="D17" s="4756">
        <v>75.400000000000006</v>
      </c>
      <c r="E17" s="4753">
        <v>74.2</v>
      </c>
      <c r="F17" s="273"/>
      <c r="G17" s="4757"/>
      <c r="H17" s="4757"/>
      <c r="K17" s="4476"/>
      <c r="L17" s="4476"/>
      <c r="M17" s="4476"/>
      <c r="N17" s="4476"/>
      <c r="O17" s="4476"/>
      <c r="P17" s="4476"/>
      <c r="Q17" s="4476"/>
      <c r="R17" s="4476"/>
      <c r="S17" s="4476"/>
      <c r="T17" s="4476"/>
      <c r="U17" s="4476"/>
      <c r="V17" s="4476"/>
      <c r="W17" s="4476"/>
      <c r="X17" s="4476"/>
      <c r="Y17" s="4476"/>
      <c r="Z17" s="4476"/>
      <c r="AA17" s="4476"/>
      <c r="AB17" s="4476"/>
      <c r="AC17" s="4476"/>
      <c r="AD17" s="4476"/>
      <c r="AE17" s="4476"/>
      <c r="AF17" s="4476"/>
      <c r="AG17" s="4476"/>
    </row>
    <row r="18" spans="1:33" ht="24" customHeight="1" x14ac:dyDescent="0.3">
      <c r="A18" s="4684" t="s">
        <v>406</v>
      </c>
      <c r="B18" s="4756">
        <v>78.099999999999994</v>
      </c>
      <c r="C18" s="4753">
        <v>77.3</v>
      </c>
      <c r="D18" s="4756">
        <v>80.3</v>
      </c>
      <c r="E18" s="4753">
        <v>79.099999999999994</v>
      </c>
      <c r="F18" s="273"/>
      <c r="G18" s="4757"/>
      <c r="H18" s="4757"/>
      <c r="K18" s="4476"/>
      <c r="L18" s="4476"/>
      <c r="M18" s="4476"/>
      <c r="N18" s="4476"/>
      <c r="O18" s="4476"/>
      <c r="P18" s="4476"/>
      <c r="Q18" s="4476"/>
      <c r="R18" s="4476"/>
      <c r="S18" s="4476"/>
      <c r="T18" s="4476"/>
      <c r="U18" s="4476"/>
      <c r="V18" s="4476"/>
      <c r="W18" s="4476"/>
      <c r="X18" s="4476"/>
      <c r="Y18" s="4476"/>
      <c r="Z18" s="4476"/>
      <c r="AA18" s="4476"/>
      <c r="AB18" s="4476"/>
      <c r="AC18" s="4476"/>
      <c r="AD18" s="4476"/>
      <c r="AE18" s="4476"/>
      <c r="AF18" s="4476"/>
      <c r="AG18" s="4476"/>
    </row>
    <row r="19" spans="1:33" ht="24" customHeight="1" x14ac:dyDescent="0.3">
      <c r="A19" s="4684" t="s">
        <v>407</v>
      </c>
      <c r="B19" s="4756">
        <v>41.1</v>
      </c>
      <c r="C19" s="4753">
        <v>40</v>
      </c>
      <c r="D19" s="4756">
        <v>40.700000000000003</v>
      </c>
      <c r="E19" s="4753">
        <v>40</v>
      </c>
      <c r="F19" s="273"/>
      <c r="G19" s="4757"/>
      <c r="H19" s="4757"/>
      <c r="K19" s="4476"/>
      <c r="L19" s="4476"/>
      <c r="M19" s="4476"/>
      <c r="N19" s="4476"/>
      <c r="O19" s="4476"/>
      <c r="P19" s="4476"/>
      <c r="Q19" s="4476"/>
      <c r="R19" s="4476"/>
      <c r="S19" s="4476"/>
      <c r="T19" s="4476"/>
      <c r="U19" s="4476"/>
      <c r="V19" s="4476"/>
      <c r="W19" s="4476"/>
      <c r="X19" s="4476"/>
      <c r="Y19" s="4476"/>
      <c r="Z19" s="4476"/>
      <c r="AA19" s="4476"/>
      <c r="AB19" s="4476"/>
      <c r="AC19" s="4476"/>
      <c r="AD19" s="4476"/>
      <c r="AE19" s="4476"/>
      <c r="AF19" s="4476"/>
      <c r="AG19" s="4476"/>
    </row>
    <row r="20" spans="1:33" ht="24" customHeight="1" x14ac:dyDescent="0.3">
      <c r="A20" s="4684" t="s">
        <v>408</v>
      </c>
      <c r="B20" s="4756">
        <v>10.1</v>
      </c>
      <c r="C20" s="4753">
        <v>9.1999999999999993</v>
      </c>
      <c r="D20" s="4756">
        <v>9.5</v>
      </c>
      <c r="E20" s="4753">
        <v>9.1</v>
      </c>
      <c r="F20" s="273"/>
      <c r="G20" s="4757"/>
      <c r="H20" s="4757"/>
      <c r="K20" s="4476"/>
      <c r="L20" s="4476"/>
      <c r="M20" s="4476"/>
      <c r="N20" s="4476"/>
      <c r="O20" s="4476"/>
      <c r="P20" s="4476"/>
      <c r="Q20" s="4476"/>
      <c r="R20" s="4476"/>
      <c r="S20" s="4476"/>
      <c r="T20" s="4476"/>
      <c r="U20" s="4476"/>
      <c r="V20" s="4476"/>
      <c r="W20" s="4476"/>
      <c r="X20" s="4476"/>
      <c r="Y20" s="4476"/>
      <c r="Z20" s="4476"/>
      <c r="AA20" s="4476"/>
      <c r="AB20" s="4476"/>
      <c r="AC20" s="4476"/>
      <c r="AD20" s="4476"/>
      <c r="AE20" s="4476"/>
      <c r="AF20" s="4476"/>
      <c r="AG20" s="4476"/>
    </row>
    <row r="21" spans="1:33" ht="24" customHeight="1" thickBot="1" x14ac:dyDescent="0.35">
      <c r="A21" s="4690" t="s">
        <v>409</v>
      </c>
      <c r="B21" s="4758">
        <v>0.8</v>
      </c>
      <c r="C21" s="4759">
        <v>0.8</v>
      </c>
      <c r="D21" s="4758">
        <v>1.1000000000000001</v>
      </c>
      <c r="E21" s="4759">
        <v>1</v>
      </c>
      <c r="F21" s="273"/>
      <c r="G21" s="4757"/>
      <c r="H21" s="4757"/>
      <c r="K21" s="4476"/>
      <c r="L21" s="4476"/>
      <c r="M21" s="4476"/>
      <c r="N21" s="4476"/>
      <c r="O21" s="4476"/>
      <c r="P21" s="4476"/>
      <c r="Q21" s="4476"/>
      <c r="R21" s="4476"/>
      <c r="S21" s="4476"/>
      <c r="T21" s="4476"/>
      <c r="U21" s="4476"/>
      <c r="V21" s="4476"/>
      <c r="W21" s="4476"/>
      <c r="X21" s="4476"/>
      <c r="Y21" s="4476"/>
      <c r="Z21" s="4476"/>
      <c r="AA21" s="4476"/>
      <c r="AB21" s="4476"/>
      <c r="AC21" s="4476"/>
      <c r="AD21" s="4476"/>
      <c r="AE21" s="4476"/>
      <c r="AF21" s="4476"/>
      <c r="AG21" s="4476"/>
    </row>
    <row r="22" spans="1:33" ht="19.5" customHeight="1" x14ac:dyDescent="0.3">
      <c r="A22" s="4663" t="s">
        <v>723</v>
      </c>
      <c r="B22" s="4298"/>
      <c r="C22" s="4298"/>
      <c r="D22" s="4298"/>
      <c r="E22" s="4298"/>
      <c r="F22" s="273"/>
      <c r="K22" s="4476"/>
      <c r="L22" s="4476"/>
      <c r="M22" s="4476"/>
      <c r="N22" s="4476"/>
      <c r="O22" s="4476"/>
      <c r="P22" s="4476"/>
      <c r="Q22" s="4476"/>
      <c r="R22" s="4476"/>
      <c r="S22" s="4476"/>
      <c r="T22" s="4476"/>
      <c r="U22" s="4476"/>
      <c r="V22" s="4476"/>
      <c r="W22" s="4476"/>
      <c r="X22" s="4476"/>
      <c r="Y22" s="4476"/>
      <c r="Z22" s="4476"/>
      <c r="AA22" s="4476"/>
      <c r="AB22" s="4476"/>
      <c r="AC22" s="4476"/>
      <c r="AD22" s="4476"/>
      <c r="AE22" s="4476"/>
      <c r="AF22" s="4476"/>
      <c r="AG22" s="4476"/>
    </row>
    <row r="23" spans="1:33" ht="18" customHeight="1" x14ac:dyDescent="0.3">
      <c r="A23" s="4663" t="s">
        <v>724</v>
      </c>
      <c r="B23" s="4298"/>
      <c r="C23" s="4298"/>
      <c r="D23" s="4298"/>
      <c r="E23" s="4298"/>
      <c r="K23" s="4476"/>
      <c r="L23" s="4476"/>
      <c r="M23" s="4476"/>
      <c r="N23" s="4476"/>
      <c r="O23" s="4476"/>
      <c r="P23" s="4476"/>
      <c r="Q23" s="4476"/>
      <c r="R23" s="4476"/>
      <c r="S23" s="4476"/>
      <c r="T23" s="4476"/>
      <c r="U23" s="4476"/>
      <c r="V23" s="4476"/>
      <c r="W23" s="4476"/>
      <c r="X23" s="4476"/>
      <c r="Y23" s="4476"/>
      <c r="Z23" s="4476"/>
      <c r="AA23" s="4476"/>
      <c r="AB23" s="4476"/>
      <c r="AC23" s="4476"/>
      <c r="AD23" s="4476"/>
      <c r="AE23" s="4476"/>
      <c r="AF23" s="4476"/>
      <c r="AG23" s="4476"/>
    </row>
    <row r="24" spans="1:33" ht="18" customHeight="1" x14ac:dyDescent="0.3">
      <c r="A24" s="4663" t="s">
        <v>725</v>
      </c>
      <c r="B24" s="4298"/>
      <c r="C24" s="4298"/>
      <c r="D24" s="4298"/>
      <c r="E24" s="4298"/>
      <c r="K24" s="4476"/>
      <c r="L24" s="4476"/>
      <c r="M24" s="4476"/>
      <c r="N24" s="4476"/>
      <c r="O24" s="4476"/>
      <c r="P24" s="4476"/>
      <c r="Q24" s="4476"/>
      <c r="R24" s="4476"/>
      <c r="S24" s="4476"/>
      <c r="T24" s="4476"/>
      <c r="U24" s="4476"/>
      <c r="V24" s="4476"/>
      <c r="W24" s="4476"/>
      <c r="X24" s="4476"/>
      <c r="Y24" s="4476"/>
      <c r="Z24" s="4476"/>
      <c r="AA24" s="4476"/>
      <c r="AB24" s="4476"/>
      <c r="AC24" s="4476"/>
      <c r="AD24" s="4476"/>
      <c r="AE24" s="4476"/>
      <c r="AF24" s="4476"/>
      <c r="AG24" s="4476"/>
    </row>
    <row r="25" spans="1:33" ht="18" customHeight="1" x14ac:dyDescent="0.3">
      <c r="A25" s="4663" t="s">
        <v>726</v>
      </c>
      <c r="B25" s="4298"/>
      <c r="C25" s="4298"/>
      <c r="D25" s="4298"/>
      <c r="E25" s="4298"/>
      <c r="K25" s="4476"/>
      <c r="L25" s="4476"/>
      <c r="M25" s="4476"/>
      <c r="N25" s="4476"/>
      <c r="O25" s="4476"/>
      <c r="P25" s="4476"/>
      <c r="Q25" s="4476"/>
      <c r="R25" s="4476"/>
      <c r="S25" s="4476"/>
      <c r="T25" s="4476"/>
      <c r="U25" s="4476"/>
      <c r="V25" s="4476"/>
      <c r="W25" s="4476"/>
      <c r="X25" s="4476"/>
      <c r="Y25" s="4476"/>
      <c r="Z25" s="4476"/>
      <c r="AA25" s="4476"/>
      <c r="AB25" s="4476"/>
      <c r="AC25" s="4476"/>
      <c r="AD25" s="4476"/>
      <c r="AE25" s="4476"/>
      <c r="AF25" s="4476"/>
      <c r="AG25" s="4476"/>
    </row>
    <row r="26" spans="1:33" ht="18" customHeight="1" x14ac:dyDescent="0.3">
      <c r="A26" s="4663" t="s">
        <v>727</v>
      </c>
      <c r="B26" s="4298"/>
      <c r="C26" s="4298"/>
      <c r="D26" s="4298"/>
      <c r="E26" s="4298"/>
      <c r="K26" s="4476"/>
      <c r="L26" s="4476"/>
      <c r="M26" s="4476"/>
      <c r="N26" s="4476"/>
      <c r="O26" s="4476"/>
      <c r="P26" s="4476"/>
      <c r="Q26" s="4476"/>
      <c r="R26" s="4476"/>
      <c r="S26" s="4476"/>
      <c r="T26" s="4476"/>
      <c r="U26" s="4476"/>
      <c r="V26" s="4476"/>
      <c r="W26" s="4476"/>
      <c r="X26" s="4476"/>
      <c r="Y26" s="4476"/>
      <c r="Z26" s="4476"/>
      <c r="AA26" s="4476"/>
      <c r="AB26" s="4476"/>
      <c r="AC26" s="4476"/>
      <c r="AD26" s="4476"/>
      <c r="AE26" s="4476"/>
      <c r="AF26" s="4476"/>
      <c r="AG26" s="4476"/>
    </row>
    <row r="27" spans="1:33" ht="18" customHeight="1" x14ac:dyDescent="0.3">
      <c r="A27" s="4663" t="s">
        <v>728</v>
      </c>
      <c r="B27" s="4298"/>
      <c r="C27" s="4298"/>
      <c r="D27" s="4298"/>
      <c r="E27" s="4298"/>
      <c r="K27" s="4476"/>
      <c r="L27" s="4476"/>
      <c r="M27" s="4476"/>
      <c r="N27" s="4476"/>
      <c r="O27" s="4476"/>
      <c r="P27" s="4476"/>
      <c r="Q27" s="4476"/>
      <c r="R27" s="4476"/>
      <c r="S27" s="4476"/>
      <c r="T27" s="4476"/>
      <c r="U27" s="4476"/>
      <c r="V27" s="4476"/>
      <c r="W27" s="4476"/>
      <c r="X27" s="4476"/>
      <c r="Y27" s="4476"/>
      <c r="Z27" s="4476"/>
      <c r="AA27" s="4476"/>
      <c r="AB27" s="4476"/>
      <c r="AC27" s="4476"/>
      <c r="AD27" s="4476"/>
      <c r="AE27" s="4476"/>
      <c r="AF27" s="4476"/>
      <c r="AG27" s="4476"/>
    </row>
    <row r="28" spans="1:33" ht="18" customHeight="1" x14ac:dyDescent="0.3">
      <c r="A28" s="4663" t="s">
        <v>727</v>
      </c>
      <c r="B28" s="4298"/>
      <c r="C28" s="4298"/>
      <c r="D28" s="4298"/>
      <c r="E28" s="4298"/>
      <c r="K28" s="4476"/>
      <c r="L28" s="4476"/>
      <c r="M28" s="4476"/>
      <c r="N28" s="4476"/>
      <c r="O28" s="4476"/>
      <c r="P28" s="4476"/>
      <c r="Q28" s="4476"/>
      <c r="R28" s="4476"/>
      <c r="S28" s="4476"/>
      <c r="T28" s="4476"/>
      <c r="U28" s="4476"/>
      <c r="V28" s="4476"/>
      <c r="W28" s="4476"/>
      <c r="X28" s="4476"/>
      <c r="Y28" s="4476"/>
      <c r="Z28" s="4476"/>
      <c r="AA28" s="4476"/>
      <c r="AB28" s="4476"/>
      <c r="AC28" s="4476"/>
      <c r="AD28" s="4476"/>
      <c r="AE28" s="4476"/>
      <c r="AF28" s="4476"/>
      <c r="AG28" s="4476"/>
    </row>
    <row r="29" spans="1:33" ht="18" customHeight="1" x14ac:dyDescent="0.3">
      <c r="A29" s="4663" t="s">
        <v>729</v>
      </c>
      <c r="B29" s="4298"/>
      <c r="C29" s="4298"/>
      <c r="D29" s="4298"/>
      <c r="E29" s="4298"/>
      <c r="K29" s="4476"/>
      <c r="L29" s="4476"/>
      <c r="M29" s="4476"/>
      <c r="N29" s="4476"/>
      <c r="O29" s="4476"/>
      <c r="P29" s="4476"/>
      <c r="Q29" s="4476"/>
      <c r="R29" s="4476"/>
      <c r="S29" s="4476"/>
      <c r="T29" s="4476"/>
      <c r="U29" s="4476"/>
      <c r="V29" s="4476"/>
      <c r="W29" s="4476"/>
      <c r="X29" s="4476"/>
      <c r="Y29" s="4476"/>
      <c r="Z29" s="4476"/>
      <c r="AA29" s="4476"/>
      <c r="AB29" s="4476"/>
      <c r="AC29" s="4476"/>
      <c r="AD29" s="4476"/>
      <c r="AE29" s="4476"/>
      <c r="AF29" s="4476"/>
      <c r="AG29" s="4476"/>
    </row>
    <row r="30" spans="1:33" ht="18" customHeight="1" x14ac:dyDescent="0.3">
      <c r="A30" s="4663" t="s">
        <v>730</v>
      </c>
      <c r="B30" s="4298"/>
      <c r="C30" s="4298"/>
      <c r="D30" s="4298"/>
      <c r="E30" s="4298"/>
      <c r="K30" s="4476"/>
      <c r="L30" s="4476"/>
      <c r="M30" s="4476"/>
      <c r="N30" s="4476"/>
      <c r="O30" s="4476"/>
      <c r="P30" s="4476"/>
      <c r="Q30" s="4476"/>
      <c r="R30" s="4476"/>
      <c r="S30" s="4476"/>
      <c r="T30" s="4476"/>
      <c r="U30" s="4476"/>
      <c r="V30" s="4476"/>
      <c r="W30" s="4476"/>
      <c r="X30" s="4476"/>
      <c r="Y30" s="4476"/>
      <c r="Z30" s="4476"/>
      <c r="AA30" s="4476"/>
      <c r="AB30" s="4476"/>
      <c r="AC30" s="4476"/>
      <c r="AD30" s="4476"/>
      <c r="AE30" s="4476"/>
      <c r="AF30" s="4476"/>
      <c r="AG30" s="4476"/>
    </row>
    <row r="31" spans="1:33" ht="18" customHeight="1" x14ac:dyDescent="0.3">
      <c r="A31" s="4663" t="s">
        <v>731</v>
      </c>
      <c r="B31" s="4298"/>
      <c r="C31" s="4298"/>
      <c r="D31" s="4298"/>
      <c r="E31" s="4298"/>
      <c r="K31" s="4476"/>
      <c r="L31" s="4476"/>
      <c r="M31" s="4476"/>
      <c r="N31" s="4476"/>
      <c r="O31" s="4476"/>
      <c r="P31" s="4476"/>
      <c r="Q31" s="4476"/>
      <c r="R31" s="4476"/>
      <c r="S31" s="4476"/>
      <c r="T31" s="4476"/>
      <c r="U31" s="4476"/>
      <c r="V31" s="4476"/>
      <c r="W31" s="4476"/>
      <c r="X31" s="4476"/>
      <c r="Y31" s="4476"/>
      <c r="Z31" s="4476"/>
      <c r="AA31" s="4476"/>
      <c r="AB31" s="4476"/>
      <c r="AC31" s="4476"/>
      <c r="AD31" s="4476"/>
      <c r="AE31" s="4476"/>
      <c r="AF31" s="4476"/>
      <c r="AG31" s="4476"/>
    </row>
    <row r="32" spans="1:33" x14ac:dyDescent="0.3">
      <c r="A32" s="4298" t="s">
        <v>703</v>
      </c>
      <c r="B32" s="4298"/>
      <c r="C32" s="4298"/>
      <c r="D32" s="4298"/>
      <c r="E32" s="4298"/>
      <c r="K32" s="4476"/>
      <c r="L32" s="4476"/>
      <c r="M32" s="4476"/>
      <c r="N32" s="4476"/>
      <c r="O32" s="4476"/>
      <c r="P32" s="4476"/>
      <c r="Q32" s="4476"/>
      <c r="R32" s="4476"/>
      <c r="S32" s="4476"/>
      <c r="T32" s="4476"/>
      <c r="U32" s="4476"/>
      <c r="V32" s="4476"/>
      <c r="W32" s="4476"/>
      <c r="X32" s="4476"/>
      <c r="Y32" s="4476"/>
      <c r="Z32" s="4476"/>
      <c r="AA32" s="4476"/>
      <c r="AB32" s="4476"/>
      <c r="AC32" s="4476"/>
      <c r="AD32" s="4476"/>
      <c r="AE32" s="4476"/>
      <c r="AF32" s="4476"/>
      <c r="AG32" s="4476"/>
    </row>
    <row r="33" spans="1:10" x14ac:dyDescent="0.3">
      <c r="A33" s="4298"/>
      <c r="B33" s="4298"/>
      <c r="C33" s="4298"/>
      <c r="D33" s="4298"/>
      <c r="E33" s="4298"/>
    </row>
    <row r="34" spans="1:10" x14ac:dyDescent="0.3">
      <c r="A34" s="4298"/>
      <c r="B34" s="4298"/>
      <c r="C34" s="4298"/>
      <c r="D34" s="4298"/>
      <c r="E34" s="4298"/>
    </row>
    <row r="35" spans="1:10" x14ac:dyDescent="0.3">
      <c r="A35" s="4298"/>
      <c r="B35" s="4298"/>
      <c r="C35" s="4298"/>
      <c r="D35" s="4298"/>
      <c r="E35" s="4298"/>
    </row>
    <row r="36" spans="1:10" x14ac:dyDescent="0.3">
      <c r="A36" s="4298"/>
      <c r="B36" s="4298"/>
      <c r="C36" s="4298"/>
      <c r="D36" s="4298"/>
      <c r="E36" s="4298"/>
    </row>
    <row r="37" spans="1:10" x14ac:dyDescent="0.3">
      <c r="A37" s="4476"/>
      <c r="B37" s="4476"/>
      <c r="C37" s="4476"/>
      <c r="D37" s="4476"/>
      <c r="E37" s="4476"/>
    </row>
    <row r="38" spans="1:10" x14ac:dyDescent="0.3">
      <c r="A38" s="4476"/>
      <c r="B38" s="4476"/>
      <c r="C38" s="4476"/>
      <c r="D38" s="4476"/>
      <c r="E38" s="4476"/>
    </row>
    <row r="39" spans="1:10" x14ac:dyDescent="0.3">
      <c r="A39" s="4476"/>
      <c r="B39" s="4476"/>
      <c r="C39" s="4476"/>
      <c r="D39" s="4476"/>
      <c r="E39" s="4476"/>
    </row>
    <row r="40" spans="1:10" x14ac:dyDescent="0.3">
      <c r="A40" s="4476"/>
      <c r="B40" s="4476"/>
      <c r="C40" s="4476"/>
      <c r="D40" s="4476"/>
      <c r="E40" s="4476"/>
    </row>
    <row r="41" spans="1:10" x14ac:dyDescent="0.3">
      <c r="A41" s="4476"/>
      <c r="B41" s="4476"/>
      <c r="C41" s="4476"/>
      <c r="D41" s="4476"/>
      <c r="E41" s="4476"/>
    </row>
    <row r="42" spans="1:10" x14ac:dyDescent="0.3">
      <c r="A42" s="4476"/>
      <c r="B42" s="4476"/>
      <c r="C42" s="4476"/>
      <c r="D42" s="4476"/>
      <c r="E42" s="4476"/>
    </row>
    <row r="43" spans="1:10" x14ac:dyDescent="0.3">
      <c r="A43" s="4476"/>
      <c r="B43" s="4476"/>
      <c r="C43" s="4476"/>
      <c r="D43" s="4476"/>
      <c r="E43" s="4476"/>
    </row>
    <row r="44" spans="1:10" x14ac:dyDescent="0.3">
      <c r="A44" s="4476"/>
      <c r="B44" s="4476"/>
      <c r="C44" s="4476"/>
      <c r="D44" s="4476"/>
      <c r="E44" s="4476"/>
    </row>
    <row r="45" spans="1:10" x14ac:dyDescent="0.3">
      <c r="A45" s="4476"/>
      <c r="B45" s="4476"/>
      <c r="C45" s="4476"/>
      <c r="D45" s="4476"/>
      <c r="E45" s="4476"/>
    </row>
    <row r="46" spans="1:10" x14ac:dyDescent="0.3">
      <c r="A46" s="4476"/>
      <c r="B46" s="4476"/>
      <c r="C46" s="4476"/>
      <c r="D46" s="4476"/>
      <c r="E46" s="4476"/>
    </row>
    <row r="47" spans="1:10" x14ac:dyDescent="0.3">
      <c r="A47" s="4476"/>
      <c r="B47" s="4476"/>
      <c r="C47" s="4476"/>
      <c r="D47" s="4476"/>
      <c r="E47" s="4476"/>
    </row>
    <row r="48" spans="1:10" x14ac:dyDescent="0.3">
      <c r="A48" s="4476"/>
      <c r="B48" s="4476"/>
      <c r="C48" s="4476"/>
      <c r="D48" s="4476"/>
      <c r="E48" s="4476"/>
      <c r="F48" s="273"/>
      <c r="G48" s="273"/>
      <c r="H48" s="273"/>
      <c r="I48" s="273"/>
      <c r="J48" s="273"/>
    </row>
    <row r="49" spans="1:10" x14ac:dyDescent="0.3">
      <c r="A49" s="4476"/>
      <c r="B49" s="4476"/>
      <c r="C49" s="4476"/>
      <c r="D49" s="4476"/>
      <c r="E49" s="4476"/>
      <c r="F49" s="273"/>
      <c r="G49" s="273"/>
      <c r="H49" s="273"/>
      <c r="I49" s="273"/>
      <c r="J49" s="273"/>
    </row>
    <row r="50" spans="1:10" x14ac:dyDescent="0.3">
      <c r="A50" s="4476"/>
      <c r="B50" s="4476"/>
      <c r="C50" s="4476"/>
      <c r="D50" s="4476"/>
      <c r="E50" s="4476"/>
      <c r="F50" s="273"/>
      <c r="G50" s="273"/>
      <c r="H50" s="273"/>
      <c r="I50" s="273"/>
      <c r="J50" s="273"/>
    </row>
  </sheetData>
  <mergeCells count="3">
    <mergeCell ref="B4:C4"/>
    <mergeCell ref="D4:E4"/>
    <mergeCell ref="A1:G1"/>
  </mergeCells>
  <hyperlinks>
    <hyperlink ref="A1:G1" location="CONTENT!B4" display="Back to table of contents" xr:uid="{2355B3AD-3A56-4F77-BC44-6BE0548BA973}"/>
    <hyperlink ref="A1" location="CONTENT!A1" display="Back to table of contents" xr:uid="{666625B7-32AC-417B-8F45-BB39921197E5}"/>
  </hyperlinks>
  <pageMargins left="0.94488188976377963" right="0.51181102362204722" top="0.78740157480314965" bottom="0.47244094488188981" header="0.47244094488188981"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56C87-1085-46A1-8283-744F6D99EEDE}">
  <dimension ref="A1:O21"/>
  <sheetViews>
    <sheetView zoomScale="118" zoomScaleNormal="118" workbookViewId="0">
      <selection sqref="A1:G1"/>
    </sheetView>
  </sheetViews>
  <sheetFormatPr defaultColWidth="9.59765625" defaultRowHeight="13.8" x14ac:dyDescent="0.25"/>
  <cols>
    <col min="1" max="1" width="22.19921875" style="283" customWidth="1"/>
    <col min="2" max="4" width="7.8984375" style="283" customWidth="1"/>
    <col min="5" max="6" width="7" style="283" customWidth="1"/>
    <col min="7" max="8" width="7" style="4078" customWidth="1"/>
    <col min="9" max="9" width="7.8984375" style="283" customWidth="1"/>
    <col min="10" max="10" width="10.59765625" style="283" customWidth="1"/>
    <col min="11" max="11" width="7.8984375" style="283" customWidth="1"/>
    <col min="12" max="12" width="10.19921875" style="283" customWidth="1"/>
    <col min="13" max="13" width="9.8984375" style="283" customWidth="1"/>
    <col min="14" max="14" width="9.3984375" style="4078" customWidth="1"/>
    <col min="15" max="15" width="5.69921875" style="283" customWidth="1"/>
    <col min="16" max="16384" width="9.59765625" style="283"/>
  </cols>
  <sheetData>
    <row r="1" spans="1:14" s="273" customFormat="1" ht="15.6" x14ac:dyDescent="0.3">
      <c r="A1" s="5863" t="s">
        <v>0</v>
      </c>
      <c r="B1" s="5863"/>
      <c r="C1" s="5863"/>
      <c r="D1" s="5863"/>
      <c r="E1" s="5863"/>
      <c r="F1" s="5863"/>
      <c r="G1" s="5863"/>
    </row>
    <row r="2" spans="1:14" ht="32.25" customHeight="1" x14ac:dyDescent="0.25">
      <c r="A2" s="4723" t="s">
        <v>732</v>
      </c>
    </row>
    <row r="3" spans="1:14" ht="13.5" customHeight="1" thickBot="1" x14ac:dyDescent="0.3">
      <c r="A3" s="4724"/>
    </row>
    <row r="4" spans="1:14" ht="50.25" customHeight="1" thickBot="1" x14ac:dyDescent="0.3">
      <c r="A4" s="4725" t="s">
        <v>733</v>
      </c>
      <c r="B4" s="4726" t="s">
        <v>92</v>
      </c>
      <c r="C4" s="4727" t="s">
        <v>93</v>
      </c>
      <c r="D4" s="4727" t="s">
        <v>94</v>
      </c>
      <c r="E4" s="4727" t="s">
        <v>95</v>
      </c>
      <c r="F4" s="4727" t="s">
        <v>96</v>
      </c>
      <c r="G4" s="4728" t="s">
        <v>97</v>
      </c>
      <c r="H4" s="4728" t="s">
        <v>98</v>
      </c>
      <c r="I4" s="4727" t="s">
        <v>99</v>
      </c>
      <c r="J4" s="4729" t="s">
        <v>100</v>
      </c>
      <c r="K4" s="4727" t="s">
        <v>101</v>
      </c>
      <c r="L4" s="4727" t="s">
        <v>102</v>
      </c>
      <c r="M4" s="4727" t="s">
        <v>103</v>
      </c>
      <c r="N4" s="4730" t="s">
        <v>61</v>
      </c>
    </row>
    <row r="5" spans="1:14" ht="36" customHeight="1" x14ac:dyDescent="0.25">
      <c r="A5" s="4731" t="s">
        <v>734</v>
      </c>
      <c r="B5" s="4732">
        <v>434</v>
      </c>
      <c r="C5" s="4072">
        <v>575</v>
      </c>
      <c r="D5" s="4072">
        <v>507</v>
      </c>
      <c r="E5" s="4072">
        <v>739</v>
      </c>
      <c r="F5" s="4072">
        <v>785</v>
      </c>
      <c r="G5" s="4072">
        <v>698</v>
      </c>
      <c r="H5" s="4072">
        <v>756</v>
      </c>
      <c r="I5" s="4072">
        <v>800</v>
      </c>
      <c r="J5" s="4072">
        <v>633</v>
      </c>
      <c r="K5" s="4072">
        <v>788</v>
      </c>
      <c r="L5" s="4072">
        <v>801</v>
      </c>
      <c r="M5" s="4072">
        <v>683</v>
      </c>
      <c r="N5" s="4133">
        <v>8199</v>
      </c>
    </row>
    <row r="6" spans="1:14" ht="35.1" customHeight="1" x14ac:dyDescent="0.25">
      <c r="A6" s="4731" t="s">
        <v>735</v>
      </c>
      <c r="B6" s="4733">
        <v>427</v>
      </c>
      <c r="C6" s="4734">
        <v>565</v>
      </c>
      <c r="D6" s="4734">
        <v>494</v>
      </c>
      <c r="E6" s="4734">
        <v>726</v>
      </c>
      <c r="F6" s="4734">
        <v>763</v>
      </c>
      <c r="G6" s="4734">
        <v>685</v>
      </c>
      <c r="H6" s="4734">
        <v>742</v>
      </c>
      <c r="I6" s="4734">
        <v>792</v>
      </c>
      <c r="J6" s="4734">
        <v>611</v>
      </c>
      <c r="K6" s="4734">
        <v>770</v>
      </c>
      <c r="L6" s="4734">
        <v>786</v>
      </c>
      <c r="M6" s="4734">
        <v>654</v>
      </c>
      <c r="N6" s="4735">
        <v>8015</v>
      </c>
    </row>
    <row r="7" spans="1:14" ht="35.1" customHeight="1" x14ac:dyDescent="0.25">
      <c r="A7" s="4731" t="s">
        <v>736</v>
      </c>
      <c r="B7" s="4733">
        <v>7</v>
      </c>
      <c r="C7" s="4734">
        <v>10</v>
      </c>
      <c r="D7" s="4734">
        <v>13</v>
      </c>
      <c r="E7" s="4734">
        <v>13</v>
      </c>
      <c r="F7" s="4734">
        <v>22</v>
      </c>
      <c r="G7" s="4734">
        <v>13</v>
      </c>
      <c r="H7" s="4734">
        <v>14</v>
      </c>
      <c r="I7" s="4734">
        <v>8</v>
      </c>
      <c r="J7" s="4734">
        <v>22</v>
      </c>
      <c r="K7" s="4734">
        <v>18</v>
      </c>
      <c r="L7" s="4734">
        <v>15</v>
      </c>
      <c r="M7" s="4734">
        <v>29</v>
      </c>
      <c r="N7" s="4735">
        <v>184</v>
      </c>
    </row>
    <row r="8" spans="1:14" ht="35.1" customHeight="1" x14ac:dyDescent="0.25">
      <c r="A8" s="4731" t="s">
        <v>737</v>
      </c>
      <c r="B8" s="4736"/>
      <c r="C8" s="4734"/>
      <c r="D8" s="4734"/>
      <c r="E8" s="4734"/>
      <c r="F8" s="4734"/>
      <c r="G8" s="4734"/>
      <c r="H8" s="4734"/>
      <c r="I8" s="4734"/>
      <c r="J8" s="4734"/>
      <c r="K8" s="4734"/>
      <c r="L8" s="4734"/>
      <c r="M8" s="4734"/>
      <c r="N8" s="4737"/>
    </row>
    <row r="9" spans="1:14" ht="21" customHeight="1" x14ac:dyDescent="0.35">
      <c r="A9" s="4731" t="s">
        <v>738</v>
      </c>
      <c r="B9" s="4738"/>
      <c r="C9" s="4739"/>
      <c r="D9" s="4739"/>
      <c r="E9" s="4739"/>
      <c r="F9" s="4739"/>
      <c r="G9" s="4739"/>
      <c r="H9" s="4739"/>
      <c r="I9" s="4739"/>
      <c r="J9" s="4739"/>
      <c r="K9" s="4739"/>
      <c r="L9" s="4739"/>
      <c r="M9" s="4614"/>
      <c r="N9" s="4740"/>
    </row>
    <row r="10" spans="1:14" ht="16.5" customHeight="1" x14ac:dyDescent="0.25">
      <c r="A10" s="4731" t="s">
        <v>739</v>
      </c>
      <c r="B10" s="4732">
        <v>0</v>
      </c>
      <c r="C10" s="4072">
        <v>0</v>
      </c>
      <c r="D10" s="4072">
        <v>0</v>
      </c>
      <c r="E10" s="4072">
        <v>0</v>
      </c>
      <c r="F10" s="4072">
        <v>0</v>
      </c>
      <c r="G10" s="4072">
        <v>0</v>
      </c>
      <c r="H10" s="4072">
        <v>0</v>
      </c>
      <c r="I10" s="4072">
        <v>0</v>
      </c>
      <c r="J10" s="4072">
        <v>0</v>
      </c>
      <c r="K10" s="4072">
        <v>0</v>
      </c>
      <c r="L10" s="4072">
        <v>0</v>
      </c>
      <c r="M10" s="4072">
        <v>0</v>
      </c>
      <c r="N10" s="4740">
        <v>0</v>
      </c>
    </row>
    <row r="11" spans="1:14" ht="35.1" customHeight="1" x14ac:dyDescent="0.25">
      <c r="A11" s="4731" t="s">
        <v>735</v>
      </c>
      <c r="B11" s="4736">
        <v>0</v>
      </c>
      <c r="C11" s="4741">
        <v>0</v>
      </c>
      <c r="D11" s="4734">
        <v>0</v>
      </c>
      <c r="E11" s="4734">
        <v>0</v>
      </c>
      <c r="F11" s="4734">
        <v>0</v>
      </c>
      <c r="G11" s="4734">
        <v>0</v>
      </c>
      <c r="H11" s="4734">
        <v>0</v>
      </c>
      <c r="I11" s="4734">
        <v>0</v>
      </c>
      <c r="J11" s="4734">
        <v>0</v>
      </c>
      <c r="K11" s="4734">
        <v>0</v>
      </c>
      <c r="L11" s="4742">
        <v>0</v>
      </c>
      <c r="M11" s="4742">
        <v>0</v>
      </c>
      <c r="N11" s="4735">
        <v>0</v>
      </c>
    </row>
    <row r="12" spans="1:14" ht="35.1" customHeight="1" x14ac:dyDescent="0.25">
      <c r="A12" s="4731" t="s">
        <v>736</v>
      </c>
      <c r="B12" s="4734">
        <v>0</v>
      </c>
      <c r="C12" s="4734">
        <v>0</v>
      </c>
      <c r="D12" s="4734">
        <v>0</v>
      </c>
      <c r="E12" s="4734">
        <v>0</v>
      </c>
      <c r="F12" s="4734">
        <v>0</v>
      </c>
      <c r="G12" s="4734">
        <v>0</v>
      </c>
      <c r="H12" s="4734">
        <v>0</v>
      </c>
      <c r="I12" s="4734">
        <v>0</v>
      </c>
      <c r="J12" s="4734">
        <v>0</v>
      </c>
      <c r="K12" s="4734">
        <v>0</v>
      </c>
      <c r="L12" s="4734">
        <v>0</v>
      </c>
      <c r="M12" s="4734">
        <v>0</v>
      </c>
      <c r="N12" s="4735">
        <v>0</v>
      </c>
    </row>
    <row r="13" spans="1:14" ht="35.1" customHeight="1" thickBot="1" x14ac:dyDescent="0.3">
      <c r="A13" s="4731" t="s">
        <v>740</v>
      </c>
      <c r="B13" s="4732">
        <v>3</v>
      </c>
      <c r="C13" s="4072">
        <v>1</v>
      </c>
      <c r="D13" s="4072">
        <v>0</v>
      </c>
      <c r="E13" s="4072">
        <v>2</v>
      </c>
      <c r="F13" s="4072">
        <v>1</v>
      </c>
      <c r="G13" s="4072">
        <v>0</v>
      </c>
      <c r="H13" s="4072">
        <v>3</v>
      </c>
      <c r="I13" s="4072">
        <v>2</v>
      </c>
      <c r="J13" s="4072">
        <v>1</v>
      </c>
      <c r="K13" s="4072">
        <v>1</v>
      </c>
      <c r="L13" s="4072">
        <v>4</v>
      </c>
      <c r="M13" s="4072">
        <v>3</v>
      </c>
      <c r="N13" s="4740">
        <v>21</v>
      </c>
    </row>
    <row r="14" spans="1:14" s="4602" customFormat="1" ht="45" customHeight="1" thickBot="1" x14ac:dyDescent="0.3">
      <c r="A14" s="4699" t="s">
        <v>6</v>
      </c>
      <c r="B14" s="4743">
        <v>437</v>
      </c>
      <c r="C14" s="4744">
        <v>576</v>
      </c>
      <c r="D14" s="4744">
        <v>507</v>
      </c>
      <c r="E14" s="4744">
        <v>741</v>
      </c>
      <c r="F14" s="4744">
        <v>786</v>
      </c>
      <c r="G14" s="4744">
        <v>698</v>
      </c>
      <c r="H14" s="4744">
        <v>759</v>
      </c>
      <c r="I14" s="4744">
        <v>802</v>
      </c>
      <c r="J14" s="4744">
        <v>634</v>
      </c>
      <c r="K14" s="4744">
        <v>789</v>
      </c>
      <c r="L14" s="4744">
        <v>805</v>
      </c>
      <c r="M14" s="4744">
        <v>686</v>
      </c>
      <c r="N14" s="4745">
        <v>8220</v>
      </c>
    </row>
    <row r="15" spans="1:14" ht="16.5" customHeight="1" x14ac:dyDescent="0.25">
      <c r="A15" s="4298" t="s">
        <v>741</v>
      </c>
      <c r="B15" s="4298"/>
      <c r="C15" s="4298"/>
      <c r="D15" s="4298"/>
      <c r="E15" s="4298"/>
    </row>
    <row r="16" spans="1:14" ht="16.5" customHeight="1" x14ac:dyDescent="0.25">
      <c r="A16" s="4663" t="s">
        <v>742</v>
      </c>
      <c r="B16" s="4298"/>
      <c r="C16" s="4298"/>
      <c r="D16" s="4298"/>
      <c r="E16" s="4298"/>
    </row>
    <row r="17" spans="1:15" x14ac:dyDescent="0.25">
      <c r="A17" s="4724"/>
    </row>
    <row r="18" spans="1:15" ht="15.6" x14ac:dyDescent="0.35">
      <c r="A18" s="4746"/>
      <c r="B18" s="4747"/>
      <c r="C18" s="4747"/>
      <c r="D18" s="4747"/>
      <c r="E18" s="4747"/>
      <c r="F18" s="4747"/>
      <c r="G18" s="4747"/>
      <c r="H18" s="4747"/>
      <c r="I18" s="4747"/>
      <c r="J18" s="4747"/>
      <c r="K18" s="4747"/>
      <c r="L18" s="4747"/>
      <c r="M18" s="4747"/>
      <c r="N18" s="4747"/>
      <c r="O18" s="4747"/>
    </row>
    <row r="19" spans="1:15" x14ac:dyDescent="0.25">
      <c r="B19" s="4747"/>
      <c r="C19" s="4747"/>
      <c r="D19" s="4747"/>
      <c r="E19" s="4747"/>
      <c r="F19" s="4747"/>
      <c r="G19" s="4747"/>
      <c r="H19" s="4747"/>
      <c r="I19" s="4747"/>
      <c r="J19" s="4747"/>
      <c r="K19" s="4747"/>
      <c r="L19" s="4747"/>
      <c r="M19" s="4747"/>
      <c r="N19" s="4747"/>
      <c r="O19" s="4747"/>
    </row>
    <row r="21" spans="1:15" x14ac:dyDescent="0.25">
      <c r="B21" s="4747"/>
      <c r="C21" s="4747"/>
      <c r="D21" s="4747"/>
      <c r="E21" s="4747"/>
      <c r="F21" s="4747"/>
      <c r="G21" s="4747"/>
      <c r="H21" s="4747"/>
      <c r="I21" s="4747"/>
      <c r="J21" s="4747"/>
      <c r="K21" s="4747"/>
      <c r="L21" s="4747"/>
      <c r="M21" s="4747"/>
      <c r="N21" s="4747"/>
    </row>
  </sheetData>
  <mergeCells count="1">
    <mergeCell ref="A1:G1"/>
  </mergeCells>
  <hyperlinks>
    <hyperlink ref="A1:G1" location="CONTENT!B4" display="Back to table of contents" xr:uid="{57E54F85-3A83-486E-9667-54B691497666}"/>
    <hyperlink ref="A1" location="CONTENT!A1" display="Back to table of contents" xr:uid="{6286B57B-2F3E-4A32-8872-50749DFE9C09}"/>
  </hyperlinks>
  <pageMargins left="0.86614173228346458" right="0" top="0.66" bottom="0.62" header="0.94488188976377963"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E15D-45D8-4DB3-9A68-C2539E72E530}">
  <dimension ref="A1:M17"/>
  <sheetViews>
    <sheetView zoomScale="98" zoomScaleNormal="98" workbookViewId="0">
      <selection sqref="A1:G1"/>
    </sheetView>
  </sheetViews>
  <sheetFormatPr defaultColWidth="8.3984375" defaultRowHeight="15.6" x14ac:dyDescent="0.3"/>
  <cols>
    <col min="1" max="1" width="24.3984375" style="273" customWidth="1"/>
    <col min="2" max="8" width="8.19921875" style="273" customWidth="1"/>
    <col min="9" max="9" width="6.3984375" style="273" customWidth="1"/>
    <col min="10" max="12" width="8.19921875" style="273" customWidth="1"/>
    <col min="13" max="13" width="9.59765625" style="273" customWidth="1"/>
    <col min="14" max="14" width="7.69921875" style="273" customWidth="1"/>
    <col min="15" max="16384" width="8.3984375" style="273"/>
  </cols>
  <sheetData>
    <row r="1" spans="1:13" x14ac:dyDescent="0.3">
      <c r="A1" s="5863" t="s">
        <v>0</v>
      </c>
      <c r="B1" s="5863"/>
      <c r="C1" s="5863"/>
      <c r="D1" s="5863"/>
      <c r="E1" s="5863"/>
      <c r="F1" s="5863"/>
      <c r="G1" s="5863"/>
    </row>
    <row r="2" spans="1:13" ht="29.25" customHeight="1" x14ac:dyDescent="0.3">
      <c r="A2" s="270" t="s">
        <v>743</v>
      </c>
    </row>
    <row r="3" spans="1:13" ht="17.25" customHeight="1" thickBot="1" x14ac:dyDescent="0.35"/>
    <row r="4" spans="1:13" s="4352" customFormat="1" ht="26.25" customHeight="1" x14ac:dyDescent="0.3">
      <c r="A4" s="4700"/>
      <c r="B4" s="4701" t="s">
        <v>744</v>
      </c>
      <c r="C4" s="4701" t="s">
        <v>745</v>
      </c>
      <c r="D4" s="4701" t="s">
        <v>746</v>
      </c>
      <c r="E4" s="4702"/>
      <c r="F4" s="4701" t="s">
        <v>747</v>
      </c>
      <c r="G4" s="4702"/>
      <c r="H4" s="4701" t="s">
        <v>748</v>
      </c>
      <c r="I4" s="4702"/>
      <c r="J4" s="4701" t="s">
        <v>749</v>
      </c>
      <c r="K4" s="4701" t="s">
        <v>222</v>
      </c>
      <c r="L4" s="4701" t="s">
        <v>222</v>
      </c>
      <c r="M4" s="4703" t="s">
        <v>750</v>
      </c>
    </row>
    <row r="5" spans="1:13" s="4352" customFormat="1" ht="20.100000000000001" customHeight="1" x14ac:dyDescent="0.3">
      <c r="A5" s="4704" t="s">
        <v>733</v>
      </c>
      <c r="B5" s="4705" t="s">
        <v>751</v>
      </c>
      <c r="C5" s="4705" t="s">
        <v>752</v>
      </c>
      <c r="D5" s="4705" t="s">
        <v>753</v>
      </c>
      <c r="E5" s="4705" t="s">
        <v>754</v>
      </c>
      <c r="F5" s="4705" t="s">
        <v>744</v>
      </c>
      <c r="G5" s="4705" t="s">
        <v>755</v>
      </c>
      <c r="H5" s="4705" t="s">
        <v>756</v>
      </c>
      <c r="I5" s="4705" t="s">
        <v>757</v>
      </c>
      <c r="J5" s="4705" t="s">
        <v>758</v>
      </c>
      <c r="K5" s="4705" t="s">
        <v>759</v>
      </c>
      <c r="L5" s="4705" t="s">
        <v>759</v>
      </c>
      <c r="M5" s="4706" t="s">
        <v>759</v>
      </c>
    </row>
    <row r="6" spans="1:13" s="4352" customFormat="1" ht="21" customHeight="1" x14ac:dyDescent="0.3">
      <c r="A6" s="4707"/>
      <c r="B6" s="4708"/>
      <c r="C6" s="4709"/>
      <c r="D6" s="4708" t="s">
        <v>760</v>
      </c>
      <c r="E6" s="4708"/>
      <c r="F6" s="4708"/>
      <c r="G6" s="4710"/>
      <c r="H6" s="4708"/>
      <c r="I6" s="4708"/>
      <c r="J6" s="4708"/>
      <c r="K6" s="4711" t="s">
        <v>761</v>
      </c>
      <c r="L6" s="4712" t="s">
        <v>36</v>
      </c>
      <c r="M6" s="4713" t="s">
        <v>761</v>
      </c>
    </row>
    <row r="7" spans="1:13" ht="30" customHeight="1" x14ac:dyDescent="0.3">
      <c r="A7" s="4714" t="s">
        <v>762</v>
      </c>
      <c r="B7" s="4392">
        <v>552</v>
      </c>
      <c r="C7" s="4392">
        <v>1154</v>
      </c>
      <c r="D7" s="4392">
        <v>939</v>
      </c>
      <c r="E7" s="4392">
        <v>1030</v>
      </c>
      <c r="F7" s="4392">
        <v>679</v>
      </c>
      <c r="G7" s="4392">
        <v>493</v>
      </c>
      <c r="H7" s="4392">
        <v>1779</v>
      </c>
      <c r="I7" s="4392">
        <v>491</v>
      </c>
      <c r="J7" s="4392">
        <v>898</v>
      </c>
      <c r="K7" s="4715">
        <v>8015</v>
      </c>
      <c r="L7" s="4392">
        <v>184</v>
      </c>
      <c r="M7" s="4716">
        <v>8199</v>
      </c>
    </row>
    <row r="8" spans="1:13" ht="30" customHeight="1" x14ac:dyDescent="0.3">
      <c r="A8" s="4714"/>
      <c r="B8" s="4392"/>
      <c r="C8" s="4392"/>
      <c r="D8" s="4392"/>
      <c r="E8" s="4392"/>
      <c r="F8" s="4392"/>
      <c r="G8" s="4392"/>
      <c r="H8" s="4392"/>
      <c r="I8" s="4392"/>
      <c r="J8" s="4392"/>
      <c r="K8" s="4715"/>
      <c r="L8" s="4715"/>
      <c r="M8" s="4716"/>
    </row>
    <row r="9" spans="1:13" ht="39" customHeight="1" x14ac:dyDescent="0.3">
      <c r="A9" s="4717" t="s">
        <v>737</v>
      </c>
      <c r="B9" s="4392"/>
      <c r="C9" s="4392"/>
      <c r="D9" s="4392"/>
      <c r="E9" s="4392"/>
      <c r="F9" s="4392"/>
      <c r="G9" s="4392"/>
      <c r="H9" s="4392"/>
      <c r="I9" s="4392"/>
      <c r="J9" s="4392"/>
      <c r="K9" s="4715"/>
      <c r="L9" s="4715"/>
      <c r="M9" s="4716"/>
    </row>
    <row r="10" spans="1:13" ht="48.75" customHeight="1" x14ac:dyDescent="0.3">
      <c r="A10" s="4717" t="s">
        <v>763</v>
      </c>
      <c r="B10" s="4392"/>
      <c r="C10" s="4392"/>
      <c r="D10" s="4392"/>
      <c r="E10" s="4392"/>
      <c r="F10" s="4392"/>
      <c r="G10" s="4392"/>
      <c r="H10" s="4392"/>
      <c r="I10" s="4392"/>
      <c r="J10" s="4392"/>
      <c r="K10" s="4715"/>
      <c r="L10" s="4715"/>
      <c r="M10" s="4716"/>
    </row>
    <row r="11" spans="1:13" ht="40.5" customHeight="1" x14ac:dyDescent="0.3">
      <c r="A11" s="4714" t="s">
        <v>764</v>
      </c>
      <c r="B11" s="4392">
        <v>0</v>
      </c>
      <c r="C11" s="4392">
        <v>0</v>
      </c>
      <c r="D11" s="4392">
        <v>0</v>
      </c>
      <c r="E11" s="4392">
        <v>0</v>
      </c>
      <c r="F11" s="4392">
        <v>0</v>
      </c>
      <c r="G11" s="4392">
        <v>0</v>
      </c>
      <c r="H11" s="4392">
        <v>0</v>
      </c>
      <c r="I11" s="4392">
        <v>0</v>
      </c>
      <c r="J11" s="4392">
        <v>0</v>
      </c>
      <c r="K11" s="4715">
        <v>0</v>
      </c>
      <c r="L11" s="4392">
        <v>0</v>
      </c>
      <c r="M11" s="4716">
        <v>0</v>
      </c>
    </row>
    <row r="12" spans="1:13" ht="60" customHeight="1" x14ac:dyDescent="0.3">
      <c r="A12" s="4714" t="s">
        <v>740</v>
      </c>
      <c r="B12" s="4392">
        <v>1</v>
      </c>
      <c r="C12" s="4392">
        <v>3</v>
      </c>
      <c r="D12" s="4392">
        <v>1</v>
      </c>
      <c r="E12" s="4392">
        <v>4</v>
      </c>
      <c r="F12" s="4392">
        <v>3</v>
      </c>
      <c r="G12" s="4392">
        <v>0</v>
      </c>
      <c r="H12" s="4392">
        <v>5</v>
      </c>
      <c r="I12" s="4392">
        <v>2</v>
      </c>
      <c r="J12" s="4392">
        <v>2</v>
      </c>
      <c r="K12" s="4715">
        <v>21</v>
      </c>
      <c r="L12" s="4392">
        <v>0</v>
      </c>
      <c r="M12" s="4716">
        <v>21</v>
      </c>
    </row>
    <row r="13" spans="1:13" ht="53.25" customHeight="1" thickBot="1" x14ac:dyDescent="0.35">
      <c r="A13" s="4718" t="s">
        <v>6</v>
      </c>
      <c r="B13" s="4719">
        <v>553</v>
      </c>
      <c r="C13" s="4719">
        <v>1157</v>
      </c>
      <c r="D13" s="4719">
        <v>940</v>
      </c>
      <c r="E13" s="4719">
        <v>1034</v>
      </c>
      <c r="F13" s="4719">
        <v>682</v>
      </c>
      <c r="G13" s="4719">
        <v>493</v>
      </c>
      <c r="H13" s="4719">
        <v>1784</v>
      </c>
      <c r="I13" s="4719">
        <v>493</v>
      </c>
      <c r="J13" s="4719">
        <v>900</v>
      </c>
      <c r="K13" s="4719">
        <v>8036</v>
      </c>
      <c r="L13" s="4719">
        <v>184</v>
      </c>
      <c r="M13" s="4720">
        <v>8220</v>
      </c>
    </row>
    <row r="14" spans="1:13" ht="12" customHeight="1" x14ac:dyDescent="0.3"/>
    <row r="15" spans="1:13" ht="18.75" customHeight="1" x14ac:dyDescent="0.3">
      <c r="A15" s="4721" t="s">
        <v>765</v>
      </c>
    </row>
    <row r="16" spans="1:13" ht="16.5" customHeight="1" x14ac:dyDescent="0.3">
      <c r="A16" s="4722" t="s">
        <v>766</v>
      </c>
    </row>
    <row r="17" spans="1:1" ht="17.25" customHeight="1" x14ac:dyDescent="0.3">
      <c r="A17" s="4721" t="s">
        <v>767</v>
      </c>
    </row>
  </sheetData>
  <mergeCells count="1">
    <mergeCell ref="A1:G1"/>
  </mergeCells>
  <hyperlinks>
    <hyperlink ref="A1:G1" location="CONTENT!B4" display="Back to table of contents" xr:uid="{ED81A656-61FD-464C-BF2A-9519B536EE95}"/>
    <hyperlink ref="A1" location="CONTENT!A1" display="Back to table of contents" xr:uid="{49B18B3E-CA7B-40D4-95C5-14C89C079E23}"/>
  </hyperlinks>
  <pageMargins left="0.82677165354330717" right="0.23622047244094491" top="0.74803149606299213" bottom="0.23622047244094491"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BA51-D979-4C67-BBAC-9B700DC6BF53}">
  <dimension ref="A1:J28"/>
  <sheetViews>
    <sheetView workbookViewId="0">
      <selection sqref="A1:G1"/>
    </sheetView>
  </sheetViews>
  <sheetFormatPr defaultColWidth="8.3984375" defaultRowHeight="15.6" x14ac:dyDescent="0.3"/>
  <cols>
    <col min="1" max="1" width="13.19921875" style="273" customWidth="1"/>
    <col min="2" max="10" width="12.59765625" style="273" customWidth="1"/>
    <col min="11" max="12" width="6.19921875" style="273" customWidth="1"/>
    <col min="13" max="13" width="8.3984375" style="273"/>
    <col min="14" max="14" width="6" style="273" customWidth="1"/>
    <col min="15" max="16" width="8.3984375" style="273"/>
    <col min="17" max="17" width="10.19921875" style="273" customWidth="1"/>
    <col min="18" max="16384" width="8.3984375" style="273"/>
  </cols>
  <sheetData>
    <row r="1" spans="1:10" x14ac:dyDescent="0.3">
      <c r="A1" s="5863" t="s">
        <v>0</v>
      </c>
      <c r="B1" s="5863"/>
      <c r="C1" s="5863"/>
      <c r="D1" s="5863"/>
      <c r="E1" s="5863"/>
      <c r="F1" s="5863"/>
      <c r="G1" s="5863"/>
    </row>
    <row r="2" spans="1:10" ht="30" customHeight="1" x14ac:dyDescent="0.3">
      <c r="A2" s="270" t="s">
        <v>768</v>
      </c>
    </row>
    <row r="3" spans="1:10" ht="13.5" customHeight="1" thickBot="1" x14ac:dyDescent="0.35"/>
    <row r="4" spans="1:10" ht="19.5" customHeight="1" thickBot="1" x14ac:dyDescent="0.35">
      <c r="A4" s="4664" t="s">
        <v>769</v>
      </c>
      <c r="B4" s="4665"/>
      <c r="C4" s="4669" t="s">
        <v>247</v>
      </c>
      <c r="D4" s="4692"/>
      <c r="E4" s="4668"/>
      <c r="F4" s="4669" t="s">
        <v>248</v>
      </c>
      <c r="G4" s="4667"/>
      <c r="H4" s="4692"/>
      <c r="I4" s="4669" t="s">
        <v>249</v>
      </c>
      <c r="J4" s="4670"/>
    </row>
    <row r="5" spans="1:10" ht="17.25" customHeight="1" thickBot="1" x14ac:dyDescent="0.35">
      <c r="A5" s="4693" t="s">
        <v>770</v>
      </c>
      <c r="B5" s="4672" t="s">
        <v>223</v>
      </c>
      <c r="C5" s="4096" t="s">
        <v>63</v>
      </c>
      <c r="D5" s="4097" t="s">
        <v>224</v>
      </c>
      <c r="E5" s="4672" t="s">
        <v>223</v>
      </c>
      <c r="F5" s="4096" t="s">
        <v>63</v>
      </c>
      <c r="G5" s="4673" t="s">
        <v>224</v>
      </c>
      <c r="H5" s="4694" t="s">
        <v>223</v>
      </c>
      <c r="I5" s="4096" t="s">
        <v>63</v>
      </c>
      <c r="J5" s="4673" t="s">
        <v>224</v>
      </c>
    </row>
    <row r="6" spans="1:10" ht="18" customHeight="1" x14ac:dyDescent="0.3">
      <c r="A6" s="4684" t="s">
        <v>771</v>
      </c>
      <c r="B6" s="4680">
        <v>184</v>
      </c>
      <c r="C6" s="4695">
        <v>97</v>
      </c>
      <c r="D6" s="4695">
        <v>87</v>
      </c>
      <c r="E6" s="4680">
        <v>173</v>
      </c>
      <c r="F6" s="4696">
        <v>92</v>
      </c>
      <c r="G6" s="4697">
        <v>81</v>
      </c>
      <c r="H6" s="4698">
        <v>11</v>
      </c>
      <c r="I6" s="284">
        <v>5</v>
      </c>
      <c r="J6" s="296">
        <v>6</v>
      </c>
    </row>
    <row r="7" spans="1:10" ht="18" customHeight="1" x14ac:dyDescent="0.3">
      <c r="A7" s="4682" t="s">
        <v>772</v>
      </c>
      <c r="B7" s="4680">
        <v>14</v>
      </c>
      <c r="C7" s="4695">
        <v>3</v>
      </c>
      <c r="D7" s="4695">
        <v>11</v>
      </c>
      <c r="E7" s="4680">
        <v>12</v>
      </c>
      <c r="F7" s="4696">
        <v>3</v>
      </c>
      <c r="G7" s="4697">
        <v>9</v>
      </c>
      <c r="H7" s="4698">
        <v>2</v>
      </c>
      <c r="I7" s="284">
        <v>0</v>
      </c>
      <c r="J7" s="296">
        <v>2</v>
      </c>
    </row>
    <row r="8" spans="1:10" ht="18" customHeight="1" x14ac:dyDescent="0.3">
      <c r="A8" s="4683" t="s">
        <v>773</v>
      </c>
      <c r="B8" s="4680">
        <v>6</v>
      </c>
      <c r="C8" s="4695">
        <v>3</v>
      </c>
      <c r="D8" s="4695">
        <v>3</v>
      </c>
      <c r="E8" s="4680">
        <v>6</v>
      </c>
      <c r="F8" s="4696">
        <v>3</v>
      </c>
      <c r="G8" s="4697">
        <v>3</v>
      </c>
      <c r="H8" s="4698">
        <v>0</v>
      </c>
      <c r="I8" s="284">
        <v>0</v>
      </c>
      <c r="J8" s="296">
        <v>0</v>
      </c>
    </row>
    <row r="9" spans="1:10" ht="18" customHeight="1" x14ac:dyDescent="0.3">
      <c r="A9" s="4683" t="s">
        <v>402</v>
      </c>
      <c r="B9" s="4680">
        <v>7</v>
      </c>
      <c r="C9" s="4695">
        <v>4</v>
      </c>
      <c r="D9" s="4695">
        <v>3</v>
      </c>
      <c r="E9" s="4680">
        <v>7</v>
      </c>
      <c r="F9" s="4696">
        <v>4</v>
      </c>
      <c r="G9" s="4697">
        <v>3</v>
      </c>
      <c r="H9" s="4698">
        <v>0</v>
      </c>
      <c r="I9" s="284">
        <v>0</v>
      </c>
      <c r="J9" s="296">
        <v>0</v>
      </c>
    </row>
    <row r="10" spans="1:10" ht="18" customHeight="1" x14ac:dyDescent="0.3">
      <c r="A10" s="4683" t="s">
        <v>403</v>
      </c>
      <c r="B10" s="4680">
        <v>58</v>
      </c>
      <c r="C10" s="4695">
        <v>39</v>
      </c>
      <c r="D10" s="4695">
        <v>19</v>
      </c>
      <c r="E10" s="4680">
        <v>58</v>
      </c>
      <c r="F10" s="4696">
        <v>39</v>
      </c>
      <c r="G10" s="4697">
        <v>19</v>
      </c>
      <c r="H10" s="4698">
        <v>0</v>
      </c>
      <c r="I10" s="284">
        <v>0</v>
      </c>
      <c r="J10" s="296">
        <v>0</v>
      </c>
    </row>
    <row r="11" spans="1:10" ht="18" customHeight="1" x14ac:dyDescent="0.3">
      <c r="A11" s="4683" t="s">
        <v>404</v>
      </c>
      <c r="B11" s="4680">
        <v>81</v>
      </c>
      <c r="C11" s="4695">
        <v>68</v>
      </c>
      <c r="D11" s="4695">
        <v>13</v>
      </c>
      <c r="E11" s="4680">
        <v>80</v>
      </c>
      <c r="F11" s="4696">
        <v>68</v>
      </c>
      <c r="G11" s="4697">
        <v>12</v>
      </c>
      <c r="H11" s="4698">
        <v>1</v>
      </c>
      <c r="I11" s="284">
        <v>0</v>
      </c>
      <c r="J11" s="296">
        <v>1</v>
      </c>
    </row>
    <row r="12" spans="1:10" ht="18" customHeight="1" x14ac:dyDescent="0.3">
      <c r="A12" s="4683" t="s">
        <v>405</v>
      </c>
      <c r="B12" s="4680">
        <v>126</v>
      </c>
      <c r="C12" s="4695">
        <v>96</v>
      </c>
      <c r="D12" s="4695">
        <v>30</v>
      </c>
      <c r="E12" s="4680">
        <v>122</v>
      </c>
      <c r="F12" s="4696">
        <v>93</v>
      </c>
      <c r="G12" s="4697">
        <v>29</v>
      </c>
      <c r="H12" s="4698">
        <v>4</v>
      </c>
      <c r="I12" s="284">
        <v>3</v>
      </c>
      <c r="J12" s="296">
        <v>1</v>
      </c>
    </row>
    <row r="13" spans="1:10" ht="18" customHeight="1" x14ac:dyDescent="0.3">
      <c r="A13" s="4683" t="s">
        <v>406</v>
      </c>
      <c r="B13" s="4680">
        <v>193</v>
      </c>
      <c r="C13" s="4695">
        <v>138</v>
      </c>
      <c r="D13" s="4695">
        <v>55</v>
      </c>
      <c r="E13" s="4680">
        <v>190</v>
      </c>
      <c r="F13" s="4696">
        <v>135</v>
      </c>
      <c r="G13" s="4697">
        <v>55</v>
      </c>
      <c r="H13" s="4698">
        <v>3</v>
      </c>
      <c r="I13" s="284">
        <v>3</v>
      </c>
      <c r="J13" s="296">
        <v>0</v>
      </c>
    </row>
    <row r="14" spans="1:10" ht="18" customHeight="1" x14ac:dyDescent="0.3">
      <c r="A14" s="4683" t="s">
        <v>407</v>
      </c>
      <c r="B14" s="4680">
        <v>233</v>
      </c>
      <c r="C14" s="4695">
        <v>168</v>
      </c>
      <c r="D14" s="4695">
        <v>65</v>
      </c>
      <c r="E14" s="4680">
        <v>225</v>
      </c>
      <c r="F14" s="4696">
        <v>163</v>
      </c>
      <c r="G14" s="4697">
        <v>62</v>
      </c>
      <c r="H14" s="4698">
        <v>8</v>
      </c>
      <c r="I14" s="284">
        <v>5</v>
      </c>
      <c r="J14" s="296">
        <v>3</v>
      </c>
    </row>
    <row r="15" spans="1:10" ht="18" customHeight="1" x14ac:dyDescent="0.3">
      <c r="A15" s="4683" t="s">
        <v>408</v>
      </c>
      <c r="B15" s="4680">
        <v>335</v>
      </c>
      <c r="C15" s="4695">
        <v>233</v>
      </c>
      <c r="D15" s="4695">
        <v>102</v>
      </c>
      <c r="E15" s="4680">
        <v>326</v>
      </c>
      <c r="F15" s="4696">
        <v>226</v>
      </c>
      <c r="G15" s="4697">
        <v>100</v>
      </c>
      <c r="H15" s="4698">
        <v>9</v>
      </c>
      <c r="I15" s="284">
        <v>7</v>
      </c>
      <c r="J15" s="296">
        <v>2</v>
      </c>
    </row>
    <row r="16" spans="1:10" ht="18" customHeight="1" x14ac:dyDescent="0.3">
      <c r="A16" s="4683" t="s">
        <v>409</v>
      </c>
      <c r="B16" s="4680">
        <v>507</v>
      </c>
      <c r="C16" s="4695">
        <v>344</v>
      </c>
      <c r="D16" s="4695">
        <v>163</v>
      </c>
      <c r="E16" s="4680">
        <v>493</v>
      </c>
      <c r="F16" s="4696">
        <v>336</v>
      </c>
      <c r="G16" s="4697">
        <v>157</v>
      </c>
      <c r="H16" s="4698">
        <v>14</v>
      </c>
      <c r="I16" s="284">
        <v>8</v>
      </c>
      <c r="J16" s="296">
        <v>6</v>
      </c>
    </row>
    <row r="17" spans="1:10" ht="18" customHeight="1" x14ac:dyDescent="0.3">
      <c r="A17" s="4683" t="s">
        <v>410</v>
      </c>
      <c r="B17" s="4680">
        <v>635</v>
      </c>
      <c r="C17" s="4695">
        <v>432</v>
      </c>
      <c r="D17" s="4695">
        <v>203</v>
      </c>
      <c r="E17" s="4680">
        <v>617</v>
      </c>
      <c r="F17" s="4696">
        <v>421</v>
      </c>
      <c r="G17" s="4697">
        <v>196</v>
      </c>
      <c r="H17" s="4698">
        <v>18</v>
      </c>
      <c r="I17" s="284">
        <v>11</v>
      </c>
      <c r="J17" s="296">
        <v>7</v>
      </c>
    </row>
    <row r="18" spans="1:10" ht="18" customHeight="1" x14ac:dyDescent="0.3">
      <c r="A18" s="4683" t="s">
        <v>411</v>
      </c>
      <c r="B18" s="4680">
        <v>980</v>
      </c>
      <c r="C18" s="4695">
        <v>649</v>
      </c>
      <c r="D18" s="4695">
        <v>331</v>
      </c>
      <c r="E18" s="4680">
        <v>958</v>
      </c>
      <c r="F18" s="4696">
        <v>637</v>
      </c>
      <c r="G18" s="4697">
        <v>321</v>
      </c>
      <c r="H18" s="4698">
        <v>22</v>
      </c>
      <c r="I18" s="284">
        <v>12</v>
      </c>
      <c r="J18" s="296">
        <v>10</v>
      </c>
    </row>
    <row r="19" spans="1:10" ht="18" customHeight="1" x14ac:dyDescent="0.3">
      <c r="A19" s="4683" t="s">
        <v>412</v>
      </c>
      <c r="B19" s="4680">
        <v>1254</v>
      </c>
      <c r="C19" s="4695">
        <v>821</v>
      </c>
      <c r="D19" s="4695">
        <v>433</v>
      </c>
      <c r="E19" s="4680">
        <v>1232</v>
      </c>
      <c r="F19" s="4696">
        <v>809</v>
      </c>
      <c r="G19" s="4697">
        <v>423</v>
      </c>
      <c r="H19" s="4698">
        <v>22</v>
      </c>
      <c r="I19" s="284">
        <v>12</v>
      </c>
      <c r="J19" s="296">
        <v>10</v>
      </c>
    </row>
    <row r="20" spans="1:10" ht="18" customHeight="1" x14ac:dyDescent="0.3">
      <c r="A20" s="4683" t="s">
        <v>413</v>
      </c>
      <c r="B20" s="4680">
        <v>1436</v>
      </c>
      <c r="C20" s="4695">
        <v>904</v>
      </c>
      <c r="D20" s="4695">
        <v>532</v>
      </c>
      <c r="E20" s="4680">
        <v>1396</v>
      </c>
      <c r="F20" s="4696">
        <v>884</v>
      </c>
      <c r="G20" s="4697">
        <v>512</v>
      </c>
      <c r="H20" s="4698">
        <v>40</v>
      </c>
      <c r="I20" s="284">
        <v>20</v>
      </c>
      <c r="J20" s="296">
        <v>20</v>
      </c>
    </row>
    <row r="21" spans="1:10" ht="18" customHeight="1" x14ac:dyDescent="0.3">
      <c r="A21" s="4683" t="s">
        <v>414</v>
      </c>
      <c r="B21" s="4680">
        <v>1753</v>
      </c>
      <c r="C21" s="4695">
        <v>979</v>
      </c>
      <c r="D21" s="4695">
        <v>774</v>
      </c>
      <c r="E21" s="4680">
        <v>1714</v>
      </c>
      <c r="F21" s="4696">
        <v>957</v>
      </c>
      <c r="G21" s="4697">
        <v>757</v>
      </c>
      <c r="H21" s="4698">
        <v>39</v>
      </c>
      <c r="I21" s="284">
        <v>22</v>
      </c>
      <c r="J21" s="296">
        <v>17</v>
      </c>
    </row>
    <row r="22" spans="1:10" ht="18" customHeight="1" x14ac:dyDescent="0.3">
      <c r="A22" s="4683" t="s">
        <v>415</v>
      </c>
      <c r="B22" s="4680">
        <v>1454</v>
      </c>
      <c r="C22" s="4695">
        <v>742</v>
      </c>
      <c r="D22" s="4695">
        <v>712</v>
      </c>
      <c r="E22" s="4680">
        <v>1414</v>
      </c>
      <c r="F22" s="4696">
        <v>719</v>
      </c>
      <c r="G22" s="4697">
        <v>695</v>
      </c>
      <c r="H22" s="4698">
        <v>40</v>
      </c>
      <c r="I22" s="284">
        <v>23</v>
      </c>
      <c r="J22" s="296">
        <v>17</v>
      </c>
    </row>
    <row r="23" spans="1:10" ht="18" customHeight="1" x14ac:dyDescent="0.3">
      <c r="A23" s="4683" t="s">
        <v>416</v>
      </c>
      <c r="B23" s="4680">
        <v>1268</v>
      </c>
      <c r="C23" s="4695">
        <v>612</v>
      </c>
      <c r="D23" s="4695">
        <v>656</v>
      </c>
      <c r="E23" s="4680">
        <v>1221</v>
      </c>
      <c r="F23" s="4696">
        <v>585</v>
      </c>
      <c r="G23" s="4697">
        <v>636</v>
      </c>
      <c r="H23" s="4698">
        <v>47</v>
      </c>
      <c r="I23" s="284">
        <v>27</v>
      </c>
      <c r="J23" s="296">
        <v>20</v>
      </c>
    </row>
    <row r="24" spans="1:10" ht="18" customHeight="1" thickBot="1" x14ac:dyDescent="0.35">
      <c r="A24" s="4683" t="s">
        <v>774</v>
      </c>
      <c r="B24" s="4680">
        <v>1982</v>
      </c>
      <c r="C24" s="4695">
        <v>696</v>
      </c>
      <c r="D24" s="4695">
        <v>1286</v>
      </c>
      <c r="E24" s="4680">
        <v>1920</v>
      </c>
      <c r="F24" s="4696">
        <v>672</v>
      </c>
      <c r="G24" s="4697">
        <v>1248</v>
      </c>
      <c r="H24" s="4698">
        <v>62</v>
      </c>
      <c r="I24" s="284">
        <v>24</v>
      </c>
      <c r="J24" s="296">
        <v>38</v>
      </c>
    </row>
    <row r="25" spans="1:10" ht="21" customHeight="1" thickBot="1" x14ac:dyDescent="0.35">
      <c r="A25" s="4699" t="s">
        <v>419</v>
      </c>
      <c r="B25" s="4270">
        <v>12506</v>
      </c>
      <c r="C25" s="4270">
        <v>7028</v>
      </c>
      <c r="D25" s="4270">
        <v>5478</v>
      </c>
      <c r="E25" s="4270">
        <v>12164</v>
      </c>
      <c r="F25" s="4270">
        <v>6846</v>
      </c>
      <c r="G25" s="4270">
        <v>5318</v>
      </c>
      <c r="H25" s="4270">
        <v>342</v>
      </c>
      <c r="I25" s="4270">
        <v>182</v>
      </c>
      <c r="J25" s="4270">
        <v>160</v>
      </c>
    </row>
    <row r="26" spans="1:10" ht="18.75" customHeight="1" x14ac:dyDescent="0.3">
      <c r="A26" s="281" t="s">
        <v>775</v>
      </c>
      <c r="B26" s="278"/>
      <c r="C26" s="278"/>
    </row>
    <row r="28" spans="1:10" x14ac:dyDescent="0.3">
      <c r="B28" s="285"/>
      <c r="C28" s="285"/>
      <c r="D28" s="285"/>
      <c r="E28" s="285"/>
      <c r="F28" s="285"/>
      <c r="G28" s="285"/>
      <c r="H28" s="285"/>
      <c r="I28" s="285"/>
      <c r="J28" s="285"/>
    </row>
  </sheetData>
  <mergeCells count="1">
    <mergeCell ref="A1:G1"/>
  </mergeCells>
  <hyperlinks>
    <hyperlink ref="A1:G1" location="CONTENT!B4" display="Back to table of contents" xr:uid="{3CEF230F-E645-4DA9-946E-3EF48FF0A702}"/>
    <hyperlink ref="A1" location="CONTENT!A1" display="Back to table of contents" xr:uid="{C5F609A4-9977-464D-B8C1-985E5CB42A1A}"/>
  </hyperlinks>
  <pageMargins left="0.85" right="0.25" top="0.75" bottom="0.7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12A7-6F44-40D5-975B-8863A21F2146}">
  <dimension ref="A1:DY33"/>
  <sheetViews>
    <sheetView workbookViewId="0">
      <selection sqref="A1:G1"/>
    </sheetView>
  </sheetViews>
  <sheetFormatPr defaultColWidth="8.3984375" defaultRowHeight="15.6" x14ac:dyDescent="0.3"/>
  <cols>
    <col min="1" max="1" width="6.8984375" style="273" customWidth="1"/>
    <col min="2" max="2" width="25.59765625" style="273" customWidth="1"/>
    <col min="3" max="3" width="12.09765625" style="273" customWidth="1"/>
    <col min="4" max="4" width="12" style="273" customWidth="1"/>
    <col min="5" max="5" width="15" style="273" customWidth="1"/>
    <col min="6" max="6" width="12.19921875" style="273" customWidth="1"/>
    <col min="7" max="7" width="11.3984375" style="273" customWidth="1"/>
    <col min="8" max="8" width="8.3984375" style="273"/>
    <col min="9" max="9" width="9.8984375" style="273" bestFit="1" customWidth="1"/>
    <col min="10" max="10" width="13.8984375" style="273" bestFit="1" customWidth="1"/>
    <col min="11" max="12" width="12.3984375" style="273" bestFit="1" customWidth="1"/>
    <col min="13" max="16384" width="8.3984375" style="273"/>
  </cols>
  <sheetData>
    <row r="1" spans="1:129" x14ac:dyDescent="0.3">
      <c r="A1" s="5863" t="s">
        <v>0</v>
      </c>
      <c r="B1" s="5863"/>
      <c r="C1" s="5863"/>
      <c r="D1" s="5863"/>
      <c r="E1" s="5863"/>
      <c r="F1" s="5863"/>
      <c r="G1" s="5863"/>
    </row>
    <row r="2" spans="1:129" s="269" customFormat="1" ht="23.25" customHeight="1" x14ac:dyDescent="0.35">
      <c r="A2" s="4540" t="s">
        <v>113</v>
      </c>
      <c r="B2" s="4541"/>
      <c r="C2" s="4542"/>
      <c r="D2" s="4542"/>
      <c r="E2" s="4542"/>
      <c r="F2" s="4542"/>
      <c r="G2" s="4542"/>
    </row>
    <row r="3" spans="1:129" s="272" customFormat="1" ht="36" customHeight="1" x14ac:dyDescent="0.3">
      <c r="A3" s="270" t="s">
        <v>220</v>
      </c>
      <c r="B3" s="271"/>
    </row>
    <row r="4" spans="1:129" ht="13.5" customHeight="1" x14ac:dyDescent="0.3">
      <c r="D4" s="273" t="s">
        <v>221</v>
      </c>
    </row>
    <row r="5" spans="1:129" ht="30" customHeight="1" x14ac:dyDescent="0.3">
      <c r="A5" s="4061" t="s">
        <v>61</v>
      </c>
      <c r="B5" s="4062" t="s">
        <v>222</v>
      </c>
      <c r="C5" s="4063" t="s">
        <v>223</v>
      </c>
      <c r="D5" s="4062" t="s">
        <v>63</v>
      </c>
      <c r="E5" s="4064" t="s">
        <v>224</v>
      </c>
      <c r="F5" s="4062" t="s">
        <v>225</v>
      </c>
      <c r="G5" s="4065" t="s">
        <v>226</v>
      </c>
    </row>
    <row r="6" spans="1:129" ht="20.25" customHeight="1" x14ac:dyDescent="0.3">
      <c r="A6" s="4066"/>
      <c r="B6" s="4066"/>
      <c r="C6" s="4067"/>
      <c r="D6" s="4066"/>
      <c r="E6" s="4067"/>
      <c r="F6" s="4068" t="s">
        <v>227</v>
      </c>
      <c r="G6" s="4068" t="s">
        <v>228</v>
      </c>
    </row>
    <row r="7" spans="1:129" ht="44.25" customHeight="1" x14ac:dyDescent="0.3">
      <c r="A7" s="4069">
        <v>2023</v>
      </c>
      <c r="B7" s="4070" t="s">
        <v>229</v>
      </c>
      <c r="C7" s="4071">
        <v>1202936</v>
      </c>
      <c r="D7" s="4072">
        <v>596035</v>
      </c>
      <c r="E7" s="4072">
        <v>606901</v>
      </c>
      <c r="F7" s="4073">
        <v>1868.4</v>
      </c>
      <c r="G7" s="4074">
        <v>644</v>
      </c>
    </row>
    <row r="8" spans="1:129" ht="48" customHeight="1" x14ac:dyDescent="0.3">
      <c r="A8" s="4075"/>
      <c r="B8" s="4070" t="s">
        <v>230</v>
      </c>
      <c r="C8" s="4071">
        <v>44051</v>
      </c>
      <c r="D8" s="4072">
        <v>21515</v>
      </c>
      <c r="E8" s="4072">
        <v>22536</v>
      </c>
      <c r="F8" s="4076">
        <v>110.1</v>
      </c>
      <c r="G8" s="4074">
        <v>400</v>
      </c>
    </row>
    <row r="9" spans="1:129" ht="25.5" customHeight="1" x14ac:dyDescent="0.3">
      <c r="A9" s="4075"/>
      <c r="B9" s="4077" t="s">
        <v>231</v>
      </c>
      <c r="C9" s="4071">
        <v>330</v>
      </c>
      <c r="D9" s="4072">
        <v>167</v>
      </c>
      <c r="E9" s="4078">
        <v>163</v>
      </c>
      <c r="F9" s="4076">
        <v>28.7</v>
      </c>
      <c r="G9" s="4074">
        <v>11</v>
      </c>
    </row>
    <row r="10" spans="1:129" ht="24" customHeight="1" x14ac:dyDescent="0.3">
      <c r="A10" s="4079"/>
      <c r="B10" s="4080" t="s">
        <v>232</v>
      </c>
      <c r="C10" s="4081">
        <v>1247317</v>
      </c>
      <c r="D10" s="4081">
        <v>617717</v>
      </c>
      <c r="E10" s="4081">
        <v>629600</v>
      </c>
      <c r="F10" s="4082">
        <v>2007.2</v>
      </c>
      <c r="G10" s="4083">
        <v>621</v>
      </c>
      <c r="J10" s="4084"/>
      <c r="K10" s="4084"/>
    </row>
    <row r="11" spans="1:129" ht="48.75" customHeight="1" x14ac:dyDescent="0.3">
      <c r="A11" s="4069">
        <v>2024</v>
      </c>
      <c r="B11" s="4070" t="s">
        <v>229</v>
      </c>
      <c r="C11" s="4071">
        <v>1199834</v>
      </c>
      <c r="D11" s="4072">
        <v>594002</v>
      </c>
      <c r="E11" s="4072">
        <v>605832</v>
      </c>
      <c r="F11" s="4073">
        <v>1868.4</v>
      </c>
      <c r="G11" s="4074">
        <v>642</v>
      </c>
    </row>
    <row r="12" spans="1:129" ht="47.25" customHeight="1" x14ac:dyDescent="0.3">
      <c r="A12" s="4075"/>
      <c r="B12" s="4070" t="s">
        <v>230</v>
      </c>
      <c r="C12" s="4071">
        <v>44313</v>
      </c>
      <c r="D12" s="4072">
        <v>21615</v>
      </c>
      <c r="E12" s="4072">
        <v>22698</v>
      </c>
      <c r="F12" s="4076">
        <v>110.1</v>
      </c>
      <c r="G12" s="4074">
        <v>402</v>
      </c>
      <c r="H12" s="4084"/>
      <c r="J12" s="4085"/>
      <c r="M12" s="4084"/>
      <c r="N12" s="4084"/>
      <c r="O12" s="4084"/>
      <c r="P12" s="4086"/>
      <c r="Q12" s="4087"/>
      <c r="R12" s="4085"/>
      <c r="U12" s="4084"/>
      <c r="V12" s="4084"/>
      <c r="W12" s="4084"/>
      <c r="X12" s="4086"/>
      <c r="Y12" s="4087"/>
      <c r="Z12" s="4085"/>
      <c r="AC12" s="4084"/>
      <c r="AD12" s="4084"/>
      <c r="AE12" s="4084"/>
      <c r="AF12" s="4086"/>
      <c r="AG12" s="4087"/>
      <c r="AH12" s="4085"/>
      <c r="AK12" s="4084"/>
      <c r="AL12" s="4084"/>
      <c r="AM12" s="4084"/>
      <c r="AN12" s="4086"/>
      <c r="AO12" s="4087"/>
      <c r="AP12" s="4085"/>
      <c r="AS12" s="4084"/>
      <c r="AT12" s="4084"/>
      <c r="AU12" s="4084"/>
      <c r="AV12" s="4086"/>
      <c r="AW12" s="4087"/>
      <c r="AX12" s="4085"/>
      <c r="BA12" s="4084"/>
      <c r="BB12" s="4084"/>
      <c r="BC12" s="4084"/>
      <c r="BD12" s="4086"/>
      <c r="BE12" s="4087"/>
      <c r="BF12" s="4085"/>
      <c r="BI12" s="4084"/>
      <c r="BJ12" s="4084"/>
      <c r="BK12" s="4084"/>
      <c r="BL12" s="4086"/>
      <c r="BM12" s="4087"/>
      <c r="BN12" s="4085"/>
      <c r="BQ12" s="4084"/>
      <c r="BR12" s="4084"/>
      <c r="BS12" s="4084"/>
      <c r="BT12" s="4086"/>
      <c r="BU12" s="4087"/>
      <c r="BV12" s="4085"/>
      <c r="BY12" s="4084"/>
      <c r="BZ12" s="4084"/>
      <c r="CA12" s="4084"/>
      <c r="CB12" s="4086"/>
      <c r="CC12" s="4087"/>
      <c r="CD12" s="4085"/>
      <c r="CG12" s="4084"/>
      <c r="CH12" s="4084"/>
      <c r="CI12" s="4084"/>
      <c r="CJ12" s="4086"/>
      <c r="CK12" s="4087"/>
      <c r="CL12" s="4085"/>
      <c r="CO12" s="4084"/>
      <c r="CP12" s="4084"/>
      <c r="CQ12" s="4084"/>
      <c r="CR12" s="4086"/>
      <c r="CS12" s="4087"/>
      <c r="CT12" s="4085"/>
      <c r="CW12" s="4084"/>
      <c r="CX12" s="4084"/>
      <c r="CY12" s="4084"/>
      <c r="CZ12" s="4086"/>
      <c r="DA12" s="4087"/>
      <c r="DB12" s="4085"/>
      <c r="DE12" s="4084"/>
      <c r="DF12" s="4084"/>
      <c r="DG12" s="4084"/>
      <c r="DH12" s="4086"/>
      <c r="DI12" s="4087"/>
      <c r="DJ12" s="4085"/>
      <c r="DM12" s="4084"/>
      <c r="DN12" s="4084"/>
      <c r="DO12" s="4084"/>
      <c r="DP12" s="4086"/>
      <c r="DQ12" s="4087"/>
      <c r="DR12" s="4085"/>
      <c r="DU12" s="4084"/>
      <c r="DV12" s="4084"/>
      <c r="DW12" s="4084"/>
      <c r="DX12" s="4086"/>
      <c r="DY12" s="4087"/>
    </row>
    <row r="13" spans="1:129" ht="26.1" customHeight="1" x14ac:dyDescent="0.3">
      <c r="A13" s="4075"/>
      <c r="B13" s="4077" t="s">
        <v>231</v>
      </c>
      <c r="C13" s="4071">
        <v>330</v>
      </c>
      <c r="D13" s="4072">
        <v>167</v>
      </c>
      <c r="E13" s="4078">
        <v>163</v>
      </c>
      <c r="F13" s="4076">
        <v>28.7</v>
      </c>
      <c r="G13" s="4074">
        <v>11</v>
      </c>
      <c r="H13" s="4084"/>
      <c r="J13" s="4085"/>
      <c r="L13" s="274"/>
      <c r="M13" s="4084"/>
      <c r="N13" s="4084"/>
      <c r="O13" s="4084"/>
      <c r="P13" s="4086"/>
      <c r="Q13" s="4087"/>
      <c r="R13" s="4085"/>
      <c r="T13" s="274"/>
      <c r="U13" s="4084"/>
      <c r="V13" s="4084"/>
      <c r="W13" s="4084"/>
      <c r="X13" s="4086"/>
      <c r="Y13" s="4087"/>
      <c r="Z13" s="4085"/>
      <c r="AB13" s="274"/>
      <c r="AC13" s="4084"/>
      <c r="AD13" s="4084"/>
      <c r="AE13" s="4084"/>
      <c r="AF13" s="4086"/>
      <c r="AG13" s="4087"/>
      <c r="AH13" s="4085"/>
      <c r="AJ13" s="274"/>
      <c r="AK13" s="4084"/>
      <c r="AL13" s="4084"/>
      <c r="AM13" s="4084"/>
      <c r="AN13" s="4086"/>
      <c r="AO13" s="4087"/>
      <c r="AP13" s="4085"/>
      <c r="AR13" s="274"/>
      <c r="AS13" s="4084"/>
      <c r="AT13" s="4084"/>
      <c r="AU13" s="4084"/>
      <c r="AV13" s="4086"/>
      <c r="AW13" s="4087"/>
      <c r="AX13" s="4085"/>
      <c r="AZ13" s="274"/>
      <c r="BA13" s="4084"/>
      <c r="BB13" s="4084"/>
      <c r="BC13" s="4084"/>
      <c r="BD13" s="4086"/>
      <c r="BE13" s="4087"/>
      <c r="BF13" s="4085"/>
      <c r="BH13" s="274"/>
      <c r="BI13" s="4084"/>
      <c r="BJ13" s="4084"/>
      <c r="BK13" s="4084"/>
      <c r="BL13" s="4086"/>
      <c r="BM13" s="4087"/>
      <c r="BN13" s="4085"/>
      <c r="BP13" s="274"/>
      <c r="BQ13" s="4084"/>
      <c r="BR13" s="4084"/>
      <c r="BS13" s="4084"/>
      <c r="BT13" s="4086"/>
      <c r="BU13" s="4087"/>
      <c r="BV13" s="4085"/>
      <c r="BX13" s="274"/>
      <c r="BY13" s="4084"/>
      <c r="BZ13" s="4084"/>
      <c r="CA13" s="4084"/>
      <c r="CB13" s="4086"/>
      <c r="CC13" s="4087"/>
      <c r="CD13" s="4085"/>
      <c r="CF13" s="274"/>
      <c r="CG13" s="4084"/>
      <c r="CH13" s="4084"/>
      <c r="CI13" s="4084"/>
      <c r="CJ13" s="4086"/>
      <c r="CK13" s="4087"/>
      <c r="CL13" s="4085"/>
      <c r="CN13" s="274"/>
      <c r="CO13" s="4084"/>
      <c r="CP13" s="4084"/>
      <c r="CQ13" s="4084"/>
      <c r="CR13" s="4086"/>
      <c r="CS13" s="4087"/>
      <c r="CT13" s="4085"/>
      <c r="CV13" s="274"/>
      <c r="CW13" s="4084"/>
      <c r="CX13" s="4084"/>
      <c r="CY13" s="4084"/>
      <c r="CZ13" s="4086"/>
      <c r="DA13" s="4087"/>
      <c r="DB13" s="4085"/>
      <c r="DD13" s="274"/>
      <c r="DE13" s="4084"/>
      <c r="DF13" s="4084"/>
      <c r="DG13" s="4084"/>
      <c r="DH13" s="4086"/>
      <c r="DI13" s="4087"/>
      <c r="DJ13" s="4085"/>
      <c r="DL13" s="274"/>
      <c r="DM13" s="4084"/>
      <c r="DN13" s="4084"/>
      <c r="DO13" s="4084"/>
      <c r="DP13" s="4086"/>
      <c r="DQ13" s="4087"/>
      <c r="DR13" s="4085"/>
      <c r="DT13" s="274"/>
      <c r="DU13" s="4084"/>
      <c r="DV13" s="4084"/>
      <c r="DW13" s="4084"/>
      <c r="DX13" s="4086"/>
      <c r="DY13" s="4087"/>
    </row>
    <row r="14" spans="1:129" ht="26.1" customHeight="1" x14ac:dyDescent="0.3">
      <c r="A14" s="4079"/>
      <c r="B14" s="4080" t="s">
        <v>232</v>
      </c>
      <c r="C14" s="4081">
        <v>1244477</v>
      </c>
      <c r="D14" s="4081">
        <v>615784</v>
      </c>
      <c r="E14" s="4081">
        <v>628693</v>
      </c>
      <c r="F14" s="4082">
        <v>2007.2</v>
      </c>
      <c r="G14" s="4083">
        <v>620</v>
      </c>
      <c r="H14" s="4088"/>
      <c r="K14" s="4088"/>
      <c r="L14" s="4088"/>
      <c r="M14" s="4088"/>
      <c r="N14" s="4088"/>
      <c r="O14" s="4088"/>
      <c r="P14" s="4089"/>
      <c r="Q14" s="4090"/>
      <c r="S14" s="4085"/>
      <c r="T14" s="4085"/>
      <c r="U14" s="4088"/>
      <c r="V14" s="4088"/>
      <c r="W14" s="4088"/>
      <c r="X14" s="4089"/>
      <c r="Y14" s="4090"/>
      <c r="AA14" s="4085"/>
      <c r="AB14" s="4085"/>
      <c r="AC14" s="4088"/>
      <c r="AD14" s="4088"/>
      <c r="AE14" s="4088"/>
      <c r="AF14" s="4089"/>
      <c r="AG14" s="4090"/>
      <c r="AI14" s="4085"/>
      <c r="AJ14" s="4085"/>
      <c r="AK14" s="4088"/>
      <c r="AL14" s="4088"/>
      <c r="AM14" s="4088"/>
      <c r="AN14" s="4089"/>
      <c r="AO14" s="4090"/>
      <c r="AQ14" s="4085"/>
      <c r="AR14" s="4085"/>
      <c r="AS14" s="4088"/>
      <c r="AT14" s="4088"/>
      <c r="AU14" s="4088"/>
      <c r="AV14" s="4089"/>
      <c r="AW14" s="4090"/>
      <c r="AY14" s="4085"/>
      <c r="AZ14" s="4085"/>
      <c r="BA14" s="4088"/>
      <c r="BB14" s="4088"/>
      <c r="BC14" s="4088"/>
      <c r="BD14" s="4089"/>
      <c r="BE14" s="4090"/>
      <c r="BG14" s="4085"/>
      <c r="BH14" s="4085"/>
      <c r="BI14" s="4088"/>
      <c r="BJ14" s="4088"/>
      <c r="BK14" s="4088"/>
      <c r="BL14" s="4089"/>
      <c r="BM14" s="4090"/>
      <c r="BO14" s="4085"/>
      <c r="BP14" s="4085"/>
      <c r="BQ14" s="4088"/>
      <c r="BR14" s="4088"/>
      <c r="BS14" s="4088"/>
      <c r="BT14" s="4089"/>
      <c r="BU14" s="4090"/>
      <c r="BW14" s="4085"/>
      <c r="BX14" s="4085"/>
      <c r="BY14" s="4088"/>
      <c r="BZ14" s="4088"/>
      <c r="CA14" s="4088"/>
      <c r="CB14" s="4089"/>
      <c r="CC14" s="4090"/>
      <c r="CE14" s="4085"/>
      <c r="CF14" s="4085"/>
      <c r="CG14" s="4088"/>
      <c r="CH14" s="4088"/>
      <c r="CI14" s="4088"/>
      <c r="CJ14" s="4089"/>
      <c r="CK14" s="4090"/>
      <c r="CM14" s="4085"/>
      <c r="CN14" s="4085"/>
      <c r="CO14" s="4088"/>
      <c r="CP14" s="4088"/>
      <c r="CQ14" s="4088"/>
      <c r="CR14" s="4089"/>
      <c r="CS14" s="4090"/>
      <c r="CU14" s="4085"/>
      <c r="CV14" s="4085"/>
      <c r="CW14" s="4088"/>
      <c r="CX14" s="4088"/>
      <c r="CY14" s="4088"/>
      <c r="CZ14" s="4089"/>
      <c r="DA14" s="4090"/>
      <c r="DC14" s="4085"/>
      <c r="DD14" s="4085"/>
      <c r="DE14" s="4088"/>
      <c r="DF14" s="4088"/>
      <c r="DG14" s="4088"/>
      <c r="DH14" s="4089"/>
      <c r="DI14" s="4090"/>
      <c r="DK14" s="4085"/>
      <c r="DL14" s="4085"/>
      <c r="DM14" s="4088"/>
      <c r="DN14" s="4088"/>
      <c r="DO14" s="4088"/>
      <c r="DP14" s="4089"/>
      <c r="DQ14" s="4090"/>
      <c r="DS14" s="4085"/>
      <c r="DT14" s="4085"/>
      <c r="DU14" s="4088"/>
      <c r="DV14" s="4088"/>
      <c r="DW14" s="4088"/>
      <c r="DX14" s="4089"/>
      <c r="DY14" s="4090"/>
    </row>
    <row r="15" spans="1:129" ht="34.5" customHeight="1" x14ac:dyDescent="0.3">
      <c r="A15" s="270" t="s">
        <v>233</v>
      </c>
      <c r="B15" s="4085"/>
    </row>
    <row r="16" spans="1:129" ht="15.75" customHeight="1" x14ac:dyDescent="0.3">
      <c r="A16" s="4085"/>
      <c r="B16" s="270" t="s">
        <v>234</v>
      </c>
    </row>
    <row r="17" spans="1:12" ht="13.5" customHeight="1" x14ac:dyDescent="0.3"/>
    <row r="18" spans="1:12" ht="19.5" customHeight="1" x14ac:dyDescent="0.3">
      <c r="A18" s="4543"/>
      <c r="B18" s="4544"/>
      <c r="C18" s="4544"/>
      <c r="D18" s="4544"/>
      <c r="E18" s="4545" t="s">
        <v>223</v>
      </c>
      <c r="F18" s="4546" t="s">
        <v>63</v>
      </c>
      <c r="G18" s="4546" t="s">
        <v>224</v>
      </c>
    </row>
    <row r="19" spans="1:12" ht="24.75" customHeight="1" x14ac:dyDescent="0.3">
      <c r="A19" s="4547" t="s">
        <v>235</v>
      </c>
      <c r="B19" s="4548"/>
      <c r="C19" s="4548"/>
      <c r="E19" s="4549">
        <v>1233097</v>
      </c>
      <c r="F19" s="4550">
        <v>607761</v>
      </c>
      <c r="G19" s="4550">
        <v>625336</v>
      </c>
      <c r="J19" s="275"/>
      <c r="K19" s="275"/>
      <c r="L19" s="275"/>
    </row>
    <row r="20" spans="1:12" ht="24.75" customHeight="1" x14ac:dyDescent="0.3">
      <c r="A20" s="4547" t="s">
        <v>236</v>
      </c>
      <c r="B20" s="4548"/>
      <c r="C20" s="4548"/>
      <c r="E20" s="4551">
        <v>18038</v>
      </c>
      <c r="F20" s="4552">
        <v>12276</v>
      </c>
      <c r="G20" s="4552">
        <v>5762</v>
      </c>
      <c r="J20" s="4553"/>
      <c r="K20" s="4553"/>
      <c r="L20" s="4553"/>
    </row>
    <row r="21" spans="1:12" ht="24.75" customHeight="1" x14ac:dyDescent="0.3">
      <c r="A21" s="4554" t="s">
        <v>237</v>
      </c>
      <c r="B21" s="4548"/>
      <c r="C21" s="4548"/>
      <c r="E21" s="4551">
        <v>25157</v>
      </c>
      <c r="F21" s="4552">
        <v>12814</v>
      </c>
      <c r="G21" s="4552">
        <v>12343</v>
      </c>
    </row>
    <row r="22" spans="1:12" ht="24.75" customHeight="1" x14ac:dyDescent="0.3">
      <c r="A22" s="4554" t="s">
        <v>238</v>
      </c>
      <c r="B22" s="4548"/>
      <c r="C22" s="4548"/>
      <c r="E22" s="4549">
        <v>-24471</v>
      </c>
      <c r="F22" s="4550">
        <v>-13628</v>
      </c>
      <c r="G22" s="4550">
        <v>-10843</v>
      </c>
      <c r="J22" s="4555"/>
    </row>
    <row r="23" spans="1:12" ht="24.75" customHeight="1" x14ac:dyDescent="0.3">
      <c r="A23" s="4554" t="s">
        <v>239</v>
      </c>
      <c r="B23" s="4548"/>
      <c r="C23" s="4548"/>
      <c r="E23" s="4552">
        <v>619070</v>
      </c>
      <c r="F23" s="4552">
        <v>321214</v>
      </c>
      <c r="G23" s="4552">
        <v>297856</v>
      </c>
    </row>
    <row r="24" spans="1:12" ht="24.75" customHeight="1" x14ac:dyDescent="0.3">
      <c r="A24" s="4554" t="s">
        <v>240</v>
      </c>
      <c r="B24" s="4548"/>
      <c r="C24" s="4548"/>
      <c r="E24" s="4549">
        <v>-625442</v>
      </c>
      <c r="F24" s="4550">
        <v>-323958</v>
      </c>
      <c r="G24" s="4556">
        <v>-301484</v>
      </c>
      <c r="J24" s="4557"/>
      <c r="K24" s="4557"/>
      <c r="L24" s="4557"/>
    </row>
    <row r="25" spans="1:12" s="4085" customFormat="1" ht="18" customHeight="1" x14ac:dyDescent="0.3">
      <c r="A25" s="4558" t="s">
        <v>241</v>
      </c>
      <c r="B25" s="4559"/>
      <c r="C25" s="4559"/>
      <c r="D25" s="4560"/>
      <c r="E25" s="4561">
        <v>1245449</v>
      </c>
      <c r="F25" s="4561">
        <v>616479</v>
      </c>
      <c r="G25" s="4561">
        <v>628970</v>
      </c>
      <c r="J25" s="4562"/>
    </row>
    <row r="26" spans="1:12" x14ac:dyDescent="0.3">
      <c r="A26" s="4563" t="s">
        <v>242</v>
      </c>
      <c r="B26" s="4298"/>
      <c r="C26" s="4298"/>
      <c r="E26" s="4298"/>
      <c r="F26" s="4298"/>
      <c r="G26" s="4298"/>
      <c r="J26" s="4553"/>
      <c r="K26" s="4553"/>
      <c r="L26" s="4553"/>
    </row>
    <row r="27" spans="1:12" x14ac:dyDescent="0.3">
      <c r="A27" s="4563" t="s">
        <v>243</v>
      </c>
      <c r="B27" s="4298"/>
      <c r="C27" s="4298"/>
      <c r="E27" s="4298"/>
      <c r="F27" s="4298"/>
      <c r="G27" s="4298"/>
    </row>
    <row r="28" spans="1:12" x14ac:dyDescent="0.3">
      <c r="A28" s="4564" t="s">
        <v>244</v>
      </c>
      <c r="B28" s="4298"/>
      <c r="C28" s="4298"/>
      <c r="E28" s="4298"/>
      <c r="F28" s="4298"/>
      <c r="G28" s="4298"/>
      <c r="J28" s="4553"/>
      <c r="K28" s="4553"/>
      <c r="L28" s="4553"/>
    </row>
    <row r="29" spans="1:12" x14ac:dyDescent="0.3">
      <c r="A29" s="4563" t="s">
        <v>245</v>
      </c>
      <c r="E29" s="4565"/>
      <c r="K29" s="4555"/>
    </row>
    <row r="30" spans="1:12" x14ac:dyDescent="0.3">
      <c r="E30" s="4566"/>
      <c r="F30" s="4566"/>
      <c r="G30" s="4566"/>
    </row>
    <row r="31" spans="1:12" x14ac:dyDescent="0.3">
      <c r="E31" s="4566"/>
    </row>
    <row r="33" spans="6:6" x14ac:dyDescent="0.3">
      <c r="F33" s="4566"/>
    </row>
  </sheetData>
  <mergeCells count="1">
    <mergeCell ref="A1:G1"/>
  </mergeCells>
  <hyperlinks>
    <hyperlink ref="A1:G1" location="CONTENT!B4" display="Back to table of contents" xr:uid="{C327F2BA-E5B8-45FD-93B7-0DC42502D33D}"/>
    <hyperlink ref="A1" location="CONTENT!A1" display="Back to table of contents" xr:uid="{58BDF5C0-CB1A-416B-819B-3E4EEADFEC94}"/>
  </hyperlinks>
  <pageMargins left="0.51181102362204722" right="0.23622047244094491" top="0.74803149606299213" bottom="0.74803149606299213" header="0.31496062992125984" footer="0.31496062992125984"/>
  <pageSetup paperSize="9" orientation="portrait"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F8DEE-907A-45DF-AAD6-1E17CD51C68B}">
  <dimension ref="A1:J27"/>
  <sheetViews>
    <sheetView workbookViewId="0">
      <selection sqref="A1:G1"/>
    </sheetView>
  </sheetViews>
  <sheetFormatPr defaultColWidth="8.3984375" defaultRowHeight="15.6" x14ac:dyDescent="0.3"/>
  <cols>
    <col min="1" max="1" width="14.69921875" style="273" customWidth="1"/>
    <col min="2" max="2" width="13.59765625" style="273" customWidth="1"/>
    <col min="3" max="3" width="11.19921875" style="273" customWidth="1"/>
    <col min="4" max="4" width="12.09765625" style="273" customWidth="1"/>
    <col min="5" max="5" width="13.19921875" style="273" customWidth="1"/>
    <col min="6" max="6" width="11.69921875" style="273" customWidth="1"/>
    <col min="7" max="7" width="12" style="273" customWidth="1"/>
    <col min="8" max="8" width="11.69921875" style="273" customWidth="1"/>
    <col min="9" max="9" width="11.5" style="273" customWidth="1"/>
    <col min="10" max="10" width="12.59765625" style="273" customWidth="1"/>
    <col min="11" max="11" width="7.69921875" style="273" customWidth="1"/>
    <col min="12" max="16384" width="8.3984375" style="273"/>
  </cols>
  <sheetData>
    <row r="1" spans="1:10" x14ac:dyDescent="0.3">
      <c r="A1" s="5863" t="s">
        <v>0</v>
      </c>
      <c r="B1" s="5863"/>
      <c r="C1" s="5863"/>
      <c r="D1" s="5863"/>
      <c r="E1" s="5863"/>
      <c r="F1" s="5863"/>
      <c r="G1" s="5863"/>
    </row>
    <row r="2" spans="1:10" ht="18" x14ac:dyDescent="0.3">
      <c r="A2" s="270" t="s">
        <v>776</v>
      </c>
    </row>
    <row r="3" spans="1:10" ht="21.75" customHeight="1" thickBot="1" x14ac:dyDescent="0.35"/>
    <row r="4" spans="1:10" ht="27.75" customHeight="1" thickBot="1" x14ac:dyDescent="0.35">
      <c r="A4" s="4664"/>
      <c r="B4" s="4665"/>
      <c r="C4" s="4666" t="s">
        <v>247</v>
      </c>
      <c r="D4" s="4667"/>
      <c r="E4" s="4668"/>
      <c r="F4" s="4669" t="s">
        <v>248</v>
      </c>
      <c r="G4" s="4667"/>
      <c r="H4" s="4668"/>
      <c r="I4" s="4669" t="s">
        <v>249</v>
      </c>
      <c r="J4" s="4670"/>
    </row>
    <row r="5" spans="1:10" ht="23.25" customHeight="1" thickBot="1" x14ac:dyDescent="0.35">
      <c r="A5" s="4671" t="s">
        <v>769</v>
      </c>
      <c r="B5" s="4672" t="s">
        <v>223</v>
      </c>
      <c r="C5" s="4096" t="s">
        <v>63</v>
      </c>
      <c r="D5" s="4673" t="s">
        <v>224</v>
      </c>
      <c r="E5" s="4674" t="s">
        <v>223</v>
      </c>
      <c r="F5" s="4148" t="s">
        <v>63</v>
      </c>
      <c r="G5" s="4149" t="s">
        <v>224</v>
      </c>
      <c r="H5" s="4674" t="s">
        <v>223</v>
      </c>
      <c r="I5" s="4148" t="s">
        <v>63</v>
      </c>
      <c r="J5" s="4149" t="s">
        <v>224</v>
      </c>
    </row>
    <row r="6" spans="1:10" ht="20.100000000000001" customHeight="1" x14ac:dyDescent="0.3">
      <c r="A6" s="4675" t="s">
        <v>777</v>
      </c>
      <c r="B6" s="4676">
        <v>26</v>
      </c>
      <c r="C6" s="4677">
        <v>14</v>
      </c>
      <c r="D6" s="4677">
        <v>12</v>
      </c>
      <c r="E6" s="4676">
        <v>23</v>
      </c>
      <c r="F6" s="4678">
        <v>13</v>
      </c>
      <c r="G6" s="4679">
        <v>10</v>
      </c>
      <c r="H6" s="4680">
        <v>3</v>
      </c>
      <c r="I6" s="4681">
        <v>1</v>
      </c>
      <c r="J6" s="296">
        <v>2</v>
      </c>
    </row>
    <row r="7" spans="1:10" ht="20.100000000000001" customHeight="1" x14ac:dyDescent="0.3">
      <c r="A7" s="4682" t="s">
        <v>778</v>
      </c>
      <c r="B7" s="4680">
        <v>65</v>
      </c>
      <c r="C7" s="284">
        <v>35</v>
      </c>
      <c r="D7" s="296">
        <v>30</v>
      </c>
      <c r="E7" s="4680">
        <v>60</v>
      </c>
      <c r="F7" s="4681">
        <v>32</v>
      </c>
      <c r="G7" s="296">
        <v>28</v>
      </c>
      <c r="H7" s="4680">
        <v>5</v>
      </c>
      <c r="I7" s="4681">
        <v>3</v>
      </c>
      <c r="J7" s="296">
        <v>2</v>
      </c>
    </row>
    <row r="8" spans="1:10" ht="20.100000000000001" customHeight="1" x14ac:dyDescent="0.3">
      <c r="A8" s="4683" t="s">
        <v>779</v>
      </c>
      <c r="B8" s="4680">
        <v>45</v>
      </c>
      <c r="C8" s="284">
        <v>24</v>
      </c>
      <c r="D8" s="296">
        <v>21</v>
      </c>
      <c r="E8" s="4680">
        <v>45</v>
      </c>
      <c r="F8" s="4681">
        <v>24</v>
      </c>
      <c r="G8" s="296">
        <v>21</v>
      </c>
      <c r="H8" s="4680">
        <v>0</v>
      </c>
      <c r="I8" s="4681">
        <v>0</v>
      </c>
      <c r="J8" s="296">
        <v>0</v>
      </c>
    </row>
    <row r="9" spans="1:10" ht="20.100000000000001" customHeight="1" x14ac:dyDescent="0.3">
      <c r="A9" s="4683" t="s">
        <v>780</v>
      </c>
      <c r="B9" s="4680">
        <v>16</v>
      </c>
      <c r="C9" s="284">
        <v>7</v>
      </c>
      <c r="D9" s="296">
        <v>9</v>
      </c>
      <c r="E9" s="4680">
        <v>15</v>
      </c>
      <c r="F9" s="4681">
        <v>6</v>
      </c>
      <c r="G9" s="296">
        <v>9</v>
      </c>
      <c r="H9" s="4680">
        <v>1</v>
      </c>
      <c r="I9" s="4681">
        <v>1</v>
      </c>
      <c r="J9" s="296">
        <v>0</v>
      </c>
    </row>
    <row r="10" spans="1:10" ht="20.100000000000001" customHeight="1" x14ac:dyDescent="0.3">
      <c r="A10" s="4684" t="s">
        <v>781</v>
      </c>
      <c r="B10" s="4680">
        <v>5</v>
      </c>
      <c r="C10" s="284">
        <v>3</v>
      </c>
      <c r="D10" s="296">
        <v>2</v>
      </c>
      <c r="E10" s="4680">
        <v>5</v>
      </c>
      <c r="F10" s="4681">
        <v>3</v>
      </c>
      <c r="G10" s="296">
        <v>2</v>
      </c>
      <c r="H10" s="4680">
        <v>0</v>
      </c>
      <c r="I10" s="4681">
        <v>0</v>
      </c>
      <c r="J10" s="296">
        <v>0</v>
      </c>
    </row>
    <row r="11" spans="1:10" ht="20.100000000000001" customHeight="1" x14ac:dyDescent="0.3">
      <c r="A11" s="4684" t="s">
        <v>782</v>
      </c>
      <c r="B11" s="4680">
        <v>8</v>
      </c>
      <c r="C11" s="284">
        <v>5</v>
      </c>
      <c r="D11" s="296">
        <v>3</v>
      </c>
      <c r="E11" s="4680">
        <v>8</v>
      </c>
      <c r="F11" s="4681">
        <v>5</v>
      </c>
      <c r="G11" s="296">
        <v>3</v>
      </c>
      <c r="H11" s="4680">
        <v>0</v>
      </c>
      <c r="I11" s="4681">
        <v>0</v>
      </c>
      <c r="J11" s="296">
        <v>0</v>
      </c>
    </row>
    <row r="12" spans="1:10" ht="20.100000000000001" customHeight="1" x14ac:dyDescent="0.3">
      <c r="A12" s="4684" t="s">
        <v>783</v>
      </c>
      <c r="B12" s="4680">
        <v>5</v>
      </c>
      <c r="C12" s="284">
        <v>1</v>
      </c>
      <c r="D12" s="296">
        <v>4</v>
      </c>
      <c r="E12" s="4680">
        <v>4</v>
      </c>
      <c r="F12" s="4681">
        <v>1</v>
      </c>
      <c r="G12" s="296">
        <v>3</v>
      </c>
      <c r="H12" s="4680">
        <v>1</v>
      </c>
      <c r="I12" s="4681">
        <v>0</v>
      </c>
      <c r="J12" s="296">
        <v>1</v>
      </c>
    </row>
    <row r="13" spans="1:10" ht="20.100000000000001" customHeight="1" x14ac:dyDescent="0.3">
      <c r="A13" s="4684" t="s">
        <v>784</v>
      </c>
      <c r="B13" s="4680">
        <v>7</v>
      </c>
      <c r="C13" s="284">
        <v>4</v>
      </c>
      <c r="D13" s="296">
        <v>3</v>
      </c>
      <c r="E13" s="4680">
        <v>6</v>
      </c>
      <c r="F13" s="4681">
        <v>4</v>
      </c>
      <c r="G13" s="296">
        <v>2</v>
      </c>
      <c r="H13" s="4680">
        <v>1</v>
      </c>
      <c r="I13" s="4681">
        <v>0</v>
      </c>
      <c r="J13" s="296">
        <v>1</v>
      </c>
    </row>
    <row r="14" spans="1:10" ht="20.100000000000001" customHeight="1" x14ac:dyDescent="0.3">
      <c r="A14" s="4684" t="s">
        <v>785</v>
      </c>
      <c r="B14" s="4680">
        <v>4</v>
      </c>
      <c r="C14" s="284">
        <v>1</v>
      </c>
      <c r="D14" s="296">
        <v>3</v>
      </c>
      <c r="E14" s="4680">
        <v>4</v>
      </c>
      <c r="F14" s="4681">
        <v>1</v>
      </c>
      <c r="G14" s="296">
        <v>3</v>
      </c>
      <c r="H14" s="4680">
        <v>0</v>
      </c>
      <c r="I14" s="4681">
        <v>0</v>
      </c>
      <c r="J14" s="296">
        <v>0</v>
      </c>
    </row>
    <row r="15" spans="1:10" ht="20.100000000000001" customHeight="1" x14ac:dyDescent="0.3">
      <c r="A15" s="4684" t="s">
        <v>786</v>
      </c>
      <c r="B15" s="4680">
        <v>1</v>
      </c>
      <c r="C15" s="284">
        <v>1</v>
      </c>
      <c r="D15" s="296">
        <v>0</v>
      </c>
      <c r="E15" s="4680">
        <v>1</v>
      </c>
      <c r="F15" s="4681">
        <v>1</v>
      </c>
      <c r="G15" s="296">
        <v>0</v>
      </c>
      <c r="H15" s="4680">
        <v>0</v>
      </c>
      <c r="I15" s="4681">
        <v>0</v>
      </c>
      <c r="J15" s="296">
        <v>0</v>
      </c>
    </row>
    <row r="16" spans="1:10" ht="20.100000000000001" customHeight="1" x14ac:dyDescent="0.3">
      <c r="A16" s="4684" t="s">
        <v>787</v>
      </c>
      <c r="B16" s="4680">
        <v>0</v>
      </c>
      <c r="C16" s="284">
        <v>0</v>
      </c>
      <c r="D16" s="296">
        <v>0</v>
      </c>
      <c r="E16" s="4680">
        <v>0</v>
      </c>
      <c r="F16" s="4681">
        <v>0</v>
      </c>
      <c r="G16" s="296">
        <v>0</v>
      </c>
      <c r="H16" s="4680">
        <v>0</v>
      </c>
      <c r="I16" s="4681">
        <v>0</v>
      </c>
      <c r="J16" s="296">
        <v>0</v>
      </c>
    </row>
    <row r="17" spans="1:10" ht="20.100000000000001" customHeight="1" x14ac:dyDescent="0.3">
      <c r="A17" s="4684" t="s">
        <v>788</v>
      </c>
      <c r="B17" s="4680">
        <v>0</v>
      </c>
      <c r="C17" s="284">
        <v>0</v>
      </c>
      <c r="D17" s="296">
        <v>0</v>
      </c>
      <c r="E17" s="4680">
        <v>0</v>
      </c>
      <c r="F17" s="4681">
        <v>0</v>
      </c>
      <c r="G17" s="296">
        <v>0</v>
      </c>
      <c r="H17" s="4680">
        <v>0</v>
      </c>
      <c r="I17" s="4681">
        <v>0</v>
      </c>
      <c r="J17" s="296">
        <v>0</v>
      </c>
    </row>
    <row r="18" spans="1:10" ht="20.100000000000001" customHeight="1" x14ac:dyDescent="0.3">
      <c r="A18" s="4684" t="s">
        <v>789</v>
      </c>
      <c r="B18" s="4680">
        <v>1</v>
      </c>
      <c r="C18" s="284">
        <v>1</v>
      </c>
      <c r="D18" s="296">
        <v>0</v>
      </c>
      <c r="E18" s="4680">
        <v>1</v>
      </c>
      <c r="F18" s="4681">
        <v>1</v>
      </c>
      <c r="G18" s="296">
        <v>0</v>
      </c>
      <c r="H18" s="4680">
        <v>0</v>
      </c>
      <c r="I18" s="4681">
        <v>0</v>
      </c>
      <c r="J18" s="296">
        <v>0</v>
      </c>
    </row>
    <row r="19" spans="1:10" ht="20.100000000000001" customHeight="1" thickBot="1" x14ac:dyDescent="0.35">
      <c r="A19" s="4684" t="s">
        <v>790</v>
      </c>
      <c r="B19" s="4680">
        <v>1</v>
      </c>
      <c r="C19" s="284">
        <v>1</v>
      </c>
      <c r="D19" s="296">
        <v>0</v>
      </c>
      <c r="E19" s="4680">
        <v>1</v>
      </c>
      <c r="F19" s="4685">
        <v>1</v>
      </c>
      <c r="G19" s="4686">
        <v>0</v>
      </c>
      <c r="H19" s="4680">
        <v>0</v>
      </c>
      <c r="I19" s="4685">
        <v>0</v>
      </c>
      <c r="J19" s="4686">
        <v>0</v>
      </c>
    </row>
    <row r="20" spans="1:10" ht="20.100000000000001" customHeight="1" thickBot="1" x14ac:dyDescent="0.35">
      <c r="A20" s="4687" t="s">
        <v>791</v>
      </c>
      <c r="B20" s="4688">
        <v>184</v>
      </c>
      <c r="C20" s="4688">
        <v>97</v>
      </c>
      <c r="D20" s="4688">
        <v>87</v>
      </c>
      <c r="E20" s="4688">
        <v>173</v>
      </c>
      <c r="F20" s="4688">
        <v>92</v>
      </c>
      <c r="G20" s="4688">
        <v>81</v>
      </c>
      <c r="H20" s="4688">
        <v>11</v>
      </c>
      <c r="I20" s="4688">
        <v>5</v>
      </c>
      <c r="J20" s="4689">
        <v>6</v>
      </c>
    </row>
    <row r="21" spans="1:10" ht="20.100000000000001" customHeight="1" x14ac:dyDescent="0.3">
      <c r="A21" s="4684" t="s">
        <v>792</v>
      </c>
      <c r="B21" s="4676">
        <v>91</v>
      </c>
      <c r="C21" s="4681">
        <v>49</v>
      </c>
      <c r="D21" s="4681">
        <v>42</v>
      </c>
      <c r="E21" s="4680">
        <v>83</v>
      </c>
      <c r="F21" s="4681">
        <v>45</v>
      </c>
      <c r="G21" s="4681">
        <v>38</v>
      </c>
      <c r="H21" s="4680">
        <v>8</v>
      </c>
      <c r="I21" s="4681">
        <v>4</v>
      </c>
      <c r="J21" s="4679">
        <v>4</v>
      </c>
    </row>
    <row r="22" spans="1:10" ht="20.100000000000001" customHeight="1" x14ac:dyDescent="0.3">
      <c r="A22" s="4684" t="s">
        <v>793</v>
      </c>
      <c r="B22" s="4680">
        <v>136</v>
      </c>
      <c r="C22" s="4681">
        <v>73</v>
      </c>
      <c r="D22" s="4681">
        <v>63</v>
      </c>
      <c r="E22" s="4680">
        <v>127</v>
      </c>
      <c r="F22" s="4681">
        <v>68</v>
      </c>
      <c r="G22" s="4681">
        <v>59</v>
      </c>
      <c r="H22" s="4680">
        <v>8</v>
      </c>
      <c r="I22" s="4681">
        <v>4</v>
      </c>
      <c r="J22" s="296">
        <v>4</v>
      </c>
    </row>
    <row r="23" spans="1:10" ht="20.100000000000001" customHeight="1" thickBot="1" x14ac:dyDescent="0.35">
      <c r="A23" s="4690" t="s">
        <v>794</v>
      </c>
      <c r="B23" s="4691">
        <v>48</v>
      </c>
      <c r="C23" s="4685">
        <v>24</v>
      </c>
      <c r="D23" s="4685">
        <v>24</v>
      </c>
      <c r="E23" s="4691">
        <v>45</v>
      </c>
      <c r="F23" s="4685">
        <v>23</v>
      </c>
      <c r="G23" s="4685">
        <v>22</v>
      </c>
      <c r="H23" s="4691">
        <v>3</v>
      </c>
      <c r="I23" s="4685">
        <v>1</v>
      </c>
      <c r="J23" s="4686">
        <v>2</v>
      </c>
    </row>
    <row r="24" spans="1:10" ht="22.5" customHeight="1" x14ac:dyDescent="0.3">
      <c r="A24" s="281" t="s">
        <v>795</v>
      </c>
    </row>
    <row r="25" spans="1:10" x14ac:dyDescent="0.3">
      <c r="A25" s="274"/>
      <c r="C25" s="285"/>
    </row>
    <row r="26" spans="1:10" ht="21.75" customHeight="1" x14ac:dyDescent="0.3">
      <c r="B26" s="285"/>
      <c r="C26" s="285"/>
      <c r="D26" s="285"/>
      <c r="E26" s="285"/>
      <c r="F26" s="285"/>
      <c r="G26" s="285"/>
      <c r="H26" s="285"/>
      <c r="I26" s="285"/>
      <c r="J26" s="285"/>
    </row>
    <row r="27" spans="1:10" x14ac:dyDescent="0.3">
      <c r="B27" s="285"/>
      <c r="C27" s="285"/>
      <c r="D27" s="285"/>
      <c r="E27" s="285"/>
      <c r="F27" s="285"/>
      <c r="G27" s="285"/>
      <c r="H27" s="285"/>
      <c r="I27" s="285"/>
      <c r="J27" s="285"/>
    </row>
  </sheetData>
  <mergeCells count="1">
    <mergeCell ref="A1:G1"/>
  </mergeCells>
  <hyperlinks>
    <hyperlink ref="A1:G1" location="CONTENT!B4" display="Back to table of contents" xr:uid="{8B678A8C-C052-4864-9DE5-AF22E5E09043}"/>
    <hyperlink ref="A1" location="CONTENT!A1" display="Back to table of contents" xr:uid="{D811F2BC-EF0C-42A0-A980-2A5EBEDCD199}"/>
  </hyperlinks>
  <pageMargins left="0.82677165354330717" right="0.31496062992125984" top="0.78740157480314965" bottom="0" header="0.39370078740157483" footer="0.27559055118110237"/>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FE570-7BDD-41F2-8370-475042C90E08}">
  <dimension ref="A1:P60"/>
  <sheetViews>
    <sheetView workbookViewId="0">
      <selection sqref="A1:G1"/>
    </sheetView>
  </sheetViews>
  <sheetFormatPr defaultColWidth="8.3984375" defaultRowHeight="15.6" x14ac:dyDescent="0.3"/>
  <cols>
    <col min="1" max="1" width="11.19921875" style="273" customWidth="1"/>
    <col min="2" max="2" width="8.3984375" style="273"/>
    <col min="3" max="3" width="8.69921875" style="273" customWidth="1"/>
    <col min="4" max="4" width="9.69921875" style="273" customWidth="1"/>
    <col min="5" max="6" width="9.19921875" style="273" customWidth="1"/>
    <col min="7" max="16" width="8.09765625" style="273" customWidth="1"/>
    <col min="17" max="16384" width="8.3984375" style="273"/>
  </cols>
  <sheetData>
    <row r="1" spans="1:16" x14ac:dyDescent="0.3">
      <c r="A1" s="5863" t="s">
        <v>0</v>
      </c>
      <c r="B1" s="5863"/>
      <c r="C1" s="5863"/>
      <c r="D1" s="5863"/>
      <c r="E1" s="5863"/>
      <c r="F1" s="5863"/>
      <c r="G1" s="5863"/>
    </row>
    <row r="2" spans="1:16" ht="27" customHeight="1" x14ac:dyDescent="0.3">
      <c r="A2" s="270" t="s">
        <v>796</v>
      </c>
    </row>
    <row r="3" spans="1:16" ht="16.5" customHeight="1" thickBot="1" x14ac:dyDescent="0.35"/>
    <row r="4" spans="1:16" ht="27.75" customHeight="1" thickBot="1" x14ac:dyDescent="0.35">
      <c r="A4" s="4653"/>
      <c r="B4" s="4093" t="s">
        <v>797</v>
      </c>
      <c r="C4" s="4154"/>
      <c r="D4" s="4155"/>
      <c r="E4" s="4654">
        <v>2013</v>
      </c>
      <c r="F4" s="4654">
        <v>2014</v>
      </c>
      <c r="G4" s="4654">
        <v>2015</v>
      </c>
      <c r="H4" s="4654">
        <v>2016</v>
      </c>
      <c r="I4" s="4654">
        <v>2017</v>
      </c>
      <c r="J4" s="4654">
        <v>2018</v>
      </c>
      <c r="K4" s="4654">
        <v>2019</v>
      </c>
      <c r="L4" s="4654">
        <v>2020</v>
      </c>
      <c r="M4" s="4654">
        <v>2021</v>
      </c>
      <c r="N4" s="4654">
        <v>2022</v>
      </c>
      <c r="O4" s="4654">
        <v>2023</v>
      </c>
      <c r="P4" s="4654">
        <v>2024</v>
      </c>
    </row>
    <row r="5" spans="1:16" ht="20.25" customHeight="1" x14ac:dyDescent="0.3">
      <c r="A5" s="4655"/>
      <c r="B5" s="4496" t="s">
        <v>798</v>
      </c>
      <c r="C5" s="4602"/>
      <c r="D5" s="4508"/>
      <c r="E5" s="4254">
        <v>6</v>
      </c>
      <c r="F5" s="4254">
        <v>6.1</v>
      </c>
      <c r="G5" s="4254">
        <v>6.4</v>
      </c>
      <c r="H5" s="4254">
        <v>5.0999999999999996</v>
      </c>
      <c r="I5" s="4254">
        <v>6.7</v>
      </c>
      <c r="J5" s="4254">
        <v>6.9</v>
      </c>
      <c r="K5" s="4254">
        <v>7.2</v>
      </c>
      <c r="L5" s="4254">
        <v>5.9</v>
      </c>
      <c r="M5" s="4254">
        <v>7.5</v>
      </c>
      <c r="N5" s="4254">
        <v>5</v>
      </c>
      <c r="O5" s="4254">
        <v>4.9000000000000004</v>
      </c>
      <c r="P5" s="4254">
        <v>7.1</v>
      </c>
    </row>
    <row r="6" spans="1:16" ht="20.25" customHeight="1" x14ac:dyDescent="0.3">
      <c r="A6" s="4515" t="s">
        <v>750</v>
      </c>
      <c r="B6" s="4496" t="s">
        <v>799</v>
      </c>
      <c r="C6" s="4602"/>
      <c r="D6" s="4508"/>
      <c r="E6" s="4254">
        <v>3.1</v>
      </c>
      <c r="F6" s="4254">
        <v>3.4</v>
      </c>
      <c r="G6" s="4254">
        <v>3.1</v>
      </c>
      <c r="H6" s="4254">
        <v>2.9</v>
      </c>
      <c r="I6" s="4254">
        <v>2.2000000000000002</v>
      </c>
      <c r="J6" s="4254">
        <v>3.5</v>
      </c>
      <c r="K6" s="4254">
        <v>3.2</v>
      </c>
      <c r="L6" s="4254">
        <v>4.4000000000000004</v>
      </c>
      <c r="M6" s="4254">
        <v>2.2000000000000002</v>
      </c>
      <c r="N6" s="4254">
        <v>3.9</v>
      </c>
      <c r="O6" s="4254">
        <v>3.9</v>
      </c>
      <c r="P6" s="4254">
        <v>3.5</v>
      </c>
    </row>
    <row r="7" spans="1:16" ht="20.25" customHeight="1" x14ac:dyDescent="0.3">
      <c r="A7" s="4515" t="s">
        <v>759</v>
      </c>
      <c r="B7" s="4496" t="s">
        <v>800</v>
      </c>
      <c r="C7" s="4602"/>
      <c r="D7" s="4508"/>
      <c r="E7" s="4254">
        <v>9.1</v>
      </c>
      <c r="F7" s="4254">
        <v>9.5</v>
      </c>
      <c r="G7" s="4254">
        <v>9.5</v>
      </c>
      <c r="H7" s="4254">
        <v>8</v>
      </c>
      <c r="I7" s="4254">
        <v>8.9</v>
      </c>
      <c r="J7" s="4254">
        <v>10.4</v>
      </c>
      <c r="K7" s="4254">
        <v>10.3</v>
      </c>
      <c r="L7" s="4254">
        <v>10.199999999999999</v>
      </c>
      <c r="M7" s="4254">
        <v>9.6999999999999993</v>
      </c>
      <c r="N7" s="4254">
        <v>8.9</v>
      </c>
      <c r="O7" s="4254">
        <v>8.8000000000000007</v>
      </c>
      <c r="P7" s="4254">
        <v>10.6</v>
      </c>
    </row>
    <row r="8" spans="1:16" ht="20.25" customHeight="1" x14ac:dyDescent="0.3">
      <c r="A8" s="4515" t="s">
        <v>761</v>
      </c>
      <c r="B8" s="4496" t="s">
        <v>801</v>
      </c>
      <c r="C8" s="4602"/>
      <c r="D8" s="4508"/>
      <c r="E8" s="4254">
        <v>3</v>
      </c>
      <c r="F8" s="4254">
        <v>5</v>
      </c>
      <c r="G8" s="4254">
        <v>4.0999999999999996</v>
      </c>
      <c r="H8" s="4254">
        <v>3.7</v>
      </c>
      <c r="I8" s="4254">
        <v>3.8</v>
      </c>
      <c r="J8" s="4254">
        <v>3.5</v>
      </c>
      <c r="K8" s="4254">
        <v>4.2</v>
      </c>
      <c r="L8" s="4254">
        <v>4.5999999999999996</v>
      </c>
      <c r="M8" s="4254">
        <v>4.0999999999999996</v>
      </c>
      <c r="N8" s="4254">
        <v>5.3</v>
      </c>
      <c r="O8" s="4254">
        <v>4.3</v>
      </c>
      <c r="P8" s="4254">
        <v>3.7</v>
      </c>
    </row>
    <row r="9" spans="1:16" ht="20.25" customHeight="1" thickBot="1" x14ac:dyDescent="0.35">
      <c r="A9" s="4656"/>
      <c r="B9" s="4657" t="s">
        <v>802</v>
      </c>
      <c r="C9" s="4158"/>
      <c r="D9" s="4160"/>
      <c r="E9" s="4255">
        <v>14.4</v>
      </c>
      <c r="F9" s="4255">
        <v>16.2</v>
      </c>
      <c r="G9" s="4255">
        <v>16.100000000000001</v>
      </c>
      <c r="H9" s="4255">
        <v>14.7</v>
      </c>
      <c r="I9" s="4255">
        <v>16.5</v>
      </c>
      <c r="J9" s="4255">
        <v>16.7</v>
      </c>
      <c r="K9" s="4255">
        <v>17.8</v>
      </c>
      <c r="L9" s="4255">
        <v>16.2</v>
      </c>
      <c r="M9" s="4255">
        <v>17.5</v>
      </c>
      <c r="N9" s="4255">
        <v>14.1</v>
      </c>
      <c r="O9" s="4255">
        <v>12.9</v>
      </c>
      <c r="P9" s="4255">
        <v>14.3</v>
      </c>
    </row>
    <row r="10" spans="1:16" ht="20.25" customHeight="1" x14ac:dyDescent="0.3">
      <c r="A10" s="4655"/>
      <c r="B10" s="4496" t="s">
        <v>798</v>
      </c>
      <c r="C10" s="4602"/>
      <c r="D10" s="4508"/>
      <c r="E10" s="4254">
        <v>6.2</v>
      </c>
      <c r="F10" s="4254">
        <v>5.7</v>
      </c>
      <c r="G10" s="4254">
        <v>6.5</v>
      </c>
      <c r="H10" s="4254">
        <v>4.9000000000000004</v>
      </c>
      <c r="I10" s="4254">
        <v>6</v>
      </c>
      <c r="J10" s="4254">
        <v>6.8</v>
      </c>
      <c r="K10" s="4254">
        <v>6.8</v>
      </c>
      <c r="L10" s="4254">
        <v>5.6</v>
      </c>
      <c r="M10" s="4254">
        <v>7.3</v>
      </c>
      <c r="N10" s="4254">
        <v>5</v>
      </c>
      <c r="O10" s="4254">
        <v>4.7</v>
      </c>
      <c r="P10" s="4254">
        <v>6.9</v>
      </c>
    </row>
    <row r="11" spans="1:16" ht="20.25" customHeight="1" x14ac:dyDescent="0.3">
      <c r="A11" s="4658" t="s">
        <v>222</v>
      </c>
      <c r="B11" s="4496" t="s">
        <v>799</v>
      </c>
      <c r="C11" s="4602"/>
      <c r="D11" s="4508"/>
      <c r="E11" s="4254">
        <v>3.2</v>
      </c>
      <c r="F11" s="4254">
        <v>3.5</v>
      </c>
      <c r="G11" s="4254">
        <v>3.1</v>
      </c>
      <c r="H11" s="4254">
        <v>2.8</v>
      </c>
      <c r="I11" s="4254">
        <v>2.4</v>
      </c>
      <c r="J11" s="4254">
        <v>3.7</v>
      </c>
      <c r="K11" s="4254">
        <v>3.3</v>
      </c>
      <c r="L11" s="4254">
        <v>4.5</v>
      </c>
      <c r="M11" s="4254">
        <v>2.2999999999999998</v>
      </c>
      <c r="N11" s="4254">
        <v>4.0999999999999996</v>
      </c>
      <c r="O11" s="4254">
        <v>3.9</v>
      </c>
      <c r="P11" s="4254">
        <v>3.4</v>
      </c>
    </row>
    <row r="12" spans="1:16" ht="20.25" customHeight="1" x14ac:dyDescent="0.3">
      <c r="A12" s="4515" t="s">
        <v>759</v>
      </c>
      <c r="B12" s="4496" t="s">
        <v>800</v>
      </c>
      <c r="C12" s="4602"/>
      <c r="D12" s="4508"/>
      <c r="E12" s="4254">
        <v>9.4</v>
      </c>
      <c r="F12" s="4254">
        <v>9.3000000000000007</v>
      </c>
      <c r="G12" s="4254">
        <v>9.5</v>
      </c>
      <c r="H12" s="4254">
        <v>7.6</v>
      </c>
      <c r="I12" s="4254">
        <v>8.4</v>
      </c>
      <c r="J12" s="4254">
        <v>10.5</v>
      </c>
      <c r="K12" s="4254">
        <v>10.1</v>
      </c>
      <c r="L12" s="4254">
        <v>10.1</v>
      </c>
      <c r="M12" s="4254">
        <v>9.6</v>
      </c>
      <c r="N12" s="4254">
        <v>9.1</v>
      </c>
      <c r="O12" s="4254">
        <v>8.6</v>
      </c>
      <c r="P12" s="4254">
        <v>10.3</v>
      </c>
    </row>
    <row r="13" spans="1:16" ht="20.25" customHeight="1" x14ac:dyDescent="0.3">
      <c r="A13" s="4515" t="s">
        <v>761</v>
      </c>
      <c r="B13" s="4496" t="s">
        <v>801</v>
      </c>
      <c r="C13" s="4602"/>
      <c r="D13" s="4508"/>
      <c r="E13" s="4254">
        <v>2.8</v>
      </c>
      <c r="F13" s="4254">
        <v>4.8</v>
      </c>
      <c r="G13" s="4254">
        <v>4.0999999999999996</v>
      </c>
      <c r="H13" s="4254">
        <v>4</v>
      </c>
      <c r="I13" s="4254">
        <v>3.3</v>
      </c>
      <c r="J13" s="4254">
        <v>3.3</v>
      </c>
      <c r="K13" s="4254">
        <v>4.2</v>
      </c>
      <c r="L13" s="4254">
        <v>4.5</v>
      </c>
      <c r="M13" s="4254">
        <v>4</v>
      </c>
      <c r="N13" s="4254">
        <v>5.6</v>
      </c>
      <c r="O13" s="4254">
        <v>4.4000000000000004</v>
      </c>
      <c r="P13" s="4254">
        <v>4</v>
      </c>
    </row>
    <row r="14" spans="1:16" ht="20.25" customHeight="1" thickBot="1" x14ac:dyDescent="0.35">
      <c r="A14" s="4655"/>
      <c r="B14" s="4496" t="s">
        <v>802</v>
      </c>
      <c r="C14" s="4602"/>
      <c r="D14" s="4508"/>
      <c r="E14" s="4254">
        <v>14.8</v>
      </c>
      <c r="F14" s="4254">
        <v>15.8</v>
      </c>
      <c r="G14" s="4254">
        <v>16.100000000000001</v>
      </c>
      <c r="H14" s="4254">
        <v>14.2</v>
      </c>
      <c r="I14" s="4254">
        <v>15.9</v>
      </c>
      <c r="J14" s="4254">
        <v>16.7</v>
      </c>
      <c r="K14" s="4254">
        <v>17.5</v>
      </c>
      <c r="L14" s="4254">
        <v>15.9</v>
      </c>
      <c r="M14" s="4254">
        <v>17.100000000000001</v>
      </c>
      <c r="N14" s="4254">
        <v>14.2</v>
      </c>
      <c r="O14" s="4254">
        <v>12.8</v>
      </c>
      <c r="P14" s="4254">
        <v>14</v>
      </c>
    </row>
    <row r="15" spans="1:16" ht="20.25" customHeight="1" x14ac:dyDescent="0.3">
      <c r="A15" s="4659"/>
      <c r="B15" s="4660" t="s">
        <v>798</v>
      </c>
      <c r="C15" s="4459"/>
      <c r="D15" s="4661"/>
      <c r="E15" s="4252">
        <v>2.9</v>
      </c>
      <c r="F15" s="4252">
        <v>13.1</v>
      </c>
      <c r="G15" s="4252">
        <v>5.9</v>
      </c>
      <c r="H15" s="4252">
        <v>9.3000000000000007</v>
      </c>
      <c r="I15" s="4252">
        <v>17.3</v>
      </c>
      <c r="J15" s="4252">
        <v>7.9</v>
      </c>
      <c r="K15" s="4252">
        <v>12.4</v>
      </c>
      <c r="L15" s="4252">
        <v>9.9</v>
      </c>
      <c r="M15" s="4252">
        <v>11.4</v>
      </c>
      <c r="N15" s="4252">
        <v>5.7</v>
      </c>
      <c r="O15" s="4252">
        <v>7.7</v>
      </c>
      <c r="P15" s="4252">
        <v>9.1999999999999993</v>
      </c>
    </row>
    <row r="16" spans="1:16" ht="20.25" customHeight="1" x14ac:dyDescent="0.3">
      <c r="A16" s="4658" t="s">
        <v>803</v>
      </c>
      <c r="B16" s="4496" t="s">
        <v>799</v>
      </c>
      <c r="C16" s="4602"/>
      <c r="D16" s="4508"/>
      <c r="E16" s="4662">
        <v>0</v>
      </c>
      <c r="F16" s="4662">
        <v>0</v>
      </c>
      <c r="G16" s="4662">
        <v>2.9</v>
      </c>
      <c r="H16" s="4662">
        <v>5.3</v>
      </c>
      <c r="I16" s="4662">
        <v>0</v>
      </c>
      <c r="J16" s="4662">
        <v>1.3</v>
      </c>
      <c r="K16" s="4662">
        <v>1.2</v>
      </c>
      <c r="L16" s="4662">
        <v>2.2000000000000002</v>
      </c>
      <c r="M16" s="4662">
        <v>0</v>
      </c>
      <c r="N16" s="4662">
        <v>1.1000000000000001</v>
      </c>
      <c r="O16" s="4662">
        <v>3.9</v>
      </c>
      <c r="P16" s="4662">
        <v>5.2</v>
      </c>
    </row>
    <row r="17" spans="1:16" ht="20.25" customHeight="1" x14ac:dyDescent="0.3">
      <c r="A17" s="4515" t="s">
        <v>759</v>
      </c>
      <c r="B17" s="4496" t="s">
        <v>800</v>
      </c>
      <c r="C17" s="4602"/>
      <c r="D17" s="4508"/>
      <c r="E17" s="4254">
        <v>2.9</v>
      </c>
      <c r="F17" s="4254">
        <v>13.1</v>
      </c>
      <c r="G17" s="4254">
        <v>8.8000000000000007</v>
      </c>
      <c r="H17" s="4254">
        <v>14.6</v>
      </c>
      <c r="I17" s="4254">
        <v>17.3</v>
      </c>
      <c r="J17" s="4254">
        <v>9.1999999999999993</v>
      </c>
      <c r="K17" s="4254">
        <v>13.6</v>
      </c>
      <c r="L17" s="4254">
        <v>12.1</v>
      </c>
      <c r="M17" s="4254">
        <v>11.4</v>
      </c>
      <c r="N17" s="4254">
        <v>6.9</v>
      </c>
      <c r="O17" s="4254">
        <v>11.6</v>
      </c>
      <c r="P17" s="4254">
        <v>14.4</v>
      </c>
    </row>
    <row r="18" spans="1:16" ht="20.25" customHeight="1" x14ac:dyDescent="0.3">
      <c r="A18" s="4515" t="s">
        <v>36</v>
      </c>
      <c r="B18" s="4496" t="s">
        <v>801</v>
      </c>
      <c r="C18" s="4602"/>
      <c r="D18" s="4508"/>
      <c r="E18" s="4254">
        <v>5.7</v>
      </c>
      <c r="F18" s="4254">
        <v>8.6999999999999993</v>
      </c>
      <c r="G18" s="4254">
        <v>2.9</v>
      </c>
      <c r="H18" s="4254">
        <v>0</v>
      </c>
      <c r="I18" s="4254">
        <v>2.5</v>
      </c>
      <c r="J18" s="4254">
        <v>7.9</v>
      </c>
      <c r="K18" s="4254">
        <v>3.7</v>
      </c>
      <c r="L18" s="4254">
        <v>5.5</v>
      </c>
      <c r="M18" s="4254">
        <v>4.5999999999999996</v>
      </c>
      <c r="N18" s="4254">
        <v>1.1000000000000001</v>
      </c>
      <c r="O18" s="4254">
        <v>2.6</v>
      </c>
      <c r="P18" s="4254">
        <v>0</v>
      </c>
    </row>
    <row r="19" spans="1:16" ht="20.25" customHeight="1" thickBot="1" x14ac:dyDescent="0.35">
      <c r="A19" s="4656"/>
      <c r="B19" s="4657" t="s">
        <v>802</v>
      </c>
      <c r="C19" s="4158"/>
      <c r="D19" s="4160"/>
      <c r="E19" s="4255">
        <v>7.1</v>
      </c>
      <c r="F19" s="4255">
        <v>24.4</v>
      </c>
      <c r="G19" s="4255">
        <v>16</v>
      </c>
      <c r="H19" s="4255">
        <v>22.3</v>
      </c>
      <c r="I19" s="4255">
        <v>25.8</v>
      </c>
      <c r="J19" s="4255">
        <v>16.899999999999999</v>
      </c>
      <c r="K19" s="4255">
        <v>22.1</v>
      </c>
      <c r="L19" s="4255">
        <v>19.600000000000001</v>
      </c>
      <c r="M19" s="4255">
        <v>22.6</v>
      </c>
      <c r="N19" s="4255">
        <v>12.5</v>
      </c>
      <c r="O19" s="4255">
        <v>14.1</v>
      </c>
      <c r="P19" s="4255">
        <v>18.2</v>
      </c>
    </row>
    <row r="20" spans="1:16" ht="18.75" customHeight="1" x14ac:dyDescent="0.3">
      <c r="A20" s="4663" t="s">
        <v>804</v>
      </c>
      <c r="B20" s="4298"/>
      <c r="C20" s="4298"/>
      <c r="D20" s="4298"/>
      <c r="E20" s="4298"/>
      <c r="F20" s="4298"/>
      <c r="G20" s="4298"/>
      <c r="H20" s="4298"/>
      <c r="I20" s="4298"/>
      <c r="J20" s="4298"/>
      <c r="K20" s="4298"/>
      <c r="L20" s="4298"/>
      <c r="M20" s="4298"/>
      <c r="N20" s="4298"/>
      <c r="O20" s="4298"/>
      <c r="P20" s="4298"/>
    </row>
    <row r="21" spans="1:16" x14ac:dyDescent="0.3">
      <c r="A21" s="4663" t="s">
        <v>805</v>
      </c>
      <c r="B21" s="4298"/>
      <c r="C21" s="4298"/>
      <c r="D21" s="4298"/>
      <c r="E21" s="4298"/>
      <c r="F21" s="4298"/>
      <c r="G21" s="4298"/>
      <c r="H21" s="4298"/>
      <c r="I21" s="4298"/>
      <c r="J21" s="4298"/>
      <c r="K21" s="4298"/>
      <c r="L21" s="4298"/>
      <c r="M21" s="4298"/>
      <c r="N21" s="4298"/>
      <c r="O21" s="4298"/>
      <c r="P21" s="4298"/>
    </row>
    <row r="22" spans="1:16" x14ac:dyDescent="0.3">
      <c r="A22" s="4663" t="s">
        <v>806</v>
      </c>
      <c r="B22" s="4298"/>
      <c r="C22" s="4298"/>
      <c r="D22" s="4298"/>
      <c r="E22" s="4298"/>
      <c r="F22" s="4298"/>
      <c r="G22" s="4298"/>
      <c r="H22" s="4298"/>
      <c r="I22" s="4298"/>
      <c r="J22" s="4298"/>
      <c r="K22" s="4298"/>
      <c r="L22" s="4298"/>
      <c r="M22" s="4298"/>
      <c r="N22" s="4298"/>
      <c r="O22" s="4298"/>
      <c r="P22" s="4298"/>
    </row>
    <row r="23" spans="1:16" x14ac:dyDescent="0.3">
      <c r="A23" s="4663" t="s">
        <v>807</v>
      </c>
      <c r="B23" s="4298"/>
      <c r="C23" s="4298"/>
      <c r="D23" s="4298"/>
      <c r="E23" s="4298"/>
      <c r="F23" s="4298"/>
      <c r="G23" s="4298"/>
      <c r="H23" s="4298"/>
      <c r="I23" s="4298"/>
      <c r="J23" s="4298"/>
      <c r="K23" s="4298"/>
      <c r="L23" s="4298"/>
      <c r="M23" s="4298"/>
      <c r="N23" s="4298"/>
      <c r="O23" s="4298"/>
      <c r="P23" s="4298"/>
    </row>
    <row r="24" spans="1:16" x14ac:dyDescent="0.3">
      <c r="A24" s="4663" t="s">
        <v>808</v>
      </c>
      <c r="B24" s="4298"/>
      <c r="C24" s="4298"/>
      <c r="D24" s="4298"/>
      <c r="E24" s="4298"/>
      <c r="F24" s="4298"/>
      <c r="G24" s="4298"/>
      <c r="H24" s="4298"/>
      <c r="I24" s="4298"/>
      <c r="J24" s="4298"/>
      <c r="K24" s="4298"/>
      <c r="L24" s="4298"/>
      <c r="M24" s="4298"/>
      <c r="N24" s="4298"/>
      <c r="O24" s="4298"/>
      <c r="P24" s="4298"/>
    </row>
    <row r="25" spans="1:16" x14ac:dyDescent="0.3">
      <c r="A25" s="4298" t="s">
        <v>809</v>
      </c>
      <c r="B25" s="4298"/>
      <c r="C25" s="4298"/>
      <c r="D25" s="4298"/>
      <c r="E25" s="4298"/>
      <c r="F25" s="4298"/>
      <c r="G25" s="4298"/>
      <c r="H25" s="4298"/>
      <c r="I25" s="4298"/>
      <c r="J25" s="4298"/>
      <c r="K25" s="4298"/>
      <c r="L25" s="4298"/>
      <c r="M25" s="4298"/>
      <c r="N25" s="4298"/>
      <c r="O25" s="4298"/>
      <c r="P25" s="4298"/>
    </row>
    <row r="28" spans="1:16" ht="5.0999999999999996" customHeight="1" x14ac:dyDescent="0.3"/>
    <row r="30" spans="1:16" ht="5.0999999999999996" customHeight="1" x14ac:dyDescent="0.3"/>
    <row r="32" spans="1:16" ht="5.0999999999999996" customHeight="1" x14ac:dyDescent="0.3"/>
    <row r="34" ht="5.0999999999999996" customHeight="1" x14ac:dyDescent="0.3"/>
    <row r="36" ht="5.0999999999999996" customHeight="1" x14ac:dyDescent="0.3"/>
    <row r="40" ht="5.0999999999999996" customHeight="1" x14ac:dyDescent="0.3"/>
    <row r="42" ht="5.0999999999999996" customHeight="1" x14ac:dyDescent="0.3"/>
    <row r="44" ht="5.0999999999999996" customHeight="1" x14ac:dyDescent="0.3"/>
    <row r="46" ht="5.0999999999999996" customHeight="1" x14ac:dyDescent="0.3"/>
    <row r="48" ht="5.0999999999999996" customHeight="1" x14ac:dyDescent="0.3"/>
    <row r="52" ht="5.0999999999999996" customHeight="1" x14ac:dyDescent="0.3"/>
    <row r="54" ht="5.0999999999999996" customHeight="1" x14ac:dyDescent="0.3"/>
    <row r="56" ht="5.0999999999999996" customHeight="1" x14ac:dyDescent="0.3"/>
    <row r="58" ht="5.0999999999999996" customHeight="1" x14ac:dyDescent="0.3"/>
    <row r="60" ht="5.0999999999999996" customHeight="1" x14ac:dyDescent="0.3"/>
  </sheetData>
  <mergeCells count="1">
    <mergeCell ref="A1:G1"/>
  </mergeCells>
  <hyperlinks>
    <hyperlink ref="A1:G1" location="CONTENT!B4" display="Back to table of contents" xr:uid="{38F7A882-6FFB-4F84-B325-E36E7F725157}"/>
    <hyperlink ref="A1" location="CONTENT!A1" display="Back to table of contents" xr:uid="{8E918F49-B3B0-46B2-B840-03B171431DAF}"/>
  </hyperlinks>
  <pageMargins left="0.9055118110236221" right="0.31496062992125984" top="0.82677165354330717" bottom="0.59055118110236227" header="0.47244094488188981"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C105-1EC6-4EBC-93D5-303B02157CB2}">
  <dimension ref="A1:I37"/>
  <sheetViews>
    <sheetView workbookViewId="0">
      <selection sqref="A1:G1"/>
    </sheetView>
  </sheetViews>
  <sheetFormatPr defaultColWidth="8.3984375" defaultRowHeight="15.6" x14ac:dyDescent="0.3"/>
  <cols>
    <col min="1" max="1" width="8.19921875" style="273" customWidth="1"/>
    <col min="2" max="2" width="50.69921875" style="273" customWidth="1"/>
    <col min="3" max="8" width="11.69921875" style="273" customWidth="1"/>
    <col min="9" max="9" width="13.19921875" style="273" customWidth="1"/>
    <col min="10" max="16384" width="8.3984375" style="273"/>
  </cols>
  <sheetData>
    <row r="1" spans="1:9" x14ac:dyDescent="0.3">
      <c r="A1" s="5863" t="s">
        <v>0</v>
      </c>
      <c r="B1" s="5863"/>
      <c r="C1" s="5863"/>
      <c r="D1" s="5863"/>
      <c r="E1" s="5863"/>
      <c r="F1" s="5863"/>
      <c r="G1" s="5863"/>
    </row>
    <row r="2" spans="1:9" ht="18" x14ac:dyDescent="0.3">
      <c r="A2" s="270" t="s">
        <v>810</v>
      </c>
    </row>
    <row r="3" spans="1:9" ht="16.2" thickBot="1" x14ac:dyDescent="0.35">
      <c r="A3" s="270"/>
    </row>
    <row r="4" spans="1:9" ht="14.25" customHeight="1" x14ac:dyDescent="0.3">
      <c r="A4" s="4594"/>
      <c r="B4" s="4474"/>
      <c r="C4" s="4636"/>
      <c r="D4" s="4474"/>
      <c r="E4" s="4459" t="s">
        <v>811</v>
      </c>
      <c r="F4" s="4474"/>
      <c r="G4" s="4474"/>
      <c r="H4" s="4595"/>
      <c r="I4" s="4461" t="s">
        <v>812</v>
      </c>
    </row>
    <row r="5" spans="1:9" ht="19.5" customHeight="1" x14ac:dyDescent="0.3">
      <c r="A5" s="4600"/>
      <c r="B5" s="283"/>
      <c r="C5" s="4637" t="s">
        <v>813</v>
      </c>
      <c r="D5" s="4062" t="s">
        <v>814</v>
      </c>
      <c r="E5" s="4638"/>
      <c r="F5" s="4639" t="s">
        <v>815</v>
      </c>
      <c r="G5" s="4638"/>
      <c r="H5" s="4603"/>
      <c r="I5" s="4157" t="s">
        <v>816</v>
      </c>
    </row>
    <row r="6" spans="1:9" x14ac:dyDescent="0.3">
      <c r="A6" s="4515" t="s">
        <v>817</v>
      </c>
      <c r="B6" s="4247" t="s">
        <v>818</v>
      </c>
      <c r="C6" s="4640" t="s">
        <v>819</v>
      </c>
      <c r="D6" s="4641" t="s">
        <v>820</v>
      </c>
      <c r="E6" s="4638"/>
      <c r="F6" s="4604"/>
      <c r="G6" s="4642" t="s">
        <v>821</v>
      </c>
      <c r="H6" s="4643"/>
      <c r="I6" s="4157" t="s">
        <v>759</v>
      </c>
    </row>
    <row r="7" spans="1:9" ht="17.25" customHeight="1" thickBot="1" x14ac:dyDescent="0.35">
      <c r="A7" s="4521"/>
      <c r="B7" s="4505"/>
      <c r="C7" s="4644" t="s">
        <v>223</v>
      </c>
      <c r="D7" s="4645" t="s">
        <v>223</v>
      </c>
      <c r="E7" s="4264" t="s">
        <v>63</v>
      </c>
      <c r="F7" s="4609" t="s">
        <v>224</v>
      </c>
      <c r="G7" s="4646" t="s">
        <v>316</v>
      </c>
      <c r="H7" s="4610" t="s">
        <v>398</v>
      </c>
      <c r="I7" s="4470" t="s">
        <v>822</v>
      </c>
    </row>
    <row r="8" spans="1:9" ht="32.25" customHeight="1" x14ac:dyDescent="0.3">
      <c r="A8" s="4611" t="s">
        <v>823</v>
      </c>
      <c r="B8" s="4612" t="s">
        <v>824</v>
      </c>
      <c r="C8" s="4647">
        <v>1</v>
      </c>
      <c r="D8" s="4647">
        <v>4</v>
      </c>
      <c r="E8" s="4648">
        <v>260</v>
      </c>
      <c r="F8" s="4648">
        <v>134</v>
      </c>
      <c r="G8" s="4647">
        <v>394</v>
      </c>
      <c r="H8" s="4649">
        <v>3.3279837824140555</v>
      </c>
      <c r="I8" s="4650">
        <v>31.562495744270084</v>
      </c>
    </row>
    <row r="9" spans="1:9" ht="15" customHeight="1" x14ac:dyDescent="0.3">
      <c r="A9" s="4618" t="s">
        <v>825</v>
      </c>
      <c r="B9" s="4602" t="s">
        <v>826</v>
      </c>
      <c r="C9" s="4647">
        <v>1</v>
      </c>
      <c r="D9" s="4647">
        <v>2</v>
      </c>
      <c r="E9" s="4648">
        <v>740</v>
      </c>
      <c r="F9" s="4648">
        <v>769</v>
      </c>
      <c r="G9" s="4647">
        <v>1509</v>
      </c>
      <c r="H9" s="4649">
        <v>12.746008953458906</v>
      </c>
      <c r="I9" s="4650">
        <v>120.88275654341005</v>
      </c>
    </row>
    <row r="10" spans="1:9" ht="14.25" customHeight="1" x14ac:dyDescent="0.3">
      <c r="A10" s="4618" t="s">
        <v>827</v>
      </c>
      <c r="B10" s="4602" t="s">
        <v>828</v>
      </c>
      <c r="C10" s="4647"/>
      <c r="D10" s="4647"/>
      <c r="E10" s="4648"/>
      <c r="F10" s="4648"/>
      <c r="G10" s="4647"/>
      <c r="H10" s="4649"/>
      <c r="I10" s="4650"/>
    </row>
    <row r="11" spans="1:9" ht="14.25" customHeight="1" x14ac:dyDescent="0.3">
      <c r="A11" s="4618"/>
      <c r="B11" s="4602" t="s">
        <v>829</v>
      </c>
      <c r="C11" s="4647">
        <v>0</v>
      </c>
      <c r="D11" s="4647">
        <v>1</v>
      </c>
      <c r="E11" s="4648">
        <v>26</v>
      </c>
      <c r="F11" s="4648">
        <v>32</v>
      </c>
      <c r="G11" s="4647">
        <v>58</v>
      </c>
      <c r="H11" s="4649">
        <v>0.48990624208125688</v>
      </c>
      <c r="I11" s="4650">
        <v>4.6462557186996571</v>
      </c>
    </row>
    <row r="12" spans="1:9" ht="15" customHeight="1" x14ac:dyDescent="0.3">
      <c r="A12" s="4618" t="s">
        <v>830</v>
      </c>
      <c r="B12" s="4602" t="s">
        <v>831</v>
      </c>
      <c r="C12" s="4647">
        <v>0</v>
      </c>
      <c r="D12" s="4647">
        <v>0</v>
      </c>
      <c r="E12" s="4648">
        <v>1459</v>
      </c>
      <c r="F12" s="4648">
        <v>1319</v>
      </c>
      <c r="G12" s="4647">
        <v>2778</v>
      </c>
      <c r="H12" s="4649">
        <v>23.464819663822958</v>
      </c>
      <c r="I12" s="4650">
        <v>222.53962735426978</v>
      </c>
    </row>
    <row r="13" spans="1:9" ht="15" customHeight="1" x14ac:dyDescent="0.3">
      <c r="A13" s="4618" t="s">
        <v>832</v>
      </c>
      <c r="B13" s="4602" t="s">
        <v>833</v>
      </c>
      <c r="C13" s="4647">
        <v>0</v>
      </c>
      <c r="D13" s="4647">
        <v>0</v>
      </c>
      <c r="E13" s="4648">
        <v>143</v>
      </c>
      <c r="F13" s="4648">
        <v>23</v>
      </c>
      <c r="G13" s="4647">
        <v>166</v>
      </c>
      <c r="H13" s="4649">
        <v>1.402145451473942</v>
      </c>
      <c r="I13" s="4650">
        <v>13.297904298347296</v>
      </c>
    </row>
    <row r="14" spans="1:9" ht="15" customHeight="1" x14ac:dyDescent="0.3">
      <c r="A14" s="4618" t="s">
        <v>834</v>
      </c>
      <c r="B14" s="4602" t="s">
        <v>835</v>
      </c>
      <c r="C14" s="4647">
        <v>0</v>
      </c>
      <c r="D14" s="4647">
        <v>2</v>
      </c>
      <c r="E14" s="4648">
        <v>109</v>
      </c>
      <c r="F14" s="4648">
        <v>54</v>
      </c>
      <c r="G14" s="4647">
        <v>163</v>
      </c>
      <c r="H14" s="4649">
        <v>1.3768054734352564</v>
      </c>
      <c r="I14" s="4650">
        <v>13.057580726690416</v>
      </c>
    </row>
    <row r="15" spans="1:9" ht="15" customHeight="1" x14ac:dyDescent="0.3">
      <c r="A15" s="4618" t="s">
        <v>836</v>
      </c>
      <c r="B15" s="4602" t="s">
        <v>837</v>
      </c>
      <c r="C15" s="4647">
        <v>0</v>
      </c>
      <c r="D15" s="4647">
        <v>0</v>
      </c>
      <c r="E15" s="4648">
        <v>0</v>
      </c>
      <c r="F15" s="4648">
        <v>0</v>
      </c>
      <c r="G15" s="4647">
        <v>0</v>
      </c>
      <c r="H15" s="4649">
        <v>0</v>
      </c>
      <c r="I15" s="4650">
        <v>0</v>
      </c>
    </row>
    <row r="16" spans="1:9" ht="15" customHeight="1" x14ac:dyDescent="0.3">
      <c r="A16" s="4618" t="s">
        <v>838</v>
      </c>
      <c r="B16" s="4602" t="s">
        <v>839</v>
      </c>
      <c r="C16" s="4647">
        <v>0</v>
      </c>
      <c r="D16" s="4647">
        <v>0</v>
      </c>
      <c r="E16" s="4648">
        <v>0</v>
      </c>
      <c r="F16" s="4648">
        <v>0</v>
      </c>
      <c r="G16" s="4647">
        <v>0</v>
      </c>
      <c r="H16" s="4649">
        <v>0</v>
      </c>
      <c r="I16" s="4650">
        <v>0</v>
      </c>
    </row>
    <row r="17" spans="1:9" ht="15" customHeight="1" x14ac:dyDescent="0.3">
      <c r="A17" s="4618" t="s">
        <v>840</v>
      </c>
      <c r="B17" s="4602" t="s">
        <v>841</v>
      </c>
      <c r="C17" s="4647">
        <v>0</v>
      </c>
      <c r="D17" s="4647">
        <v>0</v>
      </c>
      <c r="E17" s="4648">
        <v>2108</v>
      </c>
      <c r="F17" s="4648">
        <v>1804</v>
      </c>
      <c r="G17" s="4647">
        <v>3912</v>
      </c>
      <c r="H17" s="4649">
        <v>33.043331362446153</v>
      </c>
      <c r="I17" s="4650">
        <v>313.38193744056997</v>
      </c>
    </row>
    <row r="18" spans="1:9" ht="15" customHeight="1" x14ac:dyDescent="0.3">
      <c r="A18" s="4618" t="s">
        <v>842</v>
      </c>
      <c r="B18" s="4602" t="s">
        <v>843</v>
      </c>
      <c r="C18" s="4647">
        <v>13</v>
      </c>
      <c r="D18" s="4647">
        <v>0</v>
      </c>
      <c r="E18" s="4648">
        <v>625</v>
      </c>
      <c r="F18" s="4648">
        <v>485</v>
      </c>
      <c r="G18" s="4647">
        <v>1110</v>
      </c>
      <c r="H18" s="4649">
        <v>9.375791874313709</v>
      </c>
      <c r="I18" s="4650">
        <v>88.919721513045161</v>
      </c>
    </row>
    <row r="19" spans="1:9" ht="14.25" customHeight="1" x14ac:dyDescent="0.3">
      <c r="A19" s="4618" t="s">
        <v>844</v>
      </c>
      <c r="B19" s="4602" t="s">
        <v>845</v>
      </c>
      <c r="C19" s="4647">
        <v>0</v>
      </c>
      <c r="D19" s="4647">
        <v>1</v>
      </c>
      <c r="E19" s="4648">
        <v>332</v>
      </c>
      <c r="F19" s="4648">
        <v>134</v>
      </c>
      <c r="G19" s="4647">
        <v>466</v>
      </c>
      <c r="H19" s="4649">
        <v>3.936143255342512</v>
      </c>
      <c r="I19" s="4650">
        <v>37.330261464035182</v>
      </c>
    </row>
    <row r="20" spans="1:9" ht="14.25" customHeight="1" x14ac:dyDescent="0.3">
      <c r="A20" s="4618" t="s">
        <v>846</v>
      </c>
      <c r="B20" s="4602" t="s">
        <v>847</v>
      </c>
      <c r="C20" s="4647">
        <v>0</v>
      </c>
      <c r="D20" s="4647">
        <v>0</v>
      </c>
      <c r="E20" s="4648">
        <v>60</v>
      </c>
      <c r="F20" s="4648">
        <v>70</v>
      </c>
      <c r="G20" s="4647">
        <v>130</v>
      </c>
      <c r="H20" s="4649">
        <v>1.0980657150097137</v>
      </c>
      <c r="I20" s="4650">
        <v>10.414021438464749</v>
      </c>
    </row>
    <row r="21" spans="1:9" ht="15.75" customHeight="1" x14ac:dyDescent="0.3">
      <c r="A21" s="4618" t="s">
        <v>848</v>
      </c>
      <c r="B21" s="4602" t="s">
        <v>849</v>
      </c>
      <c r="C21" s="4647"/>
      <c r="D21" s="4647"/>
      <c r="E21" s="4648"/>
      <c r="F21" s="4648"/>
      <c r="G21" s="4647"/>
      <c r="H21" s="4649"/>
      <c r="I21" s="4650"/>
    </row>
    <row r="22" spans="1:9" ht="15" customHeight="1" x14ac:dyDescent="0.3">
      <c r="A22" s="4618"/>
      <c r="B22" s="4602" t="s">
        <v>850</v>
      </c>
      <c r="C22" s="4647">
        <v>0</v>
      </c>
      <c r="D22" s="4647">
        <v>0</v>
      </c>
      <c r="E22" s="4648">
        <v>6</v>
      </c>
      <c r="F22" s="4648">
        <v>27</v>
      </c>
      <c r="G22" s="4647">
        <v>33</v>
      </c>
      <c r="H22" s="4649">
        <v>0.27873975842554272</v>
      </c>
      <c r="I22" s="4650">
        <v>2.6435592882256671</v>
      </c>
    </row>
    <row r="23" spans="1:9" ht="14.25" customHeight="1" x14ac:dyDescent="0.3">
      <c r="A23" s="4618" t="s">
        <v>851</v>
      </c>
      <c r="B23" s="4602" t="s">
        <v>852</v>
      </c>
      <c r="C23" s="4647">
        <v>0</v>
      </c>
      <c r="D23" s="4647">
        <v>0</v>
      </c>
      <c r="E23" s="4648">
        <v>121</v>
      </c>
      <c r="F23" s="4648">
        <v>113</v>
      </c>
      <c r="G23" s="4647">
        <v>234</v>
      </c>
      <c r="H23" s="4649">
        <v>1.9765182870174844</v>
      </c>
      <c r="I23" s="4650">
        <v>18.74523858923655</v>
      </c>
    </row>
    <row r="24" spans="1:9" ht="14.25" customHeight="1" x14ac:dyDescent="0.3">
      <c r="A24" s="4618" t="s">
        <v>853</v>
      </c>
      <c r="B24" s="4602" t="s">
        <v>854</v>
      </c>
      <c r="C24" s="4647">
        <v>0</v>
      </c>
      <c r="D24" s="4647">
        <v>0</v>
      </c>
      <c r="E24" s="4648">
        <v>0</v>
      </c>
      <c r="F24" s="4648">
        <v>4</v>
      </c>
      <c r="G24" s="4647">
        <v>4</v>
      </c>
      <c r="H24" s="4649">
        <v>3.3786637384914261E-2</v>
      </c>
      <c r="I24" s="4650">
        <v>0.32043142887583842</v>
      </c>
    </row>
    <row r="25" spans="1:9" ht="14.25" customHeight="1" x14ac:dyDescent="0.3">
      <c r="A25" s="4618" t="s">
        <v>855</v>
      </c>
      <c r="B25" s="4602" t="s">
        <v>856</v>
      </c>
      <c r="C25" s="4647"/>
      <c r="D25" s="4647"/>
      <c r="E25" s="4648"/>
      <c r="F25" s="4648"/>
      <c r="G25" s="4647"/>
      <c r="H25" s="4649"/>
      <c r="I25" s="4650"/>
    </row>
    <row r="26" spans="1:9" ht="13.5" customHeight="1" x14ac:dyDescent="0.3">
      <c r="A26" s="4618"/>
      <c r="B26" s="4602" t="s">
        <v>55</v>
      </c>
      <c r="C26" s="4647">
        <v>119</v>
      </c>
      <c r="D26" s="4647">
        <v>0</v>
      </c>
      <c r="E26" s="4648">
        <v>68</v>
      </c>
      <c r="F26" s="4648">
        <v>51</v>
      </c>
      <c r="G26" s="4647">
        <v>119</v>
      </c>
      <c r="H26" s="4649">
        <v>1.0051524622011996</v>
      </c>
      <c r="I26" s="4650">
        <v>9.5328350090561926</v>
      </c>
    </row>
    <row r="27" spans="1:9" ht="14.25" customHeight="1" x14ac:dyDescent="0.3">
      <c r="A27" s="4618" t="s">
        <v>857</v>
      </c>
      <c r="B27" s="4602" t="s">
        <v>858</v>
      </c>
      <c r="C27" s="4647"/>
      <c r="D27" s="4647"/>
      <c r="E27" s="4648"/>
      <c r="F27" s="4648"/>
      <c r="G27" s="4647"/>
      <c r="H27" s="4649"/>
      <c r="I27" s="4650"/>
    </row>
    <row r="28" spans="1:9" ht="15.75" customHeight="1" x14ac:dyDescent="0.3">
      <c r="A28" s="4618"/>
      <c r="B28" s="4602" t="s">
        <v>859</v>
      </c>
      <c r="C28" s="4647">
        <v>26</v>
      </c>
      <c r="D28" s="4647">
        <v>3</v>
      </c>
      <c r="E28" s="4648">
        <v>19</v>
      </c>
      <c r="F28" s="4648">
        <v>16</v>
      </c>
      <c r="G28" s="4647">
        <v>35</v>
      </c>
      <c r="H28" s="4649">
        <v>0.29563307711799985</v>
      </c>
      <c r="I28" s="4650">
        <v>2.8037750026635861</v>
      </c>
    </row>
    <row r="29" spans="1:9" ht="14.25" customHeight="1" x14ac:dyDescent="0.3">
      <c r="A29" s="4619" t="s">
        <v>860</v>
      </c>
      <c r="B29" s="4602" t="s">
        <v>861</v>
      </c>
      <c r="C29" s="4647"/>
      <c r="D29" s="4647"/>
      <c r="E29" s="4648"/>
      <c r="F29" s="4648"/>
      <c r="G29" s="4647"/>
      <c r="H29" s="4649"/>
      <c r="I29" s="4650"/>
    </row>
    <row r="30" spans="1:9" ht="14.25" customHeight="1" x14ac:dyDescent="0.3">
      <c r="A30" s="4618"/>
      <c r="B30" s="4602" t="s">
        <v>862</v>
      </c>
      <c r="C30" s="4647">
        <v>2</v>
      </c>
      <c r="D30" s="4647">
        <v>0</v>
      </c>
      <c r="E30" s="4648">
        <v>70</v>
      </c>
      <c r="F30" s="4648">
        <v>93</v>
      </c>
      <c r="G30" s="4647">
        <v>163</v>
      </c>
      <c r="H30" s="4649">
        <v>1.3768054734352564</v>
      </c>
      <c r="I30" s="4650">
        <v>13.057580726690416</v>
      </c>
    </row>
    <row r="31" spans="1:9" ht="15" customHeight="1" x14ac:dyDescent="0.3">
      <c r="A31" s="4619" t="s">
        <v>863</v>
      </c>
      <c r="B31" s="4246" t="s">
        <v>864</v>
      </c>
      <c r="C31" s="4647"/>
      <c r="D31" s="4647"/>
      <c r="E31" s="4648"/>
      <c r="F31" s="4648"/>
      <c r="G31" s="4647"/>
      <c r="H31" s="4649"/>
      <c r="I31" s="4650"/>
    </row>
    <row r="32" spans="1:9" ht="17.25" customHeight="1" x14ac:dyDescent="0.3">
      <c r="A32" s="4618"/>
      <c r="B32" s="4602" t="s">
        <v>865</v>
      </c>
      <c r="C32" s="4647">
        <v>6</v>
      </c>
      <c r="D32" s="4647">
        <v>6</v>
      </c>
      <c r="E32" s="4648">
        <v>439</v>
      </c>
      <c r="F32" s="4648">
        <v>126</v>
      </c>
      <c r="G32" s="4647">
        <v>565</v>
      </c>
      <c r="H32" s="4649">
        <v>4.7723625306191408</v>
      </c>
      <c r="I32" s="4650">
        <v>45.260939328712176</v>
      </c>
    </row>
    <row r="33" spans="1:9" ht="18" customHeight="1" thickBot="1" x14ac:dyDescent="0.35">
      <c r="A33" s="4651"/>
      <c r="B33" s="4652" t="s">
        <v>866</v>
      </c>
      <c r="C33" s="4622">
        <v>168</v>
      </c>
      <c r="D33" s="4622">
        <v>19</v>
      </c>
      <c r="E33" s="4622">
        <v>6585</v>
      </c>
      <c r="F33" s="4622">
        <v>5254</v>
      </c>
      <c r="G33" s="4622">
        <v>11839</v>
      </c>
      <c r="H33" s="4622">
        <v>100</v>
      </c>
      <c r="I33" s="4623">
        <v>948.39692161526273</v>
      </c>
    </row>
    <row r="34" spans="1:9" ht="14.25" customHeight="1" x14ac:dyDescent="0.3"/>
    <row r="35" spans="1:9" ht="15.75" customHeight="1" x14ac:dyDescent="0.3">
      <c r="A35" s="277" t="s">
        <v>867</v>
      </c>
      <c r="B35" s="278"/>
    </row>
    <row r="36" spans="1:9" ht="15.75" customHeight="1" x14ac:dyDescent="0.3">
      <c r="A36" s="277" t="s">
        <v>868</v>
      </c>
      <c r="B36" s="278"/>
    </row>
    <row r="37" spans="1:9" ht="15.75" customHeight="1" x14ac:dyDescent="0.3">
      <c r="A37" s="4624"/>
    </row>
  </sheetData>
  <mergeCells count="1">
    <mergeCell ref="A1:G1"/>
  </mergeCells>
  <hyperlinks>
    <hyperlink ref="A1:G1" location="CONTENT!B4" display="Back to table of contents" xr:uid="{19344BC3-E5FE-4B10-9D3A-A38A5955FA9B}"/>
    <hyperlink ref="A1" location="CONTENT!A1" display="Back to table of contents" xr:uid="{C98D3DB5-62E1-4755-8E16-D2CB97BE440B}"/>
  </hyperlinks>
  <pageMargins left="0.86614173228346458" right="0" top="0.19685039370078741" bottom="0.23622047244094491" header="0.39370078740157483" footer="0.27559055118110237"/>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980D-2FAB-4BF9-9402-F611D72591FB}">
  <dimension ref="A1:I34"/>
  <sheetViews>
    <sheetView workbookViewId="0">
      <selection sqref="A1:G1"/>
    </sheetView>
  </sheetViews>
  <sheetFormatPr defaultColWidth="8.3984375" defaultRowHeight="15.6" x14ac:dyDescent="0.3"/>
  <cols>
    <col min="1" max="1" width="8.5" style="273" customWidth="1"/>
    <col min="2" max="2" width="50.69921875" style="273" customWidth="1"/>
    <col min="3" max="8" width="11.69921875" style="273" customWidth="1"/>
    <col min="9" max="9" width="13" style="273" customWidth="1"/>
    <col min="10" max="11" width="8.3984375" style="273"/>
    <col min="12" max="12" width="10.5" style="273" customWidth="1"/>
    <col min="13" max="16384" width="8.3984375" style="273"/>
  </cols>
  <sheetData>
    <row r="1" spans="1:9" x14ac:dyDescent="0.3">
      <c r="A1" s="5863" t="s">
        <v>0</v>
      </c>
      <c r="B1" s="5863"/>
      <c r="C1" s="5863"/>
      <c r="D1" s="5863"/>
      <c r="E1" s="5863"/>
      <c r="F1" s="5863"/>
      <c r="G1" s="5863"/>
    </row>
    <row r="2" spans="1:9" ht="18" x14ac:dyDescent="0.3">
      <c r="A2" s="270" t="s">
        <v>869</v>
      </c>
    </row>
    <row r="3" spans="1:9" ht="16.2" thickBot="1" x14ac:dyDescent="0.35">
      <c r="A3" s="270"/>
    </row>
    <row r="4" spans="1:9" ht="13.5" customHeight="1" x14ac:dyDescent="0.3">
      <c r="A4" s="4594"/>
      <c r="B4" s="4474"/>
      <c r="C4" s="4625"/>
      <c r="D4" s="4597"/>
      <c r="E4" s="4598" t="s">
        <v>811</v>
      </c>
      <c r="F4" s="4597"/>
      <c r="G4" s="4597"/>
      <c r="H4" s="4599"/>
      <c r="I4" s="4461" t="s">
        <v>812</v>
      </c>
    </row>
    <row r="5" spans="1:9" ht="14.25" customHeight="1" x14ac:dyDescent="0.3">
      <c r="A5" s="4600"/>
      <c r="B5" s="283"/>
      <c r="C5" s="4626" t="s">
        <v>813</v>
      </c>
      <c r="D5" s="4062" t="s">
        <v>814</v>
      </c>
      <c r="E5" s="283"/>
      <c r="F5" s="4602" t="s">
        <v>815</v>
      </c>
      <c r="G5" s="283"/>
      <c r="H5" s="4603"/>
      <c r="I5" s="4157" t="s">
        <v>816</v>
      </c>
    </row>
    <row r="6" spans="1:9" x14ac:dyDescent="0.3">
      <c r="A6" s="4515" t="s">
        <v>817</v>
      </c>
      <c r="B6" s="4247" t="s">
        <v>818</v>
      </c>
      <c r="C6" s="4627" t="s">
        <v>819</v>
      </c>
      <c r="D6" s="4066" t="s">
        <v>870</v>
      </c>
      <c r="E6" s="4604"/>
      <c r="F6" s="4604"/>
      <c r="G6" s="4605" t="s">
        <v>821</v>
      </c>
      <c r="H6" s="4603"/>
      <c r="I6" s="4157" t="s">
        <v>759</v>
      </c>
    </row>
    <row r="7" spans="1:9" ht="16.2" thickBot="1" x14ac:dyDescent="0.35">
      <c r="A7" s="4521"/>
      <c r="B7" s="4505"/>
      <c r="C7" s="4628" t="s">
        <v>223</v>
      </c>
      <c r="D7" s="4608" t="s">
        <v>223</v>
      </c>
      <c r="E7" s="4609" t="s">
        <v>63</v>
      </c>
      <c r="F7" s="4609" t="s">
        <v>224</v>
      </c>
      <c r="G7" s="4610" t="s">
        <v>316</v>
      </c>
      <c r="H7" s="4610" t="s">
        <v>398</v>
      </c>
      <c r="I7" s="4470" t="s">
        <v>822</v>
      </c>
    </row>
    <row r="8" spans="1:9" ht="31.5" customHeight="1" x14ac:dyDescent="0.3">
      <c r="A8" s="4611" t="s">
        <v>823</v>
      </c>
      <c r="B8" s="4612" t="s">
        <v>824</v>
      </c>
      <c r="C8" s="4629">
        <v>0</v>
      </c>
      <c r="D8" s="4630">
        <v>2</v>
      </c>
      <c r="E8" s="4631">
        <v>254</v>
      </c>
      <c r="F8" s="4631">
        <v>129</v>
      </c>
      <c r="G8" s="4615">
        <v>383</v>
      </c>
      <c r="H8" s="4632">
        <v>3.3163044419430259</v>
      </c>
      <c r="I8" s="4632">
        <v>31.799300747491134</v>
      </c>
    </row>
    <row r="9" spans="1:9" x14ac:dyDescent="0.3">
      <c r="A9" s="4618" t="s">
        <v>825</v>
      </c>
      <c r="B9" s="4602" t="s">
        <v>826</v>
      </c>
      <c r="C9" s="4633">
        <v>1</v>
      </c>
      <c r="D9" s="4613">
        <v>2</v>
      </c>
      <c r="E9" s="4614">
        <v>719</v>
      </c>
      <c r="F9" s="4614">
        <v>749</v>
      </c>
      <c r="G9" s="4615">
        <v>1468</v>
      </c>
      <c r="H9" s="4632">
        <v>12.711057234392589</v>
      </c>
      <c r="I9" s="4632">
        <v>121.88348171623232</v>
      </c>
    </row>
    <row r="10" spans="1:9" x14ac:dyDescent="0.3">
      <c r="A10" s="4618" t="s">
        <v>827</v>
      </c>
      <c r="B10" s="4602" t="s">
        <v>828</v>
      </c>
      <c r="C10" s="4633"/>
      <c r="D10" s="4613"/>
      <c r="E10" s="4614"/>
      <c r="F10" s="4614"/>
      <c r="G10" s="4615"/>
      <c r="H10" s="4632"/>
      <c r="I10" s="4632"/>
    </row>
    <row r="11" spans="1:9" x14ac:dyDescent="0.3">
      <c r="A11" s="4618"/>
      <c r="B11" s="4602" t="s">
        <v>829</v>
      </c>
      <c r="C11" s="4633">
        <v>0</v>
      </c>
      <c r="D11" s="4613">
        <v>1</v>
      </c>
      <c r="E11" s="4614">
        <v>24</v>
      </c>
      <c r="F11" s="4614">
        <v>32</v>
      </c>
      <c r="G11" s="4615">
        <v>56</v>
      </c>
      <c r="H11" s="4632">
        <v>0.4848904667070742</v>
      </c>
      <c r="I11" s="4632">
        <v>4.6495061145156749</v>
      </c>
    </row>
    <row r="12" spans="1:9" x14ac:dyDescent="0.3">
      <c r="A12" s="4618" t="s">
        <v>830</v>
      </c>
      <c r="B12" s="4602" t="s">
        <v>831</v>
      </c>
      <c r="C12" s="4633">
        <v>0</v>
      </c>
      <c r="D12" s="4634">
        <v>0</v>
      </c>
      <c r="E12" s="4614">
        <v>1431</v>
      </c>
      <c r="F12" s="4614">
        <v>1293</v>
      </c>
      <c r="G12" s="4615">
        <v>2724</v>
      </c>
      <c r="H12" s="4632">
        <v>23.586457701965539</v>
      </c>
      <c r="I12" s="4632">
        <v>226.16526171322676</v>
      </c>
    </row>
    <row r="13" spans="1:9" x14ac:dyDescent="0.3">
      <c r="A13" s="4618" t="s">
        <v>832</v>
      </c>
      <c r="B13" s="4602" t="s">
        <v>833</v>
      </c>
      <c r="C13" s="4633">
        <v>0</v>
      </c>
      <c r="D13" s="4634">
        <v>0</v>
      </c>
      <c r="E13" s="4614">
        <v>141</v>
      </c>
      <c r="F13" s="4614">
        <v>22</v>
      </c>
      <c r="G13" s="4615">
        <v>163</v>
      </c>
      <c r="H13" s="4632">
        <v>1.4113776084509482</v>
      </c>
      <c r="I13" s="4632">
        <v>13.533383869036697</v>
      </c>
    </row>
    <row r="14" spans="1:9" x14ac:dyDescent="0.3">
      <c r="A14" s="4618" t="s">
        <v>834</v>
      </c>
      <c r="B14" s="4602" t="s">
        <v>835</v>
      </c>
      <c r="C14" s="4633">
        <v>0</v>
      </c>
      <c r="D14" s="4613">
        <v>2</v>
      </c>
      <c r="E14" s="4614">
        <v>107</v>
      </c>
      <c r="F14" s="4614">
        <v>51</v>
      </c>
      <c r="G14" s="4615">
        <v>158</v>
      </c>
      <c r="H14" s="4632">
        <v>1.3680838167806737</v>
      </c>
      <c r="I14" s="4632">
        <v>13.118249394526368</v>
      </c>
    </row>
    <row r="15" spans="1:9" x14ac:dyDescent="0.3">
      <c r="A15" s="4618" t="s">
        <v>836</v>
      </c>
      <c r="B15" s="4602" t="s">
        <v>837</v>
      </c>
      <c r="C15" s="4633">
        <v>0</v>
      </c>
      <c r="D15" s="4634">
        <v>0</v>
      </c>
      <c r="E15" s="4614">
        <v>0</v>
      </c>
      <c r="F15" s="4614">
        <v>0</v>
      </c>
      <c r="G15" s="4615">
        <v>0</v>
      </c>
      <c r="H15" s="4632">
        <v>0</v>
      </c>
      <c r="I15" s="4632">
        <v>0</v>
      </c>
    </row>
    <row r="16" spans="1:9" x14ac:dyDescent="0.3">
      <c r="A16" s="4618" t="s">
        <v>838</v>
      </c>
      <c r="B16" s="4602" t="s">
        <v>839</v>
      </c>
      <c r="C16" s="4633">
        <v>0</v>
      </c>
      <c r="D16" s="4634">
        <v>0</v>
      </c>
      <c r="E16" s="4614">
        <v>0</v>
      </c>
      <c r="F16" s="4614">
        <v>0</v>
      </c>
      <c r="G16" s="4615">
        <v>0</v>
      </c>
      <c r="H16" s="4632">
        <v>0</v>
      </c>
      <c r="I16" s="4632">
        <v>0</v>
      </c>
    </row>
    <row r="17" spans="1:9" x14ac:dyDescent="0.3">
      <c r="A17" s="4618" t="s">
        <v>840</v>
      </c>
      <c r="B17" s="4602" t="s">
        <v>841</v>
      </c>
      <c r="C17" s="4633">
        <v>0</v>
      </c>
      <c r="D17" s="4634">
        <v>0</v>
      </c>
      <c r="E17" s="4614">
        <v>2050</v>
      </c>
      <c r="F17" s="4614">
        <v>1764</v>
      </c>
      <c r="G17" s="4615">
        <v>3814</v>
      </c>
      <c r="H17" s="4632">
        <v>33.024504286085374</v>
      </c>
      <c r="I17" s="4632">
        <v>316.66457715647829</v>
      </c>
    </row>
    <row r="18" spans="1:9" x14ac:dyDescent="0.3">
      <c r="A18" s="4618" t="s">
        <v>842</v>
      </c>
      <c r="B18" s="4602" t="s">
        <v>843</v>
      </c>
      <c r="C18" s="4633">
        <v>13</v>
      </c>
      <c r="D18" s="4613">
        <v>0</v>
      </c>
      <c r="E18" s="4614">
        <v>611</v>
      </c>
      <c r="F18" s="4614">
        <v>476</v>
      </c>
      <c r="G18" s="4615">
        <v>1087</v>
      </c>
      <c r="H18" s="4632">
        <v>9.4120703091176718</v>
      </c>
      <c r="I18" s="4632">
        <v>90.250234758545332</v>
      </c>
    </row>
    <row r="19" spans="1:9" x14ac:dyDescent="0.3">
      <c r="A19" s="4618" t="s">
        <v>844</v>
      </c>
      <c r="B19" s="4602" t="s">
        <v>845</v>
      </c>
      <c r="C19" s="4633">
        <v>0</v>
      </c>
      <c r="D19" s="4634">
        <v>1</v>
      </c>
      <c r="E19" s="4614">
        <v>328</v>
      </c>
      <c r="F19" s="4614">
        <v>131</v>
      </c>
      <c r="G19" s="4615">
        <v>459</v>
      </c>
      <c r="H19" s="4632">
        <v>3.9743700753311977</v>
      </c>
      <c r="I19" s="4632">
        <v>38.109344760048124</v>
      </c>
    </row>
    <row r="20" spans="1:9" x14ac:dyDescent="0.3">
      <c r="A20" s="4618" t="s">
        <v>846</v>
      </c>
      <c r="B20" s="4602" t="s">
        <v>847</v>
      </c>
      <c r="C20" s="4633">
        <v>0</v>
      </c>
      <c r="D20" s="4634">
        <v>0</v>
      </c>
      <c r="E20" s="4614">
        <v>58</v>
      </c>
      <c r="F20" s="4614">
        <v>67</v>
      </c>
      <c r="G20" s="4615">
        <v>125</v>
      </c>
      <c r="H20" s="4632">
        <v>1.082344791756862</v>
      </c>
      <c r="I20" s="4632">
        <v>10.378361862758203</v>
      </c>
    </row>
    <row r="21" spans="1:9" x14ac:dyDescent="0.3">
      <c r="A21" s="4618" t="s">
        <v>848</v>
      </c>
      <c r="B21" s="4602" t="s">
        <v>849</v>
      </c>
      <c r="C21" s="4633"/>
      <c r="D21" s="4613"/>
      <c r="E21" s="4614"/>
      <c r="F21" s="4614"/>
      <c r="G21" s="4615"/>
      <c r="H21" s="4632"/>
      <c r="I21" s="4632"/>
    </row>
    <row r="22" spans="1:9" x14ac:dyDescent="0.3">
      <c r="A22" s="4618"/>
      <c r="B22" s="4602" t="s">
        <v>850</v>
      </c>
      <c r="C22" s="4633">
        <v>0</v>
      </c>
      <c r="D22" s="4613">
        <v>0</v>
      </c>
      <c r="E22" s="4614">
        <v>5</v>
      </c>
      <c r="F22" s="4614">
        <v>27</v>
      </c>
      <c r="G22" s="4615">
        <v>32</v>
      </c>
      <c r="H22" s="4632">
        <v>0.27708026668975666</v>
      </c>
      <c r="I22" s="4632">
        <v>2.6568606368661003</v>
      </c>
    </row>
    <row r="23" spans="1:9" x14ac:dyDescent="0.3">
      <c r="A23" s="4618" t="s">
        <v>851</v>
      </c>
      <c r="B23" s="4602" t="s">
        <v>852</v>
      </c>
      <c r="C23" s="4633">
        <v>0</v>
      </c>
      <c r="D23" s="4634">
        <v>0</v>
      </c>
      <c r="E23" s="4614">
        <v>118</v>
      </c>
      <c r="F23" s="4614">
        <v>107</v>
      </c>
      <c r="G23" s="4615">
        <v>225</v>
      </c>
      <c r="H23" s="4632">
        <v>2</v>
      </c>
      <c r="I23" s="4632">
        <v>18.681051352964765</v>
      </c>
    </row>
    <row r="24" spans="1:9" x14ac:dyDescent="0.3">
      <c r="A24" s="4618" t="s">
        <v>853</v>
      </c>
      <c r="B24" s="4602" t="s">
        <v>854</v>
      </c>
      <c r="C24" s="4633">
        <v>0</v>
      </c>
      <c r="D24" s="4634">
        <v>0</v>
      </c>
      <c r="E24" s="4614">
        <v>0</v>
      </c>
      <c r="F24" s="4614">
        <v>3</v>
      </c>
      <c r="G24" s="4615">
        <v>3</v>
      </c>
      <c r="H24" s="4632">
        <v>0</v>
      </c>
      <c r="I24" s="4632">
        <v>0.24908068470619688</v>
      </c>
    </row>
    <row r="25" spans="1:9" x14ac:dyDescent="0.3">
      <c r="A25" s="4618" t="s">
        <v>855</v>
      </c>
      <c r="B25" s="4602" t="s">
        <v>856</v>
      </c>
      <c r="C25" s="4633"/>
      <c r="D25" s="4613"/>
      <c r="E25" s="4614"/>
      <c r="F25" s="4614"/>
      <c r="G25" s="4615"/>
      <c r="H25" s="4632"/>
      <c r="I25" s="4632"/>
    </row>
    <row r="26" spans="1:9" x14ac:dyDescent="0.3">
      <c r="A26" s="4618"/>
      <c r="B26" s="4602" t="s">
        <v>55</v>
      </c>
      <c r="C26" s="4633">
        <v>109</v>
      </c>
      <c r="D26" s="4613">
        <v>0</v>
      </c>
      <c r="E26" s="4614">
        <v>60</v>
      </c>
      <c r="F26" s="4614">
        <v>49</v>
      </c>
      <c r="G26" s="4615">
        <v>109</v>
      </c>
      <c r="H26" s="4632">
        <v>0.9438046584119838</v>
      </c>
      <c r="I26" s="4632">
        <v>9.0499315443251529</v>
      </c>
    </row>
    <row r="27" spans="1:9" x14ac:dyDescent="0.3">
      <c r="A27" s="4618" t="s">
        <v>857</v>
      </c>
      <c r="B27" s="4602" t="s">
        <v>858</v>
      </c>
      <c r="C27" s="4633"/>
      <c r="D27" s="4613"/>
      <c r="E27" s="4614"/>
      <c r="F27" s="4614"/>
      <c r="G27" s="4615"/>
      <c r="H27" s="4632"/>
      <c r="I27" s="4632"/>
    </row>
    <row r="28" spans="1:9" x14ac:dyDescent="0.3">
      <c r="A28" s="4618"/>
      <c r="B28" s="4602" t="s">
        <v>859</v>
      </c>
      <c r="C28" s="4633">
        <v>26</v>
      </c>
      <c r="D28" s="4613">
        <v>3</v>
      </c>
      <c r="E28" s="4614">
        <v>19</v>
      </c>
      <c r="F28" s="4614">
        <v>16</v>
      </c>
      <c r="G28" s="4615">
        <v>35</v>
      </c>
      <c r="H28" s="4632">
        <v>0.30305654169192137</v>
      </c>
      <c r="I28" s="4632">
        <v>2.9059413215722967</v>
      </c>
    </row>
    <row r="29" spans="1:9" x14ac:dyDescent="0.3">
      <c r="A29" s="4619" t="s">
        <v>860</v>
      </c>
      <c r="B29" s="4602" t="s">
        <v>861</v>
      </c>
      <c r="C29" s="4633"/>
      <c r="D29" s="4613"/>
      <c r="E29" s="4614"/>
      <c r="F29" s="4614"/>
      <c r="G29" s="4615"/>
      <c r="H29" s="4632"/>
      <c r="I29" s="4632"/>
    </row>
    <row r="30" spans="1:9" x14ac:dyDescent="0.3">
      <c r="A30" s="4618"/>
      <c r="B30" s="4602" t="s">
        <v>862</v>
      </c>
      <c r="C30" s="4633">
        <v>2</v>
      </c>
      <c r="D30" s="4613">
        <v>0</v>
      </c>
      <c r="E30" s="4614">
        <v>66</v>
      </c>
      <c r="F30" s="4614">
        <v>89</v>
      </c>
      <c r="G30" s="4615">
        <v>155</v>
      </c>
      <c r="H30" s="4632">
        <v>1.3421075417785089</v>
      </c>
      <c r="I30" s="4632">
        <v>12.869168709820173</v>
      </c>
    </row>
    <row r="31" spans="1:9" x14ac:dyDescent="0.3">
      <c r="A31" s="4619" t="s">
        <v>863</v>
      </c>
      <c r="B31" s="4602" t="s">
        <v>864</v>
      </c>
      <c r="C31" s="4633"/>
      <c r="D31" s="4613"/>
      <c r="E31" s="4614"/>
      <c r="F31" s="4614"/>
      <c r="G31" s="4615"/>
      <c r="H31" s="4632"/>
      <c r="I31" s="4632"/>
    </row>
    <row r="32" spans="1:9" ht="16.2" thickBot="1" x14ac:dyDescent="0.35">
      <c r="A32" s="4618"/>
      <c r="B32" s="4602" t="s">
        <v>865</v>
      </c>
      <c r="C32" s="4633">
        <v>6</v>
      </c>
      <c r="D32" s="4613">
        <v>6</v>
      </c>
      <c r="E32" s="4614">
        <v>430</v>
      </c>
      <c r="F32" s="4614">
        <v>123</v>
      </c>
      <c r="G32" s="4615">
        <v>553</v>
      </c>
      <c r="H32" s="4632">
        <v>4.788293358732358</v>
      </c>
      <c r="I32" s="4632">
        <v>45.913872880842291</v>
      </c>
    </row>
    <row r="33" spans="1:9" ht="16.2" thickBot="1" x14ac:dyDescent="0.35">
      <c r="A33" s="4635"/>
      <c r="B33" s="4621" t="s">
        <v>866</v>
      </c>
      <c r="C33" s="4622">
        <v>157</v>
      </c>
      <c r="D33" s="4622">
        <v>17</v>
      </c>
      <c r="E33" s="4622">
        <v>6421</v>
      </c>
      <c r="F33" s="4622">
        <v>5128</v>
      </c>
      <c r="G33" s="4622">
        <v>11549</v>
      </c>
      <c r="H33" s="4622">
        <v>100.02580309983546</v>
      </c>
      <c r="I33" s="4623">
        <v>958.87760922395603</v>
      </c>
    </row>
    <row r="34" spans="1:9" ht="23.25" customHeight="1" x14ac:dyDescent="0.3">
      <c r="A34" s="4624" t="s">
        <v>871</v>
      </c>
      <c r="B34" s="278"/>
    </row>
  </sheetData>
  <mergeCells count="1">
    <mergeCell ref="A1:G1"/>
  </mergeCells>
  <hyperlinks>
    <hyperlink ref="A1:G1" location="CONTENT!B4" display="Back to table of contents" xr:uid="{695C5E80-AF20-4BBE-A41B-A1B0CE6994AA}"/>
    <hyperlink ref="A1" location="CONTENT!A1" display="Back to table of contents" xr:uid="{2571FD53-984E-4110-AE17-18E840079F9B}"/>
  </hyperlinks>
  <pageMargins left="0.74803149606299213" right="0.23622047244094491" top="0.35433070866141736" bottom="0.35433070866141736"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8E22-56EE-4EAE-B0B8-5AB775D83693}">
  <dimension ref="A1:I35"/>
  <sheetViews>
    <sheetView workbookViewId="0">
      <selection sqref="A1:G1"/>
    </sheetView>
  </sheetViews>
  <sheetFormatPr defaultColWidth="8.3984375" defaultRowHeight="15.6" x14ac:dyDescent="0.3"/>
  <cols>
    <col min="1" max="1" width="9.19921875" style="273" customWidth="1"/>
    <col min="2" max="2" width="50.69921875" style="273" customWidth="1"/>
    <col min="3" max="8" width="10.19921875" style="273" customWidth="1"/>
    <col min="9" max="9" width="13.19921875" style="273" customWidth="1"/>
    <col min="10" max="16384" width="8.3984375" style="273"/>
  </cols>
  <sheetData>
    <row r="1" spans="1:9" x14ac:dyDescent="0.3">
      <c r="A1" s="5863" t="s">
        <v>0</v>
      </c>
      <c r="B1" s="5863"/>
      <c r="C1" s="5863"/>
      <c r="D1" s="5863"/>
      <c r="E1" s="5863"/>
      <c r="F1" s="5863"/>
      <c r="G1" s="5863"/>
    </row>
    <row r="2" spans="1:9" ht="21" customHeight="1" x14ac:dyDescent="0.3">
      <c r="A2" s="270" t="s">
        <v>872</v>
      </c>
    </row>
    <row r="3" spans="1:9" ht="21" customHeight="1" thickBot="1" x14ac:dyDescent="0.35">
      <c r="A3" s="270"/>
    </row>
    <row r="4" spans="1:9" x14ac:dyDescent="0.3">
      <c r="A4" s="4594"/>
      <c r="B4" s="4595"/>
      <c r="C4" s="4596"/>
      <c r="D4" s="4597"/>
      <c r="E4" s="4598" t="s">
        <v>811</v>
      </c>
      <c r="F4" s="4597"/>
      <c r="G4" s="4597"/>
      <c r="H4" s="4599"/>
      <c r="I4" s="4461" t="s">
        <v>812</v>
      </c>
    </row>
    <row r="5" spans="1:9" x14ac:dyDescent="0.3">
      <c r="A5" s="4600"/>
      <c r="B5" s="4601"/>
      <c r="C5" s="4062" t="s">
        <v>813</v>
      </c>
      <c r="D5" s="4062" t="s">
        <v>814</v>
      </c>
      <c r="E5" s="283"/>
      <c r="F5" s="4602" t="s">
        <v>815</v>
      </c>
      <c r="G5" s="283"/>
      <c r="H5" s="4603"/>
      <c r="I5" s="4157" t="s">
        <v>816</v>
      </c>
    </row>
    <row r="6" spans="1:9" x14ac:dyDescent="0.3">
      <c r="A6" s="4515" t="s">
        <v>817</v>
      </c>
      <c r="B6" s="297" t="s">
        <v>818</v>
      </c>
      <c r="C6" s="4066" t="s">
        <v>819</v>
      </c>
      <c r="D6" s="4066" t="s">
        <v>870</v>
      </c>
      <c r="E6" s="4604"/>
      <c r="F6" s="4604"/>
      <c r="G6" s="4605" t="s">
        <v>873</v>
      </c>
      <c r="H6" s="4603"/>
      <c r="I6" s="4157" t="s">
        <v>759</v>
      </c>
    </row>
    <row r="7" spans="1:9" ht="16.2" thickBot="1" x14ac:dyDescent="0.35">
      <c r="A7" s="4521"/>
      <c r="B7" s="4606"/>
      <c r="C7" s="4607" t="s">
        <v>223</v>
      </c>
      <c r="D7" s="4608" t="s">
        <v>223</v>
      </c>
      <c r="E7" s="4609" t="s">
        <v>63</v>
      </c>
      <c r="F7" s="4609" t="s">
        <v>224</v>
      </c>
      <c r="G7" s="4610" t="s">
        <v>316</v>
      </c>
      <c r="H7" s="4610" t="s">
        <v>398</v>
      </c>
      <c r="I7" s="4470" t="s">
        <v>822</v>
      </c>
    </row>
    <row r="8" spans="1:9" ht="30" customHeight="1" x14ac:dyDescent="0.3">
      <c r="A8" s="4611" t="s">
        <v>823</v>
      </c>
      <c r="B8" s="4612" t="s">
        <v>824</v>
      </c>
      <c r="C8" s="4613">
        <v>1</v>
      </c>
      <c r="D8" s="4613">
        <v>2</v>
      </c>
      <c r="E8" s="4614">
        <v>6</v>
      </c>
      <c r="F8" s="4614">
        <v>5</v>
      </c>
      <c r="G8" s="4615">
        <v>11</v>
      </c>
      <c r="H8" s="4616">
        <v>3.7931034482758621</v>
      </c>
      <c r="I8" s="4617">
        <v>25.063798760481223</v>
      </c>
    </row>
    <row r="9" spans="1:9" x14ac:dyDescent="0.3">
      <c r="A9" s="4618" t="s">
        <v>825</v>
      </c>
      <c r="B9" s="4602" t="s">
        <v>826</v>
      </c>
      <c r="C9" s="4613">
        <v>0</v>
      </c>
      <c r="D9" s="4613">
        <v>0</v>
      </c>
      <c r="E9" s="4614">
        <v>21</v>
      </c>
      <c r="F9" s="4614">
        <v>20</v>
      </c>
      <c r="G9" s="4615">
        <v>41</v>
      </c>
      <c r="H9" s="4616">
        <v>14.13793103448276</v>
      </c>
      <c r="I9" s="4617">
        <v>93.419613561793653</v>
      </c>
    </row>
    <row r="10" spans="1:9" x14ac:dyDescent="0.3">
      <c r="A10" s="4618" t="s">
        <v>827</v>
      </c>
      <c r="B10" s="4602" t="s">
        <v>828</v>
      </c>
      <c r="C10" s="4613"/>
      <c r="D10" s="4613"/>
      <c r="E10" s="4614"/>
      <c r="F10" s="4614"/>
      <c r="G10" s="4615"/>
      <c r="H10" s="4616"/>
      <c r="I10" s="4617"/>
    </row>
    <row r="11" spans="1:9" x14ac:dyDescent="0.3">
      <c r="A11" s="4618"/>
      <c r="B11" s="4602" t="s">
        <v>829</v>
      </c>
      <c r="C11" s="4613">
        <v>0</v>
      </c>
      <c r="D11" s="4613">
        <v>0</v>
      </c>
      <c r="E11" s="4614">
        <v>2</v>
      </c>
      <c r="F11" s="4614">
        <v>0</v>
      </c>
      <c r="G11" s="4615">
        <v>2</v>
      </c>
      <c r="H11" s="4616">
        <v>0.68965517241379315</v>
      </c>
      <c r="I11" s="4617">
        <v>4.5570543200874951</v>
      </c>
    </row>
    <row r="12" spans="1:9" x14ac:dyDescent="0.3">
      <c r="A12" s="4618" t="s">
        <v>830</v>
      </c>
      <c r="B12" s="4602" t="s">
        <v>831</v>
      </c>
      <c r="C12" s="4613">
        <v>0</v>
      </c>
      <c r="D12" s="4613">
        <v>0</v>
      </c>
      <c r="E12" s="4614">
        <v>28</v>
      </c>
      <c r="F12" s="4614">
        <v>26</v>
      </c>
      <c r="G12" s="4615">
        <v>54</v>
      </c>
      <c r="H12" s="4616">
        <v>18.620689655172416</v>
      </c>
      <c r="I12" s="4617">
        <v>123.04046664236238</v>
      </c>
    </row>
    <row r="13" spans="1:9" x14ac:dyDescent="0.3">
      <c r="A13" s="4618" t="s">
        <v>832</v>
      </c>
      <c r="B13" s="4602" t="s">
        <v>833</v>
      </c>
      <c r="C13" s="4613">
        <v>0</v>
      </c>
      <c r="D13" s="4613">
        <v>0</v>
      </c>
      <c r="E13" s="4614">
        <v>2</v>
      </c>
      <c r="F13" s="4614">
        <v>1</v>
      </c>
      <c r="G13" s="4615">
        <v>3</v>
      </c>
      <c r="H13" s="4616">
        <v>1.0344827586206897</v>
      </c>
      <c r="I13" s="4617">
        <v>6.8355814801312436</v>
      </c>
    </row>
    <row r="14" spans="1:9" x14ac:dyDescent="0.3">
      <c r="A14" s="4618" t="s">
        <v>834</v>
      </c>
      <c r="B14" s="4602" t="s">
        <v>835</v>
      </c>
      <c r="C14" s="4613">
        <v>0</v>
      </c>
      <c r="D14" s="4613">
        <v>0</v>
      </c>
      <c r="E14" s="4614">
        <v>2</v>
      </c>
      <c r="F14" s="4614">
        <v>3</v>
      </c>
      <c r="G14" s="4615">
        <v>5</v>
      </c>
      <c r="H14" s="4616">
        <v>1.7241379310344827</v>
      </c>
      <c r="I14" s="4617">
        <v>11.39263580021874</v>
      </c>
    </row>
    <row r="15" spans="1:9" x14ac:dyDescent="0.3">
      <c r="A15" s="4618" t="s">
        <v>836</v>
      </c>
      <c r="B15" s="4602" t="s">
        <v>837</v>
      </c>
      <c r="C15" s="4613">
        <v>0</v>
      </c>
      <c r="D15" s="4613">
        <v>0</v>
      </c>
      <c r="E15" s="4614">
        <v>0</v>
      </c>
      <c r="F15" s="4614">
        <v>0</v>
      </c>
      <c r="G15" s="4615">
        <v>0</v>
      </c>
      <c r="H15" s="4616">
        <v>0</v>
      </c>
      <c r="I15" s="4617">
        <v>0</v>
      </c>
    </row>
    <row r="16" spans="1:9" x14ac:dyDescent="0.3">
      <c r="A16" s="4618" t="s">
        <v>838</v>
      </c>
      <c r="B16" s="4602" t="s">
        <v>839</v>
      </c>
      <c r="C16" s="4613">
        <v>0</v>
      </c>
      <c r="D16" s="4613">
        <v>0</v>
      </c>
      <c r="E16" s="4614">
        <v>0</v>
      </c>
      <c r="F16" s="4614">
        <v>0</v>
      </c>
      <c r="G16" s="4615">
        <v>0</v>
      </c>
      <c r="H16" s="4616">
        <v>0</v>
      </c>
      <c r="I16" s="4617">
        <v>0</v>
      </c>
    </row>
    <row r="17" spans="1:9" x14ac:dyDescent="0.3">
      <c r="A17" s="4618" t="s">
        <v>840</v>
      </c>
      <c r="B17" s="4602" t="s">
        <v>841</v>
      </c>
      <c r="C17" s="4613">
        <v>0</v>
      </c>
      <c r="D17" s="4613">
        <v>0</v>
      </c>
      <c r="E17" s="4614">
        <v>58</v>
      </c>
      <c r="F17" s="4614">
        <v>40</v>
      </c>
      <c r="G17" s="4615">
        <v>98</v>
      </c>
      <c r="H17" s="4616">
        <v>33.793103448275865</v>
      </c>
      <c r="I17" s="4617">
        <v>223.29566168428727</v>
      </c>
    </row>
    <row r="18" spans="1:9" x14ac:dyDescent="0.3">
      <c r="A18" s="4618" t="s">
        <v>842</v>
      </c>
      <c r="B18" s="4602" t="s">
        <v>843</v>
      </c>
      <c r="C18" s="4613">
        <v>0</v>
      </c>
      <c r="D18" s="4613">
        <v>0</v>
      </c>
      <c r="E18" s="4614">
        <v>14</v>
      </c>
      <c r="F18" s="4614">
        <v>9</v>
      </c>
      <c r="G18" s="4615">
        <v>23</v>
      </c>
      <c r="H18" s="4616">
        <v>7.931034482758621</v>
      </c>
      <c r="I18" s="4617">
        <v>52.406124681006197</v>
      </c>
    </row>
    <row r="19" spans="1:9" x14ac:dyDescent="0.3">
      <c r="A19" s="4618" t="s">
        <v>844</v>
      </c>
      <c r="B19" s="4602" t="s">
        <v>845</v>
      </c>
      <c r="C19" s="4613">
        <v>0</v>
      </c>
      <c r="D19" s="4613">
        <v>0</v>
      </c>
      <c r="E19" s="4614">
        <v>4</v>
      </c>
      <c r="F19" s="4614">
        <v>3</v>
      </c>
      <c r="G19" s="4615">
        <v>7</v>
      </c>
      <c r="H19" s="4616">
        <v>2.4137931034482758</v>
      </c>
      <c r="I19" s="4617">
        <v>15.949690120306233</v>
      </c>
    </row>
    <row r="20" spans="1:9" x14ac:dyDescent="0.3">
      <c r="A20" s="4618" t="s">
        <v>846</v>
      </c>
      <c r="B20" s="4602" t="s">
        <v>847</v>
      </c>
      <c r="C20" s="4613">
        <v>0</v>
      </c>
      <c r="D20" s="4613">
        <v>0</v>
      </c>
      <c r="E20" s="4614">
        <v>2</v>
      </c>
      <c r="F20" s="4614">
        <v>3</v>
      </c>
      <c r="G20" s="4615">
        <v>5</v>
      </c>
      <c r="H20" s="4616">
        <v>1.7241379310344827</v>
      </c>
      <c r="I20" s="4617">
        <v>11.39263580021874</v>
      </c>
    </row>
    <row r="21" spans="1:9" x14ac:dyDescent="0.3">
      <c r="A21" s="4618" t="s">
        <v>848</v>
      </c>
      <c r="B21" s="4602" t="s">
        <v>849</v>
      </c>
      <c r="C21" s="4613"/>
      <c r="D21" s="4613"/>
      <c r="E21" s="4614"/>
      <c r="F21" s="4614"/>
      <c r="G21" s="4615"/>
      <c r="H21" s="4616"/>
      <c r="I21" s="4617"/>
    </row>
    <row r="22" spans="1:9" x14ac:dyDescent="0.3">
      <c r="A22" s="4618"/>
      <c r="B22" s="4602" t="s">
        <v>850</v>
      </c>
      <c r="C22" s="4613">
        <v>0</v>
      </c>
      <c r="D22" s="4613">
        <v>0</v>
      </c>
      <c r="E22" s="4614">
        <v>1</v>
      </c>
      <c r="F22" s="4614">
        <v>0</v>
      </c>
      <c r="G22" s="4615">
        <v>1</v>
      </c>
      <c r="H22" s="4616">
        <v>0.4</v>
      </c>
      <c r="I22" s="4617">
        <v>2.2785271600437476</v>
      </c>
    </row>
    <row r="23" spans="1:9" x14ac:dyDescent="0.3">
      <c r="A23" s="4618" t="s">
        <v>851</v>
      </c>
      <c r="B23" s="4602" t="s">
        <v>852</v>
      </c>
      <c r="C23" s="4613">
        <v>0</v>
      </c>
      <c r="D23" s="4613">
        <v>0</v>
      </c>
      <c r="E23" s="4614">
        <v>3</v>
      </c>
      <c r="F23" s="4614">
        <v>6</v>
      </c>
      <c r="G23" s="4615">
        <v>9</v>
      </c>
      <c r="H23" s="4616">
        <v>3.103448275862069</v>
      </c>
      <c r="I23" s="4617">
        <v>20.506744440393728</v>
      </c>
    </row>
    <row r="24" spans="1:9" x14ac:dyDescent="0.3">
      <c r="A24" s="4618" t="s">
        <v>853</v>
      </c>
      <c r="B24" s="4602" t="s">
        <v>854</v>
      </c>
      <c r="C24" s="4613">
        <v>0</v>
      </c>
      <c r="D24" s="4613">
        <v>0</v>
      </c>
      <c r="E24" s="4614">
        <v>0</v>
      </c>
      <c r="F24" s="4614">
        <v>1</v>
      </c>
      <c r="G24" s="4615">
        <v>1</v>
      </c>
      <c r="H24" s="4616">
        <v>0.4</v>
      </c>
      <c r="I24" s="4617">
        <v>2.2785271600437476</v>
      </c>
    </row>
    <row r="25" spans="1:9" x14ac:dyDescent="0.3">
      <c r="A25" s="4618" t="s">
        <v>855</v>
      </c>
      <c r="B25" s="4602" t="s">
        <v>856</v>
      </c>
      <c r="C25" s="4613"/>
      <c r="D25" s="4613"/>
      <c r="E25" s="4614"/>
      <c r="F25" s="4614"/>
      <c r="G25" s="4615"/>
      <c r="H25" s="4616"/>
      <c r="I25" s="4617"/>
    </row>
    <row r="26" spans="1:9" x14ac:dyDescent="0.3">
      <c r="A26" s="4618"/>
      <c r="B26" s="4602" t="s">
        <v>55</v>
      </c>
      <c r="C26" s="4613">
        <v>10</v>
      </c>
      <c r="D26" s="4613">
        <v>0</v>
      </c>
      <c r="E26" s="4614">
        <v>8</v>
      </c>
      <c r="F26" s="4614">
        <v>2</v>
      </c>
      <c r="G26" s="4615">
        <v>10</v>
      </c>
      <c r="H26" s="4616">
        <v>3.5</v>
      </c>
      <c r="I26" s="4617">
        <v>22.785271600437479</v>
      </c>
    </row>
    <row r="27" spans="1:9" x14ac:dyDescent="0.3">
      <c r="A27" s="4618" t="s">
        <v>857</v>
      </c>
      <c r="B27" s="4602" t="s">
        <v>858</v>
      </c>
      <c r="C27" s="4613"/>
      <c r="D27" s="4613"/>
      <c r="E27" s="4614"/>
      <c r="F27" s="4614"/>
      <c r="G27" s="4615"/>
      <c r="H27" s="4616"/>
      <c r="I27" s="4617"/>
    </row>
    <row r="28" spans="1:9" x14ac:dyDescent="0.3">
      <c r="A28" s="4618"/>
      <c r="B28" s="4602" t="s">
        <v>859</v>
      </c>
      <c r="C28" s="4613">
        <v>0</v>
      </c>
      <c r="D28" s="4613">
        <v>0</v>
      </c>
      <c r="E28" s="4614">
        <v>0</v>
      </c>
      <c r="F28" s="4614">
        <v>0</v>
      </c>
      <c r="G28" s="4615">
        <v>0</v>
      </c>
      <c r="H28" s="4616">
        <v>0</v>
      </c>
      <c r="I28" s="4617">
        <v>0</v>
      </c>
    </row>
    <row r="29" spans="1:9" x14ac:dyDescent="0.3">
      <c r="A29" s="4619" t="s">
        <v>860</v>
      </c>
      <c r="B29" s="4602" t="s">
        <v>861</v>
      </c>
      <c r="C29" s="4613"/>
      <c r="D29" s="4613"/>
      <c r="E29" s="4614"/>
      <c r="F29" s="4614"/>
      <c r="G29" s="4615"/>
      <c r="H29" s="4616"/>
      <c r="I29" s="4617"/>
    </row>
    <row r="30" spans="1:9" x14ac:dyDescent="0.3">
      <c r="A30" s="4618"/>
      <c r="B30" s="4602" t="s">
        <v>862</v>
      </c>
      <c r="C30" s="4613">
        <v>0</v>
      </c>
      <c r="D30" s="4613">
        <v>0</v>
      </c>
      <c r="E30" s="4614">
        <v>4</v>
      </c>
      <c r="F30" s="4614">
        <v>4</v>
      </c>
      <c r="G30" s="4615">
        <v>8</v>
      </c>
      <c r="H30" s="4616">
        <v>2.7586206896551726</v>
      </c>
      <c r="I30" s="4617">
        <v>18.22821728034998</v>
      </c>
    </row>
    <row r="31" spans="1:9" x14ac:dyDescent="0.3">
      <c r="A31" s="4619" t="s">
        <v>863</v>
      </c>
      <c r="B31" s="4602" t="s">
        <v>864</v>
      </c>
      <c r="C31" s="4613"/>
      <c r="D31" s="4613"/>
      <c r="E31" s="4614"/>
      <c r="F31" s="4614"/>
      <c r="G31" s="4615"/>
      <c r="H31" s="4616"/>
      <c r="I31" s="4617"/>
    </row>
    <row r="32" spans="1:9" x14ac:dyDescent="0.3">
      <c r="A32" s="4618"/>
      <c r="B32" s="4602" t="s">
        <v>865</v>
      </c>
      <c r="C32" s="4613">
        <v>0</v>
      </c>
      <c r="D32" s="4613">
        <v>0</v>
      </c>
      <c r="E32" s="4614">
        <v>9</v>
      </c>
      <c r="F32" s="4614">
        <v>3</v>
      </c>
      <c r="G32" s="4615">
        <v>12</v>
      </c>
      <c r="H32" s="4616">
        <v>4.1379310344827589</v>
      </c>
      <c r="I32" s="4617">
        <v>27.342325920524974</v>
      </c>
    </row>
    <row r="33" spans="1:9" ht="16.2" thickBot="1" x14ac:dyDescent="0.35">
      <c r="A33" s="4618"/>
      <c r="B33" s="4602"/>
      <c r="C33" s="4613"/>
      <c r="D33" s="4613"/>
      <c r="E33" s="4614"/>
      <c r="F33" s="4614"/>
      <c r="G33" s="4615"/>
      <c r="H33" s="4616"/>
      <c r="I33" s="4617"/>
    </row>
    <row r="34" spans="1:9" ht="16.2" thickBot="1" x14ac:dyDescent="0.35">
      <c r="A34" s="4620"/>
      <c r="B34" s="4621" t="s">
        <v>866</v>
      </c>
      <c r="C34" s="4622">
        <v>11</v>
      </c>
      <c r="D34" s="4622">
        <v>2</v>
      </c>
      <c r="E34" s="4622">
        <v>164</v>
      </c>
      <c r="F34" s="4622">
        <v>126</v>
      </c>
      <c r="G34" s="4622">
        <v>290</v>
      </c>
      <c r="H34" s="4622">
        <v>100.16206896551725</v>
      </c>
      <c r="I34" s="4623">
        <v>660.77287641268686</v>
      </c>
    </row>
    <row r="35" spans="1:9" ht="16.2" x14ac:dyDescent="0.3">
      <c r="A35" s="4624" t="s">
        <v>871</v>
      </c>
    </row>
  </sheetData>
  <mergeCells count="1">
    <mergeCell ref="A1:G1"/>
  </mergeCells>
  <hyperlinks>
    <hyperlink ref="A1:G1" location="CONTENT!B4" display="Back to table of contents" xr:uid="{36DBDA59-FFCD-4C18-9188-022CDF96FFA3}"/>
    <hyperlink ref="A1" location="CONTENT!A1" display="Back to table of contents" xr:uid="{71F1E264-C3A4-4789-B8EF-39690B349640}"/>
  </hyperlinks>
  <pageMargins left="0.85" right="0.25" top="0.75" bottom="0.75" header="0.3" footer="0.3"/>
  <pageSetup paperSize="9" scale="9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6882-1C99-47EC-B367-7A74696DD9DC}">
  <dimension ref="A1:Q29"/>
  <sheetViews>
    <sheetView zoomScale="112" zoomScaleNormal="112" workbookViewId="0">
      <pane xSplit="1" ySplit="4" topLeftCell="B5" activePane="bottomRight" state="frozen"/>
      <selection sqref="A1:G1"/>
      <selection pane="topRight" sqref="A1:G1"/>
      <selection pane="bottomLeft" sqref="A1:G1"/>
      <selection pane="bottomRight" activeCell="B5" sqref="B5"/>
    </sheetView>
  </sheetViews>
  <sheetFormatPr defaultColWidth="9.59765625" defaultRowHeight="13.2" x14ac:dyDescent="0.3"/>
  <cols>
    <col min="1" max="1" width="6.3984375" style="4569" customWidth="1"/>
    <col min="2" max="2" width="9" style="4569" customWidth="1"/>
    <col min="3" max="3" width="8.69921875" style="4569" customWidth="1"/>
    <col min="4" max="4" width="10.19921875" style="4569" customWidth="1"/>
    <col min="5" max="6" width="9" style="4569" customWidth="1"/>
    <col min="7" max="7" width="10" style="4569" customWidth="1"/>
    <col min="8" max="9" width="9" style="4569" customWidth="1"/>
    <col min="10" max="10" width="10" style="4569" customWidth="1"/>
    <col min="11" max="12" width="9" style="4569" customWidth="1"/>
    <col min="13" max="13" width="10" style="4569" customWidth="1"/>
    <col min="14" max="15" width="9" style="4569" customWidth="1"/>
    <col min="16" max="16" width="10" style="4569" customWidth="1"/>
    <col min="17" max="17" width="3.19921875" style="4569" customWidth="1"/>
    <col min="18" max="18" width="4.5" style="4569" customWidth="1"/>
    <col min="19" max="16384" width="9.59765625" style="4569"/>
  </cols>
  <sheetData>
    <row r="1" spans="1:17" s="273" customFormat="1" ht="15.6" x14ac:dyDescent="0.3">
      <c r="A1" s="5863" t="s">
        <v>0</v>
      </c>
      <c r="B1" s="5863"/>
      <c r="C1" s="5863"/>
      <c r="D1" s="5863"/>
      <c r="E1" s="5863"/>
      <c r="F1" s="5863"/>
      <c r="G1" s="5863"/>
    </row>
    <row r="2" spans="1:17" ht="18" customHeight="1" thickBot="1" x14ac:dyDescent="0.35">
      <c r="A2" s="4567" t="s">
        <v>4279</v>
      </c>
      <c r="B2" s="4568"/>
      <c r="C2" s="4568"/>
      <c r="D2" s="4568"/>
      <c r="E2" s="4568"/>
      <c r="F2" s="4568"/>
      <c r="G2" s="4568"/>
      <c r="H2" s="4568"/>
      <c r="I2" s="4568"/>
      <c r="J2" s="4568"/>
      <c r="M2" s="4570"/>
      <c r="N2" s="4570"/>
    </row>
    <row r="3" spans="1:17" ht="21" customHeight="1" thickBot="1" x14ac:dyDescent="0.35">
      <c r="A3" s="4571"/>
      <c r="B3" s="5921">
        <v>2024</v>
      </c>
      <c r="C3" s="5922"/>
      <c r="D3" s="5921"/>
      <c r="E3" s="5921">
        <v>2029</v>
      </c>
      <c r="F3" s="5921"/>
      <c r="G3" s="5921"/>
      <c r="H3" s="5921">
        <v>2034</v>
      </c>
      <c r="I3" s="5921"/>
      <c r="J3" s="5921"/>
      <c r="K3" s="5921">
        <v>2039</v>
      </c>
      <c r="L3" s="5921"/>
      <c r="M3" s="5921"/>
      <c r="N3" s="5921">
        <v>2044</v>
      </c>
      <c r="O3" s="5921"/>
      <c r="P3" s="5921"/>
      <c r="Q3" s="4572"/>
    </row>
    <row r="4" spans="1:17" ht="21" customHeight="1" thickBot="1" x14ac:dyDescent="0.35">
      <c r="A4" s="4573" t="s">
        <v>874</v>
      </c>
      <c r="B4" s="4574" t="s">
        <v>63</v>
      </c>
      <c r="C4" s="4575" t="s">
        <v>224</v>
      </c>
      <c r="D4" s="4576" t="s">
        <v>631</v>
      </c>
      <c r="E4" s="4574" t="s">
        <v>63</v>
      </c>
      <c r="F4" s="4575" t="s">
        <v>224</v>
      </c>
      <c r="G4" s="4576" t="s">
        <v>631</v>
      </c>
      <c r="H4" s="4574" t="s">
        <v>63</v>
      </c>
      <c r="I4" s="4575" t="s">
        <v>224</v>
      </c>
      <c r="J4" s="4576" t="s">
        <v>631</v>
      </c>
      <c r="K4" s="4574" t="s">
        <v>63</v>
      </c>
      <c r="L4" s="4575" t="s">
        <v>224</v>
      </c>
      <c r="M4" s="4576" t="s">
        <v>631</v>
      </c>
      <c r="N4" s="4574" t="s">
        <v>63</v>
      </c>
      <c r="O4" s="4575" t="s">
        <v>224</v>
      </c>
      <c r="P4" s="4576" t="s">
        <v>631</v>
      </c>
      <c r="Q4" s="4577"/>
    </row>
    <row r="5" spans="1:17" ht="19.5" customHeight="1" x14ac:dyDescent="0.25">
      <c r="A5" s="4578" t="s">
        <v>875</v>
      </c>
      <c r="B5" s="4579">
        <v>31885</v>
      </c>
      <c r="C5" s="4580">
        <v>30993</v>
      </c>
      <c r="D5" s="4581">
        <v>62878</v>
      </c>
      <c r="E5" s="4580">
        <v>31922</v>
      </c>
      <c r="F5" s="4580">
        <v>30889</v>
      </c>
      <c r="G5" s="4582">
        <v>62811</v>
      </c>
      <c r="H5" s="4583">
        <v>30202</v>
      </c>
      <c r="I5" s="4583">
        <v>29229</v>
      </c>
      <c r="J5" s="4582">
        <v>59431</v>
      </c>
      <c r="K5" s="4583">
        <v>27925</v>
      </c>
      <c r="L5" s="4583">
        <v>27036</v>
      </c>
      <c r="M5" s="4582">
        <v>54961</v>
      </c>
      <c r="N5" s="4583">
        <v>25604</v>
      </c>
      <c r="O5" s="4583">
        <v>24801</v>
      </c>
      <c r="P5" s="4582">
        <v>50405</v>
      </c>
      <c r="Q5" s="4584"/>
    </row>
    <row r="6" spans="1:17" ht="19.5" customHeight="1" x14ac:dyDescent="0.25">
      <c r="A6" s="4578" t="s">
        <v>876</v>
      </c>
      <c r="B6" s="4579">
        <v>32966</v>
      </c>
      <c r="C6" s="4580">
        <v>31571</v>
      </c>
      <c r="D6" s="4585">
        <v>64537</v>
      </c>
      <c r="E6" s="4580">
        <v>31832</v>
      </c>
      <c r="F6" s="4580">
        <v>30950</v>
      </c>
      <c r="G6" s="4582">
        <v>62782</v>
      </c>
      <c r="H6" s="4583">
        <v>31876</v>
      </c>
      <c r="I6" s="4583">
        <v>30854</v>
      </c>
      <c r="J6" s="4582">
        <v>62730</v>
      </c>
      <c r="K6" s="4583">
        <v>30164</v>
      </c>
      <c r="L6" s="4583">
        <v>29201</v>
      </c>
      <c r="M6" s="4582">
        <v>59365</v>
      </c>
      <c r="N6" s="4583">
        <v>27893</v>
      </c>
      <c r="O6" s="4583">
        <v>27015</v>
      </c>
      <c r="P6" s="4582">
        <v>54908</v>
      </c>
      <c r="Q6" s="4584"/>
    </row>
    <row r="7" spans="1:17" ht="19.5" customHeight="1" x14ac:dyDescent="0.25">
      <c r="A7" s="4578" t="s">
        <v>877</v>
      </c>
      <c r="B7" s="4579">
        <v>36165</v>
      </c>
      <c r="C7" s="4580">
        <v>35189</v>
      </c>
      <c r="D7" s="4585">
        <v>71354</v>
      </c>
      <c r="E7" s="4580">
        <v>32938</v>
      </c>
      <c r="F7" s="4580">
        <v>31547</v>
      </c>
      <c r="G7" s="4582">
        <v>64485</v>
      </c>
      <c r="H7" s="4583">
        <v>31807</v>
      </c>
      <c r="I7" s="4583">
        <v>30930</v>
      </c>
      <c r="J7" s="4582">
        <v>62737</v>
      </c>
      <c r="K7" s="4583">
        <v>31852</v>
      </c>
      <c r="L7" s="4583">
        <v>30838</v>
      </c>
      <c r="M7" s="4582">
        <v>62690</v>
      </c>
      <c r="N7" s="4583">
        <v>30143</v>
      </c>
      <c r="O7" s="4583">
        <v>29188</v>
      </c>
      <c r="P7" s="4582">
        <v>59331</v>
      </c>
      <c r="Q7" s="4584"/>
    </row>
    <row r="8" spans="1:17" ht="19.5" customHeight="1" x14ac:dyDescent="0.25">
      <c r="A8" s="4578" t="s">
        <v>878</v>
      </c>
      <c r="B8" s="4579">
        <v>40991</v>
      </c>
      <c r="C8" s="4580">
        <v>40737</v>
      </c>
      <c r="D8" s="4585">
        <v>81728</v>
      </c>
      <c r="E8" s="4580">
        <v>35845</v>
      </c>
      <c r="F8" s="4580">
        <v>35200</v>
      </c>
      <c r="G8" s="4582">
        <v>71045</v>
      </c>
      <c r="H8" s="4583">
        <v>32636</v>
      </c>
      <c r="I8" s="4583">
        <v>31569</v>
      </c>
      <c r="J8" s="4582">
        <v>64205</v>
      </c>
      <c r="K8" s="4583">
        <v>31517</v>
      </c>
      <c r="L8" s="4583">
        <v>30963</v>
      </c>
      <c r="M8" s="4582">
        <v>62480</v>
      </c>
      <c r="N8" s="4583">
        <v>31615</v>
      </c>
      <c r="O8" s="4583">
        <v>30880</v>
      </c>
      <c r="P8" s="4582">
        <v>62495</v>
      </c>
      <c r="Q8" s="4584"/>
    </row>
    <row r="9" spans="1:17" ht="19.5" customHeight="1" x14ac:dyDescent="0.25">
      <c r="A9" s="4578" t="s">
        <v>879</v>
      </c>
      <c r="B9" s="4579">
        <v>43973</v>
      </c>
      <c r="C9" s="4580">
        <v>44755</v>
      </c>
      <c r="D9" s="4585">
        <v>88728</v>
      </c>
      <c r="E9" s="4580">
        <v>40657</v>
      </c>
      <c r="F9" s="4580">
        <v>40346</v>
      </c>
      <c r="G9" s="4582">
        <v>81003</v>
      </c>
      <c r="H9" s="4583">
        <v>35559</v>
      </c>
      <c r="I9" s="4583">
        <v>34830</v>
      </c>
      <c r="J9" s="4582">
        <v>70389</v>
      </c>
      <c r="K9" s="4583">
        <v>32408</v>
      </c>
      <c r="L9" s="4583">
        <v>31240</v>
      </c>
      <c r="M9" s="4582">
        <v>63648</v>
      </c>
      <c r="N9" s="4583">
        <v>31372</v>
      </c>
      <c r="O9" s="4583">
        <v>30666</v>
      </c>
      <c r="P9" s="4582">
        <v>62038</v>
      </c>
      <c r="Q9" s="4584"/>
    </row>
    <row r="10" spans="1:17" ht="19.5" customHeight="1" x14ac:dyDescent="0.25">
      <c r="A10" s="4578" t="s">
        <v>880</v>
      </c>
      <c r="B10" s="4579">
        <v>47349</v>
      </c>
      <c r="C10" s="4580">
        <v>44611</v>
      </c>
      <c r="D10" s="4585">
        <v>91960</v>
      </c>
      <c r="E10" s="4580">
        <v>43352</v>
      </c>
      <c r="F10" s="4580">
        <v>44104</v>
      </c>
      <c r="G10" s="4582">
        <v>87456</v>
      </c>
      <c r="H10" s="4583">
        <v>40099</v>
      </c>
      <c r="I10" s="4583">
        <v>39720</v>
      </c>
      <c r="J10" s="4582">
        <v>79819</v>
      </c>
      <c r="K10" s="4583">
        <v>35098</v>
      </c>
      <c r="L10" s="4583">
        <v>34246</v>
      </c>
      <c r="M10" s="4582">
        <v>69344</v>
      </c>
      <c r="N10" s="4583">
        <v>32080</v>
      </c>
      <c r="O10" s="4583">
        <v>30692</v>
      </c>
      <c r="P10" s="4582">
        <v>62772</v>
      </c>
      <c r="Q10" s="4584"/>
    </row>
    <row r="11" spans="1:17" ht="19.5" customHeight="1" x14ac:dyDescent="0.25">
      <c r="A11" s="4578" t="s">
        <v>881</v>
      </c>
      <c r="B11" s="4579">
        <v>51929</v>
      </c>
      <c r="C11" s="4580">
        <v>47655</v>
      </c>
      <c r="D11" s="4585">
        <v>99584</v>
      </c>
      <c r="E11" s="4580">
        <v>46164</v>
      </c>
      <c r="F11" s="4580">
        <v>43441</v>
      </c>
      <c r="G11" s="4582">
        <v>89605</v>
      </c>
      <c r="H11" s="4583">
        <v>42254</v>
      </c>
      <c r="I11" s="4583">
        <v>42961</v>
      </c>
      <c r="J11" s="4582">
        <v>85215</v>
      </c>
      <c r="K11" s="4583">
        <v>39079</v>
      </c>
      <c r="L11" s="4583">
        <v>38615</v>
      </c>
      <c r="M11" s="4582">
        <v>77694</v>
      </c>
      <c r="N11" s="4583">
        <v>34280</v>
      </c>
      <c r="O11" s="4583">
        <v>33173</v>
      </c>
      <c r="P11" s="4582">
        <v>67453</v>
      </c>
      <c r="Q11" s="4584"/>
    </row>
    <row r="12" spans="1:17" ht="19.5" customHeight="1" x14ac:dyDescent="0.25">
      <c r="A12" s="4578" t="s">
        <v>882</v>
      </c>
      <c r="B12" s="4579">
        <v>45695</v>
      </c>
      <c r="C12" s="4580">
        <v>41703</v>
      </c>
      <c r="D12" s="4585">
        <v>87398</v>
      </c>
      <c r="E12" s="4580">
        <v>50319</v>
      </c>
      <c r="F12" s="4580">
        <v>46338</v>
      </c>
      <c r="G12" s="4582">
        <v>96657</v>
      </c>
      <c r="H12" s="4583">
        <v>44689</v>
      </c>
      <c r="I12" s="4583">
        <v>42184</v>
      </c>
      <c r="J12" s="4582">
        <v>86873</v>
      </c>
      <c r="K12" s="4583">
        <v>40885</v>
      </c>
      <c r="L12" s="4583">
        <v>41742</v>
      </c>
      <c r="M12" s="4582">
        <v>82627</v>
      </c>
      <c r="N12" s="4583">
        <v>37938</v>
      </c>
      <c r="O12" s="4583">
        <v>37445</v>
      </c>
      <c r="P12" s="4582">
        <v>75383</v>
      </c>
      <c r="Q12" s="4584"/>
    </row>
    <row r="13" spans="1:17" ht="19.5" customHeight="1" x14ac:dyDescent="0.25">
      <c r="A13" s="4578" t="s">
        <v>883</v>
      </c>
      <c r="B13" s="4579">
        <v>47307</v>
      </c>
      <c r="C13" s="4580">
        <v>45349</v>
      </c>
      <c r="D13" s="4585">
        <v>92656</v>
      </c>
      <c r="E13" s="4580">
        <v>43758</v>
      </c>
      <c r="F13" s="4580">
        <v>40288</v>
      </c>
      <c r="G13" s="4582">
        <v>84046</v>
      </c>
      <c r="H13" s="4583">
        <v>48336</v>
      </c>
      <c r="I13" s="4583">
        <v>44928</v>
      </c>
      <c r="J13" s="4582">
        <v>93264</v>
      </c>
      <c r="K13" s="4583">
        <v>42900</v>
      </c>
      <c r="L13" s="4583">
        <v>40852</v>
      </c>
      <c r="M13" s="4582">
        <v>83752</v>
      </c>
      <c r="N13" s="4583">
        <v>39383</v>
      </c>
      <c r="O13" s="4583">
        <v>40455</v>
      </c>
      <c r="P13" s="4582">
        <v>79838</v>
      </c>
      <c r="Q13" s="4584"/>
    </row>
    <row r="14" spans="1:17" ht="19.5" customHeight="1" x14ac:dyDescent="0.25">
      <c r="A14" s="4578" t="s">
        <v>884</v>
      </c>
      <c r="B14" s="4579">
        <v>44376</v>
      </c>
      <c r="C14" s="4580">
        <v>44504</v>
      </c>
      <c r="D14" s="4585">
        <v>88880</v>
      </c>
      <c r="E14" s="4580">
        <v>45097</v>
      </c>
      <c r="F14" s="4580">
        <v>43812</v>
      </c>
      <c r="G14" s="4582">
        <v>88909</v>
      </c>
      <c r="H14" s="4583">
        <v>41723</v>
      </c>
      <c r="I14" s="4583">
        <v>38873</v>
      </c>
      <c r="J14" s="4582">
        <v>80596</v>
      </c>
      <c r="K14" s="4583">
        <v>46237</v>
      </c>
      <c r="L14" s="4583">
        <v>43514</v>
      </c>
      <c r="M14" s="4582">
        <v>89751</v>
      </c>
      <c r="N14" s="4583">
        <v>41144</v>
      </c>
      <c r="O14" s="4583">
        <v>39538</v>
      </c>
      <c r="P14" s="4582">
        <v>80682</v>
      </c>
      <c r="Q14" s="4584"/>
    </row>
    <row r="15" spans="1:17" ht="19.5" customHeight="1" x14ac:dyDescent="0.25">
      <c r="A15" s="4578" t="s">
        <v>885</v>
      </c>
      <c r="B15" s="4579">
        <v>38211</v>
      </c>
      <c r="C15" s="4580">
        <v>38561</v>
      </c>
      <c r="D15" s="4585">
        <v>76772</v>
      </c>
      <c r="E15" s="4580">
        <v>41947</v>
      </c>
      <c r="F15" s="4580">
        <v>42749</v>
      </c>
      <c r="G15" s="4582">
        <v>84696</v>
      </c>
      <c r="H15" s="4583">
        <v>42751</v>
      </c>
      <c r="I15" s="4583">
        <v>42147</v>
      </c>
      <c r="J15" s="4582">
        <v>84898</v>
      </c>
      <c r="K15" s="4583">
        <v>39618</v>
      </c>
      <c r="L15" s="4583">
        <v>37371</v>
      </c>
      <c r="M15" s="4582">
        <v>76989</v>
      </c>
      <c r="N15" s="4583">
        <v>44193</v>
      </c>
      <c r="O15" s="4583">
        <v>42002</v>
      </c>
      <c r="P15" s="4582">
        <v>86195</v>
      </c>
      <c r="Q15" s="4584"/>
    </row>
    <row r="16" spans="1:17" ht="19.5" customHeight="1" x14ac:dyDescent="0.25">
      <c r="A16" s="4578" t="s">
        <v>886</v>
      </c>
      <c r="B16" s="4579">
        <v>39971</v>
      </c>
      <c r="C16" s="4580">
        <v>41441</v>
      </c>
      <c r="D16" s="4585">
        <v>81412</v>
      </c>
      <c r="E16" s="4580">
        <v>35639</v>
      </c>
      <c r="F16" s="4580">
        <v>36727</v>
      </c>
      <c r="G16" s="4582">
        <v>72366</v>
      </c>
      <c r="H16" s="4583">
        <v>39319</v>
      </c>
      <c r="I16" s="4583">
        <v>40929</v>
      </c>
      <c r="J16" s="4582">
        <v>80248</v>
      </c>
      <c r="K16" s="4583">
        <v>40252</v>
      </c>
      <c r="L16" s="4583">
        <v>40461</v>
      </c>
      <c r="M16" s="4582">
        <v>80713</v>
      </c>
      <c r="N16" s="4583">
        <v>37499</v>
      </c>
      <c r="O16" s="4583">
        <v>35884</v>
      </c>
      <c r="P16" s="4582">
        <v>73383</v>
      </c>
      <c r="Q16" s="4584"/>
    </row>
    <row r="17" spans="1:17" ht="19.5" customHeight="1" x14ac:dyDescent="0.25">
      <c r="A17" s="4578" t="s">
        <v>887</v>
      </c>
      <c r="B17" s="4579">
        <v>38774</v>
      </c>
      <c r="C17" s="4580">
        <v>42030</v>
      </c>
      <c r="D17" s="4585">
        <v>80804</v>
      </c>
      <c r="E17" s="4580">
        <v>36473</v>
      </c>
      <c r="F17" s="4580">
        <v>39201</v>
      </c>
      <c r="G17" s="4582">
        <v>75674</v>
      </c>
      <c r="H17" s="4583">
        <v>32743</v>
      </c>
      <c r="I17" s="4583">
        <v>34790</v>
      </c>
      <c r="J17" s="4582">
        <v>67533</v>
      </c>
      <c r="K17" s="4583">
        <v>36389</v>
      </c>
      <c r="L17" s="4583">
        <v>38935</v>
      </c>
      <c r="M17" s="4582">
        <v>75324</v>
      </c>
      <c r="N17" s="4583">
        <v>37513</v>
      </c>
      <c r="O17" s="4583">
        <v>38572</v>
      </c>
      <c r="P17" s="4582">
        <v>76085</v>
      </c>
      <c r="Q17" s="4584"/>
    </row>
    <row r="18" spans="1:17" ht="19.5" customHeight="1" x14ac:dyDescent="0.25">
      <c r="A18" s="4578" t="s">
        <v>888</v>
      </c>
      <c r="B18" s="4579">
        <v>31042</v>
      </c>
      <c r="C18" s="4580">
        <v>35583</v>
      </c>
      <c r="D18" s="4585">
        <v>66625</v>
      </c>
      <c r="E18" s="4580">
        <v>33989</v>
      </c>
      <c r="F18" s="4580">
        <v>39051</v>
      </c>
      <c r="G18" s="4582">
        <v>73040</v>
      </c>
      <c r="H18" s="4583">
        <v>32177</v>
      </c>
      <c r="I18" s="4583">
        <v>36496</v>
      </c>
      <c r="J18" s="4582">
        <v>68673</v>
      </c>
      <c r="K18" s="4583">
        <v>29037</v>
      </c>
      <c r="L18" s="4583">
        <v>32435</v>
      </c>
      <c r="M18" s="4582">
        <v>61472</v>
      </c>
      <c r="N18" s="4583">
        <v>32483</v>
      </c>
      <c r="O18" s="4583">
        <v>36395</v>
      </c>
      <c r="P18" s="4582">
        <v>68878</v>
      </c>
      <c r="Q18" s="4584"/>
    </row>
    <row r="19" spans="1:17" ht="19.5" customHeight="1" x14ac:dyDescent="0.25">
      <c r="A19" s="4578" t="s">
        <v>889</v>
      </c>
      <c r="B19" s="4579">
        <v>23277</v>
      </c>
      <c r="C19" s="4580">
        <v>28788</v>
      </c>
      <c r="D19" s="4585">
        <v>52065</v>
      </c>
      <c r="E19" s="4580">
        <v>25876</v>
      </c>
      <c r="F19" s="4580">
        <v>31784</v>
      </c>
      <c r="G19" s="4582">
        <v>57660</v>
      </c>
      <c r="H19" s="4583">
        <v>28499</v>
      </c>
      <c r="I19" s="4583">
        <v>34902</v>
      </c>
      <c r="J19" s="4582">
        <v>63401</v>
      </c>
      <c r="K19" s="4583">
        <v>27113</v>
      </c>
      <c r="L19" s="4583">
        <v>32623</v>
      </c>
      <c r="M19" s="4582">
        <v>59736</v>
      </c>
      <c r="N19" s="4583">
        <v>24576</v>
      </c>
      <c r="O19" s="4583">
        <v>28993</v>
      </c>
      <c r="P19" s="4582">
        <v>53569</v>
      </c>
      <c r="Q19" s="4584"/>
    </row>
    <row r="20" spans="1:17" ht="19.5" customHeight="1" x14ac:dyDescent="0.25">
      <c r="A20" s="4578" t="s">
        <v>890</v>
      </c>
      <c r="B20" s="4579">
        <v>12624</v>
      </c>
      <c r="C20" s="4580">
        <v>17447</v>
      </c>
      <c r="D20" s="4585">
        <v>30071</v>
      </c>
      <c r="E20" s="4580">
        <v>17670</v>
      </c>
      <c r="F20" s="4580">
        <v>23865</v>
      </c>
      <c r="G20" s="4582">
        <v>41535</v>
      </c>
      <c r="H20" s="4583">
        <v>19666</v>
      </c>
      <c r="I20" s="4583">
        <v>26293</v>
      </c>
      <c r="J20" s="4582">
        <v>45959</v>
      </c>
      <c r="K20" s="4583">
        <v>21679</v>
      </c>
      <c r="L20" s="4583">
        <v>28824</v>
      </c>
      <c r="M20" s="4582">
        <v>50503</v>
      </c>
      <c r="N20" s="4583">
        <v>20645</v>
      </c>
      <c r="O20" s="4583">
        <v>26896</v>
      </c>
      <c r="P20" s="4582">
        <v>47541</v>
      </c>
      <c r="Q20" s="4584"/>
    </row>
    <row r="21" spans="1:17" ht="19.5" customHeight="1" thickBot="1" x14ac:dyDescent="0.3">
      <c r="A21" s="4573" t="s">
        <v>891</v>
      </c>
      <c r="B21" s="4579">
        <v>9944</v>
      </c>
      <c r="C21" s="4580">
        <v>18053</v>
      </c>
      <c r="D21" s="4586">
        <v>27997</v>
      </c>
      <c r="E21" s="4580">
        <v>12681</v>
      </c>
      <c r="F21" s="4580">
        <v>21553</v>
      </c>
      <c r="G21" s="4582">
        <v>34234</v>
      </c>
      <c r="H21" s="4587">
        <v>17112</v>
      </c>
      <c r="I21" s="4587">
        <v>27651</v>
      </c>
      <c r="J21" s="4582">
        <v>44763</v>
      </c>
      <c r="K21" s="4587">
        <v>20246</v>
      </c>
      <c r="L21" s="4587">
        <v>32020</v>
      </c>
      <c r="M21" s="4582">
        <v>52266</v>
      </c>
      <c r="N21" s="4587">
        <v>22809</v>
      </c>
      <c r="O21" s="4587">
        <v>35617</v>
      </c>
      <c r="P21" s="4582">
        <v>58426</v>
      </c>
      <c r="Q21" s="4584"/>
    </row>
    <row r="22" spans="1:17" ht="19.5" customHeight="1" thickBot="1" x14ac:dyDescent="0.35">
      <c r="A22" s="4588" t="s">
        <v>419</v>
      </c>
      <c r="B22" s="4589">
        <v>616479</v>
      </c>
      <c r="C22" s="4590">
        <v>628970</v>
      </c>
      <c r="D22" s="4591">
        <v>1245449</v>
      </c>
      <c r="E22" s="4589">
        <v>606159</v>
      </c>
      <c r="F22" s="4590">
        <v>621845</v>
      </c>
      <c r="G22" s="4591">
        <v>1228004</v>
      </c>
      <c r="H22" s="4592">
        <v>591448</v>
      </c>
      <c r="I22" s="4590">
        <v>609286</v>
      </c>
      <c r="J22" s="4591">
        <v>1200734</v>
      </c>
      <c r="K22" s="4592">
        <v>572399</v>
      </c>
      <c r="L22" s="4590">
        <v>590916</v>
      </c>
      <c r="M22" s="4591">
        <v>1163315</v>
      </c>
      <c r="N22" s="4592">
        <v>551170</v>
      </c>
      <c r="O22" s="4590">
        <v>568212</v>
      </c>
      <c r="P22" s="4591">
        <v>1119382</v>
      </c>
      <c r="Q22" s="4593"/>
    </row>
    <row r="23" spans="1:17" s="278" customFormat="1" ht="16.5" customHeight="1" x14ac:dyDescent="0.25">
      <c r="A23" s="277" t="s">
        <v>892</v>
      </c>
    </row>
    <row r="24" spans="1:17" ht="10.5" customHeight="1" x14ac:dyDescent="0.25">
      <c r="A24" s="278" t="s">
        <v>893</v>
      </c>
    </row>
    <row r="25" spans="1:17" ht="12.9" customHeight="1" x14ac:dyDescent="0.3">
      <c r="A25" s="4194" t="s">
        <v>894</v>
      </c>
    </row>
    <row r="26" spans="1:17" ht="12.9" customHeight="1" x14ac:dyDescent="0.3">
      <c r="A26" s="4194" t="s">
        <v>895</v>
      </c>
    </row>
    <row r="27" spans="1:17" ht="12.9" customHeight="1" x14ac:dyDescent="0.25">
      <c r="B27" s="281" t="s">
        <v>896</v>
      </c>
    </row>
    <row r="28" spans="1:17" ht="12.9" customHeight="1" x14ac:dyDescent="0.3">
      <c r="A28" s="4194" t="s">
        <v>897</v>
      </c>
    </row>
    <row r="29" spans="1:17" ht="12" customHeight="1" x14ac:dyDescent="0.3">
      <c r="B29" s="4569" t="s">
        <v>898</v>
      </c>
    </row>
  </sheetData>
  <mergeCells count="6">
    <mergeCell ref="N3:P3"/>
    <mergeCell ref="A1:G1"/>
    <mergeCell ref="B3:D3"/>
    <mergeCell ref="E3:G3"/>
    <mergeCell ref="H3:J3"/>
    <mergeCell ref="K3:M3"/>
  </mergeCells>
  <hyperlinks>
    <hyperlink ref="A1:G1" location="CONTENT!B4" display="Back to table of contents" xr:uid="{031BF391-69FF-4667-A809-045B499DCC20}"/>
    <hyperlink ref="A1" location="CONTENT!A1" display="Back to table of contents" xr:uid="{5CA3316E-B1F4-46AA-AB99-BEFE19FA0A21}"/>
  </hyperlinks>
  <pageMargins left="0.55000000000000004" right="0.25" top="0.75" bottom="0.75" header="0.3" footer="0.3"/>
  <pageSetup paperSize="9" scale="9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EE5F-3C0E-42F8-B527-3DDB9228D8FA}">
  <dimension ref="A1:T36"/>
  <sheetViews>
    <sheetView zoomScaleNormal="100" workbookViewId="0">
      <pane xSplit="1" ySplit="4" topLeftCell="B5" activePane="bottomRight" state="frozen"/>
      <selection activeCell="I7" sqref="I7"/>
      <selection pane="topRight" activeCell="I7" sqref="I7"/>
      <selection pane="bottomLeft" activeCell="I7" sqref="I7"/>
      <selection pane="bottomRight" sqref="A1:G1"/>
    </sheetView>
  </sheetViews>
  <sheetFormatPr defaultColWidth="8.3984375" defaultRowHeight="13.2" x14ac:dyDescent="0.3"/>
  <cols>
    <col min="1" max="1" width="7.5" style="4569" customWidth="1"/>
    <col min="2" max="2" width="9" style="4569" customWidth="1"/>
    <col min="3" max="3" width="10.5" style="4569" customWidth="1"/>
    <col min="4" max="4" width="9.69921875" style="4569" customWidth="1"/>
    <col min="5" max="6" width="10.5" style="4569" customWidth="1"/>
    <col min="7" max="7" width="9.69921875" style="4569" customWidth="1"/>
    <col min="8" max="9" width="10.5" style="4569" customWidth="1"/>
    <col min="10" max="10" width="10.59765625" style="4569" customWidth="1"/>
    <col min="11" max="11" width="9" style="4569" customWidth="1"/>
    <col min="12" max="12" width="10.19921875" style="4569" customWidth="1"/>
    <col min="13" max="13" width="10.5" style="4569" customWidth="1"/>
    <col min="14" max="14" width="7.5" style="4569" customWidth="1"/>
    <col min="15" max="20" width="0" style="4569" hidden="1" customWidth="1"/>
    <col min="21" max="16384" width="8.3984375" style="4569"/>
  </cols>
  <sheetData>
    <row r="1" spans="1:20" s="273" customFormat="1" ht="15.6" x14ac:dyDescent="0.3">
      <c r="A1" s="5863" t="s">
        <v>0</v>
      </c>
      <c r="B1" s="5863"/>
      <c r="C1" s="5863"/>
      <c r="D1" s="5863"/>
      <c r="E1" s="5863"/>
      <c r="F1" s="5863"/>
      <c r="G1" s="5863"/>
    </row>
    <row r="2" spans="1:20" ht="21.75" customHeight="1" thickBot="1" x14ac:dyDescent="0.35">
      <c r="A2" s="4567" t="s">
        <v>4280</v>
      </c>
      <c r="B2" s="4568"/>
      <c r="C2" s="4568"/>
      <c r="D2" s="4568"/>
      <c r="E2" s="4568"/>
      <c r="F2" s="4568"/>
      <c r="G2" s="4568"/>
      <c r="H2" s="4568"/>
      <c r="I2" s="4568"/>
      <c r="J2" s="4568"/>
    </row>
    <row r="3" spans="1:20" ht="25.5" customHeight="1" thickBot="1" x14ac:dyDescent="0.35">
      <c r="A3" s="4571"/>
      <c r="B3" s="5923">
        <v>2049</v>
      </c>
      <c r="C3" s="5923"/>
      <c r="D3" s="5923"/>
      <c r="E3" s="5923">
        <v>2054</v>
      </c>
      <c r="F3" s="5923"/>
      <c r="G3" s="5923"/>
      <c r="H3" s="5923">
        <v>2059</v>
      </c>
      <c r="I3" s="5923"/>
      <c r="J3" s="5923"/>
      <c r="K3" s="5923">
        <v>2064</v>
      </c>
      <c r="L3" s="5923"/>
      <c r="M3" s="5923"/>
      <c r="O3" s="4569">
        <v>2048</v>
      </c>
      <c r="R3" s="4569">
        <v>2053</v>
      </c>
    </row>
    <row r="4" spans="1:20" ht="27" customHeight="1" thickBot="1" x14ac:dyDescent="0.35">
      <c r="A4" s="4573" t="s">
        <v>874</v>
      </c>
      <c r="B4" s="4574" t="s">
        <v>63</v>
      </c>
      <c r="C4" s="4575" t="s">
        <v>224</v>
      </c>
      <c r="D4" s="4576" t="s">
        <v>631</v>
      </c>
      <c r="E4" s="4574" t="s">
        <v>63</v>
      </c>
      <c r="F4" s="4575" t="s">
        <v>224</v>
      </c>
      <c r="G4" s="4576" t="s">
        <v>631</v>
      </c>
      <c r="H4" s="4574" t="s">
        <v>63</v>
      </c>
      <c r="I4" s="4575" t="s">
        <v>224</v>
      </c>
      <c r="J4" s="4576" t="s">
        <v>631</v>
      </c>
      <c r="K4" s="4574" t="s">
        <v>63</v>
      </c>
      <c r="L4" s="4575" t="s">
        <v>224</v>
      </c>
      <c r="M4" s="4576" t="s">
        <v>631</v>
      </c>
      <c r="O4" s="4569" t="s">
        <v>899</v>
      </c>
      <c r="P4" s="4569" t="s">
        <v>900</v>
      </c>
      <c r="Q4" s="4569" t="s">
        <v>901</v>
      </c>
      <c r="R4" s="4569" t="s">
        <v>899</v>
      </c>
      <c r="S4" s="4569" t="s">
        <v>900</v>
      </c>
      <c r="T4" s="4569" t="s">
        <v>901</v>
      </c>
    </row>
    <row r="5" spans="1:20" ht="21" customHeight="1" x14ac:dyDescent="0.25">
      <c r="A5" s="4578" t="s">
        <v>875</v>
      </c>
      <c r="B5" s="4583">
        <v>23832</v>
      </c>
      <c r="C5" s="4583">
        <v>23098</v>
      </c>
      <c r="D5" s="4582">
        <v>46930</v>
      </c>
      <c r="E5" s="4583">
        <v>22771</v>
      </c>
      <c r="F5" s="4583">
        <v>22082</v>
      </c>
      <c r="G5" s="4582">
        <v>44853</v>
      </c>
      <c r="H5" s="4583">
        <v>22017</v>
      </c>
      <c r="I5" s="4583">
        <v>21366</v>
      </c>
      <c r="J5" s="4582">
        <v>43383</v>
      </c>
      <c r="K5" s="4583">
        <v>21167</v>
      </c>
      <c r="L5" s="4583">
        <v>20562</v>
      </c>
      <c r="M5" s="4582">
        <v>41729</v>
      </c>
      <c r="O5" s="4569">
        <v>21041</v>
      </c>
      <c r="P5" s="4569">
        <v>20351</v>
      </c>
      <c r="Q5" s="4569">
        <v>41392</v>
      </c>
      <c r="R5" s="4569">
        <v>19638</v>
      </c>
      <c r="S5" s="4569">
        <v>19005</v>
      </c>
      <c r="T5" s="4569">
        <v>38643</v>
      </c>
    </row>
    <row r="6" spans="1:20" ht="21" customHeight="1" x14ac:dyDescent="0.25">
      <c r="A6" s="4578" t="s">
        <v>876</v>
      </c>
      <c r="B6" s="4583">
        <v>25578</v>
      </c>
      <c r="C6" s="4583">
        <v>24786</v>
      </c>
      <c r="D6" s="4582">
        <v>50364</v>
      </c>
      <c r="E6" s="4583">
        <v>23810</v>
      </c>
      <c r="F6" s="4583">
        <v>23086</v>
      </c>
      <c r="G6" s="4582">
        <v>46896</v>
      </c>
      <c r="H6" s="4583">
        <v>22751</v>
      </c>
      <c r="I6" s="4583">
        <v>22072</v>
      </c>
      <c r="J6" s="4582">
        <v>44823</v>
      </c>
      <c r="K6" s="4583">
        <v>21998</v>
      </c>
      <c r="L6" s="4583">
        <v>21357</v>
      </c>
      <c r="M6" s="4582">
        <v>43355</v>
      </c>
      <c r="O6" s="4569">
        <v>23380</v>
      </c>
      <c r="P6" s="4569">
        <v>22608</v>
      </c>
      <c r="Q6" s="4569">
        <v>45988</v>
      </c>
      <c r="R6" s="4569">
        <v>21022</v>
      </c>
      <c r="S6" s="4569">
        <v>20337</v>
      </c>
      <c r="T6" s="4569">
        <v>41359</v>
      </c>
    </row>
    <row r="7" spans="1:20" ht="21" customHeight="1" x14ac:dyDescent="0.25">
      <c r="A7" s="4578" t="s">
        <v>877</v>
      </c>
      <c r="B7" s="4583">
        <v>27874</v>
      </c>
      <c r="C7" s="4583">
        <v>27004</v>
      </c>
      <c r="D7" s="4582">
        <v>54878</v>
      </c>
      <c r="E7" s="4583">
        <v>25561</v>
      </c>
      <c r="F7" s="4583">
        <v>24777</v>
      </c>
      <c r="G7" s="4582">
        <v>50338</v>
      </c>
      <c r="H7" s="4583">
        <v>23795</v>
      </c>
      <c r="I7" s="4583">
        <v>23079</v>
      </c>
      <c r="J7" s="4582">
        <v>46874</v>
      </c>
      <c r="K7" s="4583">
        <v>22737</v>
      </c>
      <c r="L7" s="4583">
        <v>22065</v>
      </c>
      <c r="M7" s="4582">
        <v>44802</v>
      </c>
      <c r="O7" s="4569">
        <v>26486</v>
      </c>
      <c r="P7" s="4569">
        <v>25609</v>
      </c>
      <c r="Q7" s="4569">
        <v>52095</v>
      </c>
      <c r="R7" s="4569">
        <v>23364</v>
      </c>
      <c r="S7" s="4569">
        <v>22601</v>
      </c>
      <c r="T7" s="4569">
        <v>45965</v>
      </c>
    </row>
    <row r="8" spans="1:20" ht="21" customHeight="1" x14ac:dyDescent="0.25">
      <c r="A8" s="4578" t="s">
        <v>878</v>
      </c>
      <c r="B8" s="4583">
        <v>29917</v>
      </c>
      <c r="C8" s="4583">
        <v>29232</v>
      </c>
      <c r="D8" s="4582">
        <v>59149</v>
      </c>
      <c r="E8" s="4583">
        <v>27658</v>
      </c>
      <c r="F8" s="4583">
        <v>27055</v>
      </c>
      <c r="G8" s="4582">
        <v>54713</v>
      </c>
      <c r="H8" s="4583">
        <v>25351</v>
      </c>
      <c r="I8" s="4583">
        <v>24830</v>
      </c>
      <c r="J8" s="4582">
        <v>50181</v>
      </c>
      <c r="K8" s="4583">
        <v>23635</v>
      </c>
      <c r="L8" s="4583">
        <v>23131</v>
      </c>
      <c r="M8" s="4582">
        <v>46766</v>
      </c>
      <c r="O8" s="4569">
        <v>28888</v>
      </c>
      <c r="P8" s="4569">
        <v>27588</v>
      </c>
      <c r="Q8" s="4569">
        <v>56476</v>
      </c>
      <c r="R8" s="4569">
        <v>25955</v>
      </c>
      <c r="S8" s="4569">
        <v>24758</v>
      </c>
      <c r="T8" s="4569">
        <v>50713</v>
      </c>
    </row>
    <row r="9" spans="1:20" ht="21" customHeight="1" x14ac:dyDescent="0.25">
      <c r="A9" s="4578" t="s">
        <v>879</v>
      </c>
      <c r="B9" s="4583">
        <v>31509</v>
      </c>
      <c r="C9" s="4583">
        <v>30652</v>
      </c>
      <c r="D9" s="4582">
        <v>62161</v>
      </c>
      <c r="E9" s="4583">
        <v>29856</v>
      </c>
      <c r="F9" s="4583">
        <v>29035</v>
      </c>
      <c r="G9" s="4582">
        <v>58891</v>
      </c>
      <c r="H9" s="4583">
        <v>27615</v>
      </c>
      <c r="I9" s="4583">
        <v>26862</v>
      </c>
      <c r="J9" s="4582">
        <v>54477</v>
      </c>
      <c r="K9" s="4583">
        <v>25405</v>
      </c>
      <c r="L9" s="4583">
        <v>24704</v>
      </c>
      <c r="M9" s="4582">
        <v>50109</v>
      </c>
      <c r="O9" s="4569">
        <v>29807</v>
      </c>
      <c r="P9" s="4569">
        <v>27777</v>
      </c>
      <c r="Q9" s="4569">
        <v>57584</v>
      </c>
      <c r="R9" s="4569">
        <v>27985</v>
      </c>
      <c r="S9" s="4569">
        <v>26093</v>
      </c>
      <c r="T9" s="4569">
        <v>54078</v>
      </c>
    </row>
    <row r="10" spans="1:20" ht="21" customHeight="1" x14ac:dyDescent="0.25">
      <c r="A10" s="4578" t="s">
        <v>880</v>
      </c>
      <c r="B10" s="4583">
        <v>31093</v>
      </c>
      <c r="C10" s="4583">
        <v>30224</v>
      </c>
      <c r="D10" s="4582">
        <v>61317</v>
      </c>
      <c r="E10" s="4583">
        <v>31278</v>
      </c>
      <c r="F10" s="4583">
        <v>30242</v>
      </c>
      <c r="G10" s="4582">
        <v>61520</v>
      </c>
      <c r="H10" s="4583">
        <v>29652</v>
      </c>
      <c r="I10" s="4583">
        <v>28630</v>
      </c>
      <c r="J10" s="4582">
        <v>58282</v>
      </c>
      <c r="K10" s="4583">
        <v>27556</v>
      </c>
      <c r="L10" s="4583">
        <v>26554</v>
      </c>
      <c r="M10" s="4582">
        <v>54110</v>
      </c>
      <c r="O10" s="4569">
        <v>29333</v>
      </c>
      <c r="P10" s="4569">
        <v>26814</v>
      </c>
      <c r="Q10" s="4569">
        <v>56147</v>
      </c>
      <c r="R10" s="4569">
        <v>28747</v>
      </c>
      <c r="S10" s="4569">
        <v>26080</v>
      </c>
      <c r="T10" s="4569">
        <v>54827</v>
      </c>
    </row>
    <row r="11" spans="1:20" ht="21" customHeight="1" x14ac:dyDescent="0.25">
      <c r="A11" s="4578" t="s">
        <v>881</v>
      </c>
      <c r="B11" s="4583">
        <v>31325</v>
      </c>
      <c r="C11" s="4583">
        <v>29768</v>
      </c>
      <c r="D11" s="4582">
        <v>61093</v>
      </c>
      <c r="E11" s="4583">
        <v>30382</v>
      </c>
      <c r="F11" s="4583">
        <v>29313</v>
      </c>
      <c r="G11" s="4582">
        <v>59695</v>
      </c>
      <c r="H11" s="4583">
        <v>30591</v>
      </c>
      <c r="I11" s="4583">
        <v>29336</v>
      </c>
      <c r="J11" s="4582">
        <v>59927</v>
      </c>
      <c r="K11" s="4583">
        <v>29133</v>
      </c>
      <c r="L11" s="4583">
        <v>27859</v>
      </c>
      <c r="M11" s="4582">
        <v>56992</v>
      </c>
      <c r="O11" s="4569">
        <v>29572</v>
      </c>
      <c r="P11" s="4569">
        <v>25834</v>
      </c>
      <c r="Q11" s="4569">
        <v>55406</v>
      </c>
      <c r="R11" s="4569">
        <v>28869</v>
      </c>
      <c r="S11" s="4569">
        <v>25654</v>
      </c>
      <c r="T11" s="4569">
        <v>54523</v>
      </c>
    </row>
    <row r="12" spans="1:20" ht="21" customHeight="1" x14ac:dyDescent="0.25">
      <c r="A12" s="4578" t="s">
        <v>882</v>
      </c>
      <c r="B12" s="4583">
        <v>33235</v>
      </c>
      <c r="C12" s="4583">
        <v>32179</v>
      </c>
      <c r="D12" s="4582">
        <v>65414</v>
      </c>
      <c r="E12" s="4583">
        <v>30348</v>
      </c>
      <c r="F12" s="4583">
        <v>28802</v>
      </c>
      <c r="G12" s="4582">
        <v>59150</v>
      </c>
      <c r="H12" s="4583">
        <v>29444</v>
      </c>
      <c r="I12" s="4583">
        <v>28362</v>
      </c>
      <c r="J12" s="4582">
        <v>57806</v>
      </c>
      <c r="K12" s="4583">
        <v>29828</v>
      </c>
      <c r="L12" s="4583">
        <v>28531</v>
      </c>
      <c r="M12" s="4582">
        <v>58359</v>
      </c>
      <c r="O12" s="4569">
        <v>33020</v>
      </c>
      <c r="P12" s="4569">
        <v>29906</v>
      </c>
      <c r="Q12" s="4569">
        <v>62926</v>
      </c>
      <c r="R12" s="4569">
        <v>29598</v>
      </c>
      <c r="S12" s="4569">
        <v>25836</v>
      </c>
      <c r="T12" s="4569">
        <v>55434</v>
      </c>
    </row>
    <row r="13" spans="1:20" ht="21" customHeight="1" x14ac:dyDescent="0.25">
      <c r="A13" s="4578" t="s">
        <v>883</v>
      </c>
      <c r="B13" s="4583">
        <v>36552</v>
      </c>
      <c r="C13" s="4583">
        <v>36350</v>
      </c>
      <c r="D13" s="4582">
        <v>72902</v>
      </c>
      <c r="E13" s="4583">
        <v>31981</v>
      </c>
      <c r="F13" s="4583">
        <v>31140</v>
      </c>
      <c r="G13" s="4582">
        <v>63121</v>
      </c>
      <c r="H13" s="4583">
        <v>29184</v>
      </c>
      <c r="I13" s="4583">
        <v>27799</v>
      </c>
      <c r="J13" s="4582">
        <v>56983</v>
      </c>
      <c r="K13" s="4583">
        <v>28479</v>
      </c>
      <c r="L13" s="4583">
        <v>27516</v>
      </c>
      <c r="M13" s="4582">
        <v>55995</v>
      </c>
      <c r="O13" s="4569">
        <v>40746</v>
      </c>
      <c r="P13" s="4569">
        <v>37605</v>
      </c>
      <c r="Q13" s="4569">
        <v>78351</v>
      </c>
      <c r="R13" s="4569">
        <v>32724</v>
      </c>
      <c r="S13" s="4569">
        <v>29692</v>
      </c>
      <c r="T13" s="4569">
        <v>62416</v>
      </c>
    </row>
    <row r="14" spans="1:20" ht="21" customHeight="1" x14ac:dyDescent="0.25">
      <c r="A14" s="4578" t="s">
        <v>884</v>
      </c>
      <c r="B14" s="4583">
        <v>37795</v>
      </c>
      <c r="C14" s="4583">
        <v>39312</v>
      </c>
      <c r="D14" s="4582">
        <v>77107</v>
      </c>
      <c r="E14" s="4583">
        <v>35103</v>
      </c>
      <c r="F14" s="4583">
        <v>35291</v>
      </c>
      <c r="G14" s="4582">
        <v>70394</v>
      </c>
      <c r="H14" s="4583">
        <v>30693</v>
      </c>
      <c r="I14" s="4583">
        <v>30154</v>
      </c>
      <c r="J14" s="4582">
        <v>60847</v>
      </c>
      <c r="K14" s="4583">
        <v>28138</v>
      </c>
      <c r="L14" s="4583">
        <v>26980</v>
      </c>
      <c r="M14" s="4582">
        <v>55118</v>
      </c>
      <c r="O14" s="4569">
        <v>44591</v>
      </c>
      <c r="P14" s="4569">
        <v>42749</v>
      </c>
      <c r="Q14" s="4569">
        <v>87340</v>
      </c>
      <c r="R14" s="4569">
        <v>39951</v>
      </c>
      <c r="S14" s="4569">
        <v>37457</v>
      </c>
      <c r="T14" s="4569">
        <v>77408</v>
      </c>
    </row>
    <row r="15" spans="1:20" ht="21" customHeight="1" x14ac:dyDescent="0.25">
      <c r="A15" s="4578" t="s">
        <v>885</v>
      </c>
      <c r="B15" s="4583">
        <v>39409</v>
      </c>
      <c r="C15" s="4583">
        <v>38260</v>
      </c>
      <c r="D15" s="4582">
        <v>77669</v>
      </c>
      <c r="E15" s="4583">
        <v>36299</v>
      </c>
      <c r="F15" s="4583">
        <v>38103</v>
      </c>
      <c r="G15" s="4582">
        <v>74402</v>
      </c>
      <c r="H15" s="4583">
        <v>33801</v>
      </c>
      <c r="I15" s="4583">
        <v>34189</v>
      </c>
      <c r="J15" s="4582">
        <v>67990</v>
      </c>
      <c r="K15" s="4583">
        <v>29692</v>
      </c>
      <c r="L15" s="4583">
        <v>29260</v>
      </c>
      <c r="M15" s="4582">
        <v>58952</v>
      </c>
      <c r="O15" s="4569">
        <v>43654</v>
      </c>
      <c r="P15" s="4569">
        <v>44048</v>
      </c>
      <c r="Q15" s="4569">
        <v>87702</v>
      </c>
      <c r="R15" s="4569">
        <v>43433</v>
      </c>
      <c r="S15" s="4569">
        <v>42295</v>
      </c>
      <c r="T15" s="4569">
        <v>85728</v>
      </c>
    </row>
    <row r="16" spans="1:20" ht="21" customHeight="1" x14ac:dyDescent="0.25">
      <c r="A16" s="4578" t="s">
        <v>886</v>
      </c>
      <c r="B16" s="4583">
        <v>42052</v>
      </c>
      <c r="C16" s="4583">
        <v>40585</v>
      </c>
      <c r="D16" s="4582">
        <v>82637</v>
      </c>
      <c r="E16" s="4583">
        <v>37640</v>
      </c>
      <c r="F16" s="4583">
        <v>36969</v>
      </c>
      <c r="G16" s="4582">
        <v>74609</v>
      </c>
      <c r="H16" s="4583">
        <v>34809</v>
      </c>
      <c r="I16" s="4583">
        <v>36850</v>
      </c>
      <c r="J16" s="4582">
        <v>71659</v>
      </c>
      <c r="K16" s="4583">
        <v>32611</v>
      </c>
      <c r="L16" s="4583">
        <v>33111</v>
      </c>
      <c r="M16" s="4582">
        <v>65722</v>
      </c>
      <c r="O16" s="4569">
        <v>42322</v>
      </c>
      <c r="P16" s="4569">
        <v>43608</v>
      </c>
      <c r="Q16" s="4569">
        <v>85930</v>
      </c>
      <c r="R16" s="4569">
        <v>42088</v>
      </c>
      <c r="S16" s="4569">
        <v>43200</v>
      </c>
      <c r="T16" s="4569">
        <v>85288</v>
      </c>
    </row>
    <row r="17" spans="1:20" ht="21" customHeight="1" x14ac:dyDescent="0.25">
      <c r="A17" s="4578" t="s">
        <v>887</v>
      </c>
      <c r="B17" s="4583">
        <v>35080</v>
      </c>
      <c r="C17" s="4583">
        <v>34279</v>
      </c>
      <c r="D17" s="4582">
        <v>69359</v>
      </c>
      <c r="E17" s="4583">
        <v>39493</v>
      </c>
      <c r="F17" s="4583">
        <v>38881</v>
      </c>
      <c r="G17" s="4582">
        <v>78374</v>
      </c>
      <c r="H17" s="4583">
        <v>35401</v>
      </c>
      <c r="I17" s="4583">
        <v>35408</v>
      </c>
      <c r="J17" s="4582">
        <v>70809</v>
      </c>
      <c r="K17" s="4583">
        <v>32814</v>
      </c>
      <c r="L17" s="4583">
        <v>35377</v>
      </c>
      <c r="M17" s="4582">
        <v>68191</v>
      </c>
      <c r="O17" s="4569">
        <v>34449</v>
      </c>
      <c r="P17" s="4569">
        <v>36456</v>
      </c>
      <c r="Q17" s="4569">
        <v>70905</v>
      </c>
      <c r="R17" s="4569">
        <v>39999</v>
      </c>
      <c r="S17" s="4569">
        <v>42314</v>
      </c>
      <c r="T17" s="4569">
        <v>82313</v>
      </c>
    </row>
    <row r="18" spans="1:20" ht="21" customHeight="1" x14ac:dyDescent="0.25">
      <c r="A18" s="4578" t="s">
        <v>888</v>
      </c>
      <c r="B18" s="4583">
        <v>33621</v>
      </c>
      <c r="C18" s="4583">
        <v>36141</v>
      </c>
      <c r="D18" s="4582">
        <v>69762</v>
      </c>
      <c r="E18" s="4583">
        <v>31518</v>
      </c>
      <c r="F18" s="4583">
        <v>32131</v>
      </c>
      <c r="G18" s="4582">
        <v>63649</v>
      </c>
      <c r="H18" s="4583">
        <v>35565</v>
      </c>
      <c r="I18" s="4583">
        <v>36496</v>
      </c>
      <c r="J18" s="4582">
        <v>72061</v>
      </c>
      <c r="K18" s="4583">
        <v>31936</v>
      </c>
      <c r="L18" s="4583">
        <v>33265</v>
      </c>
      <c r="M18" s="4582">
        <v>65201</v>
      </c>
      <c r="O18" s="4569">
        <v>36642</v>
      </c>
      <c r="P18" s="4569">
        <v>40823</v>
      </c>
      <c r="Q18" s="4569">
        <v>77465</v>
      </c>
      <c r="R18" s="4569">
        <v>31111</v>
      </c>
      <c r="S18" s="4569">
        <v>34493</v>
      </c>
      <c r="T18" s="4569">
        <v>65604</v>
      </c>
    </row>
    <row r="19" spans="1:20" ht="21" customHeight="1" x14ac:dyDescent="0.25">
      <c r="A19" s="4578" t="s">
        <v>889</v>
      </c>
      <c r="B19" s="4583">
        <v>27589</v>
      </c>
      <c r="C19" s="4583">
        <v>32566</v>
      </c>
      <c r="D19" s="4582">
        <v>60155</v>
      </c>
      <c r="E19" s="4583">
        <v>28629</v>
      </c>
      <c r="F19" s="4583">
        <v>32346</v>
      </c>
      <c r="G19" s="4582">
        <v>60975</v>
      </c>
      <c r="H19" s="4583">
        <v>26878</v>
      </c>
      <c r="I19" s="4583">
        <v>28749</v>
      </c>
      <c r="J19" s="4582">
        <v>55627</v>
      </c>
      <c r="K19" s="4583">
        <v>30371</v>
      </c>
      <c r="L19" s="4583">
        <v>32684</v>
      </c>
      <c r="M19" s="4582">
        <v>63055</v>
      </c>
      <c r="O19" s="4569">
        <v>28949</v>
      </c>
      <c r="P19" s="4569">
        <v>34275</v>
      </c>
      <c r="Q19" s="4569">
        <v>63224</v>
      </c>
      <c r="R19" s="4569">
        <v>31243</v>
      </c>
      <c r="S19" s="4569">
        <v>36932</v>
      </c>
      <c r="T19" s="4569">
        <v>68175</v>
      </c>
    </row>
    <row r="20" spans="1:20" ht="21" customHeight="1" x14ac:dyDescent="0.25">
      <c r="A20" s="4578" t="s">
        <v>890</v>
      </c>
      <c r="B20" s="4583">
        <v>18732</v>
      </c>
      <c r="C20" s="4583">
        <v>23876</v>
      </c>
      <c r="D20" s="4582">
        <v>42608</v>
      </c>
      <c r="E20" s="4583">
        <v>21038</v>
      </c>
      <c r="F20" s="4583">
        <v>26799</v>
      </c>
      <c r="G20" s="4582">
        <v>47837</v>
      </c>
      <c r="H20" s="4583">
        <v>21838</v>
      </c>
      <c r="I20" s="4583">
        <v>26599</v>
      </c>
      <c r="J20" s="4582">
        <v>48437</v>
      </c>
      <c r="K20" s="4583">
        <v>20513</v>
      </c>
      <c r="L20" s="4583">
        <v>23641</v>
      </c>
      <c r="M20" s="4582">
        <v>44154</v>
      </c>
      <c r="O20" s="4569">
        <v>19920</v>
      </c>
      <c r="P20" s="4569">
        <v>25610</v>
      </c>
      <c r="Q20" s="4569">
        <v>45530</v>
      </c>
      <c r="R20" s="4569">
        <v>22068</v>
      </c>
      <c r="S20" s="4569">
        <v>28264</v>
      </c>
      <c r="T20" s="4569">
        <v>50332</v>
      </c>
    </row>
    <row r="21" spans="1:20" ht="21" customHeight="1" thickBot="1" x14ac:dyDescent="0.3">
      <c r="A21" s="4573" t="s">
        <v>891</v>
      </c>
      <c r="B21" s="4587">
        <v>23136</v>
      </c>
      <c r="C21" s="4587">
        <v>35645</v>
      </c>
      <c r="D21" s="4582">
        <v>58781</v>
      </c>
      <c r="E21" s="4587">
        <v>21968</v>
      </c>
      <c r="F21" s="4587">
        <v>33319</v>
      </c>
      <c r="G21" s="4582">
        <v>55287</v>
      </c>
      <c r="H21" s="4587">
        <v>22970</v>
      </c>
      <c r="I21" s="4587">
        <v>34246</v>
      </c>
      <c r="J21" s="4582">
        <v>57216</v>
      </c>
      <c r="K21" s="4587">
        <v>23886</v>
      </c>
      <c r="L21" s="4587">
        <v>34460</v>
      </c>
      <c r="M21" s="4582">
        <v>58346</v>
      </c>
      <c r="O21" s="4569">
        <v>24817</v>
      </c>
      <c r="P21" s="4569">
        <v>38488</v>
      </c>
      <c r="Q21" s="4569">
        <v>63305</v>
      </c>
      <c r="R21" s="4569">
        <v>23348</v>
      </c>
      <c r="S21" s="4569">
        <v>35776</v>
      </c>
      <c r="T21" s="4569">
        <v>59124</v>
      </c>
    </row>
    <row r="22" spans="1:20" ht="20.100000000000001" customHeight="1" thickBot="1" x14ac:dyDescent="0.35">
      <c r="A22" s="4961" t="s">
        <v>419</v>
      </c>
      <c r="B22" s="4962">
        <v>528329</v>
      </c>
      <c r="C22" s="4590">
        <v>543957</v>
      </c>
      <c r="D22" s="4591">
        <v>1072286</v>
      </c>
      <c r="E22" s="4962">
        <v>505333</v>
      </c>
      <c r="F22" s="4590">
        <v>519371</v>
      </c>
      <c r="G22" s="4591">
        <v>1024704</v>
      </c>
      <c r="H22" s="4962">
        <v>482355</v>
      </c>
      <c r="I22" s="4590">
        <v>495027</v>
      </c>
      <c r="J22" s="4591">
        <v>977382</v>
      </c>
      <c r="K22" s="4962">
        <v>459899</v>
      </c>
      <c r="L22" s="4590">
        <v>471057</v>
      </c>
      <c r="M22" s="4591">
        <v>930956</v>
      </c>
      <c r="O22" s="4569">
        <v>537617</v>
      </c>
      <c r="P22" s="4569">
        <v>550149</v>
      </c>
      <c r="Q22" s="4569">
        <v>1087766</v>
      </c>
      <c r="R22" s="4569">
        <v>511143</v>
      </c>
      <c r="S22" s="4569">
        <v>520787</v>
      </c>
      <c r="T22" s="4569">
        <v>1031930</v>
      </c>
    </row>
    <row r="23" spans="1:20" ht="16.5" customHeight="1" x14ac:dyDescent="0.3">
      <c r="A23" s="4963"/>
      <c r="B23" s="4568"/>
      <c r="C23" s="4568"/>
      <c r="D23" s="4568"/>
      <c r="E23" s="4964"/>
      <c r="F23" s="4964"/>
      <c r="G23" s="4964"/>
      <c r="H23" s="4568"/>
      <c r="I23" s="4568"/>
      <c r="J23" s="4568"/>
    </row>
    <row r="24" spans="1:20" ht="18" customHeight="1" x14ac:dyDescent="0.3"/>
    <row r="25" spans="1:20" ht="18" customHeight="1" x14ac:dyDescent="0.3"/>
    <row r="26" spans="1:20" ht="18" customHeight="1" x14ac:dyDescent="0.3"/>
    <row r="27" spans="1:20" ht="18" customHeight="1" x14ac:dyDescent="0.3"/>
    <row r="28" spans="1:20" ht="18" customHeight="1" x14ac:dyDescent="0.3"/>
    <row r="29" spans="1:20" ht="18" customHeight="1" x14ac:dyDescent="0.3"/>
    <row r="30" spans="1:20" ht="18" customHeight="1" x14ac:dyDescent="0.3"/>
    <row r="31" spans="1:20" ht="18" customHeight="1" x14ac:dyDescent="0.3"/>
    <row r="32" spans="1:20" ht="18" customHeight="1" x14ac:dyDescent="0.3"/>
    <row r="33" ht="15.9" customHeight="1" x14ac:dyDescent="0.3"/>
    <row r="34" ht="15.9" customHeight="1" x14ac:dyDescent="0.3"/>
    <row r="35" ht="15.9" customHeight="1" x14ac:dyDescent="0.3"/>
    <row r="36" ht="15.9" customHeight="1" x14ac:dyDescent="0.3"/>
  </sheetData>
  <mergeCells count="5">
    <mergeCell ref="B3:D3"/>
    <mergeCell ref="E3:G3"/>
    <mergeCell ref="H3:J3"/>
    <mergeCell ref="K3:M3"/>
    <mergeCell ref="A1:G1"/>
  </mergeCells>
  <hyperlinks>
    <hyperlink ref="A1:G1" location="CONTENT!B4" display="Back to table of contents" xr:uid="{11EB4952-F5FD-471E-9B32-7B5DD6D8A0EB}"/>
    <hyperlink ref="A1" location="CONTENT!A1" display="Back to table of contents" xr:uid="{E082B43A-070B-40A9-967D-45042AE0821B}"/>
  </hyperlinks>
  <pageMargins left="0.75" right="0.25" top="0.86614173228346503" bottom="0" header="0.511811023622047" footer="0.511811023622047"/>
  <pageSetup paperSize="9" orientation="landscape" r:id="rId1"/>
  <headerFooter alignWithMargins="0"/>
  <ignoredErrors>
    <ignoredError sqref="A7" twoDigitTextYear="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6"/>
  <sheetViews>
    <sheetView showGridLines="0" workbookViewId="0">
      <selection sqref="A1:I1"/>
    </sheetView>
  </sheetViews>
  <sheetFormatPr defaultColWidth="7" defaultRowHeight="13.2" x14ac:dyDescent="0.25"/>
  <cols>
    <col min="1" max="1" width="4.5" style="4" customWidth="1"/>
    <col min="2" max="2" width="5.3984375" style="4" customWidth="1"/>
    <col min="3" max="9" width="9.5" style="4" customWidth="1"/>
    <col min="10" max="10" width="1.5" style="4" customWidth="1"/>
    <col min="11" max="16384" width="7" style="4"/>
  </cols>
  <sheetData>
    <row r="1" spans="1:12" s="1" customFormat="1" ht="15.6" x14ac:dyDescent="0.3">
      <c r="A1" s="5863" t="s">
        <v>0</v>
      </c>
      <c r="B1" s="5863"/>
      <c r="C1" s="5863"/>
      <c r="D1" s="5863"/>
      <c r="E1" s="5863"/>
      <c r="F1" s="5863"/>
      <c r="G1" s="5863"/>
      <c r="H1" s="5863"/>
      <c r="I1" s="5863"/>
    </row>
    <row r="2" spans="1:12" ht="25.5" customHeight="1" x14ac:dyDescent="0.25">
      <c r="A2" s="2" t="s">
        <v>1</v>
      </c>
      <c r="B2" s="3"/>
      <c r="C2" s="3"/>
      <c r="D2" s="3"/>
      <c r="E2" s="3"/>
      <c r="F2" s="3"/>
      <c r="G2" s="3"/>
      <c r="H2" s="3"/>
      <c r="I2" s="3"/>
    </row>
    <row r="3" spans="1:12" ht="20.100000000000001" customHeight="1" x14ac:dyDescent="0.25">
      <c r="A3" s="5" t="s">
        <v>210</v>
      </c>
      <c r="C3" s="6"/>
    </row>
    <row r="4" spans="1:12" ht="4.5" customHeight="1" thickBot="1" x14ac:dyDescent="0.3">
      <c r="B4" s="7"/>
    </row>
    <row r="5" spans="1:12" ht="23.25" customHeight="1" thickBot="1" x14ac:dyDescent="0.3">
      <c r="A5" s="5924" t="s">
        <v>2</v>
      </c>
      <c r="B5" s="5925"/>
      <c r="C5" s="8"/>
      <c r="D5" s="9" t="s">
        <v>3</v>
      </c>
      <c r="E5" s="10"/>
      <c r="F5" s="8"/>
      <c r="G5" s="9" t="s">
        <v>4</v>
      </c>
      <c r="H5" s="11"/>
      <c r="I5" s="5926" t="s">
        <v>5</v>
      </c>
    </row>
    <row r="6" spans="1:12" ht="27" customHeight="1" thickBot="1" x14ac:dyDescent="0.3">
      <c r="A6" s="5924"/>
      <c r="B6" s="5925"/>
      <c r="C6" s="12" t="s">
        <v>6</v>
      </c>
      <c r="D6" s="13" t="s">
        <v>7</v>
      </c>
      <c r="E6" s="14" t="s">
        <v>8</v>
      </c>
      <c r="F6" s="12" t="s">
        <v>6</v>
      </c>
      <c r="G6" s="13" t="s">
        <v>7</v>
      </c>
      <c r="H6" s="15" t="s">
        <v>8</v>
      </c>
      <c r="I6" s="5927"/>
    </row>
    <row r="7" spans="1:12" ht="35.25" customHeight="1" x14ac:dyDescent="0.25">
      <c r="A7" s="16"/>
      <c r="B7" s="25" t="s">
        <v>9</v>
      </c>
      <c r="C7" s="18">
        <v>1354589</v>
      </c>
      <c r="D7" s="19">
        <v>45947</v>
      </c>
      <c r="E7" s="20">
        <v>1308642</v>
      </c>
      <c r="F7" s="18">
        <v>1353618</v>
      </c>
      <c r="G7" s="19">
        <v>48258</v>
      </c>
      <c r="H7" s="21">
        <v>1305360</v>
      </c>
      <c r="I7" s="22">
        <v>971</v>
      </c>
      <c r="L7" s="23"/>
    </row>
    <row r="8" spans="1:12" ht="35.25" customHeight="1" x14ac:dyDescent="0.25">
      <c r="A8" s="16"/>
      <c r="B8" s="25" t="s">
        <v>10</v>
      </c>
      <c r="C8" s="18">
        <v>1391481</v>
      </c>
      <c r="D8" s="19">
        <v>44476</v>
      </c>
      <c r="E8" s="20">
        <v>1347005</v>
      </c>
      <c r="F8" s="18">
        <v>1390649</v>
      </c>
      <c r="G8" s="19">
        <v>40641</v>
      </c>
      <c r="H8" s="21">
        <v>1350008</v>
      </c>
      <c r="I8" s="22">
        <v>832</v>
      </c>
      <c r="L8" s="23"/>
    </row>
    <row r="9" spans="1:12" ht="35.25" customHeight="1" x14ac:dyDescent="0.25">
      <c r="A9" s="16"/>
      <c r="B9" s="26" t="s">
        <v>11</v>
      </c>
      <c r="C9" s="18">
        <v>1458873</v>
      </c>
      <c r="D9" s="19">
        <v>36774</v>
      </c>
      <c r="E9" s="20">
        <v>1422099</v>
      </c>
      <c r="F9" s="18">
        <v>1454651</v>
      </c>
      <c r="G9" s="19">
        <v>30537</v>
      </c>
      <c r="H9" s="21">
        <v>1424114</v>
      </c>
      <c r="I9" s="22">
        <v>4222</v>
      </c>
      <c r="L9" s="23"/>
    </row>
    <row r="10" spans="1:12" ht="35.25" customHeight="1" x14ac:dyDescent="0.25">
      <c r="A10" s="16"/>
      <c r="B10" s="25" t="s">
        <v>12</v>
      </c>
      <c r="C10" s="18">
        <v>1602258</v>
      </c>
      <c r="D10" s="19">
        <v>42370</v>
      </c>
      <c r="E10" s="20">
        <v>1559888</v>
      </c>
      <c r="F10" s="18">
        <v>1600154</v>
      </c>
      <c r="G10" s="19">
        <v>40907</v>
      </c>
      <c r="H10" s="21">
        <v>1559247</v>
      </c>
      <c r="I10" s="22">
        <v>2104</v>
      </c>
      <c r="L10" s="23"/>
    </row>
    <row r="11" spans="1:12" ht="35.25" customHeight="1" x14ac:dyDescent="0.25">
      <c r="A11" s="16"/>
      <c r="B11" s="25" t="s">
        <v>13</v>
      </c>
      <c r="C11" s="18">
        <v>1775462</v>
      </c>
      <c r="D11" s="19">
        <v>59548</v>
      </c>
      <c r="E11" s="20">
        <v>1715914</v>
      </c>
      <c r="F11" s="18">
        <v>1772498</v>
      </c>
      <c r="G11" s="19">
        <v>54205</v>
      </c>
      <c r="H11" s="27">
        <v>1718293</v>
      </c>
      <c r="I11" s="28">
        <v>2964</v>
      </c>
      <c r="L11" s="23"/>
    </row>
    <row r="12" spans="1:12" ht="35.25" customHeight="1" x14ac:dyDescent="0.25">
      <c r="A12" s="16"/>
      <c r="B12" s="25" t="s">
        <v>14</v>
      </c>
      <c r="C12" s="18">
        <v>1875872</v>
      </c>
      <c r="D12" s="19">
        <v>55078</v>
      </c>
      <c r="E12" s="20">
        <v>1820794</v>
      </c>
      <c r="F12" s="18">
        <v>1872624</v>
      </c>
      <c r="G12" s="19">
        <v>53331</v>
      </c>
      <c r="H12" s="19">
        <v>1819293</v>
      </c>
      <c r="I12" s="28">
        <v>3248</v>
      </c>
      <c r="L12" s="23"/>
    </row>
    <row r="13" spans="1:12" ht="35.25" customHeight="1" x14ac:dyDescent="0.25">
      <c r="A13" s="16"/>
      <c r="B13" s="25" t="s">
        <v>15</v>
      </c>
      <c r="C13" s="18">
        <v>1959517</v>
      </c>
      <c r="D13" s="19">
        <v>72984</v>
      </c>
      <c r="E13" s="20">
        <v>1886533</v>
      </c>
      <c r="F13" s="18">
        <v>1957115</v>
      </c>
      <c r="G13" s="19">
        <v>71266</v>
      </c>
      <c r="H13" s="19">
        <v>1885849</v>
      </c>
      <c r="I13" s="28">
        <v>2402</v>
      </c>
      <c r="L13" s="23"/>
    </row>
    <row r="14" spans="1:12" ht="35.25" customHeight="1" x14ac:dyDescent="0.25">
      <c r="A14" s="16"/>
      <c r="B14" s="25">
        <v>2019</v>
      </c>
      <c r="C14" s="18">
        <v>1973405</v>
      </c>
      <c r="D14" s="19">
        <v>84473</v>
      </c>
      <c r="E14" s="20">
        <v>1888932</v>
      </c>
      <c r="F14" s="18">
        <v>1978906</v>
      </c>
      <c r="G14" s="19">
        <v>88175</v>
      </c>
      <c r="H14" s="29">
        <v>1890731</v>
      </c>
      <c r="I14" s="22">
        <v>-5501</v>
      </c>
      <c r="L14" s="23"/>
    </row>
    <row r="15" spans="1:12" ht="35.25" customHeight="1" x14ac:dyDescent="0.25">
      <c r="A15" s="16"/>
      <c r="B15" s="25">
        <v>2020</v>
      </c>
      <c r="C15" s="18">
        <v>501351</v>
      </c>
      <c r="D15" s="19">
        <v>43529</v>
      </c>
      <c r="E15" s="20">
        <v>457822</v>
      </c>
      <c r="F15" s="18">
        <v>550916</v>
      </c>
      <c r="G15" s="19">
        <v>41629</v>
      </c>
      <c r="H15" s="29">
        <v>509287</v>
      </c>
      <c r="I15" s="22">
        <v>-49565</v>
      </c>
      <c r="L15" s="23"/>
    </row>
    <row r="16" spans="1:12" ht="35.25" customHeight="1" x14ac:dyDescent="0.25">
      <c r="A16" s="16"/>
      <c r="B16" s="25">
        <v>2021</v>
      </c>
      <c r="C16" s="18">
        <v>259272</v>
      </c>
      <c r="D16" s="19">
        <v>1342</v>
      </c>
      <c r="E16" s="20">
        <v>257930</v>
      </c>
      <c r="F16" s="18">
        <v>243291</v>
      </c>
      <c r="G16" s="19">
        <v>1819</v>
      </c>
      <c r="H16" s="29">
        <v>241472</v>
      </c>
      <c r="I16" s="22">
        <v>15981</v>
      </c>
      <c r="L16" s="23"/>
    </row>
    <row r="17" spans="1:12" ht="35.25" customHeight="1" x14ac:dyDescent="0.25">
      <c r="A17" s="16"/>
      <c r="B17" s="25">
        <v>2022</v>
      </c>
      <c r="C17" s="18">
        <v>1407067</v>
      </c>
      <c r="D17" s="19">
        <v>13253</v>
      </c>
      <c r="E17" s="20">
        <v>1393814</v>
      </c>
      <c r="F17" s="18">
        <v>1385869</v>
      </c>
      <c r="G17" s="19">
        <v>12540</v>
      </c>
      <c r="H17" s="29">
        <v>1373329</v>
      </c>
      <c r="I17" s="22">
        <v>21198</v>
      </c>
      <c r="L17" s="23"/>
    </row>
    <row r="18" spans="1:12" ht="35.25" customHeight="1" x14ac:dyDescent="0.25">
      <c r="A18" s="16"/>
      <c r="B18" s="25">
        <v>2023</v>
      </c>
      <c r="C18" s="18">
        <v>1881771</v>
      </c>
      <c r="D18" s="19">
        <v>46223</v>
      </c>
      <c r="E18" s="20">
        <v>1835548</v>
      </c>
      <c r="F18" s="18">
        <v>1872695</v>
      </c>
      <c r="G18" s="19">
        <v>41448</v>
      </c>
      <c r="H18" s="29">
        <v>1831247</v>
      </c>
      <c r="I18" s="22">
        <v>9076</v>
      </c>
      <c r="L18" s="23"/>
    </row>
    <row r="19" spans="1:12" ht="35.25" customHeight="1" x14ac:dyDescent="0.25">
      <c r="A19" s="16"/>
      <c r="B19" s="25">
        <v>2024</v>
      </c>
      <c r="C19" s="18">
        <v>2064923</v>
      </c>
      <c r="D19" s="19">
        <v>90836</v>
      </c>
      <c r="E19" s="20">
        <v>1974087</v>
      </c>
      <c r="F19" s="18">
        <v>2052953</v>
      </c>
      <c r="G19" s="19">
        <v>85932</v>
      </c>
      <c r="H19" s="29">
        <v>1967021</v>
      </c>
      <c r="I19" s="22">
        <v>11970</v>
      </c>
      <c r="L19" s="23"/>
    </row>
    <row r="20" spans="1:12" ht="35.25" customHeight="1" x14ac:dyDescent="0.25">
      <c r="A20" s="30">
        <v>2024</v>
      </c>
      <c r="B20" s="17" t="s">
        <v>16</v>
      </c>
      <c r="C20" s="18">
        <v>517044</v>
      </c>
      <c r="D20" s="19">
        <v>43832</v>
      </c>
      <c r="E20" s="20">
        <v>473212</v>
      </c>
      <c r="F20" s="18">
        <v>533741</v>
      </c>
      <c r="G20" s="19">
        <v>44300</v>
      </c>
      <c r="H20" s="21">
        <v>489441</v>
      </c>
      <c r="I20" s="22">
        <v>-16697</v>
      </c>
      <c r="L20" s="23"/>
    </row>
    <row r="21" spans="1:12" ht="35.25" customHeight="1" x14ac:dyDescent="0.25">
      <c r="A21" s="31"/>
      <c r="B21" s="32" t="s">
        <v>17</v>
      </c>
      <c r="C21" s="18">
        <v>457707</v>
      </c>
      <c r="D21" s="19">
        <v>18044</v>
      </c>
      <c r="E21" s="20">
        <v>439663</v>
      </c>
      <c r="F21" s="18">
        <v>467373</v>
      </c>
      <c r="G21" s="19">
        <v>17277</v>
      </c>
      <c r="H21" s="21">
        <v>450096</v>
      </c>
      <c r="I21" s="22">
        <v>-9666</v>
      </c>
      <c r="L21" s="23"/>
    </row>
    <row r="22" spans="1:12" ht="35.25" customHeight="1" x14ac:dyDescent="0.25">
      <c r="A22" s="16"/>
      <c r="B22" s="32" t="s">
        <v>18</v>
      </c>
      <c r="C22" s="18">
        <v>484830</v>
      </c>
      <c r="D22" s="19">
        <v>4025</v>
      </c>
      <c r="E22" s="20">
        <v>480805</v>
      </c>
      <c r="F22" s="18">
        <v>475862</v>
      </c>
      <c r="G22" s="19">
        <v>2909</v>
      </c>
      <c r="H22" s="27">
        <v>472953</v>
      </c>
      <c r="I22" s="28">
        <v>8968</v>
      </c>
      <c r="L22" s="23"/>
    </row>
    <row r="23" spans="1:12" ht="35.25" customHeight="1" thickBot="1" x14ac:dyDescent="0.3">
      <c r="A23" s="33"/>
      <c r="B23" s="34" t="s">
        <v>19</v>
      </c>
      <c r="C23" s="35">
        <v>605342</v>
      </c>
      <c r="D23" s="36">
        <v>24935</v>
      </c>
      <c r="E23" s="36">
        <v>580407</v>
      </c>
      <c r="F23" s="35">
        <v>575977</v>
      </c>
      <c r="G23" s="36">
        <v>21446</v>
      </c>
      <c r="H23" s="37">
        <v>554531</v>
      </c>
      <c r="I23" s="38">
        <v>29365</v>
      </c>
      <c r="L23" s="23"/>
    </row>
    <row r="24" spans="1:12" s="40" customFormat="1" ht="20.100000000000001" customHeight="1" x14ac:dyDescent="0.25">
      <c r="A24" s="39">
        <v>1</v>
      </c>
      <c r="B24" s="40" t="s">
        <v>20</v>
      </c>
    </row>
    <row r="25" spans="1:12" s="40" customFormat="1" ht="20.25" customHeight="1" x14ac:dyDescent="0.25">
      <c r="A25" s="39"/>
      <c r="B25" s="40" t="s">
        <v>21</v>
      </c>
    </row>
    <row r="26" spans="1:12" s="40" customFormat="1" ht="17.25" customHeight="1" x14ac:dyDescent="0.25">
      <c r="A26" s="41"/>
      <c r="C26" s="41"/>
    </row>
  </sheetData>
  <mergeCells count="3">
    <mergeCell ref="A1:I1"/>
    <mergeCell ref="A5:B6"/>
    <mergeCell ref="I5:I6"/>
  </mergeCells>
  <hyperlinks>
    <hyperlink ref="A1" location="CONTENT!A1" display="Back to table of contents" xr:uid="{00000000-0004-0000-0100-000000000000}"/>
    <hyperlink ref="A1:I1" location="CONTENT!B50" display="Back to table of contents" xr:uid="{00000000-0004-0000-0100-000001000000}"/>
  </hyperlinks>
  <pageMargins left="0.7" right="0.7" top="0.75" bottom="0.42" header="0.3" footer="0.3"/>
  <pageSetup paperSize="9" orientation="portrait" horizontalDpi="4294967294" verticalDpi="4294967294" r:id="rId1"/>
  <headerFooter alignWithMargins="0"/>
  <ignoredErrors>
    <ignoredError sqref="B7:B26"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1"/>
  <sheetViews>
    <sheetView showGridLines="0" workbookViewId="0">
      <selection sqref="A1:I1"/>
    </sheetView>
  </sheetViews>
  <sheetFormatPr defaultColWidth="7" defaultRowHeight="13.2" x14ac:dyDescent="0.25"/>
  <cols>
    <col min="1" max="1" width="2.3984375" style="43" customWidth="1"/>
    <col min="2" max="2" width="7" style="43"/>
    <col min="3" max="3" width="7.69921875" style="43" customWidth="1"/>
    <col min="4" max="4" width="10.5" style="43" customWidth="1"/>
    <col min="5" max="5" width="1.19921875" style="43" customWidth="1"/>
    <col min="6" max="6" width="4.3984375" style="43" customWidth="1"/>
    <col min="7" max="7" width="13.3984375" style="43" customWidth="1"/>
    <col min="8" max="8" width="4.3984375" style="43" customWidth="1"/>
    <col min="9" max="9" width="1" style="43" customWidth="1"/>
    <col min="10" max="10" width="4.3984375" style="43" customWidth="1"/>
    <col min="11" max="11" width="15.09765625" style="43" customWidth="1"/>
    <col min="12" max="12" width="4.3984375" style="43" customWidth="1"/>
    <col min="13" max="13" width="3.8984375" style="43" customWidth="1"/>
    <col min="14" max="16384" width="7" style="43"/>
  </cols>
  <sheetData>
    <row r="1" spans="1:13" s="1" customFormat="1" ht="15.6" x14ac:dyDescent="0.3">
      <c r="A1" s="5863" t="s">
        <v>0</v>
      </c>
      <c r="B1" s="5863"/>
      <c r="C1" s="5863"/>
      <c r="D1" s="5863"/>
      <c r="E1" s="5863"/>
      <c r="F1" s="5863"/>
      <c r="G1" s="5863"/>
      <c r="H1" s="5863"/>
      <c r="I1" s="5863"/>
    </row>
    <row r="2" spans="1:13" ht="33.75" customHeight="1" x14ac:dyDescent="0.25">
      <c r="A2" s="5928" t="s">
        <v>218</v>
      </c>
      <c r="B2" s="5928"/>
      <c r="C2" s="5928"/>
      <c r="D2" s="5928"/>
      <c r="E2" s="5928"/>
      <c r="F2" s="5928"/>
      <c r="G2" s="5928"/>
      <c r="H2" s="5928"/>
      <c r="I2" s="5928"/>
      <c r="J2" s="5928"/>
      <c r="K2" s="5928"/>
      <c r="L2" s="5928"/>
      <c r="M2" s="42"/>
    </row>
    <row r="3" spans="1:13" ht="8.25" customHeight="1" thickBot="1" x14ac:dyDescent="0.3">
      <c r="A3" s="44"/>
      <c r="B3" s="42"/>
      <c r="C3" s="42"/>
      <c r="D3" s="42"/>
      <c r="E3" s="42"/>
      <c r="F3" s="42"/>
      <c r="G3" s="42"/>
      <c r="H3" s="42"/>
      <c r="I3" s="42"/>
      <c r="J3" s="42"/>
      <c r="K3" s="42"/>
      <c r="L3" s="42"/>
      <c r="M3" s="42"/>
    </row>
    <row r="4" spans="1:13" ht="25.5" customHeight="1" x14ac:dyDescent="0.25">
      <c r="A4" s="5929" t="s">
        <v>22</v>
      </c>
      <c r="B4" s="5930"/>
      <c r="C4" s="5930"/>
      <c r="D4" s="5931"/>
      <c r="E4" s="5935" t="s">
        <v>23</v>
      </c>
      <c r="F4" s="5936"/>
      <c r="G4" s="5936"/>
      <c r="H4" s="5937"/>
      <c r="I4" s="5935" t="s">
        <v>24</v>
      </c>
      <c r="J4" s="5936"/>
      <c r="K4" s="5936"/>
      <c r="L4" s="5941"/>
      <c r="M4" s="42"/>
    </row>
    <row r="5" spans="1:13" ht="13.5" customHeight="1" x14ac:dyDescent="0.25">
      <c r="A5" s="5932"/>
      <c r="B5" s="5933"/>
      <c r="C5" s="5933"/>
      <c r="D5" s="5934"/>
      <c r="E5" s="5938"/>
      <c r="F5" s="5939"/>
      <c r="G5" s="5939"/>
      <c r="H5" s="5940"/>
      <c r="I5" s="5938"/>
      <c r="J5" s="5939"/>
      <c r="K5" s="5939"/>
      <c r="L5" s="5942"/>
      <c r="M5" s="42"/>
    </row>
    <row r="6" spans="1:13" ht="28.35" customHeight="1" x14ac:dyDescent="0.25">
      <c r="A6" s="45"/>
      <c r="B6" s="46" t="s">
        <v>25</v>
      </c>
      <c r="C6" s="46"/>
      <c r="D6" s="47"/>
      <c r="E6" s="46"/>
      <c r="F6" s="46"/>
      <c r="G6" s="48">
        <v>36191</v>
      </c>
      <c r="H6" s="49"/>
      <c r="I6" s="46"/>
      <c r="J6" s="46"/>
      <c r="K6" s="48">
        <v>30187</v>
      </c>
      <c r="L6" s="50"/>
      <c r="M6" s="42"/>
    </row>
    <row r="7" spans="1:13" ht="28.35" customHeight="1" x14ac:dyDescent="0.25">
      <c r="A7" s="51"/>
      <c r="B7" s="42" t="s">
        <v>26</v>
      </c>
      <c r="C7" s="42"/>
      <c r="D7" s="52"/>
      <c r="E7" s="42"/>
      <c r="F7" s="42"/>
      <c r="G7" s="53">
        <v>292081</v>
      </c>
      <c r="H7" s="54"/>
      <c r="I7" s="42"/>
      <c r="J7" s="42"/>
      <c r="K7" s="53">
        <v>300808</v>
      </c>
      <c r="L7" s="55"/>
      <c r="M7" s="42"/>
    </row>
    <row r="8" spans="1:13" ht="28.35" customHeight="1" x14ac:dyDescent="0.25">
      <c r="A8" s="51"/>
      <c r="B8" s="42" t="s">
        <v>27</v>
      </c>
      <c r="C8" s="42"/>
      <c r="D8" s="52"/>
      <c r="E8" s="42"/>
      <c r="F8" s="42"/>
      <c r="G8" s="53">
        <v>72971</v>
      </c>
      <c r="H8" s="54"/>
      <c r="I8" s="42"/>
      <c r="J8" s="42"/>
      <c r="K8" s="53">
        <v>75031</v>
      </c>
      <c r="L8" s="55"/>
      <c r="M8" s="42"/>
    </row>
    <row r="9" spans="1:13" ht="28.35" customHeight="1" x14ac:dyDescent="0.25">
      <c r="A9" s="51"/>
      <c r="B9" s="42" t="s">
        <v>28</v>
      </c>
      <c r="C9" s="42"/>
      <c r="D9" s="52"/>
      <c r="E9" s="42"/>
      <c r="F9" s="42"/>
      <c r="G9" s="53">
        <v>15</v>
      </c>
      <c r="H9" s="54"/>
      <c r="I9" s="42"/>
      <c r="J9" s="42"/>
      <c r="K9" s="53">
        <v>17</v>
      </c>
      <c r="L9" s="55"/>
      <c r="M9" s="42"/>
    </row>
    <row r="10" spans="1:13" ht="28.35" customHeight="1" x14ac:dyDescent="0.25">
      <c r="A10" s="51"/>
      <c r="B10" s="42" t="s">
        <v>29</v>
      </c>
      <c r="C10" s="42"/>
      <c r="D10" s="52"/>
      <c r="E10" s="42"/>
      <c r="F10" s="42"/>
      <c r="G10" s="53">
        <v>121329</v>
      </c>
      <c r="H10" s="54"/>
      <c r="I10" s="42"/>
      <c r="J10" s="42"/>
      <c r="K10" s="53">
        <v>111916</v>
      </c>
      <c r="L10" s="55"/>
      <c r="M10" s="42"/>
    </row>
    <row r="11" spans="1:13" ht="28.35" customHeight="1" x14ac:dyDescent="0.25">
      <c r="A11" s="51"/>
      <c r="B11" s="42" t="s">
        <v>30</v>
      </c>
      <c r="C11" s="42"/>
      <c r="D11" s="52"/>
      <c r="E11" s="42"/>
      <c r="F11" s="42"/>
      <c r="G11" s="53">
        <v>6266</v>
      </c>
      <c r="H11" s="54"/>
      <c r="I11" s="42"/>
      <c r="J11" s="42"/>
      <c r="K11" s="53">
        <v>6355</v>
      </c>
      <c r="L11" s="55"/>
      <c r="M11" s="42"/>
    </row>
    <row r="12" spans="1:13" ht="28.35" customHeight="1" x14ac:dyDescent="0.25">
      <c r="A12" s="51"/>
      <c r="B12" s="42" t="s">
        <v>31</v>
      </c>
      <c r="C12" s="42"/>
      <c r="D12" s="52"/>
      <c r="E12" s="42"/>
      <c r="F12" s="42"/>
      <c r="G12" s="53">
        <v>34671</v>
      </c>
      <c r="H12" s="54"/>
      <c r="I12" s="42"/>
      <c r="J12" s="42"/>
      <c r="K12" s="53">
        <v>31971</v>
      </c>
      <c r="L12" s="55"/>
      <c r="M12" s="42"/>
    </row>
    <row r="13" spans="1:13" ht="28.35" customHeight="1" x14ac:dyDescent="0.25">
      <c r="A13" s="51"/>
      <c r="B13" s="42" t="s">
        <v>32</v>
      </c>
      <c r="C13" s="42"/>
      <c r="D13" s="52"/>
      <c r="E13" s="42"/>
      <c r="F13" s="42"/>
      <c r="G13" s="53">
        <v>61847</v>
      </c>
      <c r="H13" s="54"/>
      <c r="I13" s="42"/>
      <c r="J13" s="42"/>
      <c r="K13" s="53">
        <v>37229</v>
      </c>
      <c r="L13" s="55"/>
      <c r="M13" s="42"/>
    </row>
    <row r="14" spans="1:13" ht="28.35" customHeight="1" x14ac:dyDescent="0.25">
      <c r="A14" s="51"/>
      <c r="B14" s="42" t="s">
        <v>33</v>
      </c>
      <c r="C14" s="42"/>
      <c r="D14" s="52"/>
      <c r="E14" s="42"/>
      <c r="F14" s="42"/>
      <c r="G14" s="53">
        <v>28399</v>
      </c>
      <c r="H14" s="54"/>
      <c r="I14" s="42"/>
      <c r="J14" s="42"/>
      <c r="K14" s="53">
        <v>25379</v>
      </c>
      <c r="L14" s="55"/>
      <c r="M14" s="42"/>
    </row>
    <row r="15" spans="1:13" ht="28.35" customHeight="1" x14ac:dyDescent="0.25">
      <c r="A15" s="51"/>
      <c r="B15" s="56" t="s">
        <v>34</v>
      </c>
      <c r="C15" s="42"/>
      <c r="D15" s="52"/>
      <c r="E15" s="42"/>
      <c r="F15" s="42"/>
      <c r="G15" s="53">
        <v>182</v>
      </c>
      <c r="H15" s="54"/>
      <c r="I15" s="42"/>
      <c r="J15" s="42"/>
      <c r="K15" s="53">
        <v>75</v>
      </c>
      <c r="L15" s="55"/>
      <c r="M15" s="42"/>
    </row>
    <row r="16" spans="1:13" ht="28.35" customHeight="1" x14ac:dyDescent="0.25">
      <c r="A16" s="51"/>
      <c r="B16" s="42" t="s">
        <v>35</v>
      </c>
      <c r="C16" s="42"/>
      <c r="D16" s="52"/>
      <c r="E16" s="42"/>
      <c r="F16" s="42"/>
      <c r="G16" s="53">
        <v>308857</v>
      </c>
      <c r="H16" s="54"/>
      <c r="I16" s="42"/>
      <c r="J16" s="42"/>
      <c r="K16" s="53">
        <v>322391</v>
      </c>
      <c r="L16" s="55"/>
      <c r="M16" s="42"/>
    </row>
    <row r="17" spans="1:13" ht="28.35" customHeight="1" x14ac:dyDescent="0.25">
      <c r="A17" s="51"/>
      <c r="B17" s="42" t="s">
        <v>36</v>
      </c>
      <c r="C17" s="42"/>
      <c r="D17" s="52"/>
      <c r="E17" s="42"/>
      <c r="F17" s="42"/>
      <c r="G17" s="53">
        <v>139615</v>
      </c>
      <c r="H17" s="54"/>
      <c r="I17" s="42"/>
      <c r="J17" s="42"/>
      <c r="K17" s="53">
        <v>139047</v>
      </c>
      <c r="L17" s="55"/>
      <c r="M17" s="42"/>
    </row>
    <row r="18" spans="1:13" ht="28.35" customHeight="1" x14ac:dyDescent="0.25">
      <c r="A18" s="51"/>
      <c r="B18" s="42" t="s">
        <v>37</v>
      </c>
      <c r="C18" s="42"/>
      <c r="D18" s="52"/>
      <c r="E18" s="42"/>
      <c r="F18" s="42"/>
      <c r="G18" s="53">
        <v>18047</v>
      </c>
      <c r="H18" s="54"/>
      <c r="I18" s="42"/>
      <c r="J18" s="42"/>
      <c r="K18" s="53">
        <v>19326</v>
      </c>
      <c r="L18" s="55"/>
      <c r="M18" s="42"/>
    </row>
    <row r="19" spans="1:13" ht="28.35" customHeight="1" x14ac:dyDescent="0.25">
      <c r="A19" s="51"/>
      <c r="B19" s="42" t="s">
        <v>38</v>
      </c>
      <c r="C19" s="42"/>
      <c r="D19" s="52"/>
      <c r="E19" s="42"/>
      <c r="F19" s="42"/>
      <c r="G19" s="53">
        <v>6029</v>
      </c>
      <c r="H19" s="54"/>
      <c r="I19" s="42"/>
      <c r="J19" s="42"/>
      <c r="K19" s="53">
        <v>343</v>
      </c>
      <c r="L19" s="55"/>
      <c r="M19" s="42"/>
    </row>
    <row r="20" spans="1:13" ht="28.35" customHeight="1" x14ac:dyDescent="0.25">
      <c r="A20" s="51"/>
      <c r="B20" s="42" t="s">
        <v>39</v>
      </c>
      <c r="C20" s="42"/>
      <c r="D20" s="52"/>
      <c r="E20" s="42"/>
      <c r="F20" s="42"/>
      <c r="G20" s="53">
        <v>195462</v>
      </c>
      <c r="H20" s="54"/>
      <c r="I20" s="42"/>
      <c r="J20" s="42"/>
      <c r="K20" s="53">
        <v>188590</v>
      </c>
      <c r="L20" s="55"/>
      <c r="M20" s="42"/>
    </row>
    <row r="21" spans="1:13" ht="28.35" customHeight="1" x14ac:dyDescent="0.25">
      <c r="A21" s="51"/>
      <c r="B21" s="42" t="s">
        <v>40</v>
      </c>
      <c r="C21" s="42"/>
      <c r="D21" s="52"/>
      <c r="E21" s="42"/>
      <c r="F21" s="42"/>
      <c r="G21" s="53">
        <v>363456</v>
      </c>
      <c r="H21" s="54"/>
      <c r="I21" s="42"/>
      <c r="J21" s="42"/>
      <c r="K21" s="53">
        <v>377673</v>
      </c>
      <c r="L21" s="55"/>
      <c r="M21" s="42"/>
    </row>
    <row r="22" spans="1:13" ht="28.35" customHeight="1" x14ac:dyDescent="0.25">
      <c r="A22" s="51"/>
      <c r="B22" s="42" t="s">
        <v>41</v>
      </c>
      <c r="C22" s="42"/>
      <c r="D22" s="52"/>
      <c r="E22" s="42"/>
      <c r="F22" s="42"/>
      <c r="G22" s="53">
        <v>136072</v>
      </c>
      <c r="H22" s="54"/>
      <c r="I22" s="42"/>
      <c r="J22" s="42"/>
      <c r="K22" s="53">
        <v>141830</v>
      </c>
      <c r="L22" s="55"/>
      <c r="M22" s="42"/>
    </row>
    <row r="23" spans="1:13" ht="28.35" customHeight="1" x14ac:dyDescent="0.25">
      <c r="A23" s="51"/>
      <c r="B23" s="42" t="s">
        <v>42</v>
      </c>
      <c r="C23" s="42"/>
      <c r="D23" s="52"/>
      <c r="E23" s="42"/>
      <c r="F23" s="42"/>
      <c r="G23" s="53">
        <v>243433</v>
      </c>
      <c r="H23" s="54"/>
      <c r="I23" s="42"/>
      <c r="J23" s="42"/>
      <c r="K23" s="53">
        <v>244785</v>
      </c>
      <c r="L23" s="55"/>
      <c r="M23" s="42"/>
    </row>
    <row r="24" spans="1:13" ht="6" customHeight="1" x14ac:dyDescent="0.25">
      <c r="A24" s="57"/>
      <c r="B24" s="58"/>
      <c r="C24" s="58"/>
      <c r="D24" s="59"/>
      <c r="E24" s="58"/>
      <c r="F24" s="58"/>
      <c r="G24" s="60"/>
      <c r="H24" s="61"/>
      <c r="I24" s="58"/>
      <c r="J24" s="58"/>
      <c r="K24" s="60"/>
      <c r="L24" s="62"/>
      <c r="M24" s="42"/>
    </row>
    <row r="25" spans="1:13" ht="28.5" customHeight="1" thickBot="1" x14ac:dyDescent="0.3">
      <c r="A25" s="63"/>
      <c r="B25" s="64" t="s">
        <v>43</v>
      </c>
      <c r="C25" s="65"/>
      <c r="D25" s="66"/>
      <c r="E25" s="65"/>
      <c r="F25" s="65"/>
      <c r="G25" s="67">
        <v>2064923</v>
      </c>
      <c r="H25" s="68"/>
      <c r="I25" s="65"/>
      <c r="J25" s="65"/>
      <c r="K25" s="67">
        <v>2052953</v>
      </c>
      <c r="L25" s="69"/>
      <c r="M25" s="70"/>
    </row>
    <row r="26" spans="1:13" ht="0.75" hidden="1" customHeight="1" x14ac:dyDescent="0.25">
      <c r="A26" s="71"/>
      <c r="B26" s="72"/>
      <c r="C26" s="72"/>
      <c r="D26" s="73"/>
      <c r="E26" s="72"/>
      <c r="F26" s="72"/>
      <c r="G26" s="72"/>
      <c r="H26" s="73"/>
      <c r="I26" s="72"/>
      <c r="J26" s="72"/>
      <c r="K26" s="72"/>
      <c r="L26" s="74"/>
      <c r="M26" s="42"/>
    </row>
    <row r="27" spans="1:13" ht="20.100000000000001" customHeight="1" x14ac:dyDescent="0.25">
      <c r="A27" s="75">
        <v>1</v>
      </c>
      <c r="B27" s="40" t="s">
        <v>44</v>
      </c>
      <c r="C27" s="76"/>
      <c r="D27" s="42"/>
      <c r="E27" s="42"/>
      <c r="F27" s="42"/>
      <c r="G27" s="42"/>
      <c r="H27" s="42"/>
      <c r="I27" s="42"/>
      <c r="J27" s="42"/>
      <c r="K27" s="42"/>
      <c r="L27" s="42"/>
      <c r="M27" s="42"/>
    </row>
    <row r="28" spans="1:13" ht="20.100000000000001" customHeight="1" x14ac:dyDescent="0.25">
      <c r="A28" s="75"/>
      <c r="B28" s="40" t="s">
        <v>45</v>
      </c>
      <c r="C28" s="76"/>
      <c r="D28" s="42"/>
      <c r="E28" s="42"/>
      <c r="F28" s="42"/>
      <c r="G28" s="77"/>
      <c r="H28" s="42"/>
      <c r="I28" s="42"/>
      <c r="J28" s="42"/>
      <c r="K28" s="77"/>
      <c r="L28" s="42"/>
      <c r="M28" s="42"/>
    </row>
    <row r="29" spans="1:13" ht="20.100000000000001" customHeight="1" x14ac:dyDescent="0.25">
      <c r="A29" s="78">
        <v>2</v>
      </c>
      <c r="B29" s="40" t="s">
        <v>46</v>
      </c>
      <c r="C29" s="76"/>
      <c r="D29" s="42"/>
      <c r="E29" s="42"/>
      <c r="F29" s="42"/>
      <c r="G29" s="77"/>
      <c r="H29" s="42"/>
      <c r="I29" s="42"/>
      <c r="J29" s="42"/>
      <c r="K29" s="77"/>
      <c r="L29" s="42"/>
      <c r="M29" s="42"/>
    </row>
    <row r="30" spans="1:13" ht="20.100000000000001" customHeight="1" x14ac:dyDescent="0.25">
      <c r="A30" s="78">
        <v>3</v>
      </c>
      <c r="B30" s="40" t="s">
        <v>47</v>
      </c>
      <c r="C30" s="76"/>
      <c r="D30" s="42"/>
      <c r="E30" s="42"/>
      <c r="F30" s="42"/>
      <c r="G30" s="77"/>
      <c r="H30" s="42"/>
      <c r="I30" s="42"/>
      <c r="J30" s="42"/>
      <c r="K30" s="77"/>
      <c r="L30" s="42"/>
      <c r="M30" s="42"/>
    </row>
    <row r="31" spans="1:13" ht="17.25" customHeight="1" x14ac:dyDescent="0.25">
      <c r="A31" s="78">
        <v>4</v>
      </c>
      <c r="B31" s="76" t="s">
        <v>48</v>
      </c>
      <c r="C31" s="42"/>
      <c r="D31" s="42"/>
      <c r="E31" s="42"/>
      <c r="F31" s="42"/>
      <c r="G31" s="42"/>
      <c r="H31" s="42"/>
      <c r="I31" s="42"/>
      <c r="J31" s="42"/>
      <c r="K31" s="42"/>
      <c r="L31" s="42"/>
      <c r="M31" s="42"/>
    </row>
  </sheetData>
  <mergeCells count="5">
    <mergeCell ref="A1:I1"/>
    <mergeCell ref="A2:L2"/>
    <mergeCell ref="A4:D5"/>
    <mergeCell ref="E4:H5"/>
    <mergeCell ref="I4:L5"/>
  </mergeCells>
  <hyperlinks>
    <hyperlink ref="A1" location="CONTENT!A1" display="Back to table of contents" xr:uid="{00000000-0004-0000-0200-000000000000}"/>
    <hyperlink ref="A1:I1" location="CONTENT!B50" display="Back to table of contents" xr:uid="{00000000-0004-0000-0200-000001000000}"/>
  </hyperlinks>
  <pageMargins left="0.7" right="0.7" top="0.75" bottom="0.75" header="0.3" footer="0.3"/>
  <pageSetup paperSize="9" orientation="portrait" horizontalDpi="4294967294" verticalDpi="4294967294"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0"/>
  <sheetViews>
    <sheetView showGridLines="0" workbookViewId="0"/>
  </sheetViews>
  <sheetFormatPr defaultColWidth="7" defaultRowHeight="13.2" x14ac:dyDescent="0.25"/>
  <cols>
    <col min="1" max="1" width="5.8984375" style="42" customWidth="1"/>
    <col min="2" max="2" width="9.8984375" style="42" customWidth="1"/>
    <col min="3" max="3" width="2.3984375" style="42" customWidth="1"/>
    <col min="4" max="4" width="17.8984375" style="42" customWidth="1"/>
    <col min="5" max="5" width="15.69921875" style="42" customWidth="1"/>
    <col min="6" max="7" width="15.5" style="42" customWidth="1"/>
    <col min="8" max="8" width="12.59765625" style="42" customWidth="1"/>
    <col min="9" max="9" width="4.3984375" style="42" customWidth="1"/>
    <col min="10" max="10" width="12.19921875" style="42" customWidth="1"/>
    <col min="11" max="11" width="3.69921875" style="42" customWidth="1"/>
    <col min="12" max="16384" width="7" style="42"/>
  </cols>
  <sheetData>
    <row r="1" spans="1:11" s="1" customFormat="1" ht="15.6" x14ac:dyDescent="0.3">
      <c r="A1" s="3280" t="s">
        <v>0</v>
      </c>
      <c r="B1" s="3280"/>
      <c r="C1" s="3280"/>
      <c r="D1" s="3280"/>
      <c r="E1"/>
      <c r="F1"/>
      <c r="G1"/>
      <c r="H1"/>
      <c r="I1"/>
    </row>
    <row r="2" spans="1:11" s="80" customFormat="1" ht="24" customHeight="1" x14ac:dyDescent="0.3">
      <c r="A2" s="79" t="s">
        <v>211</v>
      </c>
    </row>
    <row r="3" spans="1:11" s="80" customFormat="1" ht="4.5" customHeight="1" thickBot="1" x14ac:dyDescent="0.35">
      <c r="A3" s="79"/>
    </row>
    <row r="4" spans="1:11" ht="20.100000000000001" customHeight="1" x14ac:dyDescent="0.25">
      <c r="A4" s="81"/>
      <c r="B4" s="82"/>
      <c r="C4" s="83"/>
      <c r="D4" s="5943" t="s">
        <v>49</v>
      </c>
      <c r="E4" s="5944"/>
      <c r="F4" s="5945"/>
      <c r="G4" s="84" t="s">
        <v>50</v>
      </c>
      <c r="H4" s="5935" t="s">
        <v>51</v>
      </c>
      <c r="I4" s="5936"/>
      <c r="J4" s="5941"/>
      <c r="K4" s="85"/>
    </row>
    <row r="5" spans="1:11" ht="20.100000000000001" customHeight="1" x14ac:dyDescent="0.25">
      <c r="A5" s="86"/>
      <c r="B5" s="87" t="s">
        <v>2</v>
      </c>
      <c r="C5" s="88"/>
      <c r="D5" s="5946"/>
      <c r="E5" s="5947"/>
      <c r="F5" s="5948"/>
      <c r="G5" s="89" t="s">
        <v>52</v>
      </c>
      <c r="H5" s="5938"/>
      <c r="I5" s="5939"/>
      <c r="J5" s="5942"/>
      <c r="K5" s="85"/>
    </row>
    <row r="6" spans="1:11" ht="29.25" customHeight="1" x14ac:dyDescent="0.25">
      <c r="A6" s="90"/>
      <c r="B6" s="91"/>
      <c r="C6" s="92"/>
      <c r="D6" s="93" t="s">
        <v>53</v>
      </c>
      <c r="E6" s="94" t="s">
        <v>54</v>
      </c>
      <c r="F6" s="94" t="s">
        <v>6</v>
      </c>
      <c r="G6" s="95" t="s">
        <v>55</v>
      </c>
      <c r="H6" s="5949" t="s">
        <v>49</v>
      </c>
      <c r="I6" s="5950"/>
      <c r="J6" s="96" t="s">
        <v>50</v>
      </c>
      <c r="K6" s="97"/>
    </row>
    <row r="7" spans="1:11" s="105" customFormat="1" ht="27" customHeight="1" x14ac:dyDescent="0.25">
      <c r="A7" s="98"/>
      <c r="B7" s="99">
        <v>2013</v>
      </c>
      <c r="C7" s="100"/>
      <c r="D7" s="101">
        <v>12815</v>
      </c>
      <c r="E7" s="265">
        <v>979688</v>
      </c>
      <c r="F7" s="265">
        <v>992503</v>
      </c>
      <c r="G7" s="102">
        <v>10675598</v>
      </c>
      <c r="H7" s="103">
        <v>2.8</v>
      </c>
      <c r="I7" s="104"/>
      <c r="J7" s="106">
        <v>6.3</v>
      </c>
      <c r="K7" s="97"/>
    </row>
    <row r="8" spans="1:11" s="105" customFormat="1" ht="27" customHeight="1" x14ac:dyDescent="0.25">
      <c r="A8" s="98"/>
      <c r="B8" s="99">
        <v>2014</v>
      </c>
      <c r="C8" s="100"/>
      <c r="D8" s="107">
        <v>3336</v>
      </c>
      <c r="E8" s="265">
        <v>1034998</v>
      </c>
      <c r="F8" s="265">
        <v>1038334</v>
      </c>
      <c r="G8" s="108">
        <v>11266751</v>
      </c>
      <c r="H8" s="103">
        <v>4.5999999999999996</v>
      </c>
      <c r="I8" s="104"/>
      <c r="J8" s="106">
        <v>5.5</v>
      </c>
      <c r="K8" s="97"/>
    </row>
    <row r="9" spans="1:11" s="105" customFormat="1" ht="27" customHeight="1" x14ac:dyDescent="0.25">
      <c r="A9" s="98"/>
      <c r="B9" s="99">
        <v>2015</v>
      </c>
      <c r="C9" s="100"/>
      <c r="D9" s="107">
        <v>19425</v>
      </c>
      <c r="E9" s="265">
        <v>1131827</v>
      </c>
      <c r="F9" s="265">
        <v>1151252</v>
      </c>
      <c r="G9" s="108">
        <v>12049901</v>
      </c>
      <c r="H9" s="103">
        <v>10.9</v>
      </c>
      <c r="I9" s="104"/>
      <c r="J9" s="106">
        <v>7</v>
      </c>
      <c r="K9" s="97"/>
    </row>
    <row r="10" spans="1:11" s="105" customFormat="1" ht="27" customHeight="1" x14ac:dyDescent="0.25">
      <c r="A10" s="98"/>
      <c r="B10" s="99">
        <v>2016</v>
      </c>
      <c r="C10" s="100"/>
      <c r="D10" s="107">
        <v>28365</v>
      </c>
      <c r="E10" s="265">
        <v>1246862</v>
      </c>
      <c r="F10" s="265">
        <v>1275227</v>
      </c>
      <c r="G10" s="108">
        <v>13117907</v>
      </c>
      <c r="H10" s="103">
        <v>10.8</v>
      </c>
      <c r="I10" s="104"/>
      <c r="J10" s="106">
        <v>8.9</v>
      </c>
      <c r="K10" s="97"/>
    </row>
    <row r="11" spans="1:11" s="105" customFormat="1" ht="27" customHeight="1" x14ac:dyDescent="0.25">
      <c r="A11" s="98"/>
      <c r="B11" s="99">
        <v>2017</v>
      </c>
      <c r="C11" s="100"/>
      <c r="D11" s="107">
        <v>29565</v>
      </c>
      <c r="E11" s="265">
        <v>1312295</v>
      </c>
      <c r="F11" s="265">
        <v>1341860</v>
      </c>
      <c r="G11" s="108">
        <v>13640751</v>
      </c>
      <c r="H11" s="103">
        <v>5.2</v>
      </c>
      <c r="I11" s="104"/>
      <c r="J11" s="106">
        <v>4</v>
      </c>
      <c r="K11" s="97"/>
    </row>
    <row r="12" spans="1:11" s="105" customFormat="1" ht="27" customHeight="1" x14ac:dyDescent="0.25">
      <c r="A12" s="98"/>
      <c r="B12" s="99">
        <v>2018</v>
      </c>
      <c r="C12" s="100"/>
      <c r="D12" s="107">
        <v>39720</v>
      </c>
      <c r="E12" s="265">
        <v>1359688</v>
      </c>
      <c r="F12" s="265">
        <v>1399408</v>
      </c>
      <c r="G12" s="108">
        <v>14296274</v>
      </c>
      <c r="H12" s="103">
        <v>4.3</v>
      </c>
      <c r="I12" s="104"/>
      <c r="J12" s="106">
        <v>4.8</v>
      </c>
      <c r="K12" s="97"/>
    </row>
    <row r="13" spans="1:11" s="105" customFormat="1" ht="27" customHeight="1" x14ac:dyDescent="0.25">
      <c r="A13" s="98"/>
      <c r="B13" s="99">
        <v>2019</v>
      </c>
      <c r="C13" s="100"/>
      <c r="D13" s="107">
        <v>45253</v>
      </c>
      <c r="E13" s="265">
        <v>1338235</v>
      </c>
      <c r="F13" s="265">
        <v>1383488</v>
      </c>
      <c r="G13" s="108">
        <v>14465865</v>
      </c>
      <c r="H13" s="103">
        <v>-1.1000000000000001</v>
      </c>
      <c r="I13" s="104"/>
      <c r="J13" s="106">
        <v>1.2</v>
      </c>
      <c r="K13" s="97"/>
    </row>
    <row r="14" spans="1:11" s="105" customFormat="1" ht="27" customHeight="1" x14ac:dyDescent="0.25">
      <c r="A14" s="98"/>
      <c r="B14" s="99">
        <v>2020</v>
      </c>
      <c r="C14" s="100"/>
      <c r="D14" s="107">
        <v>29655</v>
      </c>
      <c r="E14" s="265">
        <v>279325</v>
      </c>
      <c r="F14" s="265">
        <v>308980</v>
      </c>
      <c r="G14" s="108">
        <v>4485257</v>
      </c>
      <c r="H14" s="103">
        <v>-77.7</v>
      </c>
      <c r="I14" s="104"/>
      <c r="J14" s="106">
        <v>-69</v>
      </c>
      <c r="K14" s="97"/>
    </row>
    <row r="15" spans="1:11" s="105" customFormat="1" ht="27" customHeight="1" x14ac:dyDescent="0.25">
      <c r="A15" s="98"/>
      <c r="B15" s="99">
        <v>2021</v>
      </c>
      <c r="C15" s="100"/>
      <c r="D15" s="107">
        <v>1047</v>
      </c>
      <c r="E15" s="265">
        <v>178733</v>
      </c>
      <c r="F15" s="265">
        <v>179780</v>
      </c>
      <c r="G15" s="108">
        <v>2168241</v>
      </c>
      <c r="H15" s="103">
        <v>-41.8</v>
      </c>
      <c r="I15" s="104"/>
      <c r="J15" s="106">
        <v>-51.7</v>
      </c>
      <c r="K15" s="97"/>
    </row>
    <row r="16" spans="1:11" s="105" customFormat="1" ht="27" customHeight="1" x14ac:dyDescent="0.25">
      <c r="A16" s="98"/>
      <c r="B16" s="99">
        <v>2022</v>
      </c>
      <c r="C16" s="100"/>
      <c r="D16" s="107">
        <v>7191</v>
      </c>
      <c r="E16" s="265">
        <v>990099</v>
      </c>
      <c r="F16" s="265">
        <v>997290</v>
      </c>
      <c r="G16" s="108">
        <v>11363042</v>
      </c>
      <c r="H16" s="103">
        <v>454.7</v>
      </c>
      <c r="I16" s="104"/>
      <c r="J16" s="106">
        <v>424.1</v>
      </c>
      <c r="K16" s="97"/>
    </row>
    <row r="17" spans="1:11" s="105" customFormat="1" ht="27" customHeight="1" x14ac:dyDescent="0.25">
      <c r="A17" s="98"/>
      <c r="B17" s="99">
        <v>2023</v>
      </c>
      <c r="C17" s="100"/>
      <c r="D17" s="107">
        <v>20147</v>
      </c>
      <c r="E17" s="265">
        <v>1275263</v>
      </c>
      <c r="F17" s="265">
        <v>1295410</v>
      </c>
      <c r="G17" s="108">
        <v>14384016</v>
      </c>
      <c r="H17" s="103">
        <v>29.9</v>
      </c>
      <c r="I17" s="104"/>
      <c r="J17" s="106">
        <v>26.6</v>
      </c>
      <c r="K17" s="97"/>
    </row>
    <row r="18" spans="1:11" s="105" customFormat="1" ht="27" customHeight="1" x14ac:dyDescent="0.25">
      <c r="A18" s="98"/>
      <c r="B18" s="99">
        <v>2024</v>
      </c>
      <c r="C18" s="100"/>
      <c r="D18" s="107">
        <v>33777</v>
      </c>
      <c r="E18" s="265">
        <v>1348400</v>
      </c>
      <c r="F18" s="265">
        <v>1382177</v>
      </c>
      <c r="G18" s="108">
        <v>15420230</v>
      </c>
      <c r="H18" s="103">
        <v>6.7</v>
      </c>
      <c r="I18" s="104"/>
      <c r="J18" s="106">
        <v>7.2</v>
      </c>
      <c r="K18" s="97"/>
    </row>
    <row r="19" spans="1:11" s="105" customFormat="1" ht="5.25" customHeight="1" thickBot="1" x14ac:dyDescent="0.3">
      <c r="A19" s="109"/>
      <c r="B19" s="110"/>
      <c r="C19" s="111"/>
      <c r="D19" s="112"/>
      <c r="E19" s="113"/>
      <c r="F19" s="113"/>
      <c r="G19" s="114"/>
      <c r="H19" s="115"/>
      <c r="I19" s="116"/>
      <c r="J19" s="117"/>
      <c r="K19" s="97"/>
    </row>
    <row r="20" spans="1:11" ht="6" customHeight="1" x14ac:dyDescent="0.25"/>
    <row r="21" spans="1:11" ht="13.5" customHeight="1" x14ac:dyDescent="0.25">
      <c r="A21" s="118" t="s">
        <v>56</v>
      </c>
      <c r="B21" s="76" t="s">
        <v>57</v>
      </c>
      <c r="C21" s="76"/>
      <c r="D21" s="76"/>
      <c r="E21" s="76"/>
      <c r="F21" s="76"/>
      <c r="G21" s="76"/>
      <c r="H21" s="76"/>
    </row>
    <row r="22" spans="1:11" ht="13.5" customHeight="1" x14ac:dyDescent="0.25">
      <c r="A22" s="118" t="s">
        <v>58</v>
      </c>
      <c r="B22" s="119" t="s">
        <v>59</v>
      </c>
      <c r="C22" s="120"/>
      <c r="D22" s="120"/>
      <c r="E22" s="120"/>
      <c r="F22" s="120"/>
      <c r="G22" s="120"/>
      <c r="H22" s="120"/>
      <c r="I22" s="120"/>
      <c r="J22" s="120"/>
    </row>
    <row r="23" spans="1:11" ht="13.5" customHeight="1" x14ac:dyDescent="0.25">
      <c r="A23" s="118"/>
      <c r="B23" s="121"/>
      <c r="C23" s="120"/>
      <c r="D23" s="120"/>
      <c r="E23" s="120"/>
      <c r="F23" s="120"/>
      <c r="G23" s="120"/>
      <c r="H23" s="120"/>
      <c r="I23" s="120"/>
      <c r="J23" s="120"/>
    </row>
    <row r="25" spans="1:11" x14ac:dyDescent="0.25">
      <c r="F25" s="122"/>
    </row>
    <row r="26" spans="1:11" x14ac:dyDescent="0.25">
      <c r="D26" s="123"/>
      <c r="E26" s="123"/>
      <c r="F26" s="123"/>
      <c r="G26" s="123"/>
    </row>
    <row r="27" spans="1:11" x14ac:dyDescent="0.25">
      <c r="F27" s="124"/>
      <c r="G27" s="124"/>
    </row>
    <row r="28" spans="1:11" x14ac:dyDescent="0.25">
      <c r="J28" s="124"/>
    </row>
    <row r="30" spans="1:11" x14ac:dyDescent="0.25">
      <c r="D30" s="123"/>
      <c r="E30" s="123"/>
      <c r="F30" s="123"/>
      <c r="G30" s="123"/>
      <c r="H30" s="125"/>
      <c r="J30" s="125"/>
    </row>
  </sheetData>
  <mergeCells count="3">
    <mergeCell ref="D4:F5"/>
    <mergeCell ref="H4:J5"/>
    <mergeCell ref="H6:I6"/>
  </mergeCells>
  <hyperlinks>
    <hyperlink ref="A1:D1" location="CONTENT!B50" display="Back to table of contents" xr:uid="{59D350A9-43B3-44C6-A980-F3B8FF914197}"/>
  </hyperlinks>
  <pageMargins left="0.7" right="0.7" top="0.75" bottom="0.49" header="0.3" footer="0.3"/>
  <pageSetup paperSize="9" orientation="landscape" horizontalDpi="4294967294" verticalDpi="429496729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F1A62-3BCE-4BC1-813A-97D47E1473FA}">
  <dimension ref="A1:J26"/>
  <sheetViews>
    <sheetView workbookViewId="0">
      <selection sqref="A1:G1"/>
    </sheetView>
  </sheetViews>
  <sheetFormatPr defaultColWidth="8.3984375" defaultRowHeight="15.6" x14ac:dyDescent="0.3"/>
  <cols>
    <col min="1" max="1" width="21.3984375" style="273" customWidth="1"/>
    <col min="2" max="2" width="13.19921875" style="273" customWidth="1"/>
    <col min="3" max="3" width="8.5" style="273" customWidth="1"/>
    <col min="4" max="4" width="13.19921875" style="273" customWidth="1"/>
    <col min="5" max="5" width="12.69921875" style="273" customWidth="1"/>
    <col min="6" max="6" width="9.59765625" style="273" customWidth="1"/>
    <col min="7" max="7" width="13.19921875" style="273" customWidth="1"/>
    <col min="8" max="8" width="12.69921875" style="273" customWidth="1"/>
    <col min="9" max="9" width="8.19921875" style="273" customWidth="1"/>
    <col min="10" max="10" width="14.09765625" style="273" customWidth="1"/>
    <col min="11" max="11" width="8.09765625" style="273" customWidth="1"/>
    <col min="12" max="16384" width="8.3984375" style="273"/>
  </cols>
  <sheetData>
    <row r="1" spans="1:10" x14ac:dyDescent="0.3">
      <c r="A1" s="5863" t="s">
        <v>0</v>
      </c>
      <c r="B1" s="5863"/>
      <c r="C1" s="5863"/>
      <c r="D1" s="5863"/>
      <c r="E1" s="5863"/>
      <c r="F1" s="5863"/>
      <c r="G1" s="5863"/>
    </row>
    <row r="2" spans="1:10" ht="24" customHeight="1" thickBot="1" x14ac:dyDescent="0.35">
      <c r="A2" s="4947" t="s">
        <v>246</v>
      </c>
    </row>
    <row r="3" spans="1:10" ht="24" customHeight="1" thickBot="1" x14ac:dyDescent="0.35">
      <c r="A3" s="4748"/>
      <c r="B3" s="4665"/>
      <c r="C3" s="4669" t="s">
        <v>247</v>
      </c>
      <c r="D3" s="4667"/>
      <c r="E3" s="4668"/>
      <c r="F3" s="4669" t="s">
        <v>248</v>
      </c>
      <c r="G3" s="4667"/>
      <c r="H3" s="4668"/>
      <c r="I3" s="4669" t="s">
        <v>249</v>
      </c>
      <c r="J3" s="4670"/>
    </row>
    <row r="4" spans="1:10" ht="57" customHeight="1" thickBot="1" x14ac:dyDescent="0.35">
      <c r="A4" s="4693" t="s">
        <v>250</v>
      </c>
      <c r="B4" s="4948" t="s">
        <v>251</v>
      </c>
      <c r="C4" s="4949" t="s">
        <v>252</v>
      </c>
      <c r="D4" s="4950" t="s">
        <v>253</v>
      </c>
      <c r="E4" s="4948" t="s">
        <v>251</v>
      </c>
      <c r="F4" s="4949" t="s">
        <v>254</v>
      </c>
      <c r="G4" s="4950" t="s">
        <v>253</v>
      </c>
      <c r="H4" s="4951" t="s">
        <v>251</v>
      </c>
      <c r="I4" s="4949" t="s">
        <v>252</v>
      </c>
      <c r="J4" s="4950" t="s">
        <v>253</v>
      </c>
    </row>
    <row r="5" spans="1:10" ht="19.5" customHeight="1" x14ac:dyDescent="0.3">
      <c r="A5" s="4807" t="s">
        <v>255</v>
      </c>
      <c r="B5" s="4952">
        <v>181318</v>
      </c>
      <c r="C5" s="4125">
        <v>92</v>
      </c>
      <c r="D5" s="4953" t="s">
        <v>256</v>
      </c>
      <c r="E5" s="4952">
        <v>180823</v>
      </c>
      <c r="F5" s="4125">
        <v>97</v>
      </c>
      <c r="G5" s="4954">
        <v>2.5499999999999998</v>
      </c>
      <c r="H5" s="4955">
        <v>495</v>
      </c>
      <c r="I5" s="4125">
        <v>5</v>
      </c>
      <c r="J5" s="4953" t="s">
        <v>257</v>
      </c>
    </row>
    <row r="6" spans="1:10" ht="19.5" customHeight="1" x14ac:dyDescent="0.3">
      <c r="A6" s="4803" t="s">
        <v>258</v>
      </c>
      <c r="B6" s="4956">
        <v>310743</v>
      </c>
      <c r="C6" s="4072">
        <v>158</v>
      </c>
      <c r="D6" s="4957">
        <v>5.91</v>
      </c>
      <c r="E6" s="4956">
        <v>310050</v>
      </c>
      <c r="F6" s="4072">
        <v>166</v>
      </c>
      <c r="G6" s="4958">
        <v>5.91</v>
      </c>
      <c r="H6" s="4732">
        <v>693</v>
      </c>
      <c r="I6" s="4072">
        <v>7</v>
      </c>
      <c r="J6" s="4957">
        <v>3.65</v>
      </c>
    </row>
    <row r="7" spans="1:10" ht="19.5" customHeight="1" x14ac:dyDescent="0.3">
      <c r="A7" s="4803" t="s">
        <v>259</v>
      </c>
      <c r="B7" s="4956">
        <v>317150</v>
      </c>
      <c r="C7" s="4072">
        <v>161</v>
      </c>
      <c r="D7" s="4957">
        <v>0.2</v>
      </c>
      <c r="E7" s="4956">
        <v>316042</v>
      </c>
      <c r="F7" s="4072">
        <v>169</v>
      </c>
      <c r="G7" s="4958">
        <v>0.19</v>
      </c>
      <c r="H7" s="4732">
        <v>1108</v>
      </c>
      <c r="I7" s="4072">
        <v>11</v>
      </c>
      <c r="J7" s="4957">
        <v>4.8</v>
      </c>
    </row>
    <row r="8" spans="1:10" ht="19.5" customHeight="1" x14ac:dyDescent="0.3">
      <c r="A8" s="4803" t="s">
        <v>260</v>
      </c>
      <c r="B8" s="4956">
        <v>361305</v>
      </c>
      <c r="C8" s="4072">
        <v>184</v>
      </c>
      <c r="D8" s="4957">
        <v>1.31</v>
      </c>
      <c r="E8" s="4956">
        <v>359874</v>
      </c>
      <c r="F8" s="4072">
        <v>193</v>
      </c>
      <c r="G8" s="4958">
        <v>1.31</v>
      </c>
      <c r="H8" s="4732">
        <v>1431</v>
      </c>
      <c r="I8" s="4072">
        <v>14</v>
      </c>
      <c r="J8" s="4957">
        <v>2.59</v>
      </c>
    </row>
    <row r="9" spans="1:10" ht="19.5" customHeight="1" x14ac:dyDescent="0.3">
      <c r="A9" s="4803" t="s">
        <v>261</v>
      </c>
      <c r="B9" s="4956">
        <v>372656</v>
      </c>
      <c r="C9" s="4072">
        <v>189</v>
      </c>
      <c r="D9" s="4957">
        <v>0.31</v>
      </c>
      <c r="E9" s="4956">
        <v>370588</v>
      </c>
      <c r="F9" s="4072">
        <v>199</v>
      </c>
      <c r="G9" s="4958">
        <v>0.28999999999999998</v>
      </c>
      <c r="H9" s="4732">
        <v>2068</v>
      </c>
      <c r="I9" s="4072">
        <v>20</v>
      </c>
      <c r="J9" s="4957">
        <v>3.75</v>
      </c>
    </row>
    <row r="10" spans="1:10" ht="19.5" customHeight="1" x14ac:dyDescent="0.3">
      <c r="A10" s="4803" t="s">
        <v>262</v>
      </c>
      <c r="B10" s="4956">
        <v>374185</v>
      </c>
      <c r="C10" s="4072">
        <v>190</v>
      </c>
      <c r="D10" s="4957">
        <v>0.04</v>
      </c>
      <c r="E10" s="4956">
        <v>371023</v>
      </c>
      <c r="F10" s="4072">
        <v>199</v>
      </c>
      <c r="G10" s="4958">
        <v>0.01</v>
      </c>
      <c r="H10" s="4732">
        <v>3162</v>
      </c>
      <c r="I10" s="4072">
        <v>30</v>
      </c>
      <c r="J10" s="4957">
        <v>4.34</v>
      </c>
    </row>
    <row r="11" spans="1:10" ht="19.5" customHeight="1" x14ac:dyDescent="0.3">
      <c r="A11" s="4803" t="s">
        <v>263</v>
      </c>
      <c r="B11" s="4956">
        <v>373620</v>
      </c>
      <c r="C11" s="4072">
        <v>190</v>
      </c>
      <c r="D11" s="4957">
        <v>-0.02</v>
      </c>
      <c r="E11" s="4956">
        <v>368791</v>
      </c>
      <c r="F11" s="4072">
        <v>198</v>
      </c>
      <c r="G11" s="4958">
        <v>-0.06</v>
      </c>
      <c r="H11" s="4732">
        <v>4829</v>
      </c>
      <c r="I11" s="4072">
        <v>46</v>
      </c>
      <c r="J11" s="4957">
        <v>4.33</v>
      </c>
    </row>
    <row r="12" spans="1:10" ht="19.5" customHeight="1" x14ac:dyDescent="0.3">
      <c r="A12" s="4803" t="s">
        <v>264</v>
      </c>
      <c r="B12" s="4956">
        <v>383069</v>
      </c>
      <c r="C12" s="4072">
        <v>195</v>
      </c>
      <c r="D12" s="4957">
        <v>0.25</v>
      </c>
      <c r="E12" s="4956">
        <v>376485</v>
      </c>
      <c r="F12" s="4072">
        <v>202</v>
      </c>
      <c r="G12" s="4958">
        <v>0.21</v>
      </c>
      <c r="H12" s="4732">
        <v>6584</v>
      </c>
      <c r="I12" s="4072">
        <v>63</v>
      </c>
      <c r="J12" s="4957">
        <v>3.15</v>
      </c>
    </row>
    <row r="13" spans="1:10" ht="19.5" customHeight="1" x14ac:dyDescent="0.3">
      <c r="A13" s="4803" t="s">
        <v>265</v>
      </c>
      <c r="B13" s="4956">
        <v>401440</v>
      </c>
      <c r="C13" s="4072">
        <v>204</v>
      </c>
      <c r="D13" s="4957">
        <v>0.47</v>
      </c>
      <c r="E13" s="4956">
        <v>393238</v>
      </c>
      <c r="F13" s="4072">
        <v>211</v>
      </c>
      <c r="G13" s="4958">
        <v>0.44</v>
      </c>
      <c r="H13" s="4732">
        <v>8202</v>
      </c>
      <c r="I13" s="4072">
        <v>79</v>
      </c>
      <c r="J13" s="4957">
        <v>2.2200000000000002</v>
      </c>
    </row>
    <row r="14" spans="1:10" ht="19.5" customHeight="1" x14ac:dyDescent="0.3">
      <c r="A14" s="4803" t="s">
        <v>266</v>
      </c>
      <c r="B14" s="4956">
        <v>431070</v>
      </c>
      <c r="C14" s="4072">
        <v>219</v>
      </c>
      <c r="D14" s="4957">
        <v>0.55000000000000004</v>
      </c>
      <c r="E14" s="4956">
        <v>419185</v>
      </c>
      <c r="F14" s="4072">
        <v>225</v>
      </c>
      <c r="G14" s="4958">
        <v>0.49</v>
      </c>
      <c r="H14" s="4732">
        <v>11885</v>
      </c>
      <c r="I14" s="4072">
        <v>114</v>
      </c>
      <c r="J14" s="4957">
        <v>2.89</v>
      </c>
    </row>
    <row r="15" spans="1:10" ht="19.5" customHeight="1" x14ac:dyDescent="0.3">
      <c r="A15" s="4803" t="s">
        <v>267</v>
      </c>
      <c r="B15" s="4956">
        <v>514748</v>
      </c>
      <c r="C15" s="4072">
        <v>261</v>
      </c>
      <c r="D15" s="4957">
        <v>2.2400000000000002</v>
      </c>
      <c r="E15" s="4956">
        <v>501415</v>
      </c>
      <c r="F15" s="4072">
        <v>269</v>
      </c>
      <c r="G15" s="4958">
        <v>2.2599999999999998</v>
      </c>
      <c r="H15" s="4732">
        <v>13333</v>
      </c>
      <c r="I15" s="4072">
        <v>128</v>
      </c>
      <c r="J15" s="4957">
        <v>1.45</v>
      </c>
    </row>
    <row r="16" spans="1:10" ht="19.5" customHeight="1" x14ac:dyDescent="0.3">
      <c r="A16" s="4751" t="s">
        <v>268</v>
      </c>
      <c r="B16" s="4956">
        <v>699954</v>
      </c>
      <c r="C16" s="4072">
        <v>356</v>
      </c>
      <c r="D16" s="4957">
        <v>3.12</v>
      </c>
      <c r="E16" s="4956">
        <v>681619</v>
      </c>
      <c r="F16" s="4072">
        <v>366</v>
      </c>
      <c r="G16" s="4958">
        <v>3.12</v>
      </c>
      <c r="H16" s="4732">
        <v>18335</v>
      </c>
      <c r="I16" s="4072">
        <v>176</v>
      </c>
      <c r="J16" s="4957">
        <v>3.24</v>
      </c>
    </row>
    <row r="17" spans="1:10" ht="19.5" customHeight="1" x14ac:dyDescent="0.3">
      <c r="A17" s="4751" t="s">
        <v>269</v>
      </c>
      <c r="B17" s="4956">
        <v>850968</v>
      </c>
      <c r="C17" s="4072">
        <v>432</v>
      </c>
      <c r="D17" s="4957">
        <v>1.97</v>
      </c>
      <c r="E17" s="4956">
        <v>826199</v>
      </c>
      <c r="F17" s="4072">
        <v>443</v>
      </c>
      <c r="G17" s="4958">
        <v>1.94</v>
      </c>
      <c r="H17" s="4732">
        <v>24769</v>
      </c>
      <c r="I17" s="4072">
        <v>238</v>
      </c>
      <c r="J17" s="4957">
        <v>3.05</v>
      </c>
    </row>
    <row r="18" spans="1:10" ht="19.5" customHeight="1" x14ac:dyDescent="0.3">
      <c r="A18" s="4751" t="s">
        <v>270</v>
      </c>
      <c r="B18" s="4956">
        <v>999945</v>
      </c>
      <c r="C18" s="4072">
        <v>508</v>
      </c>
      <c r="D18" s="4957">
        <v>1.48</v>
      </c>
      <c r="E18" s="4956">
        <v>966863</v>
      </c>
      <c r="F18" s="4072">
        <v>518</v>
      </c>
      <c r="G18" s="4958">
        <v>1.44</v>
      </c>
      <c r="H18" s="4732">
        <v>33082</v>
      </c>
      <c r="I18" s="4072">
        <v>318</v>
      </c>
      <c r="J18" s="4957">
        <v>2.67</v>
      </c>
    </row>
    <row r="19" spans="1:10" ht="19.5" customHeight="1" x14ac:dyDescent="0.3">
      <c r="A19" s="4751" t="s">
        <v>271</v>
      </c>
      <c r="B19" s="4956">
        <v>1056660</v>
      </c>
      <c r="C19" s="4072">
        <v>537</v>
      </c>
      <c r="D19" s="4957">
        <v>0.79</v>
      </c>
      <c r="E19" s="4956">
        <v>1022456</v>
      </c>
      <c r="F19" s="4072">
        <v>548</v>
      </c>
      <c r="G19" s="4958">
        <v>0.8</v>
      </c>
      <c r="H19" s="4732">
        <v>34204</v>
      </c>
      <c r="I19" s="4072">
        <v>329</v>
      </c>
      <c r="J19" s="4957">
        <v>0.48</v>
      </c>
    </row>
    <row r="20" spans="1:10" ht="19.5" customHeight="1" x14ac:dyDescent="0.3">
      <c r="A20" s="4751" t="s">
        <v>272</v>
      </c>
      <c r="B20" s="4956">
        <v>1178848</v>
      </c>
      <c r="C20" s="4072">
        <v>599</v>
      </c>
      <c r="D20" s="4957">
        <v>1.1000000000000001</v>
      </c>
      <c r="E20" s="4956">
        <v>1143069</v>
      </c>
      <c r="F20" s="4072">
        <v>613</v>
      </c>
      <c r="G20" s="4958">
        <v>1.1200000000000001</v>
      </c>
      <c r="H20" s="4732">
        <v>35779</v>
      </c>
      <c r="I20" s="4072">
        <v>344</v>
      </c>
      <c r="J20" s="4957">
        <v>0.45</v>
      </c>
    </row>
    <row r="21" spans="1:10" ht="19.5" customHeight="1" x14ac:dyDescent="0.3">
      <c r="A21" s="4751" t="s">
        <v>273</v>
      </c>
      <c r="B21" s="4956">
        <v>1236817</v>
      </c>
      <c r="C21" s="4072">
        <v>628</v>
      </c>
      <c r="D21" s="4957">
        <v>0.44</v>
      </c>
      <c r="E21" s="4956">
        <v>1196383</v>
      </c>
      <c r="F21" s="4072">
        <v>642</v>
      </c>
      <c r="G21" s="4958">
        <v>0.42</v>
      </c>
      <c r="H21" s="4732">
        <v>40434</v>
      </c>
      <c r="I21" s="4072">
        <v>388</v>
      </c>
      <c r="J21" s="4957">
        <v>1.1200000000000001</v>
      </c>
    </row>
    <row r="22" spans="1:10" ht="19.5" customHeight="1" thickBot="1" x14ac:dyDescent="0.35">
      <c r="A22" s="4909" t="s">
        <v>274</v>
      </c>
      <c r="B22" s="4959">
        <v>1233097</v>
      </c>
      <c r="C22" s="4136">
        <v>623</v>
      </c>
      <c r="D22" s="4960">
        <v>-2.7380368225993212E-2</v>
      </c>
      <c r="E22" s="4959">
        <v>1189493</v>
      </c>
      <c r="F22" s="4136">
        <v>637</v>
      </c>
      <c r="G22" s="4960">
        <v>-5.2492331226683397E-2</v>
      </c>
      <c r="H22" s="4959">
        <v>43604</v>
      </c>
      <c r="I22" s="4136">
        <v>396</v>
      </c>
      <c r="J22" s="4960">
        <v>0.68852197996007725</v>
      </c>
    </row>
    <row r="23" spans="1:10" ht="19.5" customHeight="1" x14ac:dyDescent="0.3">
      <c r="A23" s="276"/>
      <c r="B23" s="4078"/>
      <c r="C23" s="4078"/>
      <c r="D23" s="4958"/>
      <c r="E23" s="4078"/>
      <c r="F23" s="4078"/>
      <c r="G23" s="4958"/>
      <c r="H23" s="4078"/>
      <c r="I23" s="4078"/>
      <c r="J23" s="4958"/>
    </row>
    <row r="24" spans="1:10" ht="22.5" customHeight="1" x14ac:dyDescent="0.3">
      <c r="A24" s="277" t="s">
        <v>275</v>
      </c>
      <c r="B24" s="278"/>
    </row>
    <row r="25" spans="1:10" ht="15" customHeight="1" x14ac:dyDescent="0.3">
      <c r="A25" s="277" t="s">
        <v>276</v>
      </c>
      <c r="B25" s="278"/>
    </row>
    <row r="26" spans="1:10" ht="16.5" customHeight="1" x14ac:dyDescent="0.3">
      <c r="A26" s="4624" t="s">
        <v>277</v>
      </c>
      <c r="B26" s="278"/>
    </row>
  </sheetData>
  <mergeCells count="1">
    <mergeCell ref="A1:G1"/>
  </mergeCells>
  <hyperlinks>
    <hyperlink ref="A1:G1" location="CONTENT!B4" display="Back to table of contents" xr:uid="{52139920-6FF2-450D-868A-B70C4C52C804}"/>
    <hyperlink ref="A1" location="CONTENT!A1" display="Back to table of contents" xr:uid="{9491E96F-AD3F-44E9-867F-BBC3C797265E}"/>
  </hyperlinks>
  <pageMargins left="0.78740157480314965" right="0.31496062992125984" top="0.74803149606299213" bottom="0.62992125984251968" header="0.86614173228346458" footer="0.51181102362204722"/>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2"/>
  <sheetViews>
    <sheetView showGridLines="0" workbookViewId="0">
      <selection sqref="A1:I1"/>
    </sheetView>
  </sheetViews>
  <sheetFormatPr defaultColWidth="7" defaultRowHeight="13.2" x14ac:dyDescent="0.25"/>
  <cols>
    <col min="1" max="1" width="18.19921875" style="128" customWidth="1"/>
    <col min="2" max="2" width="19.5" style="127" customWidth="1"/>
    <col min="3" max="3" width="19" style="127" customWidth="1"/>
    <col min="4" max="4" width="19" style="128" customWidth="1"/>
    <col min="5" max="16384" width="7" style="128"/>
  </cols>
  <sheetData>
    <row r="1" spans="1:9" s="1" customFormat="1" ht="15.6" x14ac:dyDescent="0.3">
      <c r="A1" s="5863" t="s">
        <v>0</v>
      </c>
      <c r="B1" s="5863"/>
      <c r="C1" s="5863"/>
      <c r="D1" s="5863"/>
      <c r="E1" s="5863"/>
      <c r="F1" s="5863"/>
      <c r="G1" s="5863"/>
      <c r="H1" s="5863"/>
      <c r="I1" s="5863"/>
    </row>
    <row r="2" spans="1:9" ht="24.75" customHeight="1" x14ac:dyDescent="0.3">
      <c r="A2" s="126" t="s">
        <v>60</v>
      </c>
    </row>
    <row r="3" spans="1:9" s="129" customFormat="1" ht="4.5" customHeight="1" thickBot="1" x14ac:dyDescent="0.35">
      <c r="B3" s="130"/>
      <c r="C3" s="130"/>
    </row>
    <row r="4" spans="1:9" ht="30" customHeight="1" x14ac:dyDescent="0.25">
      <c r="A4" s="131" t="s">
        <v>61</v>
      </c>
      <c r="B4" s="132" t="s">
        <v>62</v>
      </c>
      <c r="C4" s="132" t="s">
        <v>63</v>
      </c>
      <c r="D4" s="133" t="s">
        <v>64</v>
      </c>
    </row>
    <row r="5" spans="1:9" ht="27" customHeight="1" x14ac:dyDescent="0.25">
      <c r="A5" s="134">
        <v>1972</v>
      </c>
      <c r="B5" s="135">
        <v>2271</v>
      </c>
      <c r="C5" s="135">
        <v>956</v>
      </c>
      <c r="D5" s="136">
        <v>1315</v>
      </c>
    </row>
    <row r="6" spans="1:9" ht="27" customHeight="1" x14ac:dyDescent="0.25">
      <c r="A6" s="134">
        <v>1973</v>
      </c>
      <c r="B6" s="135">
        <v>2037</v>
      </c>
      <c r="C6" s="135">
        <v>844</v>
      </c>
      <c r="D6" s="136">
        <v>1193</v>
      </c>
    </row>
    <row r="7" spans="1:9" ht="27" customHeight="1" x14ac:dyDescent="0.25">
      <c r="A7" s="134">
        <v>1974</v>
      </c>
      <c r="B7" s="135">
        <v>1494</v>
      </c>
      <c r="C7" s="135">
        <v>606</v>
      </c>
      <c r="D7" s="136">
        <v>888</v>
      </c>
    </row>
    <row r="8" spans="1:9" ht="27" customHeight="1" x14ac:dyDescent="0.25">
      <c r="A8" s="134">
        <v>1975</v>
      </c>
      <c r="B8" s="135">
        <v>874</v>
      </c>
      <c r="C8" s="135">
        <v>328</v>
      </c>
      <c r="D8" s="136">
        <v>546</v>
      </c>
    </row>
    <row r="9" spans="1:9" ht="27" customHeight="1" x14ac:dyDescent="0.25">
      <c r="A9" s="134">
        <v>1976</v>
      </c>
      <c r="B9" s="135">
        <v>579</v>
      </c>
      <c r="C9" s="135">
        <v>195</v>
      </c>
      <c r="D9" s="136">
        <v>384</v>
      </c>
    </row>
    <row r="10" spans="1:9" ht="27" customHeight="1" x14ac:dyDescent="0.25">
      <c r="A10" s="134">
        <v>1977</v>
      </c>
      <c r="B10" s="135">
        <v>290</v>
      </c>
      <c r="C10" s="135">
        <v>120</v>
      </c>
      <c r="D10" s="136">
        <v>170</v>
      </c>
    </row>
    <row r="11" spans="1:9" ht="27" customHeight="1" x14ac:dyDescent="0.25">
      <c r="A11" s="134">
        <v>1978</v>
      </c>
      <c r="B11" s="135">
        <v>320</v>
      </c>
      <c r="C11" s="135">
        <v>111</v>
      </c>
      <c r="D11" s="136">
        <v>209</v>
      </c>
    </row>
    <row r="12" spans="1:9" ht="27" customHeight="1" x14ac:dyDescent="0.25">
      <c r="A12" s="134">
        <v>1979</v>
      </c>
      <c r="B12" s="135">
        <v>191</v>
      </c>
      <c r="C12" s="135">
        <v>43</v>
      </c>
      <c r="D12" s="136">
        <v>148</v>
      </c>
    </row>
    <row r="13" spans="1:9" ht="27" customHeight="1" x14ac:dyDescent="0.25">
      <c r="A13" s="134">
        <v>1980</v>
      </c>
      <c r="B13" s="135">
        <v>308</v>
      </c>
      <c r="C13" s="135">
        <v>84</v>
      </c>
      <c r="D13" s="136">
        <v>224</v>
      </c>
    </row>
    <row r="14" spans="1:9" ht="27" customHeight="1" x14ac:dyDescent="0.25">
      <c r="A14" s="134">
        <v>1981</v>
      </c>
      <c r="B14" s="135">
        <v>485</v>
      </c>
      <c r="C14" s="135">
        <v>283</v>
      </c>
      <c r="D14" s="136">
        <v>202</v>
      </c>
    </row>
    <row r="15" spans="1:9" ht="27" customHeight="1" x14ac:dyDescent="0.25">
      <c r="A15" s="134">
        <v>1982</v>
      </c>
      <c r="B15" s="135">
        <v>913</v>
      </c>
      <c r="C15" s="135">
        <v>682</v>
      </c>
      <c r="D15" s="136">
        <v>231</v>
      </c>
    </row>
    <row r="16" spans="1:9" ht="27" customHeight="1" x14ac:dyDescent="0.25">
      <c r="A16" s="134">
        <v>1983</v>
      </c>
      <c r="B16" s="135">
        <v>1735</v>
      </c>
      <c r="C16" s="135">
        <v>1437</v>
      </c>
      <c r="D16" s="136">
        <v>298</v>
      </c>
    </row>
    <row r="17" spans="1:4" ht="27" customHeight="1" x14ac:dyDescent="0.25">
      <c r="A17" s="134">
        <v>1984</v>
      </c>
      <c r="B17" s="135">
        <v>1961</v>
      </c>
      <c r="C17" s="135">
        <v>1256</v>
      </c>
      <c r="D17" s="136">
        <v>705</v>
      </c>
    </row>
    <row r="18" spans="1:4" ht="27" customHeight="1" x14ac:dyDescent="0.25">
      <c r="A18" s="134">
        <v>1985</v>
      </c>
      <c r="B18" s="135">
        <v>1585</v>
      </c>
      <c r="C18" s="135">
        <v>742</v>
      </c>
      <c r="D18" s="136">
        <v>843</v>
      </c>
    </row>
    <row r="19" spans="1:4" ht="27" customHeight="1" x14ac:dyDescent="0.25">
      <c r="A19" s="134">
        <v>1986</v>
      </c>
      <c r="B19" s="135">
        <v>2014</v>
      </c>
      <c r="C19" s="135">
        <v>931</v>
      </c>
      <c r="D19" s="136">
        <v>1083</v>
      </c>
    </row>
    <row r="20" spans="1:4" ht="27" customHeight="1" x14ac:dyDescent="0.25">
      <c r="A20" s="134">
        <v>1987</v>
      </c>
      <c r="B20" s="135">
        <v>3339</v>
      </c>
      <c r="C20" s="135">
        <v>1545</v>
      </c>
      <c r="D20" s="136">
        <v>1794</v>
      </c>
    </row>
    <row r="21" spans="1:4" ht="27" customHeight="1" x14ac:dyDescent="0.25">
      <c r="A21" s="134">
        <v>1988</v>
      </c>
      <c r="B21" s="135">
        <v>2493</v>
      </c>
      <c r="C21" s="135">
        <v>1186</v>
      </c>
      <c r="D21" s="136">
        <v>1307</v>
      </c>
    </row>
    <row r="22" spans="1:4" ht="27" customHeight="1" x14ac:dyDescent="0.25">
      <c r="A22" s="134">
        <v>1989</v>
      </c>
      <c r="B22" s="135">
        <v>1752</v>
      </c>
      <c r="C22" s="135">
        <v>1082</v>
      </c>
      <c r="D22" s="136">
        <v>670</v>
      </c>
    </row>
    <row r="23" spans="1:4" ht="27" customHeight="1" x14ac:dyDescent="0.25">
      <c r="A23" s="134">
        <v>1990</v>
      </c>
      <c r="B23" s="135">
        <v>1042</v>
      </c>
      <c r="C23" s="135">
        <v>674</v>
      </c>
      <c r="D23" s="136">
        <v>368</v>
      </c>
    </row>
    <row r="24" spans="1:4" ht="27" customHeight="1" x14ac:dyDescent="0.25">
      <c r="A24" s="134">
        <v>1991</v>
      </c>
      <c r="B24" s="135">
        <v>715</v>
      </c>
      <c r="C24" s="135">
        <v>483</v>
      </c>
      <c r="D24" s="136">
        <v>232</v>
      </c>
    </row>
    <row r="25" spans="1:4" ht="27" customHeight="1" x14ac:dyDescent="0.25">
      <c r="A25" s="134">
        <v>1992</v>
      </c>
      <c r="B25" s="135">
        <v>437</v>
      </c>
      <c r="C25" s="135">
        <v>244</v>
      </c>
      <c r="D25" s="136">
        <v>193</v>
      </c>
    </row>
    <row r="26" spans="1:4" ht="27" customHeight="1" x14ac:dyDescent="0.25">
      <c r="A26" s="134">
        <v>1993</v>
      </c>
      <c r="B26" s="135">
        <v>1161</v>
      </c>
      <c r="C26" s="135">
        <v>539</v>
      </c>
      <c r="D26" s="136">
        <v>622</v>
      </c>
    </row>
    <row r="27" spans="1:4" ht="27" customHeight="1" x14ac:dyDescent="0.25">
      <c r="A27" s="134">
        <v>1994</v>
      </c>
      <c r="B27" s="135">
        <v>1900</v>
      </c>
      <c r="C27" s="135">
        <v>882</v>
      </c>
      <c r="D27" s="136">
        <v>1018</v>
      </c>
    </row>
    <row r="28" spans="1:4" ht="9" customHeight="1" thickBot="1" x14ac:dyDescent="0.3">
      <c r="A28" s="137"/>
      <c r="B28" s="138"/>
      <c r="C28" s="138"/>
      <c r="D28" s="139"/>
    </row>
    <row r="29" spans="1:4" ht="3.75" customHeight="1" x14ac:dyDescent="0.25"/>
    <row r="30" spans="1:4" ht="15" customHeight="1" x14ac:dyDescent="0.25">
      <c r="A30" s="140" t="s">
        <v>65</v>
      </c>
      <c r="B30" s="141"/>
      <c r="C30" s="141"/>
      <c r="D30" s="142"/>
    </row>
    <row r="31" spans="1:4" ht="15" customHeight="1" x14ac:dyDescent="0.25">
      <c r="A31" s="142" t="s">
        <v>66</v>
      </c>
      <c r="B31" s="141"/>
      <c r="C31" s="141"/>
      <c r="D31" s="142"/>
    </row>
    <row r="32" spans="1:4" ht="15" customHeight="1" x14ac:dyDescent="0.25"/>
  </sheetData>
  <mergeCells count="1">
    <mergeCell ref="A1:I1"/>
  </mergeCells>
  <hyperlinks>
    <hyperlink ref="A1" location="CONTENT!A1" display="Back to table of contents" xr:uid="{00000000-0004-0000-0300-000000000000}"/>
    <hyperlink ref="A1:I1" location="CONTENT!B50" display="Back to table of contents" xr:uid="{00000000-0004-0000-0300-000001000000}"/>
  </hyperlinks>
  <pageMargins left="0.7" right="0.7" top="0.75" bottom="0.75" header="0.3" footer="0.3"/>
  <pageSetup paperSize="9" orientation="portrait" horizontalDpi="4294967294" verticalDpi="4294967294"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8"/>
  <sheetViews>
    <sheetView showGridLines="0" workbookViewId="0">
      <selection sqref="A1:I1"/>
    </sheetView>
  </sheetViews>
  <sheetFormatPr defaultColWidth="7" defaultRowHeight="21.9" customHeight="1" x14ac:dyDescent="0.3"/>
  <cols>
    <col min="1" max="1" width="1.69921875" style="158" customWidth="1"/>
    <col min="2" max="2" width="21.5" style="158" customWidth="1"/>
    <col min="3" max="5" width="11.3984375" style="158" customWidth="1"/>
    <col min="6" max="10" width="11.3984375" style="166" customWidth="1"/>
    <col min="11" max="16384" width="7" style="158"/>
  </cols>
  <sheetData>
    <row r="1" spans="1:10" s="1" customFormat="1" ht="15.6" x14ac:dyDescent="0.3">
      <c r="A1" s="5863" t="s">
        <v>0</v>
      </c>
      <c r="B1" s="5863"/>
      <c r="C1" s="5863"/>
      <c r="D1" s="5863"/>
      <c r="E1" s="5863"/>
      <c r="F1" s="5863"/>
      <c r="G1" s="5863"/>
      <c r="H1" s="5863"/>
      <c r="I1" s="5863"/>
    </row>
    <row r="2" spans="1:10" s="144" customFormat="1" ht="26.4" customHeight="1" thickBot="1" x14ac:dyDescent="0.35">
      <c r="A2" s="143" t="s">
        <v>212</v>
      </c>
    </row>
    <row r="3" spans="1:10" s="151" customFormat="1" ht="22.5" customHeight="1" x14ac:dyDescent="0.3">
      <c r="A3" s="145"/>
      <c r="B3" s="146" t="s">
        <v>67</v>
      </c>
      <c r="C3" s="147">
        <v>2017</v>
      </c>
      <c r="D3" s="148">
        <v>2018</v>
      </c>
      <c r="E3" s="148">
        <v>2019</v>
      </c>
      <c r="F3" s="147">
        <v>2020</v>
      </c>
      <c r="G3" s="147">
        <v>2021</v>
      </c>
      <c r="H3" s="149">
        <v>2022</v>
      </c>
      <c r="I3" s="148">
        <v>2023</v>
      </c>
      <c r="J3" s="150">
        <v>2024</v>
      </c>
    </row>
    <row r="4" spans="1:10" ht="22.5" customHeight="1" x14ac:dyDescent="0.3">
      <c r="A4" s="152"/>
      <c r="B4" s="153" t="s">
        <v>25</v>
      </c>
      <c r="C4" s="154">
        <v>21271</v>
      </c>
      <c r="D4" s="155">
        <v>20949</v>
      </c>
      <c r="E4" s="155">
        <v>18997</v>
      </c>
      <c r="F4" s="154">
        <v>3073</v>
      </c>
      <c r="G4" s="154">
        <v>321</v>
      </c>
      <c r="H4" s="156">
        <v>6986</v>
      </c>
      <c r="I4" s="155">
        <v>19687</v>
      </c>
      <c r="J4" s="157">
        <v>21228</v>
      </c>
    </row>
    <row r="5" spans="1:10" ht="22.5" customHeight="1" x14ac:dyDescent="0.3">
      <c r="A5" s="152"/>
      <c r="B5" s="153" t="s">
        <v>68</v>
      </c>
      <c r="C5" s="154">
        <v>16420</v>
      </c>
      <c r="D5" s="155">
        <v>15727</v>
      </c>
      <c r="E5" s="155">
        <v>16959</v>
      </c>
      <c r="F5" s="154">
        <v>2310</v>
      </c>
      <c r="G5" s="154">
        <v>4817</v>
      </c>
      <c r="H5" s="156">
        <v>17791</v>
      </c>
      <c r="I5" s="155">
        <v>19531</v>
      </c>
      <c r="J5" s="157">
        <v>18775</v>
      </c>
    </row>
    <row r="6" spans="1:10" ht="22.5" customHeight="1" x14ac:dyDescent="0.3">
      <c r="A6" s="152"/>
      <c r="B6" s="153" t="s">
        <v>26</v>
      </c>
      <c r="C6" s="154">
        <v>273419</v>
      </c>
      <c r="D6" s="155">
        <v>285371</v>
      </c>
      <c r="E6" s="155">
        <v>302038</v>
      </c>
      <c r="F6" s="154">
        <v>79510</v>
      </c>
      <c r="G6" s="154">
        <v>51525</v>
      </c>
      <c r="H6" s="156">
        <v>238864</v>
      </c>
      <c r="I6" s="155">
        <v>319522</v>
      </c>
      <c r="J6" s="157">
        <v>339421</v>
      </c>
    </row>
    <row r="7" spans="1:10" ht="22.5" customHeight="1" x14ac:dyDescent="0.3">
      <c r="A7" s="152"/>
      <c r="B7" s="153" t="s">
        <v>27</v>
      </c>
      <c r="C7" s="154">
        <v>118856</v>
      </c>
      <c r="D7" s="155">
        <v>132780</v>
      </c>
      <c r="E7" s="155">
        <v>129100</v>
      </c>
      <c r="F7" s="154">
        <v>36047</v>
      </c>
      <c r="G7" s="154">
        <v>18605</v>
      </c>
      <c r="H7" s="156">
        <v>96767</v>
      </c>
      <c r="I7" s="155">
        <v>118546</v>
      </c>
      <c r="J7" s="157">
        <v>123825</v>
      </c>
    </row>
    <row r="8" spans="1:10" ht="22.5" customHeight="1" x14ac:dyDescent="0.3">
      <c r="A8" s="152"/>
      <c r="B8" s="153" t="s">
        <v>29</v>
      </c>
      <c r="C8" s="154">
        <v>86294</v>
      </c>
      <c r="D8" s="155">
        <v>85765</v>
      </c>
      <c r="E8" s="155">
        <v>75673</v>
      </c>
      <c r="F8" s="154">
        <v>12781</v>
      </c>
      <c r="G8" s="154">
        <v>2845</v>
      </c>
      <c r="H8" s="156">
        <v>36956</v>
      </c>
      <c r="I8" s="155">
        <v>54137</v>
      </c>
      <c r="J8" s="157">
        <v>56788</v>
      </c>
    </row>
    <row r="9" spans="1:10" ht="22.5" customHeight="1" x14ac:dyDescent="0.3">
      <c r="A9" s="152"/>
      <c r="B9" s="153" t="s">
        <v>30</v>
      </c>
      <c r="C9" s="154">
        <v>35101</v>
      </c>
      <c r="D9" s="155">
        <v>38361</v>
      </c>
      <c r="E9" s="155">
        <v>41991</v>
      </c>
      <c r="F9" s="154">
        <v>7567</v>
      </c>
      <c r="G9" s="154">
        <v>3954</v>
      </c>
      <c r="H9" s="156">
        <v>23035</v>
      </c>
      <c r="I9" s="155">
        <v>30307</v>
      </c>
      <c r="J9" s="157">
        <v>29489</v>
      </c>
    </row>
    <row r="10" spans="1:10" ht="22.5" customHeight="1" x14ac:dyDescent="0.3">
      <c r="A10" s="152"/>
      <c r="B10" s="153" t="s">
        <v>69</v>
      </c>
      <c r="C10" s="154">
        <v>2315</v>
      </c>
      <c r="D10" s="155">
        <v>2046</v>
      </c>
      <c r="E10" s="155">
        <v>2234</v>
      </c>
      <c r="F10" s="154">
        <v>429</v>
      </c>
      <c r="G10" s="154">
        <v>86</v>
      </c>
      <c r="H10" s="156">
        <v>468</v>
      </c>
      <c r="I10" s="155">
        <v>1246</v>
      </c>
      <c r="J10" s="157">
        <v>2578</v>
      </c>
    </row>
    <row r="11" spans="1:10" ht="22.5" customHeight="1" x14ac:dyDescent="0.3">
      <c r="A11" s="152"/>
      <c r="B11" s="153" t="s">
        <v>31</v>
      </c>
      <c r="C11" s="154">
        <v>3422</v>
      </c>
      <c r="D11" s="155">
        <v>4035</v>
      </c>
      <c r="E11" s="155">
        <v>4887</v>
      </c>
      <c r="F11" s="154">
        <v>746</v>
      </c>
      <c r="G11" s="154">
        <v>541</v>
      </c>
      <c r="H11" s="156">
        <v>2937</v>
      </c>
      <c r="I11" s="155">
        <v>3392</v>
      </c>
      <c r="J11" s="157">
        <v>4141</v>
      </c>
    </row>
    <row r="12" spans="1:10" ht="22.5" customHeight="1" x14ac:dyDescent="0.3">
      <c r="A12" s="152"/>
      <c r="B12" s="153" t="s">
        <v>32</v>
      </c>
      <c r="C12" s="154">
        <v>12730</v>
      </c>
      <c r="D12" s="155">
        <v>14365</v>
      </c>
      <c r="E12" s="155">
        <v>15979</v>
      </c>
      <c r="F12" s="154">
        <v>2553</v>
      </c>
      <c r="G12" s="154">
        <v>753</v>
      </c>
      <c r="H12" s="156">
        <v>10752</v>
      </c>
      <c r="I12" s="155">
        <v>16777</v>
      </c>
      <c r="J12" s="157">
        <v>19152</v>
      </c>
    </row>
    <row r="13" spans="1:10" ht="22.5" customHeight="1" x14ac:dyDescent="0.3">
      <c r="A13" s="152"/>
      <c r="B13" s="153" t="s">
        <v>35</v>
      </c>
      <c r="C13" s="154">
        <v>146040</v>
      </c>
      <c r="D13" s="155">
        <v>138439</v>
      </c>
      <c r="E13" s="155">
        <v>137570</v>
      </c>
      <c r="F13" s="154">
        <v>30581</v>
      </c>
      <c r="G13" s="154">
        <v>5288</v>
      </c>
      <c r="H13" s="156">
        <v>73336</v>
      </c>
      <c r="I13" s="155">
        <v>134222</v>
      </c>
      <c r="J13" s="157">
        <v>140618</v>
      </c>
    </row>
    <row r="14" spans="1:10" ht="22.5" customHeight="1" x14ac:dyDescent="0.3">
      <c r="A14" s="152"/>
      <c r="B14" s="153" t="s">
        <v>37</v>
      </c>
      <c r="C14" s="154">
        <v>6258</v>
      </c>
      <c r="D14" s="155">
        <v>5370</v>
      </c>
      <c r="E14" s="155">
        <v>6838</v>
      </c>
      <c r="F14" s="154">
        <v>1093</v>
      </c>
      <c r="G14" s="154">
        <v>483</v>
      </c>
      <c r="H14" s="156">
        <v>3406</v>
      </c>
      <c r="I14" s="155">
        <v>5029</v>
      </c>
      <c r="J14" s="157">
        <v>5185</v>
      </c>
    </row>
    <row r="15" spans="1:10" ht="22.5" customHeight="1" x14ac:dyDescent="0.3">
      <c r="A15" s="152"/>
      <c r="B15" s="153" t="s">
        <v>38</v>
      </c>
      <c r="C15" s="154">
        <v>3230</v>
      </c>
      <c r="D15" s="155">
        <v>2809</v>
      </c>
      <c r="E15" s="155">
        <v>2794</v>
      </c>
      <c r="F15" s="154">
        <v>258</v>
      </c>
      <c r="G15" s="154">
        <v>99</v>
      </c>
      <c r="H15" s="156">
        <v>1033</v>
      </c>
      <c r="I15" s="155">
        <v>1687</v>
      </c>
      <c r="J15" s="157">
        <v>1534</v>
      </c>
    </row>
    <row r="16" spans="1:10" ht="22.5" customHeight="1" x14ac:dyDescent="0.3">
      <c r="A16" s="152"/>
      <c r="B16" s="153" t="s">
        <v>39</v>
      </c>
      <c r="C16" s="154">
        <v>112129</v>
      </c>
      <c r="D16" s="155">
        <v>128097</v>
      </c>
      <c r="E16" s="155">
        <v>118556</v>
      </c>
      <c r="F16" s="154">
        <v>19370</v>
      </c>
      <c r="G16" s="154">
        <v>8061</v>
      </c>
      <c r="H16" s="156">
        <v>96316</v>
      </c>
      <c r="I16" s="155">
        <v>106169</v>
      </c>
      <c r="J16" s="157">
        <v>106542</v>
      </c>
    </row>
    <row r="17" spans="1:10" ht="22.5" customHeight="1" x14ac:dyDescent="0.3">
      <c r="A17" s="152"/>
      <c r="B17" s="153" t="s">
        <v>70</v>
      </c>
      <c r="C17" s="154">
        <v>40252</v>
      </c>
      <c r="D17" s="155">
        <v>41080</v>
      </c>
      <c r="E17" s="155">
        <v>42045</v>
      </c>
      <c r="F17" s="154">
        <v>7328</v>
      </c>
      <c r="G17" s="154">
        <v>7011</v>
      </c>
      <c r="H17" s="156">
        <v>28350</v>
      </c>
      <c r="I17" s="155">
        <v>34585</v>
      </c>
      <c r="J17" s="157">
        <v>35329</v>
      </c>
    </row>
    <row r="18" spans="1:10" ht="22.5" customHeight="1" x14ac:dyDescent="0.3">
      <c r="A18" s="152"/>
      <c r="B18" s="153" t="s">
        <v>41</v>
      </c>
      <c r="C18" s="154">
        <v>149807</v>
      </c>
      <c r="D18" s="155">
        <v>151913</v>
      </c>
      <c r="E18" s="155">
        <v>141520</v>
      </c>
      <c r="F18" s="154">
        <v>22687</v>
      </c>
      <c r="G18" s="154">
        <v>34194</v>
      </c>
      <c r="H18" s="156">
        <v>140847</v>
      </c>
      <c r="I18" s="155">
        <v>145873</v>
      </c>
      <c r="J18" s="157">
        <v>158188</v>
      </c>
    </row>
    <row r="19" spans="1:10" ht="22.5" customHeight="1" x14ac:dyDescent="0.3">
      <c r="A19" s="152"/>
      <c r="B19" s="153" t="s">
        <v>71</v>
      </c>
      <c r="C19" s="154">
        <v>9655</v>
      </c>
      <c r="D19" s="155">
        <v>10525</v>
      </c>
      <c r="E19" s="155">
        <v>10407</v>
      </c>
      <c r="F19" s="154">
        <v>2651</v>
      </c>
      <c r="G19" s="154">
        <v>1328</v>
      </c>
      <c r="H19" s="156">
        <v>8357</v>
      </c>
      <c r="I19" s="155">
        <v>11619</v>
      </c>
      <c r="J19" s="157">
        <v>15450</v>
      </c>
    </row>
    <row r="20" spans="1:10" ht="22.5" customHeight="1" x14ac:dyDescent="0.3">
      <c r="A20" s="152"/>
      <c r="B20" s="153" t="s">
        <v>72</v>
      </c>
      <c r="C20" s="154">
        <v>994</v>
      </c>
      <c r="D20" s="155">
        <v>1124</v>
      </c>
      <c r="E20" s="155">
        <v>1171</v>
      </c>
      <c r="F20" s="154">
        <v>169</v>
      </c>
      <c r="G20" s="154">
        <v>74</v>
      </c>
      <c r="H20" s="156">
        <v>895</v>
      </c>
      <c r="I20" s="155">
        <v>1342</v>
      </c>
      <c r="J20" s="157">
        <v>1029</v>
      </c>
    </row>
    <row r="21" spans="1:10" ht="22.5" customHeight="1" x14ac:dyDescent="0.3">
      <c r="A21" s="152"/>
      <c r="B21" s="153" t="s">
        <v>73</v>
      </c>
      <c r="C21" s="154">
        <v>2553</v>
      </c>
      <c r="D21" s="155">
        <v>2496</v>
      </c>
      <c r="E21" s="155">
        <v>3021</v>
      </c>
      <c r="F21" s="154">
        <v>355</v>
      </c>
      <c r="G21" s="154">
        <v>167</v>
      </c>
      <c r="H21" s="156">
        <v>2078</v>
      </c>
      <c r="I21" s="155">
        <v>3112</v>
      </c>
      <c r="J21" s="157">
        <v>3410</v>
      </c>
    </row>
    <row r="22" spans="1:10" ht="22.5" customHeight="1" x14ac:dyDescent="0.3">
      <c r="A22" s="152"/>
      <c r="B22" s="153" t="s">
        <v>42</v>
      </c>
      <c r="C22" s="154">
        <v>301114</v>
      </c>
      <c r="D22" s="155">
        <v>318156</v>
      </c>
      <c r="E22" s="155">
        <v>311708</v>
      </c>
      <c r="F22" s="154">
        <v>79472</v>
      </c>
      <c r="G22" s="154">
        <v>39628</v>
      </c>
      <c r="H22" s="156">
        <v>208116</v>
      </c>
      <c r="I22" s="155">
        <v>268627</v>
      </c>
      <c r="J22" s="157">
        <v>299495</v>
      </c>
    </row>
    <row r="23" spans="1:10" s="151" customFormat="1" ht="22.5" customHeight="1" thickBot="1" x14ac:dyDescent="0.35">
      <c r="A23" s="159"/>
      <c r="B23" s="160" t="s">
        <v>43</v>
      </c>
      <c r="C23" s="161">
        <v>1341860</v>
      </c>
      <c r="D23" s="162">
        <v>1399408</v>
      </c>
      <c r="E23" s="162">
        <v>1383488</v>
      </c>
      <c r="F23" s="161">
        <v>308980</v>
      </c>
      <c r="G23" s="161">
        <v>179780</v>
      </c>
      <c r="H23" s="163">
        <v>997290</v>
      </c>
      <c r="I23" s="162">
        <v>1295410</v>
      </c>
      <c r="J23" s="164">
        <v>1382177</v>
      </c>
    </row>
    <row r="24" spans="1:10" ht="21.9" customHeight="1" x14ac:dyDescent="0.3">
      <c r="A24" s="165"/>
      <c r="B24" s="166"/>
      <c r="C24" s="167"/>
      <c r="D24" s="167"/>
      <c r="E24" s="167"/>
      <c r="F24" s="167"/>
      <c r="G24" s="167"/>
      <c r="H24" s="167"/>
      <c r="I24" s="167"/>
      <c r="J24" s="167"/>
    </row>
    <row r="25" spans="1:10" ht="21.9" customHeight="1" x14ac:dyDescent="0.3">
      <c r="A25" s="168"/>
      <c r="C25" s="169"/>
      <c r="D25" s="169"/>
      <c r="E25" s="169"/>
      <c r="F25" s="169"/>
      <c r="G25" s="169"/>
      <c r="H25" s="169"/>
      <c r="I25" s="169"/>
      <c r="J25" s="169"/>
    </row>
    <row r="26" spans="1:10" ht="21.9" customHeight="1" x14ac:dyDescent="0.3">
      <c r="C26" s="24"/>
      <c r="D26" s="24"/>
      <c r="E26" s="24"/>
      <c r="F26" s="24"/>
      <c r="G26" s="24"/>
      <c r="H26" s="24"/>
      <c r="I26" s="24"/>
      <c r="J26" s="24"/>
    </row>
    <row r="27" spans="1:10" ht="21.9" customHeight="1" x14ac:dyDescent="0.3">
      <c r="C27" s="170"/>
      <c r="D27" s="170"/>
      <c r="E27" s="170"/>
      <c r="F27" s="170"/>
      <c r="G27" s="170"/>
      <c r="H27" s="170"/>
      <c r="I27" s="170"/>
      <c r="J27" s="170"/>
    </row>
    <row r="28" spans="1:10" ht="21.9" customHeight="1" x14ac:dyDescent="0.3">
      <c r="B28" s="171"/>
      <c r="J28" s="172"/>
    </row>
  </sheetData>
  <mergeCells count="1">
    <mergeCell ref="A1:I1"/>
  </mergeCells>
  <hyperlinks>
    <hyperlink ref="A1" location="CONTENT!A1" display="Back to table of contents" xr:uid="{00000000-0004-0000-0400-000000000000}"/>
    <hyperlink ref="A1:I1" location="CONTENT!B50" display="Back to table of contents" xr:uid="{00000000-0004-0000-0400-000001000000}"/>
  </hyperlinks>
  <pageMargins left="0.7" right="0.7" top="0.75" bottom="0.35" header="0.3" footer="0.3"/>
  <pageSetup paperSize="9" orientation="landscape" horizontalDpi="4294967294" verticalDpi="4294967294"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6"/>
  <sheetViews>
    <sheetView showGridLines="0" workbookViewId="0">
      <selection sqref="A1:I1"/>
    </sheetView>
  </sheetViews>
  <sheetFormatPr defaultColWidth="7" defaultRowHeight="15.6" x14ac:dyDescent="0.3"/>
  <cols>
    <col min="1" max="1" width="1.69921875" style="176" customWidth="1"/>
    <col min="2" max="2" width="21.5" style="176" customWidth="1"/>
    <col min="3" max="5" width="11.3984375" style="176" customWidth="1"/>
    <col min="6" max="10" width="11.3984375" style="177" customWidth="1"/>
    <col min="11" max="11" width="3.59765625" style="176" customWidth="1"/>
    <col min="12" max="12" width="2.09765625" style="176" customWidth="1"/>
    <col min="13" max="16384" width="7" style="176"/>
  </cols>
  <sheetData>
    <row r="1" spans="1:10" s="1" customFormat="1" x14ac:dyDescent="0.3">
      <c r="A1" s="5863" t="s">
        <v>0</v>
      </c>
      <c r="B1" s="5863"/>
      <c r="C1" s="5863"/>
      <c r="D1" s="5863"/>
      <c r="E1" s="5863"/>
      <c r="F1" s="5863"/>
      <c r="G1" s="5863"/>
      <c r="H1" s="5863"/>
      <c r="I1" s="5863"/>
    </row>
    <row r="2" spans="1:10" s="174" customFormat="1" ht="21.75" customHeight="1" x14ac:dyDescent="0.3">
      <c r="A2" s="173" t="s">
        <v>213</v>
      </c>
    </row>
    <row r="3" spans="1:10" ht="6.75" customHeight="1" thickBot="1" x14ac:dyDescent="0.35">
      <c r="A3" s="175"/>
    </row>
    <row r="4" spans="1:10" s="184" customFormat="1" ht="24.9" customHeight="1" x14ac:dyDescent="0.3">
      <c r="A4" s="178"/>
      <c r="B4" s="179" t="s">
        <v>67</v>
      </c>
      <c r="C4" s="180" t="s">
        <v>14</v>
      </c>
      <c r="D4" s="181" t="s">
        <v>15</v>
      </c>
      <c r="E4" s="181">
        <v>2019</v>
      </c>
      <c r="F4" s="180">
        <v>2020</v>
      </c>
      <c r="G4" s="180">
        <v>2021</v>
      </c>
      <c r="H4" s="182">
        <v>2022</v>
      </c>
      <c r="I4" s="181">
        <v>2023</v>
      </c>
      <c r="J4" s="183">
        <v>2024</v>
      </c>
    </row>
    <row r="5" spans="1:10" ht="18.899999999999999" customHeight="1" x14ac:dyDescent="0.3">
      <c r="A5" s="185"/>
      <c r="B5" s="186" t="s">
        <v>25</v>
      </c>
      <c r="C5" s="187">
        <v>266452</v>
      </c>
      <c r="D5" s="188">
        <v>268042</v>
      </c>
      <c r="E5" s="188">
        <v>250706</v>
      </c>
      <c r="F5" s="187">
        <v>72913</v>
      </c>
      <c r="G5" s="187">
        <v>3738</v>
      </c>
      <c r="H5" s="189">
        <v>98075</v>
      </c>
      <c r="I5" s="188">
        <v>273755</v>
      </c>
      <c r="J5" s="190">
        <v>281030</v>
      </c>
    </row>
    <row r="6" spans="1:10" ht="18.899999999999999" customHeight="1" x14ac:dyDescent="0.3">
      <c r="A6" s="191"/>
      <c r="B6" s="176" t="s">
        <v>68</v>
      </c>
      <c r="C6" s="192">
        <v>208599</v>
      </c>
      <c r="D6" s="193">
        <v>196253</v>
      </c>
      <c r="E6" s="193">
        <v>208537</v>
      </c>
      <c r="F6" s="192">
        <v>53948</v>
      </c>
      <c r="G6" s="192">
        <v>46769</v>
      </c>
      <c r="H6" s="194">
        <v>230832</v>
      </c>
      <c r="I6" s="193">
        <v>256868</v>
      </c>
      <c r="J6" s="195">
        <v>259795</v>
      </c>
    </row>
    <row r="7" spans="1:10" ht="18.899999999999999" customHeight="1" x14ac:dyDescent="0.3">
      <c r="A7" s="191"/>
      <c r="B7" s="176" t="s">
        <v>26</v>
      </c>
      <c r="C7" s="192">
        <v>3180222</v>
      </c>
      <c r="D7" s="193">
        <v>3374924</v>
      </c>
      <c r="E7" s="193">
        <v>3461461</v>
      </c>
      <c r="F7" s="192">
        <v>1291524</v>
      </c>
      <c r="G7" s="192">
        <v>619893</v>
      </c>
      <c r="H7" s="194">
        <v>2950217</v>
      </c>
      <c r="I7" s="193">
        <v>3786169</v>
      </c>
      <c r="J7" s="195">
        <v>4109516</v>
      </c>
    </row>
    <row r="8" spans="1:10" ht="18.899999999999999" customHeight="1" x14ac:dyDescent="0.3">
      <c r="A8" s="191"/>
      <c r="B8" s="176" t="s">
        <v>27</v>
      </c>
      <c r="C8" s="192">
        <v>1277191</v>
      </c>
      <c r="D8" s="193">
        <v>1365304</v>
      </c>
      <c r="E8" s="193">
        <v>1256685</v>
      </c>
      <c r="F8" s="192">
        <v>310483</v>
      </c>
      <c r="G8" s="192">
        <v>213569</v>
      </c>
      <c r="H8" s="194">
        <v>1191166</v>
      </c>
      <c r="I8" s="193">
        <v>1370484</v>
      </c>
      <c r="J8" s="195">
        <v>1343898</v>
      </c>
    </row>
    <row r="9" spans="1:10" ht="18.899999999999999" customHeight="1" x14ac:dyDescent="0.3">
      <c r="A9" s="191"/>
      <c r="B9" s="176" t="s">
        <v>75</v>
      </c>
      <c r="C9" s="192">
        <v>11432</v>
      </c>
      <c r="D9" s="193">
        <v>10132</v>
      </c>
      <c r="E9" s="193">
        <v>11264</v>
      </c>
      <c r="F9" s="192">
        <v>2216</v>
      </c>
      <c r="G9" s="192">
        <v>1920</v>
      </c>
      <c r="H9" s="194">
        <v>3800</v>
      </c>
      <c r="I9" s="193">
        <v>6520</v>
      </c>
      <c r="J9" s="195">
        <v>5830</v>
      </c>
    </row>
    <row r="10" spans="1:10" ht="18.899999999999999" customHeight="1" x14ac:dyDescent="0.3">
      <c r="A10" s="191"/>
      <c r="B10" s="176" t="s">
        <v>29</v>
      </c>
      <c r="C10" s="192">
        <v>780775</v>
      </c>
      <c r="D10" s="193">
        <v>857580</v>
      </c>
      <c r="E10" s="193">
        <v>989138</v>
      </c>
      <c r="F10" s="192">
        <v>299691</v>
      </c>
      <c r="G10" s="192">
        <v>100535</v>
      </c>
      <c r="H10" s="194">
        <v>567904</v>
      </c>
      <c r="I10" s="193">
        <v>795754</v>
      </c>
      <c r="J10" s="195">
        <v>904377</v>
      </c>
    </row>
    <row r="11" spans="1:10" ht="18.899999999999999" customHeight="1" x14ac:dyDescent="0.3">
      <c r="A11" s="191"/>
      <c r="B11" s="176" t="s">
        <v>30</v>
      </c>
      <c r="C11" s="192">
        <v>337644</v>
      </c>
      <c r="D11" s="193">
        <v>370388</v>
      </c>
      <c r="E11" s="193">
        <v>400035</v>
      </c>
      <c r="F11" s="192">
        <v>108301</v>
      </c>
      <c r="G11" s="192">
        <v>31638</v>
      </c>
      <c r="H11" s="194">
        <v>221164</v>
      </c>
      <c r="I11" s="193">
        <v>302020</v>
      </c>
      <c r="J11" s="195">
        <v>295944</v>
      </c>
    </row>
    <row r="12" spans="1:10" ht="18.899999999999999" customHeight="1" x14ac:dyDescent="0.3">
      <c r="A12" s="191"/>
      <c r="B12" s="176" t="s">
        <v>69</v>
      </c>
      <c r="C12" s="192">
        <v>14095</v>
      </c>
      <c r="D12" s="193">
        <v>12148</v>
      </c>
      <c r="E12" s="193">
        <v>11223</v>
      </c>
      <c r="F12" s="192">
        <v>6647</v>
      </c>
      <c r="G12" s="192">
        <v>2339</v>
      </c>
      <c r="H12" s="194">
        <v>8637</v>
      </c>
      <c r="I12" s="193">
        <v>12376</v>
      </c>
      <c r="J12" s="195">
        <v>10763</v>
      </c>
    </row>
    <row r="13" spans="1:10" ht="18.899999999999999" customHeight="1" x14ac:dyDescent="0.3">
      <c r="A13" s="191"/>
      <c r="B13" s="176" t="s">
        <v>31</v>
      </c>
      <c r="C13" s="192">
        <v>28272</v>
      </c>
      <c r="D13" s="193">
        <v>31648</v>
      </c>
      <c r="E13" s="193">
        <v>39387</v>
      </c>
      <c r="F13" s="192">
        <v>11061</v>
      </c>
      <c r="G13" s="192">
        <v>9007</v>
      </c>
      <c r="H13" s="194">
        <v>28509</v>
      </c>
      <c r="I13" s="193">
        <v>29234</v>
      </c>
      <c r="J13" s="195">
        <v>37700</v>
      </c>
    </row>
    <row r="14" spans="1:10" ht="18.899999999999999" customHeight="1" x14ac:dyDescent="0.3">
      <c r="A14" s="191"/>
      <c r="B14" s="176" t="s">
        <v>32</v>
      </c>
      <c r="C14" s="192">
        <v>210808</v>
      </c>
      <c r="D14" s="193">
        <v>214942</v>
      </c>
      <c r="E14" s="193">
        <v>213301</v>
      </c>
      <c r="F14" s="192">
        <v>73172</v>
      </c>
      <c r="G14" s="192">
        <v>14983</v>
      </c>
      <c r="H14" s="194">
        <v>115163</v>
      </c>
      <c r="I14" s="193">
        <v>210689</v>
      </c>
      <c r="J14" s="195">
        <v>346579</v>
      </c>
    </row>
    <row r="15" spans="1:10" ht="18.899999999999999" customHeight="1" x14ac:dyDescent="0.3">
      <c r="A15" s="191"/>
      <c r="B15" s="176" t="s">
        <v>34</v>
      </c>
      <c r="C15" s="192">
        <v>544858</v>
      </c>
      <c r="D15" s="193">
        <v>513754</v>
      </c>
      <c r="E15" s="193">
        <v>477770</v>
      </c>
      <c r="F15" s="192">
        <v>79093</v>
      </c>
      <c r="G15" s="192">
        <v>31520</v>
      </c>
      <c r="H15" s="194">
        <v>50404</v>
      </c>
      <c r="I15" s="193">
        <v>117059</v>
      </c>
      <c r="J15" s="195">
        <v>189338</v>
      </c>
    </row>
    <row r="16" spans="1:10" ht="18.899999999999999" customHeight="1" x14ac:dyDescent="0.3">
      <c r="A16" s="191"/>
      <c r="B16" s="176" t="s">
        <v>35</v>
      </c>
      <c r="C16" s="192">
        <v>989005</v>
      </c>
      <c r="D16" s="193">
        <v>952281</v>
      </c>
      <c r="E16" s="193">
        <v>932025</v>
      </c>
      <c r="F16" s="192">
        <v>316526</v>
      </c>
      <c r="G16" s="192">
        <v>51340</v>
      </c>
      <c r="H16" s="194">
        <v>448174</v>
      </c>
      <c r="I16" s="193">
        <v>910553</v>
      </c>
      <c r="J16" s="195">
        <v>956260</v>
      </c>
    </row>
    <row r="17" spans="1:13" ht="18.899999999999999" customHeight="1" x14ac:dyDescent="0.3">
      <c r="A17" s="191"/>
      <c r="B17" s="176" t="s">
        <v>37</v>
      </c>
      <c r="C17" s="192">
        <v>64958</v>
      </c>
      <c r="D17" s="193">
        <v>53417</v>
      </c>
      <c r="E17" s="193">
        <v>67283</v>
      </c>
      <c r="F17" s="192">
        <v>22139</v>
      </c>
      <c r="G17" s="192">
        <v>5184</v>
      </c>
      <c r="H17" s="194">
        <v>35536</v>
      </c>
      <c r="I17" s="193">
        <v>54680</v>
      </c>
      <c r="J17" s="195">
        <v>57988</v>
      </c>
    </row>
    <row r="18" spans="1:13" ht="18.899999999999999" customHeight="1" x14ac:dyDescent="0.3">
      <c r="A18" s="191"/>
      <c r="B18" s="176" t="s">
        <v>38</v>
      </c>
      <c r="C18" s="192">
        <v>23350</v>
      </c>
      <c r="D18" s="193">
        <v>22982</v>
      </c>
      <c r="E18" s="193">
        <v>22024</v>
      </c>
      <c r="F18" s="192">
        <v>4891</v>
      </c>
      <c r="G18" s="192">
        <v>3666</v>
      </c>
      <c r="H18" s="194">
        <v>13315</v>
      </c>
      <c r="I18" s="193">
        <v>19736</v>
      </c>
      <c r="J18" s="195">
        <v>18917</v>
      </c>
    </row>
    <row r="19" spans="1:13" ht="18.899999999999999" customHeight="1" x14ac:dyDescent="0.3">
      <c r="A19" s="191"/>
      <c r="B19" s="176" t="s">
        <v>39</v>
      </c>
      <c r="C19" s="192">
        <v>920225</v>
      </c>
      <c r="D19" s="193">
        <v>1003710</v>
      </c>
      <c r="E19" s="193">
        <v>991897</v>
      </c>
      <c r="F19" s="192">
        <v>243494</v>
      </c>
      <c r="G19" s="192">
        <v>109962</v>
      </c>
      <c r="H19" s="194">
        <v>924837</v>
      </c>
      <c r="I19" s="193">
        <v>988408</v>
      </c>
      <c r="J19" s="195">
        <v>996902</v>
      </c>
    </row>
    <row r="20" spans="1:13" ht="18.899999999999999" customHeight="1" x14ac:dyDescent="0.3">
      <c r="A20" s="191"/>
      <c r="B20" s="176" t="s">
        <v>70</v>
      </c>
      <c r="C20" s="192">
        <v>464546</v>
      </c>
      <c r="D20" s="193">
        <v>471147</v>
      </c>
      <c r="E20" s="193">
        <v>469866</v>
      </c>
      <c r="F20" s="192">
        <v>127583</v>
      </c>
      <c r="G20" s="192">
        <v>81908</v>
      </c>
      <c r="H20" s="194">
        <v>347717</v>
      </c>
      <c r="I20" s="193">
        <v>425265</v>
      </c>
      <c r="J20" s="195">
        <v>437226</v>
      </c>
    </row>
    <row r="21" spans="1:13" ht="18.899999999999999" customHeight="1" x14ac:dyDescent="0.3">
      <c r="A21" s="191"/>
      <c r="B21" s="176" t="s">
        <v>41</v>
      </c>
      <c r="C21" s="192">
        <v>1728279</v>
      </c>
      <c r="D21" s="193">
        <v>1712734</v>
      </c>
      <c r="E21" s="193">
        <v>1620673</v>
      </c>
      <c r="F21" s="192">
        <v>338572</v>
      </c>
      <c r="G21" s="192">
        <v>356587</v>
      </c>
      <c r="H21" s="194">
        <v>1703890</v>
      </c>
      <c r="I21" s="193">
        <v>1710357</v>
      </c>
      <c r="J21" s="195">
        <v>1802270</v>
      </c>
    </row>
    <row r="22" spans="1:13" ht="18.899999999999999" customHeight="1" x14ac:dyDescent="0.3">
      <c r="A22" s="191"/>
      <c r="B22" s="176" t="s">
        <v>71</v>
      </c>
      <c r="C22" s="192">
        <v>85484</v>
      </c>
      <c r="D22" s="193">
        <v>91356</v>
      </c>
      <c r="E22" s="193">
        <v>93051</v>
      </c>
      <c r="F22" s="192">
        <v>31228</v>
      </c>
      <c r="G22" s="192">
        <v>21298</v>
      </c>
      <c r="H22" s="194">
        <v>91397</v>
      </c>
      <c r="I22" s="193">
        <v>118005</v>
      </c>
      <c r="J22" s="195">
        <v>116492</v>
      </c>
    </row>
    <row r="23" spans="1:13" ht="18.899999999999999" customHeight="1" x14ac:dyDescent="0.3">
      <c r="A23" s="191"/>
      <c r="B23" s="176" t="s">
        <v>73</v>
      </c>
      <c r="C23" s="192">
        <v>29082</v>
      </c>
      <c r="D23" s="193">
        <v>34405</v>
      </c>
      <c r="E23" s="193">
        <v>34939</v>
      </c>
      <c r="F23" s="192">
        <v>11952</v>
      </c>
      <c r="G23" s="192">
        <v>2887</v>
      </c>
      <c r="H23" s="194">
        <v>24742</v>
      </c>
      <c r="I23" s="193">
        <v>39592</v>
      </c>
      <c r="J23" s="195">
        <v>43741</v>
      </c>
    </row>
    <row r="24" spans="1:13" ht="18.899999999999999" customHeight="1" x14ac:dyDescent="0.3">
      <c r="A24" s="191"/>
      <c r="B24" s="176" t="s">
        <v>42</v>
      </c>
      <c r="C24" s="192">
        <v>2475474</v>
      </c>
      <c r="D24" s="193">
        <v>2739127</v>
      </c>
      <c r="E24" s="193">
        <v>2914600</v>
      </c>
      <c r="F24" s="192">
        <v>1079823</v>
      </c>
      <c r="G24" s="192">
        <v>459498</v>
      </c>
      <c r="H24" s="194">
        <v>2307563</v>
      </c>
      <c r="I24" s="193">
        <v>2956492</v>
      </c>
      <c r="J24" s="195">
        <v>3205664</v>
      </c>
      <c r="M24" s="176" t="s">
        <v>219</v>
      </c>
    </row>
    <row r="25" spans="1:13" ht="3.75" customHeight="1" x14ac:dyDescent="0.3">
      <c r="A25" s="196"/>
      <c r="B25" s="197"/>
      <c r="C25" s="198"/>
      <c r="D25" s="199"/>
      <c r="E25" s="199"/>
      <c r="F25" s="198"/>
      <c r="G25" s="198"/>
      <c r="H25" s="200"/>
      <c r="I25" s="199"/>
      <c r="J25" s="201"/>
    </row>
    <row r="26" spans="1:13" s="184" customFormat="1" ht="16.5" customHeight="1" x14ac:dyDescent="0.3">
      <c r="A26" s="202"/>
      <c r="B26" s="203" t="s">
        <v>43</v>
      </c>
      <c r="C26" s="204">
        <v>13640751</v>
      </c>
      <c r="D26" s="205">
        <v>14296274</v>
      </c>
      <c r="E26" s="205">
        <v>14465865</v>
      </c>
      <c r="F26" s="204">
        <v>4485257</v>
      </c>
      <c r="G26" s="204">
        <v>2168241</v>
      </c>
      <c r="H26" s="206">
        <v>11363042</v>
      </c>
      <c r="I26" s="205">
        <v>14384016</v>
      </c>
      <c r="J26" s="207">
        <v>15420230</v>
      </c>
    </row>
    <row r="27" spans="1:13" ht="4.5" customHeight="1" thickBot="1" x14ac:dyDescent="0.35">
      <c r="A27" s="208"/>
      <c r="B27" s="209"/>
      <c r="C27" s="210"/>
      <c r="D27" s="210"/>
      <c r="E27" s="210"/>
      <c r="F27" s="211"/>
      <c r="G27" s="211"/>
      <c r="H27" s="211"/>
      <c r="I27" s="211"/>
      <c r="J27" s="212"/>
    </row>
    <row r="28" spans="1:13" ht="15.75" customHeight="1" x14ac:dyDescent="0.25">
      <c r="A28" s="213" t="s">
        <v>56</v>
      </c>
      <c r="B28" s="119" t="s">
        <v>76</v>
      </c>
      <c r="C28" s="120"/>
      <c r="D28" s="120"/>
      <c r="E28" s="120"/>
      <c r="F28" s="120"/>
      <c r="G28" s="120"/>
      <c r="H28" s="120"/>
      <c r="I28" s="120"/>
      <c r="J28" s="120"/>
    </row>
    <row r="29" spans="1:13" ht="15.75" customHeight="1" x14ac:dyDescent="0.25">
      <c r="A29" s="213" t="s">
        <v>58</v>
      </c>
      <c r="B29" s="120" t="s">
        <v>48</v>
      </c>
      <c r="C29" s="214"/>
      <c r="D29" s="214"/>
      <c r="E29" s="214"/>
      <c r="F29" s="214"/>
      <c r="G29" s="214"/>
      <c r="H29" s="214"/>
      <c r="I29" s="214"/>
      <c r="J29" s="214"/>
    </row>
    <row r="30" spans="1:13" ht="13.2" x14ac:dyDescent="0.25">
      <c r="A30" s="215"/>
      <c r="B30" s="120"/>
      <c r="C30" s="214"/>
      <c r="D30" s="214"/>
      <c r="E30" s="214"/>
      <c r="F30" s="214"/>
      <c r="G30" s="214"/>
      <c r="H30" s="214"/>
      <c r="I30" s="214"/>
      <c r="J30" s="214"/>
    </row>
    <row r="31" spans="1:13" ht="13.8" x14ac:dyDescent="0.25">
      <c r="B31" s="216"/>
      <c r="C31" s="194"/>
      <c r="D31" s="194"/>
      <c r="E31" s="194"/>
      <c r="F31" s="194"/>
      <c r="G31" s="194"/>
      <c r="H31" s="194"/>
      <c r="I31" s="194"/>
      <c r="J31" s="194"/>
      <c r="K31" s="194">
        <v>0</v>
      </c>
      <c r="M31" s="217"/>
    </row>
    <row r="32" spans="1:13" ht="13.8" x14ac:dyDescent="0.25">
      <c r="C32" s="218"/>
      <c r="D32" s="218"/>
      <c r="E32" s="218"/>
      <c r="F32" s="218"/>
      <c r="G32" s="218"/>
      <c r="H32" s="218"/>
      <c r="I32" s="218"/>
      <c r="J32" s="219"/>
      <c r="M32" s="217"/>
    </row>
    <row r="33" spans="10:13" x14ac:dyDescent="0.3">
      <c r="M33" s="217"/>
    </row>
    <row r="34" spans="10:13" x14ac:dyDescent="0.3">
      <c r="J34" s="220"/>
      <c r="M34" s="217"/>
    </row>
    <row r="35" spans="10:13" x14ac:dyDescent="0.3">
      <c r="M35" s="217"/>
    </row>
    <row r="36" spans="10:13" x14ac:dyDescent="0.3">
      <c r="M36" s="217"/>
    </row>
  </sheetData>
  <mergeCells count="1">
    <mergeCell ref="A1:I1"/>
  </mergeCells>
  <hyperlinks>
    <hyperlink ref="A1" location="CONTENT!A1" display="Back to table of contents" xr:uid="{00000000-0004-0000-0600-000000000000}"/>
    <hyperlink ref="A1:I1" location="CONTENT!B50" display="Back to table of contents" xr:uid="{00000000-0004-0000-0600-000001000000}"/>
  </hyperlinks>
  <pageMargins left="0.7" right="0.7" top="0.75" bottom="0.75" header="0.3" footer="0.3"/>
  <pageSetup paperSize="9" orientation="landscape" horizontalDpi="4294967294" verticalDpi="4294967294" r:id="rId1"/>
  <headerFooter alignWithMargins="0"/>
  <ignoredErrors>
    <ignoredError sqref="C4:D4"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9"/>
  <sheetViews>
    <sheetView showGridLines="0" workbookViewId="0">
      <selection sqref="A1:H1"/>
    </sheetView>
  </sheetViews>
  <sheetFormatPr defaultColWidth="7" defaultRowHeight="13.2" x14ac:dyDescent="0.25"/>
  <cols>
    <col min="1" max="1" width="3.19921875" style="43" customWidth="1"/>
    <col min="2" max="2" width="13" style="43" customWidth="1"/>
    <col min="3" max="6" width="14.3984375" style="43" customWidth="1"/>
    <col min="7" max="16384" width="7" style="43"/>
  </cols>
  <sheetData>
    <row r="1" spans="1:8" s="1" customFormat="1" ht="15.6" x14ac:dyDescent="0.3">
      <c r="A1" s="5863" t="s">
        <v>0</v>
      </c>
      <c r="B1" s="5863"/>
      <c r="C1" s="5863"/>
      <c r="D1" s="5863"/>
      <c r="E1" s="5863"/>
      <c r="F1" s="5863"/>
      <c r="G1" s="5863"/>
      <c r="H1" s="5863"/>
    </row>
    <row r="2" spans="1:8" ht="9.75" customHeight="1" x14ac:dyDescent="0.25">
      <c r="A2" s="221"/>
      <c r="B2" s="221"/>
      <c r="C2" s="222"/>
      <c r="D2" s="222"/>
      <c r="E2" s="221"/>
      <c r="F2" s="221"/>
    </row>
    <row r="3" spans="1:8" ht="20.25" customHeight="1" x14ac:dyDescent="0.3">
      <c r="A3" s="223" t="s">
        <v>214</v>
      </c>
      <c r="B3" s="221"/>
      <c r="C3" s="224"/>
      <c r="D3" s="224"/>
      <c r="E3" s="225"/>
      <c r="F3" s="225"/>
    </row>
    <row r="4" spans="1:8" ht="8.25" customHeight="1" thickBot="1" x14ac:dyDescent="0.35">
      <c r="A4" s="225"/>
      <c r="B4" s="225"/>
      <c r="C4" s="224"/>
      <c r="D4" s="224"/>
      <c r="E4" s="225"/>
      <c r="F4" s="225"/>
    </row>
    <row r="5" spans="1:8" ht="15.9" customHeight="1" x14ac:dyDescent="0.3">
      <c r="A5" s="5957" t="s">
        <v>61</v>
      </c>
      <c r="B5" s="5958"/>
      <c r="C5" s="5963" t="s">
        <v>77</v>
      </c>
      <c r="D5" s="5958" t="s">
        <v>78</v>
      </c>
      <c r="E5" s="5966" t="s">
        <v>79</v>
      </c>
      <c r="F5" s="226"/>
    </row>
    <row r="6" spans="1:8" ht="15.9" customHeight="1" x14ac:dyDescent="0.3">
      <c r="A6" s="5959"/>
      <c r="B6" s="5960"/>
      <c r="C6" s="5964"/>
      <c r="D6" s="5960"/>
      <c r="E6" s="5967"/>
      <c r="F6" s="227"/>
    </row>
    <row r="7" spans="1:8" ht="15.9" customHeight="1" thickBot="1" x14ac:dyDescent="0.35">
      <c r="A7" s="5961"/>
      <c r="B7" s="5962"/>
      <c r="C7" s="5965"/>
      <c r="D7" s="5962"/>
      <c r="E7" s="5968"/>
      <c r="F7" s="226"/>
    </row>
    <row r="8" spans="1:8" ht="18" customHeight="1" x14ac:dyDescent="0.25">
      <c r="A8" s="228"/>
      <c r="B8" s="229">
        <v>2014</v>
      </c>
      <c r="C8" s="230">
        <v>112</v>
      </c>
      <c r="D8" s="231">
        <v>12799</v>
      </c>
      <c r="E8" s="232">
        <v>26174</v>
      </c>
    </row>
    <row r="9" spans="1:8" ht="18" customHeight="1" x14ac:dyDescent="0.25">
      <c r="A9" s="228"/>
      <c r="B9" s="233" t="s">
        <v>12</v>
      </c>
      <c r="C9" s="230">
        <v>115</v>
      </c>
      <c r="D9" s="231">
        <v>13617</v>
      </c>
      <c r="E9" s="232">
        <v>28732</v>
      </c>
    </row>
    <row r="10" spans="1:8" ht="20.25" customHeight="1" x14ac:dyDescent="0.25">
      <c r="A10" s="228"/>
      <c r="B10" s="233" t="s">
        <v>74</v>
      </c>
      <c r="C10" s="230">
        <v>111</v>
      </c>
      <c r="D10" s="231">
        <v>13547</v>
      </c>
      <c r="E10" s="232">
        <v>29139</v>
      </c>
    </row>
    <row r="11" spans="1:8" ht="20.25" customHeight="1" x14ac:dyDescent="0.25">
      <c r="A11" s="228"/>
      <c r="B11" s="233" t="s">
        <v>14</v>
      </c>
      <c r="C11" s="230">
        <v>111</v>
      </c>
      <c r="D11" s="231">
        <v>13511</v>
      </c>
      <c r="E11" s="232">
        <v>29650</v>
      </c>
    </row>
    <row r="12" spans="1:8" ht="20.25" customHeight="1" x14ac:dyDescent="0.25">
      <c r="A12" s="228"/>
      <c r="B12" s="233" t="s">
        <v>15</v>
      </c>
      <c r="C12" s="230">
        <v>113</v>
      </c>
      <c r="D12" s="231">
        <v>13574</v>
      </c>
      <c r="E12" s="232">
        <v>30427</v>
      </c>
    </row>
    <row r="13" spans="1:8" ht="20.25" customHeight="1" x14ac:dyDescent="0.25">
      <c r="A13" s="228"/>
      <c r="B13" s="233" t="s">
        <v>80</v>
      </c>
      <c r="C13" s="230">
        <v>112</v>
      </c>
      <c r="D13" s="231">
        <v>13489</v>
      </c>
      <c r="E13" s="232">
        <v>31024</v>
      </c>
    </row>
    <row r="14" spans="1:8" ht="20.25" customHeight="1" x14ac:dyDescent="0.25">
      <c r="A14" s="228"/>
      <c r="B14" s="233" t="s">
        <v>81</v>
      </c>
      <c r="C14" s="230">
        <v>106</v>
      </c>
      <c r="D14" s="231">
        <v>12171</v>
      </c>
      <c r="E14" s="232">
        <v>28104</v>
      </c>
    </row>
    <row r="15" spans="1:8" ht="20.25" customHeight="1" x14ac:dyDescent="0.25">
      <c r="A15" s="228"/>
      <c r="B15" s="233" t="s">
        <v>82</v>
      </c>
      <c r="C15" s="230">
        <v>111</v>
      </c>
      <c r="D15" s="231">
        <v>13902</v>
      </c>
      <c r="E15" s="232">
        <v>32157</v>
      </c>
    </row>
    <row r="16" spans="1:8" ht="20.25" customHeight="1" x14ac:dyDescent="0.25">
      <c r="A16" s="228"/>
      <c r="B16" s="233" t="s">
        <v>83</v>
      </c>
      <c r="C16" s="230">
        <v>105</v>
      </c>
      <c r="D16" s="231">
        <v>13017</v>
      </c>
      <c r="E16" s="232">
        <v>30145</v>
      </c>
    </row>
    <row r="17" spans="1:6" ht="20.25" customHeight="1" x14ac:dyDescent="0.25">
      <c r="A17" s="228"/>
      <c r="B17" s="233" t="s">
        <v>84</v>
      </c>
      <c r="C17" s="230">
        <v>107</v>
      </c>
      <c r="D17" s="231">
        <v>13387</v>
      </c>
      <c r="E17" s="232">
        <v>30752</v>
      </c>
    </row>
    <row r="18" spans="1:6" ht="20.25" customHeight="1" x14ac:dyDescent="0.25">
      <c r="A18" s="228"/>
      <c r="B18" s="233" t="s">
        <v>217</v>
      </c>
      <c r="C18" s="230">
        <v>109</v>
      </c>
      <c r="D18" s="231">
        <v>14059</v>
      </c>
      <c r="E18" s="232">
        <v>31484</v>
      </c>
    </row>
    <row r="19" spans="1:6" ht="6.75" customHeight="1" thickBot="1" x14ac:dyDescent="0.35">
      <c r="A19" s="234"/>
      <c r="B19" s="235"/>
      <c r="C19" s="236"/>
      <c r="D19" s="236"/>
      <c r="E19" s="237"/>
      <c r="F19" s="226"/>
    </row>
    <row r="20" spans="1:6" ht="19.5" customHeight="1" x14ac:dyDescent="0.3">
      <c r="A20" s="238" t="s">
        <v>85</v>
      </c>
      <c r="B20" s="221" t="s">
        <v>86</v>
      </c>
      <c r="C20" s="239"/>
      <c r="D20" s="239"/>
      <c r="E20" s="226"/>
      <c r="F20" s="226"/>
    </row>
    <row r="21" spans="1:6" ht="17.25" customHeight="1" x14ac:dyDescent="0.3">
      <c r="A21" s="238"/>
      <c r="B21" s="221" t="s">
        <v>87</v>
      </c>
      <c r="C21" s="239"/>
      <c r="D21" s="239"/>
      <c r="E21" s="226"/>
      <c r="F21" s="226"/>
    </row>
    <row r="22" spans="1:6" ht="5.25" customHeight="1" x14ac:dyDescent="0.35">
      <c r="A22" s="240" t="s">
        <v>88</v>
      </c>
      <c r="B22" s="241" t="s">
        <v>88</v>
      </c>
      <c r="C22" s="239"/>
      <c r="D22" s="239"/>
      <c r="E22" s="226"/>
      <c r="F22" s="226"/>
    </row>
    <row r="23" spans="1:6" ht="27" customHeight="1" x14ac:dyDescent="0.3">
      <c r="A23" s="242" t="s">
        <v>215</v>
      </c>
      <c r="B23" s="226"/>
      <c r="C23" s="239"/>
      <c r="D23" s="226"/>
      <c r="E23" s="226"/>
      <c r="F23" s="239"/>
    </row>
    <row r="24" spans="1:6" ht="6.75" customHeight="1" thickBot="1" x14ac:dyDescent="0.35">
      <c r="A24" s="226"/>
      <c r="B24" s="225"/>
      <c r="C24" s="239"/>
      <c r="D24" s="226"/>
      <c r="E24" s="226"/>
      <c r="F24" s="239"/>
    </row>
    <row r="25" spans="1:6" ht="21.75" customHeight="1" thickBot="1" x14ac:dyDescent="0.3">
      <c r="A25" s="5951" t="s">
        <v>89</v>
      </c>
      <c r="B25" s="5952"/>
      <c r="C25" s="5969">
        <v>2023</v>
      </c>
      <c r="D25" s="5970"/>
      <c r="E25" s="5969">
        <v>2024</v>
      </c>
      <c r="F25" s="5970"/>
    </row>
    <row r="26" spans="1:6" ht="17.25" customHeight="1" x14ac:dyDescent="0.25">
      <c r="A26" s="5953"/>
      <c r="B26" s="5954"/>
      <c r="C26" s="243" t="s">
        <v>90</v>
      </c>
      <c r="D26" s="244" t="s">
        <v>91</v>
      </c>
      <c r="E26" s="243" t="s">
        <v>90</v>
      </c>
      <c r="F26" s="244" t="s">
        <v>91</v>
      </c>
    </row>
    <row r="27" spans="1:6" ht="6.75" customHeight="1" thickBot="1" x14ac:dyDescent="0.3">
      <c r="A27" s="5955"/>
      <c r="B27" s="5956"/>
      <c r="C27" s="245"/>
      <c r="D27" s="246"/>
      <c r="E27" s="245"/>
      <c r="F27" s="246"/>
    </row>
    <row r="28" spans="1:6" ht="14.1" customHeight="1" x14ac:dyDescent="0.25">
      <c r="A28" s="247" t="s">
        <v>92</v>
      </c>
      <c r="B28" s="248"/>
      <c r="C28" s="249">
        <v>76</v>
      </c>
      <c r="D28" s="250">
        <v>69</v>
      </c>
      <c r="E28" s="249">
        <v>70</v>
      </c>
      <c r="F28" s="250">
        <v>63</v>
      </c>
    </row>
    <row r="29" spans="1:6" ht="14.1" customHeight="1" x14ac:dyDescent="0.25">
      <c r="A29" s="251" t="s">
        <v>93</v>
      </c>
      <c r="B29" s="252"/>
      <c r="C29" s="249">
        <v>71</v>
      </c>
      <c r="D29" s="250">
        <v>65</v>
      </c>
      <c r="E29" s="249">
        <v>70</v>
      </c>
      <c r="F29" s="250">
        <v>64</v>
      </c>
    </row>
    <row r="30" spans="1:6" ht="14.1" customHeight="1" x14ac:dyDescent="0.25">
      <c r="A30" s="251" t="s">
        <v>94</v>
      </c>
      <c r="B30" s="252"/>
      <c r="C30" s="249">
        <v>74</v>
      </c>
      <c r="D30" s="250">
        <v>66</v>
      </c>
      <c r="E30" s="249">
        <v>71</v>
      </c>
      <c r="F30" s="250">
        <v>66</v>
      </c>
    </row>
    <row r="31" spans="1:6" ht="14.1" customHeight="1" x14ac:dyDescent="0.25">
      <c r="A31" s="251" t="s">
        <v>95</v>
      </c>
      <c r="B31" s="252"/>
      <c r="C31" s="249">
        <v>80</v>
      </c>
      <c r="D31" s="250">
        <v>76</v>
      </c>
      <c r="E31" s="249">
        <v>72</v>
      </c>
      <c r="F31" s="250">
        <v>67</v>
      </c>
    </row>
    <row r="32" spans="1:6" ht="14.1" customHeight="1" x14ac:dyDescent="0.25">
      <c r="A32" s="251" t="s">
        <v>96</v>
      </c>
      <c r="B32" s="252"/>
      <c r="C32" s="249">
        <v>78</v>
      </c>
      <c r="D32" s="250">
        <v>69</v>
      </c>
      <c r="E32" s="249">
        <v>76</v>
      </c>
      <c r="F32" s="250">
        <v>69</v>
      </c>
    </row>
    <row r="33" spans="1:6" ht="14.1" customHeight="1" x14ac:dyDescent="0.25">
      <c r="A33" s="251" t="s">
        <v>97</v>
      </c>
      <c r="B33" s="252"/>
      <c r="C33" s="249">
        <v>67</v>
      </c>
      <c r="D33" s="250">
        <v>60</v>
      </c>
      <c r="E33" s="249">
        <v>66</v>
      </c>
      <c r="F33" s="250">
        <v>59</v>
      </c>
    </row>
    <row r="34" spans="1:6" ht="14.1" customHeight="1" x14ac:dyDescent="0.25">
      <c r="A34" s="251" t="s">
        <v>98</v>
      </c>
      <c r="B34" s="252"/>
      <c r="C34" s="249">
        <v>71</v>
      </c>
      <c r="D34" s="250">
        <v>67</v>
      </c>
      <c r="E34" s="249">
        <v>70</v>
      </c>
      <c r="F34" s="250">
        <v>66</v>
      </c>
    </row>
    <row r="35" spans="1:6" ht="14.1" customHeight="1" x14ac:dyDescent="0.25">
      <c r="A35" s="251" t="s">
        <v>99</v>
      </c>
      <c r="B35" s="252"/>
      <c r="C35" s="249">
        <v>75</v>
      </c>
      <c r="D35" s="250">
        <v>70</v>
      </c>
      <c r="E35" s="249">
        <v>75</v>
      </c>
      <c r="F35" s="250">
        <v>72</v>
      </c>
    </row>
    <row r="36" spans="1:6" ht="14.1" customHeight="1" x14ac:dyDescent="0.25">
      <c r="A36" s="251" t="s">
        <v>100</v>
      </c>
      <c r="B36" s="252"/>
      <c r="C36" s="249">
        <v>79</v>
      </c>
      <c r="D36" s="250">
        <v>68</v>
      </c>
      <c r="E36" s="249">
        <v>77</v>
      </c>
      <c r="F36" s="250">
        <v>68</v>
      </c>
    </row>
    <row r="37" spans="1:6" ht="14.1" customHeight="1" x14ac:dyDescent="0.25">
      <c r="A37" s="251" t="s">
        <v>101</v>
      </c>
      <c r="B37" s="252"/>
      <c r="C37" s="249">
        <v>79</v>
      </c>
      <c r="D37" s="250">
        <v>71</v>
      </c>
      <c r="E37" s="249">
        <v>79</v>
      </c>
      <c r="F37" s="250">
        <v>72</v>
      </c>
    </row>
    <row r="38" spans="1:6" ht="14.1" customHeight="1" x14ac:dyDescent="0.25">
      <c r="A38" s="251" t="s">
        <v>102</v>
      </c>
      <c r="B38" s="252"/>
      <c r="C38" s="249">
        <v>81</v>
      </c>
      <c r="D38" s="250">
        <v>69</v>
      </c>
      <c r="E38" s="249">
        <v>82</v>
      </c>
      <c r="F38" s="250">
        <v>71</v>
      </c>
    </row>
    <row r="39" spans="1:6" ht="14.1" customHeight="1" x14ac:dyDescent="0.25">
      <c r="A39" s="251" t="s">
        <v>103</v>
      </c>
      <c r="B39" s="252"/>
      <c r="C39" s="249">
        <v>75</v>
      </c>
      <c r="D39" s="250">
        <v>67</v>
      </c>
      <c r="E39" s="249">
        <v>77</v>
      </c>
      <c r="F39" s="250">
        <v>71</v>
      </c>
    </row>
    <row r="40" spans="1:6" ht="6.75" customHeight="1" thickBot="1" x14ac:dyDescent="0.3">
      <c r="A40" s="253"/>
      <c r="B40" s="254"/>
      <c r="C40" s="249"/>
      <c r="D40" s="250"/>
      <c r="E40" s="249"/>
      <c r="F40" s="250"/>
    </row>
    <row r="41" spans="1:6" ht="9" customHeight="1" x14ac:dyDescent="0.25">
      <c r="A41" s="5951" t="s">
        <v>104</v>
      </c>
      <c r="B41" s="5952"/>
      <c r="C41" s="255"/>
      <c r="D41" s="256"/>
      <c r="E41" s="255"/>
      <c r="F41" s="256"/>
    </row>
    <row r="42" spans="1:6" ht="14.25" customHeight="1" x14ac:dyDescent="0.25">
      <c r="A42" s="5953"/>
      <c r="B42" s="5954"/>
      <c r="C42" s="257">
        <v>76</v>
      </c>
      <c r="D42" s="258">
        <v>68</v>
      </c>
      <c r="E42" s="257">
        <v>74</v>
      </c>
      <c r="F42" s="258">
        <v>68</v>
      </c>
    </row>
    <row r="43" spans="1:6" ht="8.25" customHeight="1" thickBot="1" x14ac:dyDescent="0.3">
      <c r="A43" s="5955"/>
      <c r="B43" s="5956"/>
      <c r="C43" s="259"/>
      <c r="D43" s="260"/>
      <c r="E43" s="259"/>
      <c r="F43" s="260"/>
    </row>
    <row r="44" spans="1:6" ht="4.5" hidden="1" customHeight="1" x14ac:dyDescent="0.3">
      <c r="A44" s="226"/>
      <c r="B44" s="221"/>
      <c r="C44" s="221"/>
      <c r="D44" s="221"/>
      <c r="E44" s="221"/>
      <c r="F44" s="221"/>
    </row>
    <row r="45" spans="1:6" ht="18.75" customHeight="1" x14ac:dyDescent="0.25">
      <c r="A45" s="261" t="s">
        <v>56</v>
      </c>
      <c r="B45" s="262" t="s">
        <v>105</v>
      </c>
      <c r="C45" s="221"/>
      <c r="D45" s="221"/>
      <c r="E45" s="221"/>
      <c r="F45" s="221"/>
    </row>
    <row r="46" spans="1:6" ht="18.75" customHeight="1" x14ac:dyDescent="0.25">
      <c r="A46" s="261" t="s">
        <v>58</v>
      </c>
      <c r="B46" s="262" t="s">
        <v>106</v>
      </c>
      <c r="C46" s="262"/>
      <c r="D46" s="263" t="s">
        <v>107</v>
      </c>
      <c r="E46" s="262"/>
      <c r="F46" s="262"/>
    </row>
    <row r="47" spans="1:6" ht="10.5" customHeight="1" x14ac:dyDescent="0.25">
      <c r="A47" s="264"/>
      <c r="B47" s="262"/>
      <c r="C47" s="262"/>
      <c r="D47" s="262" t="s">
        <v>108</v>
      </c>
      <c r="E47" s="262"/>
      <c r="F47" s="262"/>
    </row>
    <row r="48" spans="1:6" ht="14.25" customHeight="1" x14ac:dyDescent="0.25">
      <c r="A48" s="261" t="s">
        <v>109</v>
      </c>
      <c r="B48" s="262" t="s">
        <v>110</v>
      </c>
      <c r="C48" s="262"/>
      <c r="D48" s="263" t="s">
        <v>111</v>
      </c>
      <c r="E48" s="262"/>
      <c r="F48" s="76"/>
    </row>
    <row r="49" spans="1:6" ht="9.75" customHeight="1" x14ac:dyDescent="0.25">
      <c r="A49" s="264"/>
      <c r="B49" s="262"/>
      <c r="C49" s="262"/>
      <c r="D49" s="262" t="s">
        <v>112</v>
      </c>
      <c r="E49" s="262"/>
      <c r="F49" s="262"/>
    </row>
  </sheetData>
  <mergeCells count="9">
    <mergeCell ref="A41:B43"/>
    <mergeCell ref="A1:H1"/>
    <mergeCell ref="A5:B7"/>
    <mergeCell ref="C5:C7"/>
    <mergeCell ref="D5:D7"/>
    <mergeCell ref="E5:E7"/>
    <mergeCell ref="A25:B27"/>
    <mergeCell ref="C25:D25"/>
    <mergeCell ref="E25:F25"/>
  </mergeCells>
  <hyperlinks>
    <hyperlink ref="A1" location="CONTENT!A1" display="Back to table of contents" xr:uid="{00000000-0004-0000-0700-000000000000}"/>
    <hyperlink ref="A1:H1" location="CONTENT!B50" display="Back to table of contents" xr:uid="{00000000-0004-0000-0700-000001000000}"/>
  </hyperlinks>
  <pageMargins left="0.7" right="0.7" top="0.75" bottom="0.75" header="0.3" footer="0.3"/>
  <pageSetup paperSize="9" orientation="portrait" horizontalDpi="4294967294" verticalDpi="4294967294" r:id="rId1"/>
  <headerFooter alignWithMargins="0"/>
  <ignoredErrors>
    <ignoredError sqref="B9:B20 A20"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1E2D9-D5B0-4675-B87D-A41D8FDC8FB3}">
  <dimension ref="A1:K56"/>
  <sheetViews>
    <sheetView workbookViewId="0">
      <selection sqref="A1:H1"/>
    </sheetView>
  </sheetViews>
  <sheetFormatPr defaultColWidth="8.3984375" defaultRowHeight="15.6" x14ac:dyDescent="0.3"/>
  <cols>
    <col min="1" max="1" width="4.69921875" style="273" customWidth="1"/>
    <col min="2" max="2" width="5.3984375" style="273" customWidth="1"/>
    <col min="3" max="3" width="4.5" style="273" customWidth="1"/>
    <col min="4" max="4" width="5.69921875" style="273" customWidth="1"/>
    <col min="5" max="5" width="8.3984375" style="273"/>
    <col min="6" max="6" width="10.19921875" style="273" customWidth="1"/>
    <col min="7" max="9" width="8.5" style="273" customWidth="1"/>
    <col min="10" max="16384" width="8.3984375" style="273"/>
  </cols>
  <sheetData>
    <row r="1" spans="1:11" s="1" customFormat="1" x14ac:dyDescent="0.3">
      <c r="A1" s="5863" t="s">
        <v>0</v>
      </c>
      <c r="B1" s="5863"/>
      <c r="C1" s="5863"/>
      <c r="D1" s="5863"/>
      <c r="E1" s="5863"/>
      <c r="F1" s="5863"/>
      <c r="G1" s="5863"/>
      <c r="H1" s="5863"/>
    </row>
    <row r="2" spans="1:11" s="269" customFormat="1" ht="26.25" customHeight="1" x14ac:dyDescent="0.35">
      <c r="A2" s="5973" t="s">
        <v>902</v>
      </c>
      <c r="B2" s="5973"/>
      <c r="C2" s="5973"/>
      <c r="D2" s="5973"/>
      <c r="E2" s="5973"/>
      <c r="F2" s="5973"/>
      <c r="G2" s="5973"/>
      <c r="H2" s="5973"/>
      <c r="I2" s="5973"/>
      <c r="J2" s="5973"/>
      <c r="K2" s="5973"/>
    </row>
    <row r="3" spans="1:11" s="272" customFormat="1" ht="18" x14ac:dyDescent="0.3">
      <c r="A3" s="5971" t="s">
        <v>903</v>
      </c>
      <c r="B3" s="5971"/>
      <c r="C3" s="5971"/>
      <c r="D3" s="5971"/>
      <c r="E3" s="5971"/>
      <c r="F3" s="5971"/>
      <c r="G3" s="5971"/>
      <c r="H3" s="5971"/>
      <c r="I3" s="5971"/>
      <c r="J3" s="5971"/>
      <c r="K3" s="5971"/>
    </row>
    <row r="4" spans="1:11" s="272" customFormat="1" ht="16.8" x14ac:dyDescent="0.3">
      <c r="A4" s="5972" t="s">
        <v>904</v>
      </c>
      <c r="B4" s="5972"/>
      <c r="C4" s="5972"/>
      <c r="D4" s="5972"/>
      <c r="E4" s="5972"/>
      <c r="F4" s="5972"/>
      <c r="G4" s="5972"/>
      <c r="H4" s="5972"/>
      <c r="I4" s="5972"/>
      <c r="J4" s="5972"/>
      <c r="K4" s="5972"/>
    </row>
    <row r="5" spans="1:11" ht="17.25" customHeight="1" x14ac:dyDescent="0.3">
      <c r="A5" s="298"/>
      <c r="B5" s="299"/>
      <c r="C5" s="299"/>
      <c r="D5" s="299"/>
      <c r="E5" s="299"/>
      <c r="F5" s="300"/>
      <c r="G5" s="301">
        <v>2020</v>
      </c>
      <c r="H5" s="301">
        <v>2021</v>
      </c>
      <c r="I5" s="301">
        <v>2022</v>
      </c>
      <c r="J5" s="301">
        <v>2023</v>
      </c>
      <c r="K5" s="301">
        <v>2024</v>
      </c>
    </row>
    <row r="6" spans="1:11" s="278" customFormat="1" ht="15" customHeight="1" x14ac:dyDescent="0.25">
      <c r="A6" s="302" t="s">
        <v>905</v>
      </c>
      <c r="F6" s="303"/>
      <c r="G6" s="304"/>
      <c r="H6" s="304"/>
      <c r="I6" s="304"/>
      <c r="J6" s="304"/>
      <c r="K6" s="304"/>
    </row>
    <row r="7" spans="1:11" s="278" customFormat="1" ht="15.75" customHeight="1" x14ac:dyDescent="0.25">
      <c r="A7" s="305"/>
      <c r="B7" s="278" t="s">
        <v>906</v>
      </c>
      <c r="F7" s="303"/>
      <c r="G7" s="306">
        <v>5</v>
      </c>
      <c r="H7" s="306">
        <v>5</v>
      </c>
      <c r="I7" s="306">
        <v>5</v>
      </c>
      <c r="J7" s="306">
        <v>5</v>
      </c>
      <c r="K7" s="306">
        <v>5</v>
      </c>
    </row>
    <row r="8" spans="1:11" s="278" customFormat="1" ht="15.75" customHeight="1" x14ac:dyDescent="0.25">
      <c r="A8" s="305"/>
      <c r="B8" s="278" t="s">
        <v>907</v>
      </c>
      <c r="F8" s="303"/>
      <c r="G8" s="306">
        <v>3</v>
      </c>
      <c r="H8" s="306">
        <v>3</v>
      </c>
      <c r="I8" s="306">
        <v>3</v>
      </c>
      <c r="J8" s="306">
        <v>3</v>
      </c>
      <c r="K8" s="306">
        <v>3</v>
      </c>
    </row>
    <row r="9" spans="1:11" s="278" customFormat="1" ht="15" customHeight="1" x14ac:dyDescent="0.25">
      <c r="A9" s="305"/>
      <c r="B9" s="278" t="s">
        <v>908</v>
      </c>
      <c r="F9" s="303"/>
      <c r="G9" s="306"/>
      <c r="H9" s="306"/>
      <c r="I9" s="306"/>
      <c r="J9" s="306"/>
      <c r="K9" s="306"/>
    </row>
    <row r="10" spans="1:11" s="278" customFormat="1" ht="14.25" customHeight="1" x14ac:dyDescent="0.25">
      <c r="A10" s="305"/>
      <c r="B10" s="278" t="s">
        <v>909</v>
      </c>
      <c r="F10" s="303"/>
      <c r="G10" s="306">
        <v>4</v>
      </c>
      <c r="H10" s="306">
        <v>4</v>
      </c>
      <c r="I10" s="306">
        <v>4</v>
      </c>
      <c r="J10" s="306">
        <v>4</v>
      </c>
      <c r="K10" s="306">
        <v>4</v>
      </c>
    </row>
    <row r="11" spans="1:11" s="278" customFormat="1" ht="14.25" customHeight="1" x14ac:dyDescent="0.25">
      <c r="A11" s="302" t="s">
        <v>910</v>
      </c>
      <c r="F11" s="303"/>
      <c r="G11" s="307" t="s">
        <v>911</v>
      </c>
      <c r="H11" s="307">
        <v>1</v>
      </c>
      <c r="I11" s="306">
        <v>1</v>
      </c>
      <c r="J11" s="306">
        <v>1</v>
      </c>
      <c r="K11" s="306">
        <v>1</v>
      </c>
    </row>
    <row r="12" spans="1:11" s="278" customFormat="1" ht="14.25" customHeight="1" x14ac:dyDescent="0.3">
      <c r="A12" s="302" t="s">
        <v>912</v>
      </c>
      <c r="B12" s="308"/>
      <c r="F12" s="309"/>
      <c r="G12" s="310">
        <v>2</v>
      </c>
      <c r="H12" s="310">
        <v>1</v>
      </c>
      <c r="I12" s="310">
        <v>1</v>
      </c>
      <c r="J12" s="310">
        <v>1</v>
      </c>
      <c r="K12" s="310">
        <v>1</v>
      </c>
    </row>
    <row r="13" spans="1:11" s="278" customFormat="1" ht="14.25" customHeight="1" x14ac:dyDescent="0.3">
      <c r="A13" s="302" t="s">
        <v>913</v>
      </c>
      <c r="F13" s="309"/>
      <c r="G13" s="311">
        <v>6</v>
      </c>
      <c r="H13" s="311">
        <v>6</v>
      </c>
      <c r="I13" s="311">
        <v>7</v>
      </c>
      <c r="J13" s="311">
        <v>8</v>
      </c>
      <c r="K13" s="311">
        <v>12</v>
      </c>
    </row>
    <row r="14" spans="1:11" s="278" customFormat="1" ht="14.25" customHeight="1" x14ac:dyDescent="0.3">
      <c r="A14" s="302" t="s">
        <v>914</v>
      </c>
      <c r="F14" s="309"/>
      <c r="G14" s="306">
        <v>19</v>
      </c>
      <c r="H14" s="306">
        <v>19</v>
      </c>
      <c r="I14" s="306">
        <v>19</v>
      </c>
      <c r="J14" s="306">
        <v>19</v>
      </c>
      <c r="K14" s="306">
        <v>17</v>
      </c>
    </row>
    <row r="15" spans="1:11" s="278" customFormat="1" ht="14.25" customHeight="1" x14ac:dyDescent="0.3">
      <c r="A15" s="302" t="s">
        <v>915</v>
      </c>
      <c r="F15" s="309"/>
      <c r="G15" s="306"/>
      <c r="H15" s="306"/>
      <c r="I15" s="306"/>
      <c r="J15" s="306"/>
      <c r="K15" s="306"/>
    </row>
    <row r="16" spans="1:11" s="278" customFormat="1" ht="15.75" customHeight="1" x14ac:dyDescent="0.3">
      <c r="A16" s="305"/>
      <c r="B16" s="294" t="s">
        <v>916</v>
      </c>
      <c r="F16" s="309"/>
      <c r="G16" s="306">
        <v>2</v>
      </c>
      <c r="H16" s="306">
        <v>2</v>
      </c>
      <c r="I16" s="306">
        <v>2</v>
      </c>
      <c r="J16" s="306">
        <v>2</v>
      </c>
      <c r="K16" s="306">
        <v>2</v>
      </c>
    </row>
    <row r="17" spans="1:11" s="278" customFormat="1" ht="15.75" customHeight="1" x14ac:dyDescent="0.3">
      <c r="A17" s="302" t="s">
        <v>917</v>
      </c>
      <c r="F17" s="309"/>
      <c r="G17" s="306">
        <v>128</v>
      </c>
      <c r="H17" s="306">
        <v>126</v>
      </c>
      <c r="I17" s="306">
        <v>125</v>
      </c>
      <c r="J17" s="306">
        <v>123</v>
      </c>
      <c r="K17" s="306">
        <v>122</v>
      </c>
    </row>
    <row r="18" spans="1:11" s="278" customFormat="1" ht="13.5" customHeight="1" x14ac:dyDescent="0.3">
      <c r="A18" s="302" t="s">
        <v>918</v>
      </c>
      <c r="F18" s="309"/>
      <c r="G18" s="306"/>
      <c r="H18" s="306"/>
      <c r="I18" s="306"/>
      <c r="J18" s="306"/>
      <c r="K18" s="306"/>
    </row>
    <row r="19" spans="1:11" s="278" customFormat="1" ht="13.5" customHeight="1" x14ac:dyDescent="0.3">
      <c r="A19" s="305"/>
      <c r="B19" s="278" t="s">
        <v>919</v>
      </c>
      <c r="F19" s="309"/>
      <c r="G19" s="306"/>
      <c r="H19" s="306"/>
      <c r="I19" s="306"/>
      <c r="J19" s="306"/>
      <c r="K19" s="306"/>
    </row>
    <row r="20" spans="1:11" s="278" customFormat="1" ht="16.5" customHeight="1" x14ac:dyDescent="0.3">
      <c r="A20" s="305"/>
      <c r="C20" s="277" t="s">
        <v>920</v>
      </c>
      <c r="F20" s="309"/>
      <c r="G20" s="306">
        <v>11</v>
      </c>
      <c r="H20" s="306">
        <v>9</v>
      </c>
      <c r="I20" s="306">
        <v>8</v>
      </c>
      <c r="J20" s="306">
        <v>8</v>
      </c>
      <c r="K20" s="306">
        <v>8</v>
      </c>
    </row>
    <row r="21" spans="1:11" s="278" customFormat="1" ht="14.25" customHeight="1" x14ac:dyDescent="0.3">
      <c r="A21" s="302" t="s">
        <v>921</v>
      </c>
      <c r="F21" s="309"/>
      <c r="G21" s="306"/>
      <c r="H21" s="306"/>
      <c r="I21" s="306"/>
      <c r="J21" s="306"/>
      <c r="K21" s="306"/>
    </row>
    <row r="22" spans="1:11" s="278" customFormat="1" ht="14.25" customHeight="1" x14ac:dyDescent="0.3">
      <c r="A22" s="305"/>
      <c r="B22" s="278" t="s">
        <v>922</v>
      </c>
      <c r="F22" s="309"/>
      <c r="G22" s="306"/>
      <c r="H22" s="306"/>
      <c r="I22" s="306"/>
      <c r="J22" s="306"/>
      <c r="K22" s="306"/>
    </row>
    <row r="23" spans="1:11" s="278" customFormat="1" ht="15.75" customHeight="1" x14ac:dyDescent="0.3">
      <c r="A23" s="305"/>
      <c r="C23" s="278" t="s">
        <v>923</v>
      </c>
      <c r="F23" s="309"/>
      <c r="G23" s="306">
        <v>62</v>
      </c>
      <c r="H23" s="306">
        <v>60</v>
      </c>
      <c r="I23" s="306">
        <v>64</v>
      </c>
      <c r="J23" s="306">
        <v>67</v>
      </c>
      <c r="K23" s="306">
        <v>69</v>
      </c>
    </row>
    <row r="24" spans="1:11" s="278" customFormat="1" ht="15.75" customHeight="1" x14ac:dyDescent="0.3">
      <c r="A24" s="305"/>
      <c r="B24" s="278" t="s">
        <v>924</v>
      </c>
      <c r="F24" s="309"/>
      <c r="G24" s="306">
        <v>3</v>
      </c>
      <c r="H24" s="306">
        <v>3</v>
      </c>
      <c r="I24" s="306">
        <v>3</v>
      </c>
      <c r="J24" s="306">
        <v>3</v>
      </c>
      <c r="K24" s="306">
        <v>1</v>
      </c>
    </row>
    <row r="25" spans="1:11" s="278" customFormat="1" ht="15.75" customHeight="1" x14ac:dyDescent="0.3">
      <c r="A25" s="305"/>
      <c r="B25" s="278" t="s">
        <v>925</v>
      </c>
      <c r="F25" s="309"/>
      <c r="G25" s="306">
        <v>18</v>
      </c>
      <c r="H25" s="306">
        <v>18</v>
      </c>
      <c r="I25" s="306">
        <v>20</v>
      </c>
      <c r="J25" s="306">
        <v>20</v>
      </c>
      <c r="K25" s="306">
        <v>21</v>
      </c>
    </row>
    <row r="26" spans="1:11" s="278" customFormat="1" ht="15.75" customHeight="1" x14ac:dyDescent="0.3">
      <c r="A26" s="302" t="s">
        <v>926</v>
      </c>
      <c r="F26" s="309"/>
      <c r="G26" s="306">
        <v>14</v>
      </c>
      <c r="H26" s="306">
        <v>14</v>
      </c>
      <c r="I26" s="306">
        <v>14</v>
      </c>
      <c r="J26" s="306">
        <v>14</v>
      </c>
      <c r="K26" s="306">
        <v>14</v>
      </c>
    </row>
    <row r="27" spans="1:11" s="278" customFormat="1" ht="15" customHeight="1" x14ac:dyDescent="0.3">
      <c r="A27" s="302" t="s">
        <v>927</v>
      </c>
      <c r="F27" s="309"/>
      <c r="G27" s="306"/>
      <c r="H27" s="306"/>
      <c r="I27" s="306"/>
      <c r="J27" s="306"/>
      <c r="K27" s="306"/>
    </row>
    <row r="28" spans="1:11" s="278" customFormat="1" ht="15" customHeight="1" x14ac:dyDescent="0.3">
      <c r="A28" s="305"/>
      <c r="B28" s="294" t="s">
        <v>928</v>
      </c>
      <c r="F28" s="309"/>
      <c r="G28" s="306"/>
      <c r="H28" s="306"/>
      <c r="I28" s="306"/>
      <c r="J28" s="306"/>
      <c r="K28" s="306"/>
    </row>
    <row r="29" spans="1:11" s="278" customFormat="1" ht="15" customHeight="1" x14ac:dyDescent="0.3">
      <c r="A29" s="305"/>
      <c r="C29" s="277" t="s">
        <v>929</v>
      </c>
      <c r="F29" s="309"/>
      <c r="G29" s="306">
        <v>1546</v>
      </c>
      <c r="H29" s="306">
        <v>1681</v>
      </c>
      <c r="I29" s="306">
        <v>1660</v>
      </c>
      <c r="J29" s="306">
        <v>1734</v>
      </c>
      <c r="K29" s="306">
        <v>1728</v>
      </c>
    </row>
    <row r="30" spans="1:11" s="278" customFormat="1" ht="15" customHeight="1" x14ac:dyDescent="0.3">
      <c r="A30" s="305"/>
      <c r="B30" s="312"/>
      <c r="C30" s="312"/>
      <c r="D30" s="313" t="s">
        <v>930</v>
      </c>
      <c r="E30" s="312"/>
      <c r="F30" s="314"/>
      <c r="G30" s="315">
        <v>365</v>
      </c>
      <c r="H30" s="315">
        <v>376</v>
      </c>
      <c r="I30" s="315">
        <v>400</v>
      </c>
      <c r="J30" s="315">
        <v>389</v>
      </c>
      <c r="K30" s="4966" t="s">
        <v>931</v>
      </c>
    </row>
    <row r="31" spans="1:11" s="278" customFormat="1" ht="15" customHeight="1" x14ac:dyDescent="0.3">
      <c r="A31" s="305"/>
      <c r="C31" s="278" t="s">
        <v>932</v>
      </c>
      <c r="F31" s="309"/>
      <c r="G31" s="311">
        <v>1904</v>
      </c>
      <c r="H31" s="311">
        <v>2094</v>
      </c>
      <c r="I31" s="311">
        <v>2140</v>
      </c>
      <c r="J31" s="311">
        <v>2106</v>
      </c>
      <c r="K31" s="311">
        <v>2222</v>
      </c>
    </row>
    <row r="32" spans="1:11" s="278" customFormat="1" ht="15" customHeight="1" x14ac:dyDescent="0.25">
      <c r="A32" s="305"/>
      <c r="F32" s="316" t="s">
        <v>933</v>
      </c>
      <c r="G32" s="317">
        <v>3450</v>
      </c>
      <c r="H32" s="317">
        <v>3775</v>
      </c>
      <c r="I32" s="317">
        <v>3800</v>
      </c>
      <c r="J32" s="317">
        <v>3840</v>
      </c>
      <c r="K32" s="317">
        <v>3950</v>
      </c>
    </row>
    <row r="33" spans="1:11" s="278" customFormat="1" ht="14.25" customHeight="1" x14ac:dyDescent="0.25">
      <c r="A33" s="305"/>
      <c r="B33" s="294" t="s">
        <v>934</v>
      </c>
      <c r="F33" s="303"/>
      <c r="G33" s="306"/>
      <c r="H33" s="306"/>
      <c r="I33" s="306"/>
      <c r="J33" s="306"/>
      <c r="K33" s="306"/>
    </row>
    <row r="34" spans="1:11" s="278" customFormat="1" ht="15" customHeight="1" x14ac:dyDescent="0.25">
      <c r="A34" s="305"/>
      <c r="C34" s="277" t="s">
        <v>935</v>
      </c>
      <c r="F34" s="303"/>
      <c r="G34" s="306">
        <v>67</v>
      </c>
      <c r="H34" s="306">
        <v>70</v>
      </c>
      <c r="I34" s="306">
        <v>80</v>
      </c>
      <c r="J34" s="306">
        <v>78</v>
      </c>
      <c r="K34" s="306">
        <v>77</v>
      </c>
    </row>
    <row r="35" spans="1:11" s="278" customFormat="1" ht="15" customHeight="1" x14ac:dyDescent="0.25">
      <c r="A35" s="305"/>
      <c r="C35" s="278" t="s">
        <v>936</v>
      </c>
      <c r="F35" s="303"/>
      <c r="G35" s="306">
        <v>361</v>
      </c>
      <c r="H35" s="306" t="s">
        <v>937</v>
      </c>
      <c r="I35" s="307">
        <v>356</v>
      </c>
      <c r="J35" s="306">
        <v>374</v>
      </c>
      <c r="K35" s="306">
        <v>377</v>
      </c>
    </row>
    <row r="36" spans="1:11" s="278" customFormat="1" ht="15" customHeight="1" x14ac:dyDescent="0.25">
      <c r="A36" s="305"/>
      <c r="F36" s="316" t="s">
        <v>933</v>
      </c>
      <c r="G36" s="318">
        <v>428</v>
      </c>
      <c r="H36" s="318" t="s">
        <v>938</v>
      </c>
      <c r="I36" s="319">
        <v>436</v>
      </c>
      <c r="J36" s="318">
        <v>452</v>
      </c>
      <c r="K36" s="318">
        <v>454</v>
      </c>
    </row>
    <row r="37" spans="1:11" s="278" customFormat="1" ht="15" customHeight="1" x14ac:dyDescent="0.25">
      <c r="A37" s="305"/>
      <c r="B37" s="294" t="s">
        <v>939</v>
      </c>
      <c r="F37" s="303"/>
      <c r="G37" s="306"/>
      <c r="H37" s="306"/>
      <c r="I37" s="306"/>
      <c r="J37" s="306"/>
      <c r="K37" s="306"/>
    </row>
    <row r="38" spans="1:11" s="278" customFormat="1" ht="15.75" customHeight="1" x14ac:dyDescent="0.25">
      <c r="A38" s="305"/>
      <c r="C38" s="277" t="s">
        <v>935</v>
      </c>
      <c r="F38" s="303"/>
      <c r="G38" s="306">
        <v>35</v>
      </c>
      <c r="H38" s="307">
        <v>35</v>
      </c>
      <c r="I38" s="306">
        <v>33</v>
      </c>
      <c r="J38" s="306">
        <v>31</v>
      </c>
      <c r="K38" s="306">
        <v>29</v>
      </c>
    </row>
    <row r="39" spans="1:11" s="278" customFormat="1" ht="15.75" customHeight="1" x14ac:dyDescent="0.25">
      <c r="A39" s="305"/>
      <c r="C39" s="278" t="s">
        <v>936</v>
      </c>
      <c r="F39" s="303"/>
      <c r="G39" s="307">
        <v>515</v>
      </c>
      <c r="H39" s="307">
        <v>520</v>
      </c>
      <c r="I39" s="306">
        <v>533</v>
      </c>
      <c r="J39" s="306">
        <v>534</v>
      </c>
      <c r="K39" s="306">
        <v>545</v>
      </c>
    </row>
    <row r="40" spans="1:11" s="278" customFormat="1" ht="15.75" customHeight="1" x14ac:dyDescent="0.25">
      <c r="A40" s="305"/>
      <c r="F40" s="316" t="s">
        <v>933</v>
      </c>
      <c r="G40" s="319">
        <v>550</v>
      </c>
      <c r="H40" s="319">
        <v>555</v>
      </c>
      <c r="I40" s="318">
        <v>566</v>
      </c>
      <c r="J40" s="318">
        <v>565</v>
      </c>
      <c r="K40" s="318">
        <v>574</v>
      </c>
    </row>
    <row r="41" spans="1:11" s="278" customFormat="1" ht="13.5" customHeight="1" x14ac:dyDescent="0.3">
      <c r="A41" s="305"/>
      <c r="B41" s="294" t="s">
        <v>940</v>
      </c>
      <c r="E41" s="273"/>
      <c r="F41" s="303"/>
      <c r="G41" s="306"/>
      <c r="H41" s="306"/>
      <c r="I41" s="306"/>
      <c r="J41" s="306"/>
      <c r="K41" s="306"/>
    </row>
    <row r="42" spans="1:11" s="278" customFormat="1" ht="15.75" customHeight="1" x14ac:dyDescent="0.3">
      <c r="A42" s="305"/>
      <c r="C42" s="277" t="s">
        <v>935</v>
      </c>
      <c r="E42" s="273"/>
      <c r="F42" s="303"/>
      <c r="G42" s="307">
        <v>3798</v>
      </c>
      <c r="H42" s="306">
        <v>3711</v>
      </c>
      <c r="I42" s="306">
        <v>3782</v>
      </c>
      <c r="J42" s="306">
        <v>3796</v>
      </c>
      <c r="K42" s="306">
        <v>3576</v>
      </c>
    </row>
    <row r="43" spans="1:11" s="278" customFormat="1" ht="15.75" customHeight="1" x14ac:dyDescent="0.3">
      <c r="A43" s="305"/>
      <c r="C43" s="281" t="s">
        <v>936</v>
      </c>
      <c r="E43" s="273"/>
      <c r="F43" s="303"/>
      <c r="G43" s="307">
        <v>602</v>
      </c>
      <c r="H43" s="306">
        <v>675</v>
      </c>
      <c r="I43" s="306">
        <v>618</v>
      </c>
      <c r="J43" s="306">
        <v>663</v>
      </c>
      <c r="K43" s="306">
        <v>874</v>
      </c>
    </row>
    <row r="44" spans="1:11" s="278" customFormat="1" ht="15.75" customHeight="1" x14ac:dyDescent="0.3">
      <c r="A44" s="305"/>
      <c r="C44" s="277"/>
      <c r="E44" s="273"/>
      <c r="F44" s="316" t="s">
        <v>933</v>
      </c>
      <c r="G44" s="320">
        <v>4400</v>
      </c>
      <c r="H44" s="321">
        <v>4386</v>
      </c>
      <c r="I44" s="321">
        <v>4400</v>
      </c>
      <c r="J44" s="321">
        <v>4459</v>
      </c>
      <c r="K44" s="321">
        <v>4450</v>
      </c>
    </row>
    <row r="45" spans="1:11" s="278" customFormat="1" ht="9" customHeight="1" x14ac:dyDescent="0.25">
      <c r="A45" s="299"/>
      <c r="B45" s="299"/>
      <c r="C45" s="299"/>
      <c r="D45" s="299"/>
      <c r="E45" s="299"/>
      <c r="F45" s="299"/>
    </row>
    <row r="46" spans="1:11" s="278" customFormat="1" ht="15" customHeight="1" x14ac:dyDescent="0.25">
      <c r="A46" s="322">
        <v>1</v>
      </c>
      <c r="B46" s="278" t="s">
        <v>941</v>
      </c>
    </row>
    <row r="47" spans="1:11" s="278" customFormat="1" ht="15" customHeight="1" x14ac:dyDescent="0.25">
      <c r="A47" s="322">
        <v>2</v>
      </c>
      <c r="B47" s="278" t="s">
        <v>942</v>
      </c>
      <c r="C47" s="283"/>
      <c r="D47" s="283"/>
      <c r="E47" s="283"/>
      <c r="F47" s="283"/>
    </row>
    <row r="48" spans="1:11" s="278" customFormat="1" ht="15" customHeight="1" x14ac:dyDescent="0.25">
      <c r="A48" s="322">
        <v>3</v>
      </c>
      <c r="B48" s="278" t="s">
        <v>943</v>
      </c>
      <c r="C48" s="283"/>
      <c r="D48" s="283"/>
      <c r="E48" s="283"/>
      <c r="F48" s="283"/>
    </row>
    <row r="49" spans="1:2" s="278" customFormat="1" ht="15" customHeight="1" x14ac:dyDescent="0.25">
      <c r="A49" s="278" t="s">
        <v>944</v>
      </c>
      <c r="B49" s="278" t="s">
        <v>945</v>
      </c>
    </row>
    <row r="50" spans="1:2" s="278" customFormat="1" ht="11.25" customHeight="1" x14ac:dyDescent="0.25"/>
    <row r="51" spans="1:2" s="278" customFormat="1" ht="11.25" customHeight="1" x14ac:dyDescent="0.25"/>
    <row r="52" spans="1:2" s="278" customFormat="1" ht="13.2" x14ac:dyDescent="0.25"/>
    <row r="53" spans="1:2" s="278" customFormat="1" ht="13.2" x14ac:dyDescent="0.25"/>
    <row r="54" spans="1:2" s="278" customFormat="1" ht="13.2" x14ac:dyDescent="0.25"/>
    <row r="55" spans="1:2" s="278" customFormat="1" ht="13.2" x14ac:dyDescent="0.25"/>
    <row r="56" spans="1:2" s="278" customFormat="1" ht="13.2" x14ac:dyDescent="0.25"/>
  </sheetData>
  <mergeCells count="4">
    <mergeCell ref="A1:H1"/>
    <mergeCell ref="A3:K3"/>
    <mergeCell ref="A4:K4"/>
    <mergeCell ref="A2:K2"/>
  </mergeCells>
  <hyperlinks>
    <hyperlink ref="A1" location="CONTENT!A1" display="Back to table of contents" xr:uid="{AA124DDF-733B-4D10-A807-EAD04FC4FD07}"/>
    <hyperlink ref="A1:H1" location="CONTENT!B60" display="Back to table of contents" xr:uid="{F8B30EC1-F659-461A-99F7-D102237D6DDF}"/>
  </hyperlinks>
  <pageMargins left="0.9055118110236221" right="0.51181102362204722" top="0.86614173228346458" bottom="0" header="0.62992125984251968" footer="0.19685039370078741"/>
  <pageSetup paperSize="9"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C3A0A-FAA1-48FA-9CB0-6013A6E13596}">
  <dimension ref="A1:J38"/>
  <sheetViews>
    <sheetView workbookViewId="0">
      <selection activeCell="A8" sqref="A8"/>
    </sheetView>
  </sheetViews>
  <sheetFormatPr defaultColWidth="14.3984375" defaultRowHeight="25.5" customHeight="1" x14ac:dyDescent="0.3"/>
  <cols>
    <col min="1" max="1" width="12.09765625" style="273" customWidth="1"/>
    <col min="2" max="2" width="13.5" style="273" customWidth="1"/>
    <col min="3" max="8" width="15.69921875" style="273" customWidth="1"/>
    <col min="9" max="9" width="1.8984375" style="273" customWidth="1"/>
    <col min="10" max="10" width="5.3984375" style="273" customWidth="1"/>
    <col min="11" max="16384" width="14.3984375" style="273"/>
  </cols>
  <sheetData>
    <row r="1" spans="1:10" s="1" customFormat="1" ht="15.6" x14ac:dyDescent="0.3">
      <c r="A1" s="5863" t="s">
        <v>0</v>
      </c>
      <c r="B1" s="5863"/>
      <c r="C1" s="5863"/>
      <c r="D1" s="5863"/>
      <c r="E1" s="5863"/>
      <c r="F1" s="5863"/>
      <c r="G1" s="5863"/>
      <c r="H1" s="5863"/>
    </row>
    <row r="2" spans="1:10" s="272" customFormat="1" ht="25.5" customHeight="1" x14ac:dyDescent="0.3">
      <c r="A2" s="279" t="s">
        <v>946</v>
      </c>
      <c r="B2" s="279"/>
      <c r="G2" s="271"/>
    </row>
    <row r="3" spans="1:10" ht="15.75" customHeight="1" thickBot="1" x14ac:dyDescent="0.35">
      <c r="J3" s="278"/>
    </row>
    <row r="4" spans="1:10" ht="22.5" customHeight="1" x14ac:dyDescent="0.3">
      <c r="A4" s="288" t="s">
        <v>2</v>
      </c>
      <c r="B4" s="323"/>
      <c r="C4" s="324" t="s">
        <v>947</v>
      </c>
      <c r="D4" s="325" t="s">
        <v>948</v>
      </c>
      <c r="E4" s="324" t="s">
        <v>6</v>
      </c>
      <c r="F4" s="324"/>
      <c r="G4" s="324" t="s">
        <v>949</v>
      </c>
      <c r="H4" s="326" t="s">
        <v>950</v>
      </c>
      <c r="I4" s="327"/>
    </row>
    <row r="5" spans="1:10" ht="23.25" customHeight="1" x14ac:dyDescent="0.3">
      <c r="A5" s="291"/>
      <c r="B5" s="328"/>
      <c r="C5" s="292" t="s">
        <v>951</v>
      </c>
      <c r="D5" s="292" t="s">
        <v>952</v>
      </c>
      <c r="E5" s="292" t="s">
        <v>953</v>
      </c>
      <c r="F5" s="329" t="s">
        <v>478</v>
      </c>
      <c r="G5" s="292" t="s">
        <v>954</v>
      </c>
      <c r="H5" s="330" t="s">
        <v>955</v>
      </c>
      <c r="I5" s="295"/>
    </row>
    <row r="6" spans="1:10" ht="18.75" customHeight="1" x14ac:dyDescent="0.3">
      <c r="A6" s="331"/>
      <c r="B6" s="286"/>
      <c r="C6" s="287" t="s">
        <v>956</v>
      </c>
      <c r="D6" s="287" t="s">
        <v>957</v>
      </c>
      <c r="E6" s="287" t="s">
        <v>88</v>
      </c>
      <c r="F6" s="287" t="s">
        <v>88</v>
      </c>
      <c r="G6" s="287" t="s">
        <v>88</v>
      </c>
      <c r="H6" s="332" t="s">
        <v>55</v>
      </c>
      <c r="I6" s="295"/>
    </row>
    <row r="7" spans="1:10" ht="21.9" customHeight="1" x14ac:dyDescent="0.3">
      <c r="A7" s="282">
        <v>2018</v>
      </c>
      <c r="B7" s="297"/>
      <c r="C7" s="284">
        <v>3682</v>
      </c>
      <c r="D7" s="284">
        <v>1891</v>
      </c>
      <c r="E7" s="284">
        <v>197298</v>
      </c>
      <c r="F7" s="284">
        <v>5436</v>
      </c>
      <c r="G7" s="333">
        <v>191820</v>
      </c>
      <c r="H7" s="334">
        <v>1933</v>
      </c>
      <c r="I7" s="335"/>
    </row>
    <row r="8" spans="1:10" ht="21.9" customHeight="1" x14ac:dyDescent="0.3">
      <c r="A8" s="282"/>
      <c r="B8" s="297"/>
      <c r="C8" s="284">
        <v>3768</v>
      </c>
      <c r="D8" s="284">
        <v>1933</v>
      </c>
      <c r="E8" s="284">
        <v>194663</v>
      </c>
      <c r="F8" s="284">
        <v>5572</v>
      </c>
      <c r="G8" s="333">
        <v>188821</v>
      </c>
      <c r="H8" s="334">
        <v>2203</v>
      </c>
      <c r="I8" s="335"/>
    </row>
    <row r="9" spans="1:10" ht="21.9" customHeight="1" x14ac:dyDescent="0.3">
      <c r="A9" s="282">
        <v>2020</v>
      </c>
      <c r="B9" s="297"/>
      <c r="C9" s="284">
        <v>3713</v>
      </c>
      <c r="D9" s="284">
        <v>2203</v>
      </c>
      <c r="E9" s="284">
        <v>169603</v>
      </c>
      <c r="F9" s="284">
        <v>5315</v>
      </c>
      <c r="G9" s="333">
        <v>164628</v>
      </c>
      <c r="H9" s="334">
        <v>1863</v>
      </c>
      <c r="I9" s="335"/>
    </row>
    <row r="10" spans="1:10" ht="21.9" customHeight="1" x14ac:dyDescent="0.3">
      <c r="A10" s="282">
        <v>2021</v>
      </c>
      <c r="B10" s="297"/>
      <c r="C10" s="284">
        <v>3767</v>
      </c>
      <c r="D10" s="284">
        <v>1863</v>
      </c>
      <c r="E10" s="284">
        <v>149259</v>
      </c>
      <c r="F10" s="284">
        <v>6431</v>
      </c>
      <c r="G10" s="333">
        <v>143100</v>
      </c>
      <c r="H10" s="334">
        <v>1591</v>
      </c>
      <c r="I10" s="335"/>
    </row>
    <row r="11" spans="1:10" ht="21.9" customHeight="1" x14ac:dyDescent="0.3">
      <c r="A11" s="282">
        <v>2022</v>
      </c>
      <c r="B11" s="297"/>
      <c r="C11" s="284">
        <v>3661</v>
      </c>
      <c r="D11" s="284">
        <v>1591</v>
      </c>
      <c r="E11" s="284">
        <v>166213</v>
      </c>
      <c r="F11" s="284">
        <v>6127</v>
      </c>
      <c r="G11" s="284">
        <v>159997</v>
      </c>
      <c r="H11" s="296">
        <v>1680</v>
      </c>
      <c r="I11" s="335"/>
    </row>
    <row r="12" spans="1:10" ht="21.9" customHeight="1" x14ac:dyDescent="0.3">
      <c r="A12" s="282">
        <v>2023</v>
      </c>
      <c r="B12" s="297"/>
      <c r="C12" s="284">
        <v>3574</v>
      </c>
      <c r="D12" s="284">
        <v>1680</v>
      </c>
      <c r="E12" s="284">
        <v>176432</v>
      </c>
      <c r="F12" s="284">
        <v>5896</v>
      </c>
      <c r="G12" s="284">
        <v>167229</v>
      </c>
      <c r="H12" s="296">
        <v>1834</v>
      </c>
      <c r="I12" s="335"/>
    </row>
    <row r="13" spans="1:10" ht="21.9" customHeight="1" x14ac:dyDescent="0.3">
      <c r="A13" s="4967">
        <v>2024</v>
      </c>
      <c r="B13" s="4968"/>
      <c r="C13" s="284">
        <v>3721</v>
      </c>
      <c r="D13" s="284">
        <v>1834</v>
      </c>
      <c r="E13" s="284">
        <v>172969</v>
      </c>
      <c r="F13" s="284">
        <v>6082</v>
      </c>
      <c r="G13" s="284">
        <v>164887</v>
      </c>
      <c r="H13" s="4969">
        <v>1876</v>
      </c>
      <c r="I13" s="335"/>
    </row>
    <row r="14" spans="1:10" ht="24.75" customHeight="1" x14ac:dyDescent="0.3">
      <c r="A14" s="4970"/>
      <c r="B14" s="4971" t="s">
        <v>958</v>
      </c>
      <c r="C14" s="4972">
        <v>3475</v>
      </c>
      <c r="D14" s="4972">
        <v>1680</v>
      </c>
      <c r="E14" s="4972">
        <v>43480</v>
      </c>
      <c r="F14" s="4972">
        <v>1456</v>
      </c>
      <c r="G14" s="4973">
        <v>40372</v>
      </c>
      <c r="H14" s="4974">
        <v>2584</v>
      </c>
      <c r="I14" s="335"/>
    </row>
    <row r="15" spans="1:10" ht="24.75" customHeight="1" x14ac:dyDescent="0.3">
      <c r="A15" s="4975">
        <v>2023</v>
      </c>
      <c r="B15" s="276" t="s">
        <v>959</v>
      </c>
      <c r="C15" s="284">
        <v>3505</v>
      </c>
      <c r="D15" s="284">
        <v>2584</v>
      </c>
      <c r="E15" s="284">
        <v>43888</v>
      </c>
      <c r="F15" s="284">
        <v>1402</v>
      </c>
      <c r="G15" s="333">
        <v>41814</v>
      </c>
      <c r="H15" s="334">
        <v>2411</v>
      </c>
      <c r="I15" s="335"/>
      <c r="J15" s="278"/>
    </row>
    <row r="16" spans="1:10" ht="24.75" customHeight="1" x14ac:dyDescent="0.3">
      <c r="A16" s="4975"/>
      <c r="B16" s="276" t="s">
        <v>960</v>
      </c>
      <c r="C16" s="284">
        <v>3554</v>
      </c>
      <c r="D16" s="284">
        <v>2411</v>
      </c>
      <c r="E16" s="284">
        <v>45723</v>
      </c>
      <c r="F16" s="284">
        <v>1445</v>
      </c>
      <c r="G16" s="333">
        <v>43473</v>
      </c>
      <c r="H16" s="334">
        <v>2294</v>
      </c>
      <c r="I16" s="335"/>
      <c r="J16" s="278"/>
    </row>
    <row r="17" spans="1:10" ht="24.75" customHeight="1" thickBot="1" x14ac:dyDescent="0.35">
      <c r="A17" s="4976"/>
      <c r="B17" s="4977" t="s">
        <v>961</v>
      </c>
      <c r="C17" s="4978">
        <v>3574</v>
      </c>
      <c r="D17" s="4978">
        <v>2294</v>
      </c>
      <c r="E17" s="4978">
        <v>43341</v>
      </c>
      <c r="F17" s="4978">
        <v>1593</v>
      </c>
      <c r="G17" s="4978">
        <v>41570</v>
      </c>
      <c r="H17" s="4979">
        <v>1834</v>
      </c>
      <c r="I17" s="335"/>
      <c r="J17" s="278"/>
    </row>
    <row r="18" spans="1:10" ht="24.75" customHeight="1" x14ac:dyDescent="0.3">
      <c r="A18" s="4970"/>
      <c r="B18" s="4971" t="s">
        <v>958</v>
      </c>
      <c r="C18" s="4972">
        <v>3608</v>
      </c>
      <c r="D18" s="4972">
        <v>1834</v>
      </c>
      <c r="E18" s="4972">
        <v>42789</v>
      </c>
      <c r="F18" s="4972">
        <v>1532</v>
      </c>
      <c r="G18" s="4973">
        <v>40692</v>
      </c>
      <c r="H18" s="4974">
        <v>2562</v>
      </c>
      <c r="I18" s="335"/>
      <c r="J18" s="278"/>
    </row>
    <row r="19" spans="1:10" ht="24.75" customHeight="1" x14ac:dyDescent="0.3">
      <c r="A19" s="4975">
        <v>2024</v>
      </c>
      <c r="B19" s="276" t="s">
        <v>959</v>
      </c>
      <c r="C19" s="284">
        <v>3637</v>
      </c>
      <c r="D19" s="284">
        <v>2562</v>
      </c>
      <c r="E19" s="284">
        <v>44406</v>
      </c>
      <c r="F19" s="284">
        <v>1528</v>
      </c>
      <c r="G19" s="333">
        <v>43055</v>
      </c>
      <c r="H19" s="334">
        <v>2521</v>
      </c>
      <c r="I19" s="335"/>
      <c r="J19" s="278"/>
    </row>
    <row r="20" spans="1:10" ht="24.75" customHeight="1" x14ac:dyDescent="0.3">
      <c r="A20" s="4975"/>
      <c r="B20" s="276" t="s">
        <v>960</v>
      </c>
      <c r="C20" s="284">
        <v>3732</v>
      </c>
      <c r="D20" s="284">
        <v>2521</v>
      </c>
      <c r="E20" s="284">
        <v>43873</v>
      </c>
      <c r="F20" s="284">
        <v>1576</v>
      </c>
      <c r="G20" s="333">
        <v>42384</v>
      </c>
      <c r="H20" s="334">
        <v>2525</v>
      </c>
      <c r="I20" s="335"/>
      <c r="J20" s="278"/>
    </row>
    <row r="21" spans="1:10" ht="24.75" customHeight="1" thickBot="1" x14ac:dyDescent="0.35">
      <c r="A21" s="4976"/>
      <c r="B21" s="4977" t="s">
        <v>961</v>
      </c>
      <c r="C21" s="4978">
        <v>3721</v>
      </c>
      <c r="D21" s="4978">
        <v>2525</v>
      </c>
      <c r="E21" s="4978">
        <v>41901</v>
      </c>
      <c r="F21" s="4978">
        <v>1446</v>
      </c>
      <c r="G21" s="4978">
        <v>38756</v>
      </c>
      <c r="H21" s="4979">
        <v>1876</v>
      </c>
      <c r="I21" s="335"/>
      <c r="J21" s="278"/>
    </row>
    <row r="22" spans="1:10" ht="25.5" customHeight="1" x14ac:dyDescent="0.3">
      <c r="E22" s="285"/>
      <c r="F22" s="285"/>
      <c r="G22" s="285"/>
      <c r="J22" s="278"/>
    </row>
    <row r="23" spans="1:10" ht="25.5" customHeight="1" x14ac:dyDescent="0.3">
      <c r="J23" s="278"/>
    </row>
    <row r="24" spans="1:10" ht="25.5" customHeight="1" x14ac:dyDescent="0.3">
      <c r="J24" s="278"/>
    </row>
    <row r="25" spans="1:10" ht="25.5" customHeight="1" x14ac:dyDescent="0.3">
      <c r="J25" s="278"/>
    </row>
    <row r="26" spans="1:10" ht="25.5" customHeight="1" x14ac:dyDescent="0.3">
      <c r="J26" s="278"/>
    </row>
    <row r="27" spans="1:10" ht="25.5" customHeight="1" x14ac:dyDescent="0.3">
      <c r="J27" s="278"/>
    </row>
    <row r="28" spans="1:10" ht="25.5" customHeight="1" x14ac:dyDescent="0.3">
      <c r="J28" s="278"/>
    </row>
    <row r="29" spans="1:10" ht="25.5" customHeight="1" x14ac:dyDescent="0.3">
      <c r="J29" s="278"/>
    </row>
    <row r="30" spans="1:10" ht="25.5" customHeight="1" x14ac:dyDescent="0.3">
      <c r="J30" s="278"/>
    </row>
    <row r="31" spans="1:10" ht="25.5" customHeight="1" x14ac:dyDescent="0.3">
      <c r="J31" s="278"/>
    </row>
    <row r="32" spans="1:10" ht="25.5" customHeight="1" x14ac:dyDescent="0.3">
      <c r="J32" s="278"/>
    </row>
    <row r="33" spans="10:10" ht="25.5" customHeight="1" x14ac:dyDescent="0.3">
      <c r="J33" s="278"/>
    </row>
    <row r="34" spans="10:10" ht="25.5" customHeight="1" x14ac:dyDescent="0.3">
      <c r="J34" s="278"/>
    </row>
    <row r="35" spans="10:10" ht="25.5" customHeight="1" x14ac:dyDescent="0.3">
      <c r="J35" s="278"/>
    </row>
    <row r="36" spans="10:10" ht="25.5" customHeight="1" x14ac:dyDescent="0.3">
      <c r="J36" s="278"/>
    </row>
    <row r="37" spans="10:10" ht="25.5" customHeight="1" x14ac:dyDescent="0.3">
      <c r="J37" s="278"/>
    </row>
    <row r="38" spans="10:10" ht="25.5" customHeight="1" x14ac:dyDescent="0.3">
      <c r="J38" s="278"/>
    </row>
  </sheetData>
  <mergeCells count="1">
    <mergeCell ref="A1:H1"/>
  </mergeCells>
  <hyperlinks>
    <hyperlink ref="A1" location="CONTENT!A1" display="Back to table of contents" xr:uid="{A39BA975-8C96-4D6B-9279-A3D8E9C38679}"/>
    <hyperlink ref="A1:H1" location="CONTENT!B60" display="Back to table of contents" xr:uid="{B360BB42-98CB-49EA-91B4-D06ED33357EC}"/>
  </hyperlinks>
  <pageMargins left="0.94488188976377963" right="0.31496062992125984" top="0.82677165354330717" bottom="0.6692913385826772" header="0.669291338582677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74296-5EC9-4489-BE99-B1146D4FCF32}">
  <dimension ref="A1:Y43"/>
  <sheetViews>
    <sheetView workbookViewId="0">
      <selection sqref="A1:H1"/>
    </sheetView>
  </sheetViews>
  <sheetFormatPr defaultColWidth="8.3984375" defaultRowHeight="15.6" x14ac:dyDescent="0.3"/>
  <cols>
    <col min="1" max="1" width="9.09765625" style="273" customWidth="1"/>
    <col min="2" max="2" width="9.8984375" style="273" customWidth="1"/>
    <col min="3" max="3" width="8.3984375" style="273" customWidth="1"/>
    <col min="4" max="4" width="7.5" style="273" customWidth="1"/>
    <col min="5" max="5" width="8.3984375" style="273" customWidth="1"/>
    <col min="6" max="6" width="6" style="273" customWidth="1"/>
    <col min="7" max="7" width="7.69921875" style="5012" customWidth="1"/>
    <col min="8" max="8" width="6.59765625" style="273" customWidth="1"/>
    <col min="9" max="9" width="7.19921875" style="273" customWidth="1"/>
    <col min="10" max="10" width="7.8984375" style="273" customWidth="1"/>
    <col min="11" max="12" width="4.19921875" style="273" customWidth="1"/>
    <col min="13" max="13" width="5.5" style="273" customWidth="1"/>
    <col min="14" max="14" width="6.09765625" style="273" customWidth="1"/>
    <col min="15" max="15" width="6.19921875" style="273" customWidth="1"/>
    <col min="16" max="16" width="5.09765625" style="273" customWidth="1"/>
    <col min="17" max="17" width="7.69921875" style="273" customWidth="1"/>
    <col min="18" max="18" width="8.19921875" style="273" customWidth="1"/>
    <col min="19" max="19" width="5.5" style="273" customWidth="1"/>
    <col min="20" max="21" width="8.3984375" style="273"/>
    <col min="22" max="22" width="5.09765625" style="273" customWidth="1"/>
    <col min="23" max="23" width="5.3984375" style="273" customWidth="1"/>
    <col min="24" max="16384" width="8.3984375" style="273"/>
  </cols>
  <sheetData>
    <row r="1" spans="1:25" s="1" customFormat="1" x14ac:dyDescent="0.3">
      <c r="A1" s="5863" t="s">
        <v>0</v>
      </c>
      <c r="B1" s="5863"/>
      <c r="C1" s="5863"/>
      <c r="D1" s="5863"/>
      <c r="E1" s="5863"/>
      <c r="F1" s="5863"/>
      <c r="G1" s="5863"/>
      <c r="H1" s="5863"/>
    </row>
    <row r="2" spans="1:25" s="272" customFormat="1" ht="19.8" x14ac:dyDescent="0.3">
      <c r="A2" s="279" t="s">
        <v>962</v>
      </c>
      <c r="B2" s="279"/>
      <c r="G2" s="4980"/>
    </row>
    <row r="3" spans="1:25" ht="16.5" customHeight="1" thickBot="1" x14ac:dyDescent="0.35">
      <c r="A3" s="278"/>
      <c r="B3" s="278"/>
      <c r="C3" s="278"/>
      <c r="D3" s="278"/>
      <c r="E3" s="278"/>
      <c r="F3" s="278"/>
      <c r="G3" s="4981"/>
      <c r="H3" s="278"/>
      <c r="I3" s="278"/>
      <c r="J3" s="278"/>
      <c r="K3" s="278"/>
      <c r="L3" s="278"/>
      <c r="M3" s="278"/>
      <c r="N3" s="278"/>
      <c r="O3" s="278"/>
      <c r="P3" s="278"/>
      <c r="Q3" s="278"/>
      <c r="R3" s="278"/>
      <c r="S3" s="278"/>
      <c r="T3" s="278"/>
      <c r="U3" s="278"/>
      <c r="V3" s="278"/>
      <c r="W3" s="278"/>
      <c r="X3" s="278"/>
      <c r="Y3" s="278"/>
    </row>
    <row r="4" spans="1:25" ht="15.75" customHeight="1" x14ac:dyDescent="0.3">
      <c r="A4" s="288" t="s">
        <v>2</v>
      </c>
      <c r="B4" s="280"/>
      <c r="C4" s="5982" t="s">
        <v>963</v>
      </c>
      <c r="D4" s="5983"/>
      <c r="E4" s="5983"/>
      <c r="F4" s="5983"/>
      <c r="G4" s="5983"/>
      <c r="H4" s="5983"/>
      <c r="I4" s="5983"/>
      <c r="J4" s="5983"/>
      <c r="K4" s="5983"/>
      <c r="L4" s="5983"/>
      <c r="M4" s="5983"/>
      <c r="N4" s="5983"/>
      <c r="O4" s="5983"/>
      <c r="P4" s="5983"/>
      <c r="Q4" s="5983"/>
      <c r="R4" s="5984"/>
    </row>
    <row r="5" spans="1:25" ht="80.25" customHeight="1" x14ac:dyDescent="0.3">
      <c r="A5" s="331"/>
      <c r="B5" s="4982"/>
      <c r="C5" s="4983" t="s">
        <v>964</v>
      </c>
      <c r="D5" s="4984" t="s">
        <v>965</v>
      </c>
      <c r="E5" s="4985" t="s">
        <v>966</v>
      </c>
      <c r="F5" s="4986" t="s">
        <v>967</v>
      </c>
      <c r="G5" s="4986" t="s">
        <v>968</v>
      </c>
      <c r="H5" s="4986" t="s">
        <v>969</v>
      </c>
      <c r="I5" s="4986" t="s">
        <v>970</v>
      </c>
      <c r="J5" s="4986" t="s">
        <v>971</v>
      </c>
      <c r="K5" s="4987" t="s">
        <v>972</v>
      </c>
      <c r="L5" s="4988" t="s">
        <v>973</v>
      </c>
      <c r="M5" s="4989" t="s">
        <v>974</v>
      </c>
      <c r="N5" s="4986" t="s">
        <v>975</v>
      </c>
      <c r="O5" s="4986" t="s">
        <v>976</v>
      </c>
      <c r="P5" s="4986" t="s">
        <v>977</v>
      </c>
      <c r="Q5" s="4986" t="s">
        <v>978</v>
      </c>
      <c r="R5" s="4990" t="s">
        <v>979</v>
      </c>
      <c r="V5" s="4991"/>
      <c r="W5" s="4992"/>
    </row>
    <row r="6" spans="1:25" ht="27.75" customHeight="1" x14ac:dyDescent="0.3">
      <c r="A6" s="289">
        <v>2022</v>
      </c>
      <c r="B6" s="4993"/>
      <c r="C6" s="4994">
        <v>416</v>
      </c>
      <c r="D6" s="4994">
        <v>0</v>
      </c>
      <c r="E6" s="4994">
        <v>108</v>
      </c>
      <c r="F6" s="4994">
        <v>74</v>
      </c>
      <c r="G6" s="4994">
        <v>1</v>
      </c>
      <c r="H6" s="4994">
        <v>18</v>
      </c>
      <c r="I6" s="4994">
        <v>40</v>
      </c>
      <c r="J6" s="4994">
        <v>0</v>
      </c>
      <c r="K6" s="5977">
        <v>1</v>
      </c>
      <c r="L6" s="5978"/>
      <c r="M6" s="4994">
        <v>0</v>
      </c>
      <c r="N6" s="4995">
        <v>0</v>
      </c>
      <c r="O6" s="4994">
        <v>370</v>
      </c>
      <c r="P6" s="4994">
        <v>0</v>
      </c>
      <c r="Q6" s="4994">
        <v>122</v>
      </c>
      <c r="R6" s="4996">
        <v>0</v>
      </c>
    </row>
    <row r="7" spans="1:25" ht="27.75" customHeight="1" x14ac:dyDescent="0.3">
      <c r="A7" s="289">
        <v>2023</v>
      </c>
      <c r="B7" s="4993"/>
      <c r="C7" s="4994">
        <v>405</v>
      </c>
      <c r="D7" s="4994">
        <v>1</v>
      </c>
      <c r="E7" s="4994">
        <v>85</v>
      </c>
      <c r="F7" s="4994">
        <v>55</v>
      </c>
      <c r="G7" s="4994">
        <v>0</v>
      </c>
      <c r="H7" s="4994">
        <v>40</v>
      </c>
      <c r="I7" s="4994">
        <v>40</v>
      </c>
      <c r="J7" s="4994">
        <v>0</v>
      </c>
      <c r="K7" s="5985">
        <v>3</v>
      </c>
      <c r="L7" s="5986"/>
      <c r="M7" s="4994">
        <v>0</v>
      </c>
      <c r="N7" s="4995">
        <v>0</v>
      </c>
      <c r="O7" s="4994">
        <v>308</v>
      </c>
      <c r="P7" s="4994">
        <v>0</v>
      </c>
      <c r="Q7" s="4994">
        <v>103</v>
      </c>
      <c r="R7" s="4996">
        <v>0</v>
      </c>
    </row>
    <row r="8" spans="1:25" ht="27.75" customHeight="1" x14ac:dyDescent="0.3">
      <c r="A8" s="289">
        <v>2024</v>
      </c>
      <c r="B8" s="4993"/>
      <c r="C8" s="4994">
        <v>599</v>
      </c>
      <c r="D8" s="4994">
        <v>0</v>
      </c>
      <c r="E8" s="4994">
        <v>71</v>
      </c>
      <c r="F8" s="4994">
        <v>35</v>
      </c>
      <c r="G8" s="4994">
        <v>2</v>
      </c>
      <c r="H8" s="4994">
        <v>80</v>
      </c>
      <c r="I8" s="4994">
        <v>40</v>
      </c>
      <c r="J8" s="4994">
        <v>0</v>
      </c>
      <c r="K8" s="5987">
        <v>0</v>
      </c>
      <c r="L8" s="5988"/>
      <c r="M8" s="4994">
        <v>0</v>
      </c>
      <c r="N8" s="4994">
        <v>0</v>
      </c>
      <c r="O8" s="4994">
        <v>451</v>
      </c>
      <c r="P8" s="4994">
        <v>0</v>
      </c>
      <c r="Q8" s="4994">
        <v>105</v>
      </c>
      <c r="R8" s="4997">
        <v>0</v>
      </c>
    </row>
    <row r="9" spans="1:25" ht="24" customHeight="1" x14ac:dyDescent="0.3">
      <c r="A9" s="5974">
        <v>2023</v>
      </c>
      <c r="B9" s="4998" t="s">
        <v>980</v>
      </c>
      <c r="C9" s="4999">
        <v>88</v>
      </c>
      <c r="D9" s="5000">
        <v>0</v>
      </c>
      <c r="E9" s="5000">
        <v>13</v>
      </c>
      <c r="F9" s="5000">
        <v>22</v>
      </c>
      <c r="G9" s="5000">
        <v>0</v>
      </c>
      <c r="H9" s="5000">
        <v>9</v>
      </c>
      <c r="I9" s="5000">
        <v>8</v>
      </c>
      <c r="J9" s="5000">
        <v>0</v>
      </c>
      <c r="K9" s="5977">
        <v>2</v>
      </c>
      <c r="L9" s="5978"/>
      <c r="M9" s="5000">
        <v>0</v>
      </c>
      <c r="N9" s="5000">
        <v>0</v>
      </c>
      <c r="O9" s="5001">
        <v>84</v>
      </c>
      <c r="P9" s="5000">
        <v>0</v>
      </c>
      <c r="Q9" s="5000">
        <v>20</v>
      </c>
      <c r="R9" s="5002">
        <v>0</v>
      </c>
    </row>
    <row r="10" spans="1:25" ht="27.75" customHeight="1" x14ac:dyDescent="0.3">
      <c r="A10" s="5975"/>
      <c r="B10" s="5003" t="s">
        <v>17</v>
      </c>
      <c r="C10" s="5004">
        <v>105</v>
      </c>
      <c r="D10" s="4994">
        <v>0</v>
      </c>
      <c r="E10" s="4994">
        <v>33</v>
      </c>
      <c r="F10" s="4994">
        <v>19</v>
      </c>
      <c r="G10" s="4994">
        <v>0</v>
      </c>
      <c r="H10" s="4994">
        <v>12</v>
      </c>
      <c r="I10" s="4994">
        <v>6</v>
      </c>
      <c r="J10" s="4994">
        <v>0</v>
      </c>
      <c r="K10" s="5979">
        <v>0</v>
      </c>
      <c r="L10" s="5979"/>
      <c r="M10" s="4994">
        <v>0</v>
      </c>
      <c r="N10" s="4994">
        <v>0</v>
      </c>
      <c r="O10" s="5005">
        <v>76</v>
      </c>
      <c r="P10" s="4994">
        <v>0</v>
      </c>
      <c r="Q10" s="4994">
        <v>29</v>
      </c>
      <c r="R10" s="4996">
        <v>0</v>
      </c>
    </row>
    <row r="11" spans="1:25" ht="24" customHeight="1" x14ac:dyDescent="0.3">
      <c r="A11" s="5975"/>
      <c r="B11" s="5003" t="s">
        <v>18</v>
      </c>
      <c r="C11" s="5004">
        <v>103</v>
      </c>
      <c r="D11" s="4994">
        <v>1</v>
      </c>
      <c r="E11" s="4994">
        <v>24</v>
      </c>
      <c r="F11" s="4994">
        <v>8</v>
      </c>
      <c r="G11" s="4994">
        <v>0</v>
      </c>
      <c r="H11" s="4994">
        <v>11</v>
      </c>
      <c r="I11" s="4994">
        <v>10</v>
      </c>
      <c r="J11" s="4994">
        <v>0</v>
      </c>
      <c r="K11" s="5979">
        <v>0</v>
      </c>
      <c r="L11" s="5979"/>
      <c r="M11" s="4994">
        <v>0</v>
      </c>
      <c r="N11" s="4994">
        <v>0</v>
      </c>
      <c r="O11" s="4994">
        <v>83</v>
      </c>
      <c r="P11" s="4994">
        <v>0</v>
      </c>
      <c r="Q11" s="5005">
        <v>24</v>
      </c>
      <c r="R11" s="4996">
        <v>0</v>
      </c>
    </row>
    <row r="12" spans="1:25" ht="27.75" customHeight="1" thickBot="1" x14ac:dyDescent="0.35">
      <c r="A12" s="5976"/>
      <c r="B12" s="5006" t="s">
        <v>19</v>
      </c>
      <c r="C12" s="5007">
        <v>109</v>
      </c>
      <c r="D12" s="5008">
        <v>0</v>
      </c>
      <c r="E12" s="5008">
        <v>15</v>
      </c>
      <c r="F12" s="5008">
        <v>6</v>
      </c>
      <c r="G12" s="5008">
        <v>0</v>
      </c>
      <c r="H12" s="5008">
        <v>8</v>
      </c>
      <c r="I12" s="5008">
        <v>16</v>
      </c>
      <c r="J12" s="5008">
        <v>0</v>
      </c>
      <c r="K12" s="5980">
        <v>1</v>
      </c>
      <c r="L12" s="5981"/>
      <c r="M12" s="5008">
        <v>0</v>
      </c>
      <c r="N12" s="5008">
        <v>0</v>
      </c>
      <c r="O12" s="5008">
        <v>65</v>
      </c>
      <c r="P12" s="5008">
        <v>0</v>
      </c>
      <c r="Q12" s="5008">
        <v>30</v>
      </c>
      <c r="R12" s="5009">
        <v>0</v>
      </c>
    </row>
    <row r="13" spans="1:25" ht="26.25" customHeight="1" x14ac:dyDescent="0.3">
      <c r="A13" s="5974">
        <v>2024</v>
      </c>
      <c r="B13" s="4998" t="s">
        <v>980</v>
      </c>
      <c r="C13" s="4999">
        <v>160</v>
      </c>
      <c r="D13" s="5000">
        <v>0</v>
      </c>
      <c r="E13" s="5000">
        <v>3</v>
      </c>
      <c r="F13" s="5000">
        <v>7</v>
      </c>
      <c r="G13" s="5000">
        <v>0</v>
      </c>
      <c r="H13" s="5000">
        <v>13</v>
      </c>
      <c r="I13" s="5000">
        <v>11</v>
      </c>
      <c r="J13" s="5000">
        <v>0</v>
      </c>
      <c r="K13" s="5977">
        <v>0</v>
      </c>
      <c r="L13" s="5978"/>
      <c r="M13" s="5000">
        <v>0</v>
      </c>
      <c r="N13" s="5000">
        <v>0</v>
      </c>
      <c r="O13" s="5001">
        <v>85</v>
      </c>
      <c r="P13" s="5000">
        <v>0</v>
      </c>
      <c r="Q13" s="5000">
        <v>27</v>
      </c>
      <c r="R13" s="5002">
        <v>0</v>
      </c>
    </row>
    <row r="14" spans="1:25" ht="25.5" customHeight="1" x14ac:dyDescent="0.3">
      <c r="A14" s="5975"/>
      <c r="B14" s="5003" t="s">
        <v>17</v>
      </c>
      <c r="C14" s="5004">
        <v>151</v>
      </c>
      <c r="D14" s="4994">
        <v>0</v>
      </c>
      <c r="E14" s="4994">
        <v>11</v>
      </c>
      <c r="F14" s="4994">
        <v>7</v>
      </c>
      <c r="G14" s="4994">
        <v>0</v>
      </c>
      <c r="H14" s="4994">
        <v>42</v>
      </c>
      <c r="I14" s="4994">
        <v>8</v>
      </c>
      <c r="J14" s="4994">
        <v>0</v>
      </c>
      <c r="K14" s="5979">
        <v>0</v>
      </c>
      <c r="L14" s="5979"/>
      <c r="M14" s="4994">
        <v>0</v>
      </c>
      <c r="N14" s="4994">
        <v>0</v>
      </c>
      <c r="O14" s="5005">
        <v>132</v>
      </c>
      <c r="P14" s="4994">
        <v>0</v>
      </c>
      <c r="Q14" s="4994">
        <v>28</v>
      </c>
      <c r="R14" s="4996">
        <v>0</v>
      </c>
    </row>
    <row r="15" spans="1:25" ht="27" customHeight="1" x14ac:dyDescent="0.3">
      <c r="A15" s="5975"/>
      <c r="B15" s="5003" t="s">
        <v>18</v>
      </c>
      <c r="C15" s="5004">
        <v>161</v>
      </c>
      <c r="D15" s="4994">
        <v>0</v>
      </c>
      <c r="E15" s="4994">
        <v>6</v>
      </c>
      <c r="F15" s="4994">
        <v>10</v>
      </c>
      <c r="G15" s="4994">
        <v>1</v>
      </c>
      <c r="H15" s="4994">
        <v>16</v>
      </c>
      <c r="I15" s="4994">
        <v>13</v>
      </c>
      <c r="J15" s="4994">
        <v>0</v>
      </c>
      <c r="K15" s="5979">
        <v>0</v>
      </c>
      <c r="L15" s="5979"/>
      <c r="M15" s="4994">
        <v>0</v>
      </c>
      <c r="N15" s="4994">
        <v>0</v>
      </c>
      <c r="O15" s="4994">
        <v>127</v>
      </c>
      <c r="P15" s="4994">
        <v>0</v>
      </c>
      <c r="Q15" s="5005">
        <v>22</v>
      </c>
      <c r="R15" s="4996">
        <v>0</v>
      </c>
    </row>
    <row r="16" spans="1:25" ht="26.25" customHeight="1" thickBot="1" x14ac:dyDescent="0.35">
      <c r="A16" s="5976"/>
      <c r="B16" s="5006" t="s">
        <v>19</v>
      </c>
      <c r="C16" s="5007">
        <v>127</v>
      </c>
      <c r="D16" s="5008">
        <v>0</v>
      </c>
      <c r="E16" s="5008">
        <v>51</v>
      </c>
      <c r="F16" s="5008">
        <v>11</v>
      </c>
      <c r="G16" s="5008">
        <v>1</v>
      </c>
      <c r="H16" s="5008">
        <v>9</v>
      </c>
      <c r="I16" s="5008">
        <v>8</v>
      </c>
      <c r="J16" s="5008">
        <v>0</v>
      </c>
      <c r="K16" s="5980">
        <v>0</v>
      </c>
      <c r="L16" s="5981"/>
      <c r="M16" s="5008">
        <v>0</v>
      </c>
      <c r="N16" s="5008">
        <v>0</v>
      </c>
      <c r="O16" s="5008">
        <v>107</v>
      </c>
      <c r="P16" s="5008">
        <v>0</v>
      </c>
      <c r="Q16" s="5008">
        <v>28</v>
      </c>
      <c r="R16" s="5009">
        <v>0</v>
      </c>
    </row>
    <row r="17" spans="1:25" ht="10.5" customHeight="1" x14ac:dyDescent="0.3">
      <c r="A17" s="290"/>
      <c r="B17" s="5010"/>
      <c r="C17" s="5011"/>
      <c r="D17" s="5011"/>
      <c r="E17" s="5011"/>
      <c r="F17" s="5011"/>
      <c r="G17" s="5011"/>
      <c r="H17" s="5011"/>
      <c r="I17" s="5011"/>
      <c r="J17" s="5011"/>
      <c r="K17" s="5011"/>
      <c r="L17" s="5011"/>
      <c r="M17" s="5011"/>
      <c r="N17" s="5011"/>
      <c r="O17" s="5011"/>
      <c r="P17" s="5011"/>
      <c r="Q17" s="5011"/>
      <c r="R17" s="5011"/>
    </row>
    <row r="18" spans="1:25" ht="21.75" customHeight="1" x14ac:dyDescent="0.3">
      <c r="A18" s="281" t="s">
        <v>981</v>
      </c>
      <c r="B18" s="274"/>
    </row>
    <row r="19" spans="1:25" ht="16.2" x14ac:dyDescent="0.3">
      <c r="A19" s="278" t="s">
        <v>982</v>
      </c>
    </row>
    <row r="20" spans="1:25" ht="16.2" x14ac:dyDescent="0.3">
      <c r="A20" s="278" t="s">
        <v>983</v>
      </c>
      <c r="B20" s="278"/>
      <c r="C20" s="278"/>
      <c r="D20" s="278"/>
      <c r="E20" s="278"/>
      <c r="F20" s="278"/>
      <c r="G20" s="4981"/>
      <c r="H20" s="278"/>
      <c r="I20" s="278"/>
      <c r="J20" s="278"/>
      <c r="K20" s="278"/>
      <c r="L20" s="278"/>
      <c r="M20" s="278"/>
      <c r="N20" s="278"/>
      <c r="O20" s="278"/>
      <c r="P20" s="278"/>
      <c r="Q20" s="278"/>
      <c r="R20" s="278"/>
      <c r="S20" s="278"/>
      <c r="T20" s="278"/>
      <c r="U20" s="278"/>
      <c r="V20" s="278"/>
      <c r="W20" s="278"/>
      <c r="X20" s="278"/>
      <c r="Y20" s="278"/>
    </row>
    <row r="21" spans="1:25" ht="16.2" x14ac:dyDescent="0.3">
      <c r="A21" s="278" t="s">
        <v>984</v>
      </c>
      <c r="B21" s="278"/>
      <c r="C21" s="278"/>
      <c r="D21" s="278"/>
      <c r="E21" s="278"/>
      <c r="F21" s="278"/>
      <c r="G21" s="4981"/>
      <c r="H21" s="278"/>
      <c r="I21" s="278"/>
      <c r="J21" s="278"/>
      <c r="K21" s="278"/>
      <c r="L21" s="278"/>
      <c r="M21" s="278"/>
      <c r="N21" s="278"/>
      <c r="O21" s="278"/>
      <c r="P21" s="278"/>
      <c r="Q21" s="278"/>
      <c r="R21" s="278"/>
      <c r="S21" s="278"/>
      <c r="T21" s="278"/>
      <c r="U21" s="278"/>
      <c r="V21" s="278"/>
      <c r="W21" s="278"/>
      <c r="X21" s="278"/>
      <c r="Y21" s="278"/>
    </row>
    <row r="22" spans="1:25" x14ac:dyDescent="0.3">
      <c r="B22" s="278"/>
      <c r="C22" s="278"/>
      <c r="D22" s="278"/>
      <c r="E22" s="278"/>
      <c r="F22" s="278"/>
      <c r="G22" s="4981"/>
      <c r="H22" s="278"/>
      <c r="I22" s="278"/>
      <c r="J22" s="278"/>
      <c r="K22" s="278"/>
      <c r="L22" s="278"/>
      <c r="M22" s="278"/>
      <c r="N22" s="278"/>
      <c r="O22" s="278"/>
      <c r="P22" s="278"/>
      <c r="Q22" s="278"/>
      <c r="R22" s="278"/>
      <c r="S22" s="278"/>
      <c r="T22" s="278"/>
      <c r="U22" s="278"/>
      <c r="V22" s="278"/>
      <c r="W22" s="278"/>
      <c r="X22" s="278"/>
      <c r="Y22" s="278"/>
    </row>
    <row r="23" spans="1:25" x14ac:dyDescent="0.3">
      <c r="A23" s="278"/>
      <c r="B23" s="278"/>
      <c r="C23" s="278"/>
      <c r="D23" s="278"/>
      <c r="E23" s="278"/>
      <c r="F23" s="278"/>
      <c r="G23" s="4981"/>
      <c r="H23" s="278"/>
      <c r="I23" s="278"/>
      <c r="J23" s="278"/>
      <c r="K23" s="278"/>
      <c r="L23" s="278"/>
      <c r="M23" s="278"/>
      <c r="N23" s="278"/>
      <c r="O23" s="278"/>
      <c r="P23" s="278"/>
      <c r="Q23" s="278"/>
      <c r="R23" s="278"/>
      <c r="S23" s="278"/>
      <c r="T23" s="278"/>
      <c r="U23" s="278"/>
      <c r="V23" s="278"/>
      <c r="W23" s="278"/>
      <c r="X23" s="278"/>
      <c r="Y23" s="278"/>
    </row>
    <row r="24" spans="1:25" x14ac:dyDescent="0.3">
      <c r="A24" s="278"/>
      <c r="B24" s="278"/>
      <c r="C24" s="278"/>
      <c r="D24" s="278"/>
      <c r="E24" s="278"/>
      <c r="F24" s="278"/>
      <c r="G24" s="4981"/>
      <c r="H24" s="278"/>
      <c r="I24" s="278"/>
      <c r="J24" s="278"/>
      <c r="K24" s="278"/>
      <c r="L24" s="278"/>
      <c r="M24" s="278"/>
      <c r="N24" s="278"/>
      <c r="O24" s="278"/>
      <c r="P24" s="278"/>
      <c r="Q24" s="278"/>
      <c r="R24" s="278"/>
      <c r="S24" s="278"/>
      <c r="T24" s="278"/>
      <c r="U24" s="278"/>
      <c r="V24" s="278"/>
      <c r="W24" s="278"/>
      <c r="X24" s="278"/>
      <c r="Y24" s="278"/>
    </row>
    <row r="25" spans="1:25" x14ac:dyDescent="0.3">
      <c r="A25" s="278"/>
      <c r="B25" s="278"/>
      <c r="C25" s="278"/>
      <c r="D25" s="278"/>
      <c r="E25" s="278"/>
      <c r="F25" s="278"/>
      <c r="G25" s="4981"/>
      <c r="H25" s="278"/>
      <c r="I25" s="278"/>
      <c r="J25" s="278"/>
      <c r="K25" s="278"/>
      <c r="L25" s="278"/>
      <c r="M25" s="278"/>
      <c r="N25" s="278"/>
      <c r="O25" s="278"/>
      <c r="P25" s="278"/>
      <c r="Q25" s="278"/>
      <c r="R25" s="278"/>
      <c r="S25" s="278"/>
      <c r="T25" s="278"/>
      <c r="U25" s="278"/>
      <c r="V25" s="278"/>
      <c r="W25" s="278"/>
      <c r="X25" s="278"/>
      <c r="Y25" s="278"/>
    </row>
    <row r="26" spans="1:25" x14ac:dyDescent="0.3">
      <c r="A26" s="278"/>
      <c r="B26" s="278"/>
      <c r="C26" s="278"/>
      <c r="D26" s="278"/>
      <c r="E26" s="278"/>
      <c r="F26" s="278"/>
      <c r="G26" s="4981"/>
      <c r="H26" s="278"/>
      <c r="I26" s="278"/>
      <c r="J26" s="278"/>
      <c r="K26" s="278"/>
      <c r="L26" s="278"/>
      <c r="M26" s="278"/>
      <c r="N26" s="278"/>
      <c r="O26" s="278"/>
      <c r="P26" s="278"/>
      <c r="Q26" s="278"/>
      <c r="R26" s="278"/>
      <c r="S26" s="278"/>
      <c r="T26" s="278"/>
      <c r="U26" s="278"/>
      <c r="V26" s="278"/>
      <c r="W26" s="278"/>
      <c r="X26" s="278"/>
      <c r="Y26" s="278"/>
    </row>
    <row r="27" spans="1:25" x14ac:dyDescent="0.3">
      <c r="A27" s="278"/>
      <c r="B27" s="278"/>
      <c r="C27" s="278"/>
      <c r="D27" s="278"/>
      <c r="E27" s="278"/>
      <c r="F27" s="278"/>
      <c r="G27" s="4981"/>
      <c r="H27" s="278"/>
      <c r="I27" s="278"/>
      <c r="J27" s="278"/>
      <c r="K27" s="278"/>
      <c r="L27" s="278"/>
      <c r="M27" s="278"/>
      <c r="N27" s="278"/>
      <c r="O27" s="278"/>
      <c r="P27" s="278"/>
      <c r="Q27" s="278"/>
      <c r="R27" s="278"/>
      <c r="S27" s="278"/>
      <c r="T27" s="278"/>
      <c r="U27" s="278"/>
      <c r="V27" s="278"/>
      <c r="W27" s="278"/>
      <c r="X27" s="278"/>
      <c r="Y27" s="278"/>
    </row>
    <row r="28" spans="1:25" x14ac:dyDescent="0.3">
      <c r="A28" s="278"/>
      <c r="B28" s="278"/>
      <c r="C28" s="278"/>
      <c r="D28" s="278"/>
      <c r="E28" s="278"/>
      <c r="F28" s="278"/>
      <c r="G28" s="4981"/>
      <c r="H28" s="278"/>
      <c r="I28" s="278"/>
      <c r="J28" s="278"/>
      <c r="K28" s="278"/>
      <c r="L28" s="278"/>
      <c r="M28" s="278"/>
      <c r="N28" s="278"/>
      <c r="O28" s="278"/>
      <c r="P28" s="278"/>
      <c r="Q28" s="278"/>
      <c r="R28" s="278"/>
      <c r="S28" s="278"/>
      <c r="T28" s="278"/>
      <c r="U28" s="278"/>
      <c r="V28" s="278"/>
      <c r="W28" s="278"/>
      <c r="X28" s="278"/>
      <c r="Y28" s="278"/>
    </row>
    <row r="29" spans="1:25" x14ac:dyDescent="0.3">
      <c r="A29" s="278"/>
      <c r="B29" s="278"/>
      <c r="C29" s="278"/>
      <c r="D29" s="278"/>
      <c r="E29" s="278"/>
      <c r="F29" s="278"/>
      <c r="G29" s="4981"/>
      <c r="H29" s="278"/>
      <c r="I29" s="278"/>
      <c r="J29" s="278"/>
      <c r="K29" s="278"/>
      <c r="L29" s="278"/>
      <c r="M29" s="278"/>
      <c r="N29" s="278"/>
      <c r="O29" s="278"/>
      <c r="P29" s="278"/>
      <c r="Q29" s="278"/>
      <c r="R29" s="278"/>
      <c r="S29" s="278"/>
      <c r="T29" s="278"/>
      <c r="U29" s="278"/>
      <c r="V29" s="278"/>
      <c r="W29" s="278"/>
      <c r="X29" s="278"/>
      <c r="Y29" s="278"/>
    </row>
    <row r="30" spans="1:25" x14ac:dyDescent="0.3">
      <c r="A30" s="278"/>
      <c r="B30" s="278"/>
      <c r="C30" s="278"/>
      <c r="D30" s="278"/>
      <c r="E30" s="278"/>
      <c r="F30" s="278"/>
      <c r="G30" s="4981"/>
      <c r="H30" s="278"/>
      <c r="I30" s="278"/>
      <c r="J30" s="278"/>
      <c r="K30" s="278"/>
      <c r="L30" s="278"/>
      <c r="M30" s="278"/>
      <c r="N30" s="278"/>
      <c r="O30" s="278"/>
      <c r="P30" s="278"/>
      <c r="Q30" s="278"/>
      <c r="R30" s="278"/>
      <c r="S30" s="278"/>
      <c r="T30" s="278"/>
      <c r="U30" s="278"/>
      <c r="V30" s="278"/>
      <c r="W30" s="278"/>
      <c r="X30" s="278"/>
      <c r="Y30" s="278"/>
    </row>
    <row r="31" spans="1:25" x14ac:dyDescent="0.3">
      <c r="A31" s="278"/>
      <c r="B31" s="278"/>
      <c r="C31" s="278"/>
      <c r="D31" s="278"/>
      <c r="E31" s="278"/>
      <c r="F31" s="278"/>
      <c r="G31" s="4981"/>
      <c r="H31" s="278"/>
      <c r="I31" s="278"/>
      <c r="J31" s="278"/>
      <c r="K31" s="278"/>
      <c r="L31" s="278"/>
      <c r="M31" s="278"/>
      <c r="N31" s="278"/>
      <c r="O31" s="278"/>
      <c r="P31" s="278"/>
      <c r="Q31" s="278"/>
      <c r="R31" s="278"/>
      <c r="S31" s="278"/>
      <c r="T31" s="278"/>
      <c r="U31" s="278"/>
      <c r="V31" s="278"/>
      <c r="W31" s="278"/>
      <c r="X31" s="278"/>
      <c r="Y31" s="278"/>
    </row>
    <row r="32" spans="1:25" x14ac:dyDescent="0.3">
      <c r="A32" s="278"/>
      <c r="B32" s="278"/>
      <c r="C32" s="278"/>
      <c r="D32" s="278"/>
      <c r="E32" s="278"/>
      <c r="F32" s="278"/>
      <c r="G32" s="4981"/>
      <c r="H32" s="278"/>
      <c r="I32" s="278"/>
      <c r="J32" s="278"/>
      <c r="K32" s="278"/>
      <c r="L32" s="278"/>
      <c r="M32" s="278"/>
      <c r="N32" s="278"/>
      <c r="O32" s="278"/>
      <c r="P32" s="278"/>
      <c r="Q32" s="278"/>
      <c r="R32" s="278"/>
      <c r="S32" s="278"/>
      <c r="T32" s="278"/>
      <c r="U32" s="278"/>
      <c r="V32" s="278"/>
      <c r="W32" s="278"/>
      <c r="X32" s="278"/>
      <c r="Y32" s="278"/>
    </row>
    <row r="33" spans="1:25" x14ac:dyDescent="0.3">
      <c r="A33" s="278"/>
      <c r="B33" s="278"/>
      <c r="C33" s="278"/>
      <c r="D33" s="278"/>
      <c r="E33" s="278"/>
      <c r="F33" s="278"/>
      <c r="G33" s="4981"/>
      <c r="H33" s="278"/>
      <c r="I33" s="278"/>
      <c r="J33" s="278"/>
      <c r="K33" s="278"/>
      <c r="L33" s="278"/>
      <c r="M33" s="278"/>
      <c r="N33" s="278"/>
      <c r="O33" s="278"/>
      <c r="P33" s="278"/>
      <c r="Q33" s="278"/>
      <c r="R33" s="278"/>
      <c r="S33" s="278"/>
      <c r="T33" s="278"/>
      <c r="U33" s="278"/>
      <c r="V33" s="278"/>
      <c r="W33" s="278"/>
      <c r="X33" s="278"/>
      <c r="Y33" s="278"/>
    </row>
    <row r="34" spans="1:25" x14ac:dyDescent="0.3">
      <c r="A34" s="278"/>
      <c r="B34" s="278"/>
      <c r="C34" s="278"/>
      <c r="D34" s="278"/>
      <c r="E34" s="278"/>
      <c r="F34" s="278"/>
      <c r="G34" s="4981"/>
      <c r="H34" s="278"/>
      <c r="I34" s="278"/>
      <c r="J34" s="278"/>
      <c r="K34" s="278"/>
      <c r="L34" s="278"/>
      <c r="M34" s="278"/>
      <c r="N34" s="278"/>
      <c r="O34" s="278"/>
      <c r="P34" s="278"/>
      <c r="Q34" s="278"/>
      <c r="R34" s="278"/>
      <c r="S34" s="278"/>
      <c r="T34" s="278"/>
      <c r="U34" s="278"/>
      <c r="V34" s="278"/>
      <c r="W34" s="278"/>
      <c r="X34" s="278"/>
      <c r="Y34" s="278"/>
    </row>
    <row r="35" spans="1:25" x14ac:dyDescent="0.3">
      <c r="A35" s="278"/>
      <c r="B35" s="278"/>
      <c r="C35" s="278"/>
      <c r="D35" s="278"/>
      <c r="E35" s="278"/>
      <c r="F35" s="278"/>
      <c r="G35" s="4981"/>
      <c r="H35" s="278"/>
      <c r="I35" s="278"/>
      <c r="J35" s="278"/>
      <c r="K35" s="278"/>
      <c r="L35" s="278"/>
      <c r="M35" s="278"/>
      <c r="N35" s="278"/>
      <c r="O35" s="278"/>
      <c r="P35" s="278"/>
      <c r="Q35" s="278"/>
      <c r="R35" s="278"/>
      <c r="S35" s="278"/>
      <c r="T35" s="278"/>
      <c r="U35" s="278"/>
      <c r="V35" s="278"/>
      <c r="W35" s="278"/>
      <c r="X35" s="278"/>
      <c r="Y35" s="278"/>
    </row>
    <row r="36" spans="1:25" x14ac:dyDescent="0.3">
      <c r="A36" s="278"/>
      <c r="B36" s="278"/>
      <c r="C36" s="278"/>
      <c r="D36" s="278"/>
      <c r="E36" s="278"/>
      <c r="F36" s="278"/>
      <c r="G36" s="4981"/>
      <c r="H36" s="278"/>
      <c r="I36" s="278"/>
      <c r="J36" s="278"/>
      <c r="K36" s="278"/>
      <c r="L36" s="278"/>
      <c r="M36" s="278"/>
      <c r="N36" s="278"/>
      <c r="O36" s="278"/>
      <c r="P36" s="278"/>
      <c r="Q36" s="278"/>
      <c r="R36" s="278"/>
      <c r="S36" s="278"/>
      <c r="T36" s="278"/>
      <c r="U36" s="278"/>
      <c r="V36" s="278"/>
      <c r="W36" s="278"/>
      <c r="X36" s="278"/>
      <c r="Y36" s="278"/>
    </row>
    <row r="37" spans="1:25" x14ac:dyDescent="0.3">
      <c r="A37" s="278"/>
      <c r="B37" s="278"/>
      <c r="C37" s="278"/>
      <c r="D37" s="278"/>
      <c r="E37" s="278"/>
      <c r="F37" s="278"/>
      <c r="G37" s="4981"/>
      <c r="H37" s="278"/>
      <c r="I37" s="278"/>
      <c r="J37" s="278"/>
      <c r="K37" s="278"/>
      <c r="L37" s="278"/>
      <c r="M37" s="278"/>
      <c r="N37" s="278"/>
      <c r="O37" s="278"/>
      <c r="P37" s="278"/>
      <c r="Q37" s="278"/>
      <c r="R37" s="278"/>
      <c r="S37" s="278"/>
      <c r="T37" s="278"/>
      <c r="U37" s="278"/>
      <c r="V37" s="278"/>
      <c r="W37" s="278"/>
      <c r="X37" s="278"/>
      <c r="Y37" s="278"/>
    </row>
    <row r="38" spans="1:25" x14ac:dyDescent="0.3">
      <c r="A38" s="278"/>
      <c r="B38" s="278"/>
      <c r="C38" s="278"/>
      <c r="D38" s="278"/>
      <c r="E38" s="278"/>
      <c r="F38" s="278"/>
      <c r="G38" s="4981"/>
      <c r="H38" s="278"/>
      <c r="I38" s="278"/>
      <c r="J38" s="278"/>
      <c r="K38" s="278"/>
      <c r="L38" s="278"/>
      <c r="M38" s="278"/>
      <c r="N38" s="278"/>
      <c r="O38" s="278"/>
      <c r="P38" s="278"/>
      <c r="Q38" s="278"/>
      <c r="R38" s="278"/>
      <c r="S38" s="278"/>
      <c r="T38" s="278"/>
      <c r="U38" s="278"/>
      <c r="V38" s="278"/>
      <c r="W38" s="278"/>
      <c r="X38" s="278"/>
      <c r="Y38" s="278"/>
    </row>
    <row r="39" spans="1:25" x14ac:dyDescent="0.3">
      <c r="A39" s="278"/>
      <c r="B39" s="278"/>
      <c r="C39" s="278"/>
      <c r="D39" s="278"/>
      <c r="E39" s="278"/>
      <c r="F39" s="278"/>
      <c r="G39" s="4981"/>
      <c r="H39" s="278"/>
      <c r="I39" s="278"/>
      <c r="J39" s="278"/>
      <c r="K39" s="278"/>
      <c r="L39" s="278"/>
      <c r="M39" s="278"/>
      <c r="N39" s="278"/>
      <c r="O39" s="278"/>
      <c r="P39" s="278"/>
      <c r="Q39" s="278"/>
      <c r="R39" s="278"/>
      <c r="S39" s="278"/>
      <c r="T39" s="278"/>
      <c r="U39" s="278"/>
      <c r="V39" s="278"/>
      <c r="W39" s="278"/>
      <c r="X39" s="278"/>
      <c r="Y39" s="278"/>
    </row>
    <row r="40" spans="1:25" x14ac:dyDescent="0.3">
      <c r="A40" s="278"/>
      <c r="B40" s="278"/>
      <c r="C40" s="278"/>
      <c r="D40" s="278"/>
      <c r="E40" s="278"/>
      <c r="F40" s="278"/>
      <c r="G40" s="4981"/>
      <c r="H40" s="278"/>
      <c r="I40" s="278"/>
      <c r="J40" s="278"/>
      <c r="K40" s="278"/>
      <c r="L40" s="278"/>
      <c r="M40" s="278"/>
      <c r="N40" s="278"/>
      <c r="O40" s="278"/>
      <c r="P40" s="278"/>
      <c r="Q40" s="278"/>
      <c r="R40" s="278"/>
      <c r="S40" s="278"/>
      <c r="T40" s="278"/>
      <c r="U40" s="278"/>
      <c r="V40" s="278"/>
      <c r="W40" s="278"/>
      <c r="X40" s="278"/>
      <c r="Y40" s="278"/>
    </row>
    <row r="41" spans="1:25" x14ac:dyDescent="0.3">
      <c r="A41" s="278"/>
      <c r="B41" s="278"/>
      <c r="C41" s="278"/>
      <c r="D41" s="278"/>
      <c r="E41" s="278"/>
      <c r="F41" s="278"/>
      <c r="G41" s="4981"/>
      <c r="H41" s="278"/>
      <c r="I41" s="278"/>
      <c r="J41" s="278"/>
      <c r="K41" s="278"/>
      <c r="L41" s="278"/>
      <c r="M41" s="278"/>
      <c r="N41" s="278"/>
      <c r="O41" s="278"/>
      <c r="P41" s="278"/>
      <c r="Q41" s="278"/>
      <c r="R41" s="278"/>
      <c r="S41" s="278"/>
      <c r="T41" s="278"/>
      <c r="U41" s="278"/>
      <c r="V41" s="278"/>
      <c r="W41" s="278"/>
      <c r="X41" s="278"/>
      <c r="Y41" s="278"/>
    </row>
    <row r="42" spans="1:25" x14ac:dyDescent="0.3">
      <c r="A42" s="278"/>
      <c r="B42" s="278"/>
      <c r="C42" s="278"/>
      <c r="D42" s="278"/>
      <c r="E42" s="278"/>
      <c r="F42" s="278"/>
      <c r="G42" s="4981"/>
      <c r="H42" s="278"/>
      <c r="I42" s="278"/>
      <c r="J42" s="278"/>
      <c r="K42" s="278"/>
      <c r="L42" s="278"/>
      <c r="M42" s="278"/>
      <c r="N42" s="278"/>
      <c r="O42" s="278"/>
      <c r="P42" s="278"/>
      <c r="Q42" s="278"/>
      <c r="R42" s="278"/>
      <c r="S42" s="278"/>
      <c r="T42" s="278"/>
      <c r="U42" s="278"/>
      <c r="V42" s="278"/>
      <c r="W42" s="278"/>
      <c r="X42" s="278"/>
      <c r="Y42" s="278"/>
    </row>
    <row r="43" spans="1:25" x14ac:dyDescent="0.3">
      <c r="A43" s="278"/>
      <c r="B43" s="278"/>
      <c r="P43" s="278"/>
      <c r="Q43" s="278"/>
      <c r="R43" s="278"/>
      <c r="S43" s="278"/>
      <c r="T43" s="278"/>
      <c r="U43" s="278"/>
      <c r="V43" s="278"/>
      <c r="W43" s="278"/>
      <c r="X43" s="278"/>
      <c r="Y43" s="278"/>
    </row>
  </sheetData>
  <mergeCells count="15">
    <mergeCell ref="A1:H1"/>
    <mergeCell ref="A13:A16"/>
    <mergeCell ref="K13:L13"/>
    <mergeCell ref="K14:L14"/>
    <mergeCell ref="K15:L15"/>
    <mergeCell ref="K16:L16"/>
    <mergeCell ref="C4:R4"/>
    <mergeCell ref="K6:L6"/>
    <mergeCell ref="K7:L7"/>
    <mergeCell ref="K8:L8"/>
    <mergeCell ref="A9:A12"/>
    <mergeCell ref="K9:L9"/>
    <mergeCell ref="K10:L10"/>
    <mergeCell ref="K11:L11"/>
    <mergeCell ref="K12:L12"/>
  </mergeCells>
  <hyperlinks>
    <hyperlink ref="A1" location="CONTENT!A1" display="Back to table of contents" xr:uid="{35E8759C-5F0F-41CE-BC04-BA0DC81D6365}"/>
    <hyperlink ref="A1:H1" location="CONTENT!B60" display="Back to table of contents" xr:uid="{9E657989-CF53-4258-8E36-8B6B2E704A80}"/>
  </hyperlinks>
  <pageMargins left="0.86614173228346458" right="0.43307086614173229" top="0.86614173228346458" bottom="0.25" header="0.59055118110236227" footer="0.38"/>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4AB56-2D9D-43EB-A4EE-64C4CFD6CBCB}">
  <sheetPr>
    <pageSetUpPr fitToPage="1"/>
  </sheetPr>
  <dimension ref="A1:J35"/>
  <sheetViews>
    <sheetView showGridLines="0" zoomScaleNormal="100" workbookViewId="0">
      <pane xSplit="2" ySplit="4" topLeftCell="C5" activePane="bottomRight" state="frozen"/>
      <selection activeCell="G18" sqref="G18"/>
      <selection pane="topRight" activeCell="G18" sqref="G18"/>
      <selection pane="bottomLeft" activeCell="G18" sqref="G18"/>
      <selection pane="bottomRight" sqref="A1:H1"/>
    </sheetView>
  </sheetViews>
  <sheetFormatPr defaultColWidth="7.19921875" defaultRowHeight="13.8" x14ac:dyDescent="0.25"/>
  <cols>
    <col min="1" max="1" width="5.09765625" style="5016" customWidth="1"/>
    <col min="2" max="2" width="36.59765625" style="5016" customWidth="1"/>
    <col min="3" max="4" width="11.69921875" style="5016" customWidth="1"/>
    <col min="5" max="5" width="10.5" style="5016" customWidth="1"/>
    <col min="6" max="7" width="11.3984375" style="5016" bestFit="1" customWidth="1"/>
    <col min="8" max="8" width="11.69921875" style="5016" customWidth="1"/>
    <col min="9" max="9" width="12.5" style="5016" customWidth="1"/>
    <col min="10" max="10" width="11.3984375" style="5016" customWidth="1"/>
    <col min="11" max="16384" width="7.19921875" style="5016"/>
  </cols>
  <sheetData>
    <row r="1" spans="1:10" s="1" customFormat="1" ht="15.6" x14ac:dyDescent="0.3">
      <c r="A1" s="5863" t="s">
        <v>0</v>
      </c>
      <c r="B1" s="5863"/>
      <c r="C1" s="5863"/>
      <c r="D1" s="5863"/>
      <c r="E1" s="5863"/>
      <c r="F1" s="5863"/>
      <c r="G1" s="5863"/>
      <c r="H1" s="5863"/>
    </row>
    <row r="2" spans="1:10" s="5013" customFormat="1" ht="24" customHeight="1" x14ac:dyDescent="0.25">
      <c r="A2" s="5989" t="s">
        <v>985</v>
      </c>
      <c r="B2" s="5989"/>
      <c r="C2" s="5989"/>
      <c r="D2" s="5989"/>
      <c r="E2" s="5989"/>
      <c r="F2" s="5989"/>
      <c r="G2" s="336"/>
    </row>
    <row r="3" spans="1:10" s="5013" customFormat="1" ht="15.75" customHeight="1" x14ac:dyDescent="0.3">
      <c r="C3" s="5014"/>
      <c r="F3" s="5014"/>
      <c r="H3" s="5014" t="s">
        <v>986</v>
      </c>
    </row>
    <row r="4" spans="1:10" ht="35.1" customHeight="1" x14ac:dyDescent="0.25">
      <c r="A4" s="337" t="s">
        <v>987</v>
      </c>
      <c r="B4" s="5015" t="s">
        <v>988</v>
      </c>
      <c r="C4" s="338" t="s">
        <v>989</v>
      </c>
      <c r="D4" s="338" t="s">
        <v>990</v>
      </c>
      <c r="E4" s="338" t="s">
        <v>991</v>
      </c>
      <c r="F4" s="338" t="s">
        <v>992</v>
      </c>
      <c r="G4" s="338" t="s">
        <v>993</v>
      </c>
      <c r="H4" s="338" t="s">
        <v>994</v>
      </c>
    </row>
    <row r="5" spans="1:10" ht="35.1" customHeight="1" x14ac:dyDescent="0.25">
      <c r="A5" s="5017"/>
      <c r="B5" s="5018" t="s">
        <v>995</v>
      </c>
      <c r="C5" s="5019"/>
      <c r="D5" s="5019"/>
      <c r="E5" s="5019"/>
      <c r="F5" s="5019"/>
      <c r="G5" s="5020"/>
      <c r="H5" s="5020"/>
    </row>
    <row r="6" spans="1:10" s="5013" customFormat="1" ht="35.1" customHeight="1" x14ac:dyDescent="0.25">
      <c r="A6" s="5021" t="s">
        <v>56</v>
      </c>
      <c r="B6" s="5022" t="s">
        <v>996</v>
      </c>
      <c r="C6" s="5023">
        <v>106938.9</v>
      </c>
      <c r="D6" s="5023">
        <v>102548.90000000001</v>
      </c>
      <c r="E6" s="5023">
        <v>97410.199999999983</v>
      </c>
      <c r="F6" s="5023">
        <v>131686.20000000001</v>
      </c>
      <c r="G6" s="339">
        <v>146948.65304900002</v>
      </c>
      <c r="H6" s="339">
        <v>159542.03743799997</v>
      </c>
    </row>
    <row r="7" spans="1:10" ht="35.1" customHeight="1" x14ac:dyDescent="0.25">
      <c r="A7" s="5024" t="s">
        <v>997</v>
      </c>
      <c r="B7" s="5025" t="s">
        <v>998</v>
      </c>
      <c r="C7" s="5026">
        <v>98300.3</v>
      </c>
      <c r="D7" s="5026">
        <v>91847.200000000012</v>
      </c>
      <c r="E7" s="5026">
        <v>86028.099999999991</v>
      </c>
      <c r="F7" s="5026">
        <v>107721.00000000001</v>
      </c>
      <c r="G7" s="340">
        <v>129787.19718900001</v>
      </c>
      <c r="H7" s="340">
        <v>141132.38908299999</v>
      </c>
      <c r="I7" s="5027"/>
      <c r="J7" s="5027"/>
    </row>
    <row r="8" spans="1:10" ht="35.1" customHeight="1" x14ac:dyDescent="0.25">
      <c r="A8" s="5024" t="s">
        <v>999</v>
      </c>
      <c r="B8" s="5025" t="s">
        <v>1000</v>
      </c>
      <c r="C8" s="341">
        <v>0</v>
      </c>
      <c r="D8" s="341">
        <v>0</v>
      </c>
      <c r="E8" s="5026">
        <v>5247</v>
      </c>
      <c r="F8" s="5026">
        <v>8348.3000000000011</v>
      </c>
      <c r="G8" s="340">
        <v>9514.8654159999987</v>
      </c>
      <c r="H8" s="340">
        <v>10901.702207</v>
      </c>
      <c r="I8" s="5027"/>
      <c r="J8" s="5027"/>
    </row>
    <row r="9" spans="1:10" ht="35.1" customHeight="1" x14ac:dyDescent="0.25">
      <c r="A9" s="5024" t="s">
        <v>1001</v>
      </c>
      <c r="B9" s="5025" t="s">
        <v>1002</v>
      </c>
      <c r="C9" s="5026">
        <v>3358.5</v>
      </c>
      <c r="D9" s="5026">
        <v>4287.9000000000005</v>
      </c>
      <c r="E9" s="5026">
        <v>2217.4</v>
      </c>
      <c r="F9" s="5026">
        <v>2830.3999999999996</v>
      </c>
      <c r="G9" s="340">
        <v>2092.4204070000001</v>
      </c>
      <c r="H9" s="340">
        <v>1297.1328800000001</v>
      </c>
      <c r="I9" s="5027"/>
      <c r="J9" s="5027"/>
    </row>
    <row r="10" spans="1:10" ht="35.1" customHeight="1" x14ac:dyDescent="0.25">
      <c r="A10" s="5024" t="s">
        <v>1003</v>
      </c>
      <c r="B10" s="5025" t="s">
        <v>1004</v>
      </c>
      <c r="C10" s="5026">
        <v>5280.1</v>
      </c>
      <c r="D10" s="5026">
        <v>6413.8</v>
      </c>
      <c r="E10" s="5026">
        <v>3917.7000000000012</v>
      </c>
      <c r="F10" s="5026">
        <v>12786.5</v>
      </c>
      <c r="G10" s="340">
        <v>5554.1700369999999</v>
      </c>
      <c r="H10" s="340">
        <v>6210.8132679999999</v>
      </c>
      <c r="I10" s="5028"/>
      <c r="J10" s="5028"/>
    </row>
    <row r="11" spans="1:10" s="5013" customFormat="1" ht="35.1" customHeight="1" x14ac:dyDescent="0.25">
      <c r="A11" s="5017" t="s">
        <v>58</v>
      </c>
      <c r="B11" s="5022" t="s">
        <v>1005</v>
      </c>
      <c r="C11" s="5023">
        <v>110250.8</v>
      </c>
      <c r="D11" s="5023">
        <v>144345.29999999999</v>
      </c>
      <c r="E11" s="5023">
        <v>169597.59999999998</v>
      </c>
      <c r="F11" s="5023">
        <v>146499.5</v>
      </c>
      <c r="G11" s="339">
        <v>161254.56280793998</v>
      </c>
      <c r="H11" s="339">
        <v>182324.20582999999</v>
      </c>
      <c r="I11" s="5029"/>
      <c r="J11" s="5029"/>
    </row>
    <row r="12" spans="1:10" ht="35.1" customHeight="1" x14ac:dyDescent="0.25">
      <c r="A12" s="5024" t="s">
        <v>1006</v>
      </c>
      <c r="B12" s="5025" t="s">
        <v>1007</v>
      </c>
      <c r="C12" s="5026">
        <v>32267.599999999999</v>
      </c>
      <c r="D12" s="5026">
        <v>33101</v>
      </c>
      <c r="E12" s="5026">
        <v>34001</v>
      </c>
      <c r="F12" s="5026">
        <v>39433</v>
      </c>
      <c r="G12" s="340">
        <v>39251.098267000008</v>
      </c>
      <c r="H12" s="340">
        <v>40357.72329699999</v>
      </c>
    </row>
    <row r="13" spans="1:10" ht="35.1" customHeight="1" x14ac:dyDescent="0.25">
      <c r="A13" s="5024" t="s">
        <v>1008</v>
      </c>
      <c r="B13" s="5025" t="s">
        <v>1009</v>
      </c>
      <c r="C13" s="5026">
        <v>10015.9</v>
      </c>
      <c r="D13" s="5026">
        <v>11977.5</v>
      </c>
      <c r="E13" s="5026">
        <v>10967.8</v>
      </c>
      <c r="F13" s="5026">
        <v>12665.2</v>
      </c>
      <c r="G13" s="340">
        <v>12867.303416999999</v>
      </c>
      <c r="H13" s="340">
        <v>14219.40461</v>
      </c>
    </row>
    <row r="14" spans="1:10" ht="35.1" customHeight="1" x14ac:dyDescent="0.25">
      <c r="A14" s="5024" t="s">
        <v>1010</v>
      </c>
      <c r="B14" s="5025" t="s">
        <v>1011</v>
      </c>
      <c r="C14" s="5026">
        <v>12647.7</v>
      </c>
      <c r="D14" s="5026">
        <v>13365.2</v>
      </c>
      <c r="E14" s="5026">
        <v>12414.699999999999</v>
      </c>
      <c r="F14" s="5026">
        <v>13250.1</v>
      </c>
      <c r="G14" s="340">
        <v>15609.044542940001</v>
      </c>
      <c r="H14" s="340">
        <v>17910.258449000001</v>
      </c>
    </row>
    <row r="15" spans="1:10" ht="35.1" customHeight="1" x14ac:dyDescent="0.25">
      <c r="A15" s="5024" t="s">
        <v>1012</v>
      </c>
      <c r="B15" s="5025" t="s">
        <v>1013</v>
      </c>
      <c r="C15" s="5026">
        <v>1513.7</v>
      </c>
      <c r="D15" s="5026">
        <v>10097</v>
      </c>
      <c r="E15" s="5026">
        <v>7904.4</v>
      </c>
      <c r="F15" s="5026">
        <v>1814.6</v>
      </c>
      <c r="G15" s="340">
        <v>1889.9531480000001</v>
      </c>
      <c r="H15" s="340">
        <v>2410.1364859999999</v>
      </c>
    </row>
    <row r="16" spans="1:10" ht="35.1" customHeight="1" x14ac:dyDescent="0.25">
      <c r="A16" s="5024" t="s">
        <v>1014</v>
      </c>
      <c r="B16" s="5025" t="s">
        <v>1002</v>
      </c>
      <c r="C16" s="5026">
        <v>24221.1</v>
      </c>
      <c r="D16" s="5026">
        <v>36240.6</v>
      </c>
      <c r="E16" s="5026">
        <v>55205</v>
      </c>
      <c r="F16" s="5026">
        <v>37704.1</v>
      </c>
      <c r="G16" s="340">
        <v>37885.135759999997</v>
      </c>
      <c r="H16" s="340">
        <v>37233.433164999995</v>
      </c>
    </row>
    <row r="17" spans="1:10" ht="35.1" customHeight="1" x14ac:dyDescent="0.25">
      <c r="A17" s="5024" t="s">
        <v>1015</v>
      </c>
      <c r="B17" s="5025" t="s">
        <v>1016</v>
      </c>
      <c r="C17" s="5026">
        <v>24233.7</v>
      </c>
      <c r="D17" s="5026">
        <v>34218</v>
      </c>
      <c r="E17" s="5026">
        <v>37006.199999999997</v>
      </c>
      <c r="F17" s="5026">
        <v>37704.400000000001</v>
      </c>
      <c r="G17" s="340">
        <v>44878.723395999994</v>
      </c>
      <c r="H17" s="340">
        <v>61994.327968999998</v>
      </c>
    </row>
    <row r="18" spans="1:10" ht="35.1" customHeight="1" x14ac:dyDescent="0.25">
      <c r="A18" s="5024" t="s">
        <v>1017</v>
      </c>
      <c r="B18" s="5025" t="s">
        <v>1018</v>
      </c>
      <c r="C18" s="5026">
        <v>5351.1</v>
      </c>
      <c r="D18" s="5026">
        <v>5346</v>
      </c>
      <c r="E18" s="5026">
        <v>12098.5</v>
      </c>
      <c r="F18" s="5026">
        <v>3928.1000000000004</v>
      </c>
      <c r="G18" s="340">
        <v>8873.3042770000011</v>
      </c>
      <c r="H18" s="340">
        <v>8198.9218540000002</v>
      </c>
    </row>
    <row r="19" spans="1:10" s="5013" customFormat="1" ht="35.1" customHeight="1" x14ac:dyDescent="0.3">
      <c r="A19" s="5030"/>
      <c r="B19" s="5031" t="s">
        <v>1019</v>
      </c>
      <c r="C19" s="5032">
        <v>-3311.9000000000087</v>
      </c>
      <c r="D19" s="5032">
        <v>-41796.39999999998</v>
      </c>
      <c r="E19" s="5032">
        <v>-72187.399999999994</v>
      </c>
      <c r="F19" s="5032">
        <v>-14813.299999999988</v>
      </c>
      <c r="G19" s="5032">
        <f>G6-G11</f>
        <v>-14305.909758939961</v>
      </c>
      <c r="H19" s="5032">
        <f>H6-H11</f>
        <v>-22782.168392000021</v>
      </c>
      <c r="I19" s="5033"/>
    </row>
    <row r="20" spans="1:10" ht="35.1" customHeight="1" x14ac:dyDescent="0.25">
      <c r="A20" s="5017"/>
      <c r="B20" s="5034" t="s">
        <v>1020</v>
      </c>
      <c r="C20" s="5026"/>
      <c r="D20" s="5026"/>
      <c r="E20" s="5026"/>
      <c r="F20" s="5026"/>
      <c r="G20" s="340"/>
      <c r="H20" s="5020"/>
    </row>
    <row r="21" spans="1:10" s="5013" customFormat="1" ht="35.1" customHeight="1" x14ac:dyDescent="0.25">
      <c r="A21" s="5017" t="s">
        <v>1021</v>
      </c>
      <c r="B21" s="5022" t="s">
        <v>1022</v>
      </c>
      <c r="C21" s="5023">
        <v>7847</v>
      </c>
      <c r="D21" s="5023">
        <v>7535.6</v>
      </c>
      <c r="E21" s="5023">
        <v>7530.2999999999993</v>
      </c>
      <c r="F21" s="5023">
        <v>8026.7</v>
      </c>
      <c r="G21" s="339">
        <v>9142.5202090000002</v>
      </c>
      <c r="H21" s="339">
        <f>SUM(H22:H23)</f>
        <v>8495.4730020000006</v>
      </c>
      <c r="I21" s="5029"/>
      <c r="J21" s="5029"/>
    </row>
    <row r="22" spans="1:10" ht="35.1" customHeight="1" x14ac:dyDescent="0.25">
      <c r="A22" s="5024" t="s">
        <v>1023</v>
      </c>
      <c r="B22" s="5025" t="s">
        <v>1024</v>
      </c>
      <c r="C22" s="5026">
        <v>6948.8</v>
      </c>
      <c r="D22" s="5026">
        <v>6682.6</v>
      </c>
      <c r="E22" s="5026">
        <v>6279.2999999999993</v>
      </c>
      <c r="F22" s="5026">
        <v>6908.7</v>
      </c>
      <c r="G22" s="340">
        <v>8210.0951779999996</v>
      </c>
      <c r="H22" s="340">
        <v>7792.5873510000001</v>
      </c>
      <c r="I22" s="5035"/>
    </row>
    <row r="23" spans="1:10" ht="35.1" customHeight="1" x14ac:dyDescent="0.25">
      <c r="A23" s="5024" t="s">
        <v>1025</v>
      </c>
      <c r="B23" s="5025" t="s">
        <v>1026</v>
      </c>
      <c r="C23" s="5026">
        <v>898.2</v>
      </c>
      <c r="D23" s="5026">
        <v>853</v>
      </c>
      <c r="E23" s="5026">
        <v>1251</v>
      </c>
      <c r="F23" s="5026">
        <v>1118</v>
      </c>
      <c r="G23" s="340">
        <v>932.42503099999999</v>
      </c>
      <c r="H23" s="340">
        <v>702.88565100000005</v>
      </c>
    </row>
    <row r="24" spans="1:10" ht="35.1" customHeight="1" x14ac:dyDescent="0.3">
      <c r="A24" s="5030" t="s">
        <v>1027</v>
      </c>
      <c r="B24" s="5031" t="s">
        <v>1028</v>
      </c>
      <c r="C24" s="5032">
        <v>-11158.900000000009</v>
      </c>
      <c r="D24" s="5032">
        <v>-49331.999999999978</v>
      </c>
      <c r="E24" s="5032">
        <v>-79717.7</v>
      </c>
      <c r="F24" s="5032">
        <v>-22839.999999999989</v>
      </c>
      <c r="G24" s="5032">
        <f>G6-G11-G21</f>
        <v>-23448.429967939963</v>
      </c>
      <c r="H24" s="5032">
        <f>H6-H11-H21</f>
        <v>-31277.64139400002</v>
      </c>
      <c r="I24" s="5036"/>
    </row>
    <row r="25" spans="1:10" ht="35.1" customHeight="1" x14ac:dyDescent="0.25">
      <c r="A25" s="5037"/>
      <c r="B25" s="5038" t="s">
        <v>1029</v>
      </c>
      <c r="C25" s="5026"/>
      <c r="D25" s="5026"/>
      <c r="E25" s="5026"/>
      <c r="F25" s="5026"/>
      <c r="G25" s="340"/>
      <c r="H25" s="5020"/>
      <c r="I25" s="5035"/>
    </row>
    <row r="26" spans="1:10" s="5013" customFormat="1" ht="35.1" customHeight="1" x14ac:dyDescent="0.25">
      <c r="A26" s="5017" t="s">
        <v>1030</v>
      </c>
      <c r="B26" s="5022" t="s">
        <v>1031</v>
      </c>
      <c r="C26" s="5023">
        <v>1717.4</v>
      </c>
      <c r="D26" s="5023">
        <v>12335.099999999999</v>
      </c>
      <c r="E26" s="5023">
        <v>-24662.600000000006</v>
      </c>
      <c r="F26" s="5023">
        <v>-15075.899999999998</v>
      </c>
      <c r="G26" s="5023">
        <v>-433.74357393994137</v>
      </c>
      <c r="H26" s="5023">
        <f>H27+H28</f>
        <v>-5267.2589676499492</v>
      </c>
      <c r="I26" s="5029"/>
      <c r="J26" s="5029"/>
    </row>
    <row r="27" spans="1:10" ht="35.1" customHeight="1" x14ac:dyDescent="0.25">
      <c r="A27" s="5024" t="s">
        <v>1032</v>
      </c>
      <c r="B27" s="5025" t="s">
        <v>1033</v>
      </c>
      <c r="C27" s="5026">
        <v>1622.8</v>
      </c>
      <c r="D27" s="5026">
        <v>11496.399999999998</v>
      </c>
      <c r="E27" s="5026">
        <v>-25850.7</v>
      </c>
      <c r="F27" s="5026">
        <v>-16821.400000000001</v>
      </c>
      <c r="G27" s="5026">
        <v>-1010.5477099399413</v>
      </c>
      <c r="H27" s="5026">
        <v>-5381.0304116499492</v>
      </c>
      <c r="I27" s="5039"/>
    </row>
    <row r="28" spans="1:10" ht="35.1" customHeight="1" x14ac:dyDescent="0.25">
      <c r="A28" s="5024" t="s">
        <v>1034</v>
      </c>
      <c r="B28" s="5025" t="s">
        <v>1035</v>
      </c>
      <c r="C28" s="5026">
        <v>94.6</v>
      </c>
      <c r="D28" s="5026">
        <v>838.7</v>
      </c>
      <c r="E28" s="5026">
        <v>1188.0999999999999</v>
      </c>
      <c r="F28" s="5026">
        <v>1745.5</v>
      </c>
      <c r="G28" s="340">
        <v>576.80413599999997</v>
      </c>
      <c r="H28" s="340">
        <v>113.771444</v>
      </c>
    </row>
    <row r="29" spans="1:10" s="5013" customFormat="1" ht="35.1" customHeight="1" x14ac:dyDescent="0.25">
      <c r="A29" s="5017" t="s">
        <v>1036</v>
      </c>
      <c r="B29" s="5022" t="s">
        <v>1037</v>
      </c>
      <c r="C29" s="5023">
        <v>12876.3</v>
      </c>
      <c r="D29" s="5023">
        <v>61667.099999999991</v>
      </c>
      <c r="E29" s="5023">
        <v>55055.100000000006</v>
      </c>
      <c r="F29" s="5023">
        <v>7764.2000000000007</v>
      </c>
      <c r="G29" s="339">
        <v>23014.686394000018</v>
      </c>
      <c r="H29" s="339">
        <f>H30+H31</f>
        <v>26010.382426350079</v>
      </c>
    </row>
    <row r="30" spans="1:10" ht="35.1" customHeight="1" x14ac:dyDescent="0.25">
      <c r="A30" s="5024" t="s">
        <v>1038</v>
      </c>
      <c r="B30" s="5025" t="s">
        <v>1033</v>
      </c>
      <c r="C30" s="5026">
        <v>16940.3</v>
      </c>
      <c r="D30" s="5026">
        <v>62536.399999999994</v>
      </c>
      <c r="E30" s="5026">
        <v>20496.800000000003</v>
      </c>
      <c r="F30" s="5026">
        <v>4275.6000000000004</v>
      </c>
      <c r="G30" s="340">
        <v>17427.148824000022</v>
      </c>
      <c r="H30" s="340">
        <v>32447.926472350082</v>
      </c>
    </row>
    <row r="31" spans="1:10" ht="35.1" customHeight="1" x14ac:dyDescent="0.25">
      <c r="A31" s="5040" t="s">
        <v>1039</v>
      </c>
      <c r="B31" s="5041" t="s">
        <v>1035</v>
      </c>
      <c r="C31" s="5042">
        <v>-4064</v>
      </c>
      <c r="D31" s="5042">
        <v>-869.3</v>
      </c>
      <c r="E31" s="5042">
        <v>34558.300000000003</v>
      </c>
      <c r="F31" s="5042">
        <v>3488.6000000000004</v>
      </c>
      <c r="G31" s="342">
        <v>5587.5375699999986</v>
      </c>
      <c r="H31" s="5042">
        <v>-6437.5440460000009</v>
      </c>
    </row>
    <row r="32" spans="1:10" ht="15" customHeight="1" x14ac:dyDescent="0.25"/>
    <row r="34" spans="2:5" x14ac:dyDescent="0.25">
      <c r="E34" s="5035"/>
    </row>
    <row r="35" spans="2:5" ht="16.8" x14ac:dyDescent="0.25">
      <c r="B35" s="5043"/>
    </row>
  </sheetData>
  <mergeCells count="2">
    <mergeCell ref="A1:H1"/>
    <mergeCell ref="A2:F2"/>
  </mergeCells>
  <hyperlinks>
    <hyperlink ref="A1" location="CONTENT!A1" display="Back to table of contents" xr:uid="{8DDADF62-E3C7-402B-8728-ADDDD52F80EB}"/>
    <hyperlink ref="A1:H1" location="CONTENT!B65" display="Back to table of contents" xr:uid="{3C130C5D-60E9-49A3-AD65-76227E3668E6}"/>
  </hyperlinks>
  <pageMargins left="0.7" right="0.7" top="0.75" bottom="0.75" header="0.3" footer="0.3"/>
  <pageSetup paperSize="9" scale="72" orientation="portrait" r:id="rId1"/>
  <headerFooter alignWithMargins="0"/>
  <ignoredErrors>
    <ignoredError sqref="A6:A36"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0F081-85BD-4768-8CD7-2D9B3459B7B7}">
  <sheetPr>
    <pageSetUpPr fitToPage="1"/>
  </sheetPr>
  <dimension ref="A1:J32"/>
  <sheetViews>
    <sheetView showGridLines="0" zoomScaleNormal="100" workbookViewId="0">
      <pane xSplit="2" ySplit="5" topLeftCell="C6" activePane="bottomRight" state="frozen"/>
      <selection activeCell="G18" sqref="G18"/>
      <selection pane="topRight" activeCell="G18" sqref="G18"/>
      <selection pane="bottomLeft" activeCell="G18" sqref="G18"/>
      <selection pane="bottomRight" sqref="A1:H1"/>
    </sheetView>
  </sheetViews>
  <sheetFormatPr defaultColWidth="7.19921875" defaultRowHeight="13.8" x14ac:dyDescent="0.3"/>
  <cols>
    <col min="1" max="1" width="7.69921875" style="344" customWidth="1"/>
    <col min="2" max="2" width="39.5" style="344" customWidth="1"/>
    <col min="3" max="4" width="9" style="344" customWidth="1"/>
    <col min="5" max="5" width="9.8984375" style="344" customWidth="1"/>
    <col min="6" max="7" width="9.09765625" style="344" bestFit="1" customWidth="1"/>
    <col min="8" max="8" width="10.19921875" style="344" customWidth="1"/>
    <col min="9" max="9" width="9.3984375" style="344" customWidth="1"/>
    <col min="10" max="10" width="12.69921875" style="344" bestFit="1" customWidth="1"/>
    <col min="11" max="16384" width="7.19921875" style="344"/>
  </cols>
  <sheetData>
    <row r="1" spans="1:10" s="1" customFormat="1" ht="15.6" x14ac:dyDescent="0.3">
      <c r="A1" s="5863" t="s">
        <v>0</v>
      </c>
      <c r="B1" s="5863"/>
      <c r="C1" s="5863"/>
      <c r="D1" s="5863"/>
      <c r="E1" s="5863"/>
      <c r="F1" s="5863"/>
      <c r="G1" s="5863"/>
      <c r="H1" s="5863"/>
    </row>
    <row r="2" spans="1:10" ht="4.2" customHeight="1" x14ac:dyDescent="0.3">
      <c r="A2" s="343"/>
      <c r="B2" s="336"/>
    </row>
    <row r="3" spans="1:10" ht="15.9" customHeight="1" x14ac:dyDescent="0.3">
      <c r="A3" s="5990" t="s">
        <v>1040</v>
      </c>
      <c r="B3" s="5990"/>
      <c r="C3" s="5990"/>
      <c r="D3" s="5990"/>
      <c r="E3" s="5990"/>
      <c r="F3" s="5990"/>
      <c r="G3" s="345"/>
    </row>
    <row r="4" spans="1:10" ht="15.9" customHeight="1" x14ac:dyDescent="0.3">
      <c r="A4" s="345"/>
      <c r="B4" s="346"/>
      <c r="C4" s="347"/>
      <c r="D4" s="347"/>
      <c r="F4" s="347"/>
      <c r="H4" s="347" t="s">
        <v>986</v>
      </c>
    </row>
    <row r="5" spans="1:10" s="336" customFormat="1" ht="35.1" customHeight="1" x14ac:dyDescent="0.3">
      <c r="A5" s="337" t="s">
        <v>987</v>
      </c>
      <c r="B5" s="337" t="s">
        <v>1041</v>
      </c>
      <c r="C5" s="337" t="s">
        <v>989</v>
      </c>
      <c r="D5" s="337" t="s">
        <v>990</v>
      </c>
      <c r="E5" s="337" t="s">
        <v>991</v>
      </c>
      <c r="F5" s="337" t="s">
        <v>992</v>
      </c>
      <c r="G5" s="337" t="s">
        <v>993</v>
      </c>
      <c r="H5" s="337" t="s">
        <v>994</v>
      </c>
    </row>
    <row r="6" spans="1:10" s="336" customFormat="1" ht="35.1" customHeight="1" x14ac:dyDescent="0.3">
      <c r="A6" s="348" t="s">
        <v>997</v>
      </c>
      <c r="B6" s="336" t="s">
        <v>1042</v>
      </c>
      <c r="C6" s="349">
        <f>C7+C11+C12+C19+C20</f>
        <v>98300.299999999988</v>
      </c>
      <c r="D6" s="349">
        <v>91847.200000000012</v>
      </c>
      <c r="E6" s="349">
        <v>86028.099999999991</v>
      </c>
      <c r="F6" s="349">
        <v>107721</v>
      </c>
      <c r="G6" s="349">
        <v>129787.19718900001</v>
      </c>
      <c r="H6" s="349">
        <v>141132.38908299999</v>
      </c>
      <c r="I6" s="350"/>
      <c r="J6" s="350"/>
    </row>
    <row r="7" spans="1:10" s="336" customFormat="1" ht="35.1" customHeight="1" x14ac:dyDescent="0.3">
      <c r="A7" s="351" t="s">
        <v>1043</v>
      </c>
      <c r="B7" s="352" t="s">
        <v>1044</v>
      </c>
      <c r="C7" s="353">
        <v>26717.1</v>
      </c>
      <c r="D7" s="353">
        <v>26876.799999999999</v>
      </c>
      <c r="E7" s="353">
        <v>25016.899999999998</v>
      </c>
      <c r="F7" s="353">
        <v>32563.600000000002</v>
      </c>
      <c r="G7" s="353">
        <v>41120.270178999999</v>
      </c>
      <c r="H7" s="353">
        <v>45575.093768999999</v>
      </c>
    </row>
    <row r="8" spans="1:10" ht="35.1" customHeight="1" x14ac:dyDescent="0.3">
      <c r="A8" s="351" t="s">
        <v>1045</v>
      </c>
      <c r="B8" s="352" t="s">
        <v>1046</v>
      </c>
      <c r="C8" s="353">
        <v>10452.6</v>
      </c>
      <c r="D8" s="353">
        <v>11250.9</v>
      </c>
      <c r="E8" s="353">
        <v>11450.4</v>
      </c>
      <c r="F8" s="353">
        <v>13944.4</v>
      </c>
      <c r="G8" s="353">
        <v>15632.0236</v>
      </c>
      <c r="H8" s="353">
        <v>13384.692005999999</v>
      </c>
    </row>
    <row r="9" spans="1:10" ht="35.1" customHeight="1" x14ac:dyDescent="0.3">
      <c r="A9" s="351" t="s">
        <v>1047</v>
      </c>
      <c r="B9" s="352" t="s">
        <v>1048</v>
      </c>
      <c r="C9" s="353">
        <v>14555.7</v>
      </c>
      <c r="D9" s="353">
        <v>13905.9</v>
      </c>
      <c r="E9" s="353">
        <v>11760.4</v>
      </c>
      <c r="F9" s="353">
        <v>16446</v>
      </c>
      <c r="G9" s="353">
        <v>22541.996062999999</v>
      </c>
      <c r="H9" s="353">
        <v>28422.026128000001</v>
      </c>
      <c r="J9" s="354"/>
    </row>
    <row r="10" spans="1:10" ht="35.1" customHeight="1" x14ac:dyDescent="0.3">
      <c r="A10" s="351" t="s">
        <v>1049</v>
      </c>
      <c r="B10" s="352" t="s">
        <v>1050</v>
      </c>
      <c r="C10" s="353">
        <v>1708.8</v>
      </c>
      <c r="D10" s="353">
        <v>1720</v>
      </c>
      <c r="E10" s="353">
        <v>1806.1</v>
      </c>
      <c r="F10" s="353">
        <v>2173.1999999999998</v>
      </c>
      <c r="G10" s="353">
        <v>2946.2505160000001</v>
      </c>
      <c r="H10" s="353">
        <v>3768.3756349999999</v>
      </c>
      <c r="J10" s="354"/>
    </row>
    <row r="11" spans="1:10" s="336" customFormat="1" ht="35.1" customHeight="1" x14ac:dyDescent="0.3">
      <c r="A11" s="351" t="s">
        <v>1051</v>
      </c>
      <c r="B11" s="352" t="s">
        <v>1052</v>
      </c>
      <c r="C11" s="353">
        <v>225</v>
      </c>
      <c r="D11" s="353">
        <v>53.2</v>
      </c>
      <c r="E11" s="353">
        <v>27.900000000000002</v>
      </c>
      <c r="F11" s="353">
        <v>33.299999999999997</v>
      </c>
      <c r="G11" s="353">
        <v>40.420562999999994</v>
      </c>
      <c r="H11" s="353">
        <v>92.564345000000003</v>
      </c>
    </row>
    <row r="12" spans="1:10" s="336" customFormat="1" ht="35.1" customHeight="1" x14ac:dyDescent="0.3">
      <c r="A12" s="351" t="s">
        <v>1053</v>
      </c>
      <c r="B12" s="352" t="s">
        <v>1054</v>
      </c>
      <c r="C12" s="353">
        <v>68367.8</v>
      </c>
      <c r="D12" s="353">
        <v>62171.700000000004</v>
      </c>
      <c r="E12" s="353">
        <v>57099.6</v>
      </c>
      <c r="F12" s="353">
        <v>70808.2</v>
      </c>
      <c r="G12" s="353">
        <v>84584.195179000002</v>
      </c>
      <c r="H12" s="353">
        <v>91643.912265999999</v>
      </c>
    </row>
    <row r="13" spans="1:10" ht="35.1" customHeight="1" x14ac:dyDescent="0.3">
      <c r="A13" s="351" t="s">
        <v>1055</v>
      </c>
      <c r="B13" s="352" t="s">
        <v>1056</v>
      </c>
      <c r="C13" s="353">
        <v>40877.4</v>
      </c>
      <c r="D13" s="353">
        <v>37667.5</v>
      </c>
      <c r="E13" s="353">
        <v>34126.400000000001</v>
      </c>
      <c r="F13" s="353">
        <v>45265.8</v>
      </c>
      <c r="G13" s="353">
        <v>56130.641654999999</v>
      </c>
      <c r="H13" s="353">
        <v>62530.397503</v>
      </c>
    </row>
    <row r="14" spans="1:10" ht="35.1" customHeight="1" x14ac:dyDescent="0.3">
      <c r="A14" s="351" t="s">
        <v>1057</v>
      </c>
      <c r="B14" s="352" t="s">
        <v>1058</v>
      </c>
      <c r="C14" s="353">
        <v>20871</v>
      </c>
      <c r="D14" s="353">
        <v>18925</v>
      </c>
      <c r="E14" s="353">
        <v>18679.8</v>
      </c>
      <c r="F14" s="353">
        <v>20144</v>
      </c>
      <c r="G14" s="353">
        <v>21055.264784000003</v>
      </c>
      <c r="H14" s="353">
        <v>21142.260896</v>
      </c>
    </row>
    <row r="15" spans="1:10" ht="35.1" customHeight="1" x14ac:dyDescent="0.3">
      <c r="A15" s="351" t="s">
        <v>1059</v>
      </c>
      <c r="B15" s="352" t="s">
        <v>1060</v>
      </c>
      <c r="C15" s="353">
        <v>3826.6</v>
      </c>
      <c r="D15" s="353">
        <v>2983.9</v>
      </c>
      <c r="E15" s="353">
        <v>1800.5</v>
      </c>
      <c r="F15" s="353">
        <v>2543</v>
      </c>
      <c r="G15" s="353">
        <v>4359.8605900000002</v>
      </c>
      <c r="H15" s="353">
        <v>4741.1877160000004</v>
      </c>
    </row>
    <row r="16" spans="1:10" ht="35.1" customHeight="1" x14ac:dyDescent="0.3">
      <c r="A16" s="351" t="s">
        <v>1061</v>
      </c>
      <c r="B16" s="352" t="s">
        <v>1062</v>
      </c>
      <c r="C16" s="353">
        <v>2792.8</v>
      </c>
      <c r="D16" s="353">
        <v>2595.3000000000002</v>
      </c>
      <c r="E16" s="353">
        <v>2492.9</v>
      </c>
      <c r="F16" s="353">
        <v>2855.4</v>
      </c>
      <c r="G16" s="353">
        <v>3038.4281499999997</v>
      </c>
      <c r="H16" s="353">
        <v>3230.066151</v>
      </c>
    </row>
    <row r="17" spans="1:9" ht="35.1" customHeight="1" x14ac:dyDescent="0.3">
      <c r="A17" s="355" t="s">
        <v>1063</v>
      </c>
      <c r="B17" s="356" t="s">
        <v>1064</v>
      </c>
      <c r="C17" s="357">
        <v>1604.4</v>
      </c>
      <c r="D17" s="357">
        <v>1587.1</v>
      </c>
      <c r="E17" s="357">
        <v>1704.3</v>
      </c>
      <c r="F17" s="357">
        <v>1802</v>
      </c>
      <c r="G17" s="357">
        <v>1806.83277</v>
      </c>
      <c r="H17" s="357">
        <v>1851.305128</v>
      </c>
    </row>
    <row r="18" spans="1:9" ht="35.1" customHeight="1" x14ac:dyDescent="0.3">
      <c r="A18" s="355" t="s">
        <v>1065</v>
      </c>
      <c r="B18" s="356" t="s">
        <v>1066</v>
      </c>
      <c r="C18" s="357">
        <v>1188.4000000000001</v>
      </c>
      <c r="D18" s="357">
        <v>1008.2</v>
      </c>
      <c r="E18" s="357">
        <v>788.6</v>
      </c>
      <c r="F18" s="357">
        <v>1053.4000000000001</v>
      </c>
      <c r="G18" s="357">
        <v>1231.5953799999997</v>
      </c>
      <c r="H18" s="357">
        <v>1378.7610230000003</v>
      </c>
    </row>
    <row r="19" spans="1:9" s="336" customFormat="1" ht="35.1" customHeight="1" x14ac:dyDescent="0.3">
      <c r="A19" s="351" t="s">
        <v>1067</v>
      </c>
      <c r="B19" s="352" t="s">
        <v>1068</v>
      </c>
      <c r="C19" s="353">
        <v>1379.4</v>
      </c>
      <c r="D19" s="353">
        <v>1216.3</v>
      </c>
      <c r="E19" s="353">
        <v>1180</v>
      </c>
      <c r="F19" s="353">
        <v>1528.3</v>
      </c>
      <c r="G19" s="353">
        <v>1825.1578790000001</v>
      </c>
      <c r="H19" s="353">
        <v>1840.762442</v>
      </c>
    </row>
    <row r="20" spans="1:9" s="336" customFormat="1" ht="35.1" customHeight="1" x14ac:dyDescent="0.3">
      <c r="A20" s="351" t="s">
        <v>1069</v>
      </c>
      <c r="B20" s="352" t="s">
        <v>1070</v>
      </c>
      <c r="C20" s="353">
        <v>1611</v>
      </c>
      <c r="D20" s="353">
        <v>1529.2</v>
      </c>
      <c r="E20" s="353">
        <v>2703.7</v>
      </c>
      <c r="F20" s="353">
        <v>2787.6</v>
      </c>
      <c r="G20" s="353">
        <v>2217.1533890000001</v>
      </c>
      <c r="H20" s="353">
        <v>1980.0562609999999</v>
      </c>
    </row>
    <row r="21" spans="1:9" s="336" customFormat="1" ht="35.1" customHeight="1" x14ac:dyDescent="0.3">
      <c r="A21" s="348" t="s">
        <v>999</v>
      </c>
      <c r="B21" s="336" t="s">
        <v>1071</v>
      </c>
      <c r="C21" s="358" t="s">
        <v>911</v>
      </c>
      <c r="D21" s="358" t="s">
        <v>911</v>
      </c>
      <c r="E21" s="359">
        <v>5247</v>
      </c>
      <c r="F21" s="359">
        <v>8348.2999999999993</v>
      </c>
      <c r="G21" s="359">
        <v>9514.8654159999987</v>
      </c>
      <c r="H21" s="359">
        <v>10901.702207</v>
      </c>
    </row>
    <row r="22" spans="1:9" s="336" customFormat="1" ht="35.1" customHeight="1" x14ac:dyDescent="0.3">
      <c r="A22" s="348" t="s">
        <v>1001</v>
      </c>
      <c r="B22" s="336" t="s">
        <v>1072</v>
      </c>
      <c r="C22" s="360">
        <v>3358.5</v>
      </c>
      <c r="D22" s="360">
        <v>4287.9000000000005</v>
      </c>
      <c r="E22" s="360">
        <v>2217.4</v>
      </c>
      <c r="F22" s="360">
        <v>2830.4</v>
      </c>
      <c r="G22" s="360">
        <v>2092.6051050000001</v>
      </c>
      <c r="H22" s="360">
        <v>1297.1328800000001</v>
      </c>
    </row>
    <row r="23" spans="1:9" s="336" customFormat="1" ht="35.1" customHeight="1" x14ac:dyDescent="0.3">
      <c r="A23" s="351" t="s">
        <v>1073</v>
      </c>
      <c r="B23" s="352" t="s">
        <v>1074</v>
      </c>
      <c r="C23" s="353">
        <v>71.7</v>
      </c>
      <c r="D23" s="353">
        <v>147.6</v>
      </c>
      <c r="E23" s="353">
        <v>312.90000000000003</v>
      </c>
      <c r="F23" s="353">
        <v>110.6</v>
      </c>
      <c r="G23" s="353">
        <v>1849.2729920000002</v>
      </c>
      <c r="H23" s="353">
        <v>211.09747899999999</v>
      </c>
    </row>
    <row r="24" spans="1:9" s="336" customFormat="1" ht="35.1" customHeight="1" x14ac:dyDescent="0.3">
      <c r="A24" s="348" t="s">
        <v>1003</v>
      </c>
      <c r="B24" s="336" t="s">
        <v>1075</v>
      </c>
      <c r="C24" s="360">
        <v>5280.1</v>
      </c>
      <c r="D24" s="360">
        <v>6413.8</v>
      </c>
      <c r="E24" s="360">
        <v>3917.7000000000012</v>
      </c>
      <c r="F24" s="360">
        <v>12786.5</v>
      </c>
      <c r="G24" s="360">
        <v>5554.1700369999999</v>
      </c>
      <c r="H24" s="360">
        <v>6210.8132679999999</v>
      </c>
    </row>
    <row r="25" spans="1:9" ht="35.1" customHeight="1" x14ac:dyDescent="0.3">
      <c r="A25" s="351" t="s">
        <v>1076</v>
      </c>
      <c r="B25" s="352" t="s">
        <v>1077</v>
      </c>
      <c r="C25" s="353">
        <v>2760.4</v>
      </c>
      <c r="D25" s="353">
        <v>3917.9</v>
      </c>
      <c r="E25" s="353">
        <v>1778.3999999999999</v>
      </c>
      <c r="F25" s="353">
        <v>10379.699999999999</v>
      </c>
      <c r="G25" s="353">
        <v>2767.7886469999999</v>
      </c>
      <c r="H25" s="353">
        <v>3666.8808469999999</v>
      </c>
    </row>
    <row r="26" spans="1:9" ht="35.1" customHeight="1" x14ac:dyDescent="0.3">
      <c r="A26" s="351" t="s">
        <v>1078</v>
      </c>
      <c r="B26" s="352" t="s">
        <v>1079</v>
      </c>
      <c r="C26" s="353">
        <v>1907.4</v>
      </c>
      <c r="D26" s="353">
        <v>1666.5</v>
      </c>
      <c r="E26" s="353">
        <v>1536.8999999999999</v>
      </c>
      <c r="F26" s="353">
        <v>1808.9</v>
      </c>
      <c r="G26" s="353">
        <v>2098.3988429999999</v>
      </c>
      <c r="H26" s="353">
        <v>2021.0605890000004</v>
      </c>
    </row>
    <row r="27" spans="1:9" ht="35.1" customHeight="1" x14ac:dyDescent="0.3">
      <c r="A27" s="351" t="s">
        <v>1080</v>
      </c>
      <c r="B27" s="352" t="s">
        <v>1081</v>
      </c>
      <c r="C27" s="353">
        <v>339.1</v>
      </c>
      <c r="D27" s="353">
        <v>302.10000000000002</v>
      </c>
      <c r="E27" s="353">
        <v>326.5</v>
      </c>
      <c r="F27" s="353">
        <v>439.1</v>
      </c>
      <c r="G27" s="353">
        <v>408.49577099999999</v>
      </c>
      <c r="H27" s="353">
        <v>417.41076400000003</v>
      </c>
    </row>
    <row r="28" spans="1:9" ht="35.1" customHeight="1" x14ac:dyDescent="0.3">
      <c r="A28" s="351" t="s">
        <v>1082</v>
      </c>
      <c r="B28" s="352" t="s">
        <v>1083</v>
      </c>
      <c r="C28" s="353">
        <v>273.2</v>
      </c>
      <c r="D28" s="353">
        <v>527.29999999999995</v>
      </c>
      <c r="E28" s="353">
        <v>275.90000000000146</v>
      </c>
      <c r="F28" s="353">
        <v>158.80000000000001</v>
      </c>
      <c r="G28" s="353">
        <v>279.48677600000002</v>
      </c>
      <c r="H28" s="353">
        <v>105.461068</v>
      </c>
    </row>
    <row r="29" spans="1:9" ht="35.1" customHeight="1" x14ac:dyDescent="0.3">
      <c r="A29" s="5991" t="s">
        <v>6</v>
      </c>
      <c r="B29" s="5992"/>
      <c r="C29" s="361">
        <v>106938.9</v>
      </c>
      <c r="D29" s="361">
        <v>102548.90000000001</v>
      </c>
      <c r="E29" s="361">
        <v>97410.199999999983</v>
      </c>
      <c r="F29" s="361">
        <v>131686.20000000001</v>
      </c>
      <c r="G29" s="361">
        <v>146948.83774700001</v>
      </c>
      <c r="H29" s="361">
        <v>159542.03743799997</v>
      </c>
      <c r="I29" s="346"/>
    </row>
    <row r="30" spans="1:9" s="336" customFormat="1" ht="27" customHeight="1" x14ac:dyDescent="0.3">
      <c r="A30" s="344"/>
      <c r="B30" s="344"/>
      <c r="C30" s="346"/>
      <c r="D30" s="346"/>
      <c r="E30" s="350"/>
      <c r="F30" s="350"/>
      <c r="G30" s="350"/>
      <c r="H30" s="350"/>
    </row>
    <row r="31" spans="1:9" ht="3.75" customHeight="1" x14ac:dyDescent="0.3">
      <c r="B31" s="344" t="s">
        <v>88</v>
      </c>
    </row>
    <row r="32" spans="1:9" x14ac:dyDescent="0.3">
      <c r="C32" s="346"/>
      <c r="D32" s="346"/>
      <c r="G32" s="346"/>
    </row>
  </sheetData>
  <mergeCells count="3">
    <mergeCell ref="A1:H1"/>
    <mergeCell ref="A3:F3"/>
    <mergeCell ref="A29:B29"/>
  </mergeCells>
  <hyperlinks>
    <hyperlink ref="A1" location="CONTENT!A1" display="Back to table of contents" xr:uid="{4F606C61-512B-4BB4-999C-16EA773A8DC7}"/>
    <hyperlink ref="A1:H1" location="CONTENT!B65" display="Back to table of contents" xr:uid="{C68F3164-D4F8-49FA-9B96-B807C90BE02F}"/>
  </hyperlinks>
  <pageMargins left="0.7" right="0.7" top="0.75" bottom="0.75" header="0.3" footer="0.3"/>
  <pageSetup paperSize="9" scale="77" orientation="portrait" r:id="rId1"/>
  <headerFooter alignWithMargins="0"/>
  <ignoredErrors>
    <ignoredError sqref="A6:A28"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1AE8D-A1A7-48B6-A92D-EB162158C41B}">
  <sheetPr>
    <pageSetUpPr fitToPage="1"/>
  </sheetPr>
  <dimension ref="A1:K31"/>
  <sheetViews>
    <sheetView showGridLines="0" zoomScale="90" zoomScaleNormal="90" workbookViewId="0">
      <pane xSplit="2" ySplit="5" topLeftCell="C6" activePane="bottomRight" state="frozen"/>
      <selection activeCell="G18" sqref="G18"/>
      <selection pane="topRight" activeCell="G18" sqref="G18"/>
      <selection pane="bottomLeft" activeCell="G18" sqref="G18"/>
      <selection pane="bottomRight" activeCell="C6" sqref="C6"/>
    </sheetView>
  </sheetViews>
  <sheetFormatPr defaultColWidth="7.19921875" defaultRowHeight="13.8" x14ac:dyDescent="0.25"/>
  <cols>
    <col min="1" max="1" width="7.19921875" style="5016" customWidth="1"/>
    <col min="2" max="2" width="37.19921875" style="5016" customWidth="1"/>
    <col min="3" max="3" width="10.3984375" style="5016" customWidth="1"/>
    <col min="4" max="4" width="11.69921875" style="5016" customWidth="1"/>
    <col min="5" max="6" width="11.3984375" style="5016" customWidth="1"/>
    <col min="7" max="7" width="11.69921875" style="5016" customWidth="1"/>
    <col min="8" max="8" width="11.09765625" style="5016" customWidth="1"/>
    <col min="9" max="9" width="7.19921875" style="5016"/>
    <col min="10" max="10" width="11.3984375" style="5016" bestFit="1" customWidth="1"/>
    <col min="11" max="11" width="9.3984375" style="5016" bestFit="1" customWidth="1"/>
    <col min="12" max="16384" width="7.19921875" style="5016"/>
  </cols>
  <sheetData>
    <row r="1" spans="1:11" s="1" customFormat="1" ht="15.6" x14ac:dyDescent="0.3">
      <c r="A1" s="5863" t="s">
        <v>0</v>
      </c>
      <c r="B1" s="5863"/>
      <c r="C1" s="5863"/>
      <c r="D1" s="5863"/>
      <c r="E1" s="5863"/>
      <c r="F1" s="5863"/>
      <c r="G1" s="5863"/>
      <c r="H1" s="5863"/>
    </row>
    <row r="2" spans="1:11" ht="15" customHeight="1" x14ac:dyDescent="0.25">
      <c r="A2" s="344"/>
      <c r="B2" s="344"/>
      <c r="C2" s="344"/>
      <c r="D2" s="344"/>
      <c r="E2" s="344"/>
    </row>
    <row r="3" spans="1:11" ht="29.25" customHeight="1" x14ac:dyDescent="0.25">
      <c r="A3" s="5993" t="s">
        <v>1084</v>
      </c>
      <c r="B3" s="5993"/>
      <c r="C3" s="5993"/>
      <c r="D3" s="5993"/>
      <c r="E3" s="5993"/>
      <c r="F3" s="5993"/>
      <c r="G3" s="5044"/>
    </row>
    <row r="4" spans="1:11" ht="19.2" customHeight="1" x14ac:dyDescent="0.25">
      <c r="A4" s="344"/>
      <c r="B4" s="344"/>
      <c r="C4" s="347"/>
      <c r="D4" s="344"/>
      <c r="F4" s="347"/>
      <c r="H4" s="347" t="s">
        <v>986</v>
      </c>
    </row>
    <row r="5" spans="1:11" ht="48" customHeight="1" x14ac:dyDescent="0.25">
      <c r="A5" s="337" t="s">
        <v>987</v>
      </c>
      <c r="B5" s="5015" t="s">
        <v>1085</v>
      </c>
      <c r="C5" s="338" t="s">
        <v>989</v>
      </c>
      <c r="D5" s="338" t="s">
        <v>990</v>
      </c>
      <c r="E5" s="338" t="s">
        <v>991</v>
      </c>
      <c r="F5" s="338" t="s">
        <v>992</v>
      </c>
      <c r="G5" s="338" t="s">
        <v>993</v>
      </c>
      <c r="H5" s="338" t="s">
        <v>994</v>
      </c>
    </row>
    <row r="6" spans="1:11" s="5013" customFormat="1" ht="42" customHeight="1" x14ac:dyDescent="0.25">
      <c r="A6" s="5045">
        <v>2</v>
      </c>
      <c r="B6" s="5046" t="s">
        <v>1005</v>
      </c>
      <c r="C6" s="362">
        <f>C7+C10+C11+C14+C15+C20+C21</f>
        <v>110250.8</v>
      </c>
      <c r="D6" s="362">
        <v>144345.29999999999</v>
      </c>
      <c r="E6" s="362">
        <v>169597.59999999998</v>
      </c>
      <c r="F6" s="362">
        <v>146499.5</v>
      </c>
      <c r="G6" s="362">
        <v>161254.56280793998</v>
      </c>
      <c r="H6" s="362">
        <v>182324.20582999999</v>
      </c>
      <c r="J6" s="5033"/>
      <c r="K6" s="5033"/>
    </row>
    <row r="7" spans="1:11" s="5013" customFormat="1" ht="42" customHeight="1" x14ac:dyDescent="0.25">
      <c r="A7" s="5045">
        <v>21</v>
      </c>
      <c r="B7" s="5046" t="s">
        <v>1086</v>
      </c>
      <c r="C7" s="362">
        <v>32267.599999999999</v>
      </c>
      <c r="D7" s="362">
        <v>33101</v>
      </c>
      <c r="E7" s="362">
        <v>34001</v>
      </c>
      <c r="F7" s="362">
        <v>39433</v>
      </c>
      <c r="G7" s="362">
        <v>39251.098267000008</v>
      </c>
      <c r="H7" s="362">
        <v>40357.72329699999</v>
      </c>
    </row>
    <row r="8" spans="1:11" ht="42" customHeight="1" x14ac:dyDescent="0.25">
      <c r="A8" s="5047">
        <v>211</v>
      </c>
      <c r="B8" s="5048" t="s">
        <v>1087</v>
      </c>
      <c r="C8" s="363">
        <v>29440.799999999999</v>
      </c>
      <c r="D8" s="363">
        <v>30113.1</v>
      </c>
      <c r="E8" s="363">
        <v>29970.2</v>
      </c>
      <c r="F8" s="363">
        <v>34486</v>
      </c>
      <c r="G8" s="363">
        <v>35039.088893000007</v>
      </c>
      <c r="H8" s="363">
        <v>35935.840743999986</v>
      </c>
    </row>
    <row r="9" spans="1:11" ht="42" customHeight="1" x14ac:dyDescent="0.25">
      <c r="A9" s="5047">
        <v>212</v>
      </c>
      <c r="B9" s="5048" t="s">
        <v>1088</v>
      </c>
      <c r="C9" s="363">
        <v>2826.8</v>
      </c>
      <c r="D9" s="363">
        <v>2987.9</v>
      </c>
      <c r="E9" s="363">
        <v>4030.8</v>
      </c>
      <c r="F9" s="363">
        <v>4947</v>
      </c>
      <c r="G9" s="363">
        <v>4212.0093739999993</v>
      </c>
      <c r="H9" s="363">
        <v>4421.8825529999995</v>
      </c>
    </row>
    <row r="10" spans="1:11" s="5013" customFormat="1" ht="42" customHeight="1" x14ac:dyDescent="0.25">
      <c r="A10" s="5045">
        <v>22</v>
      </c>
      <c r="B10" s="5046" t="s">
        <v>1089</v>
      </c>
      <c r="C10" s="364">
        <v>10015.9</v>
      </c>
      <c r="D10" s="364">
        <v>11977.5</v>
      </c>
      <c r="E10" s="364">
        <v>10967.8</v>
      </c>
      <c r="F10" s="364">
        <v>12665.2</v>
      </c>
      <c r="G10" s="364">
        <v>12867.303416999999</v>
      </c>
      <c r="H10" s="364">
        <v>14219.40461</v>
      </c>
    </row>
    <row r="11" spans="1:11" s="5013" customFormat="1" ht="42" customHeight="1" x14ac:dyDescent="0.25">
      <c r="A11" s="5045">
        <v>24</v>
      </c>
      <c r="B11" s="5046" t="s">
        <v>1090</v>
      </c>
      <c r="C11" s="364">
        <v>12647.7</v>
      </c>
      <c r="D11" s="364">
        <v>13365.2</v>
      </c>
      <c r="E11" s="364">
        <v>12414.699999999999</v>
      </c>
      <c r="F11" s="364">
        <v>13250.1</v>
      </c>
      <c r="G11" s="364">
        <v>15609.044542940001</v>
      </c>
      <c r="H11" s="364">
        <v>17910.258449000001</v>
      </c>
    </row>
    <row r="12" spans="1:11" ht="42" customHeight="1" x14ac:dyDescent="0.25">
      <c r="A12" s="5047">
        <v>241</v>
      </c>
      <c r="B12" s="5048" t="s">
        <v>1091</v>
      </c>
      <c r="C12" s="365">
        <v>710.7</v>
      </c>
      <c r="D12" s="365">
        <v>637.5</v>
      </c>
      <c r="E12" s="365">
        <v>577.4</v>
      </c>
      <c r="F12" s="365">
        <v>552</v>
      </c>
      <c r="G12" s="365">
        <v>1265.2691950000001</v>
      </c>
      <c r="H12" s="365">
        <v>1505.772489</v>
      </c>
    </row>
    <row r="13" spans="1:11" ht="42" customHeight="1" x14ac:dyDescent="0.25">
      <c r="A13" s="5047" t="s">
        <v>1092</v>
      </c>
      <c r="B13" s="5048" t="s">
        <v>1093</v>
      </c>
      <c r="C13" s="365">
        <v>11937</v>
      </c>
      <c r="D13" s="365">
        <v>12727.7</v>
      </c>
      <c r="E13" s="365">
        <v>11837.3</v>
      </c>
      <c r="F13" s="365">
        <v>12698.1</v>
      </c>
      <c r="G13" s="365">
        <v>14343.8</v>
      </c>
      <c r="H13" s="365">
        <v>16404.485960000002</v>
      </c>
    </row>
    <row r="14" spans="1:11" s="5013" customFormat="1" ht="42" customHeight="1" x14ac:dyDescent="0.25">
      <c r="A14" s="5045">
        <v>25</v>
      </c>
      <c r="B14" s="5046" t="s">
        <v>1094</v>
      </c>
      <c r="C14" s="366">
        <v>1513.7</v>
      </c>
      <c r="D14" s="366">
        <v>10097</v>
      </c>
      <c r="E14" s="366">
        <v>7904.4</v>
      </c>
      <c r="F14" s="366">
        <v>1814.6</v>
      </c>
      <c r="G14" s="366">
        <v>1889.9531480000001</v>
      </c>
      <c r="H14" s="366">
        <v>2410.1364859999999</v>
      </c>
    </row>
    <row r="15" spans="1:11" s="5013" customFormat="1" ht="42" customHeight="1" x14ac:dyDescent="0.25">
      <c r="A15" s="5045">
        <v>26</v>
      </c>
      <c r="B15" s="5046" t="s">
        <v>1072</v>
      </c>
      <c r="C15" s="366">
        <v>24221.1</v>
      </c>
      <c r="D15" s="366">
        <v>36240.6</v>
      </c>
      <c r="E15" s="366">
        <v>55205</v>
      </c>
      <c r="F15" s="366">
        <v>37704.1</v>
      </c>
      <c r="G15" s="366">
        <v>37885.135759999997</v>
      </c>
      <c r="H15" s="366">
        <v>37233.433164999995</v>
      </c>
    </row>
    <row r="16" spans="1:11" ht="42" customHeight="1" x14ac:dyDescent="0.25">
      <c r="A16" s="5047">
        <v>262</v>
      </c>
      <c r="B16" s="5048" t="s">
        <v>1095</v>
      </c>
      <c r="C16" s="365">
        <v>349.8</v>
      </c>
      <c r="D16" s="365">
        <v>366.8</v>
      </c>
      <c r="E16" s="365">
        <v>421.8</v>
      </c>
      <c r="F16" s="365">
        <v>418</v>
      </c>
      <c r="G16" s="365">
        <v>532.55913700000019</v>
      </c>
      <c r="H16" s="365">
        <v>660.04168400000049</v>
      </c>
    </row>
    <row r="17" spans="1:10" ht="42" customHeight="1" x14ac:dyDescent="0.25">
      <c r="A17" s="5047">
        <v>2621</v>
      </c>
      <c r="B17" s="5048" t="s">
        <v>1096</v>
      </c>
      <c r="C17" s="365">
        <v>349.8</v>
      </c>
      <c r="D17" s="365">
        <v>366.8</v>
      </c>
      <c r="E17" s="365">
        <v>421.8</v>
      </c>
      <c r="F17" s="365">
        <v>418</v>
      </c>
      <c r="G17" s="365">
        <v>532.55913700000019</v>
      </c>
      <c r="H17" s="365">
        <v>660.04168400000049</v>
      </c>
    </row>
    <row r="18" spans="1:10" ht="42" customHeight="1" x14ac:dyDescent="0.25">
      <c r="A18" s="5047">
        <v>2622</v>
      </c>
      <c r="B18" s="5048" t="s">
        <v>1097</v>
      </c>
      <c r="C18" s="367" t="s">
        <v>911</v>
      </c>
      <c r="D18" s="367">
        <v>0</v>
      </c>
      <c r="E18" s="367" t="s">
        <v>911</v>
      </c>
      <c r="F18" s="367">
        <v>0</v>
      </c>
      <c r="G18" s="367">
        <v>0</v>
      </c>
      <c r="H18" s="367">
        <v>0</v>
      </c>
    </row>
    <row r="19" spans="1:10" ht="42" customHeight="1" x14ac:dyDescent="0.25">
      <c r="A19" s="5047">
        <v>263</v>
      </c>
      <c r="B19" s="5048" t="s">
        <v>1098</v>
      </c>
      <c r="C19" s="365">
        <v>23864.400000000001</v>
      </c>
      <c r="D19" s="365">
        <v>35866</v>
      </c>
      <c r="E19" s="365">
        <v>54781.2</v>
      </c>
      <c r="F19" s="365">
        <v>37279.699999999997</v>
      </c>
      <c r="G19" s="365">
        <v>37343.175646999996</v>
      </c>
      <c r="H19" s="365">
        <v>36567.797316999997</v>
      </c>
    </row>
    <row r="20" spans="1:10" s="5013" customFormat="1" ht="42" customHeight="1" x14ac:dyDescent="0.25">
      <c r="A20" s="5045">
        <v>27</v>
      </c>
      <c r="B20" s="5046" t="s">
        <v>1099</v>
      </c>
      <c r="C20" s="366">
        <v>24233.7</v>
      </c>
      <c r="D20" s="366">
        <v>34218</v>
      </c>
      <c r="E20" s="366">
        <v>37006.199999999997</v>
      </c>
      <c r="F20" s="366">
        <v>37704.400000000001</v>
      </c>
      <c r="G20" s="366">
        <v>44878.723395999994</v>
      </c>
      <c r="H20" s="366">
        <v>61994.327968999998</v>
      </c>
    </row>
    <row r="21" spans="1:10" s="5013" customFormat="1" ht="42" customHeight="1" x14ac:dyDescent="0.25">
      <c r="A21" s="5045">
        <v>28</v>
      </c>
      <c r="B21" s="5046" t="s">
        <v>1100</v>
      </c>
      <c r="C21" s="366">
        <v>5351.1</v>
      </c>
      <c r="D21" s="366">
        <v>5346</v>
      </c>
      <c r="E21" s="366">
        <v>12098.5</v>
      </c>
      <c r="F21" s="366">
        <v>3928.1</v>
      </c>
      <c r="G21" s="366">
        <v>8873.3042770000011</v>
      </c>
      <c r="H21" s="366">
        <v>8198.9218540000002</v>
      </c>
    </row>
    <row r="22" spans="1:10" s="5013" customFormat="1" ht="42" customHeight="1" x14ac:dyDescent="0.25">
      <c r="A22" s="5049">
        <v>31</v>
      </c>
      <c r="B22" s="5050" t="s">
        <v>1101</v>
      </c>
      <c r="C22" s="368">
        <v>7846.9999999999991</v>
      </c>
      <c r="D22" s="368">
        <v>7535.6</v>
      </c>
      <c r="E22" s="368">
        <v>7530.2999999999993</v>
      </c>
      <c r="F22" s="368">
        <v>8026.7</v>
      </c>
      <c r="G22" s="368">
        <v>9142.5202090000002</v>
      </c>
      <c r="H22" s="368">
        <v>8495.4730020000006</v>
      </c>
      <c r="J22" s="5033"/>
    </row>
    <row r="23" spans="1:10" s="5013" customFormat="1" ht="42" customHeight="1" x14ac:dyDescent="0.25">
      <c r="A23" s="5051">
        <v>311</v>
      </c>
      <c r="B23" s="5046" t="s">
        <v>1102</v>
      </c>
      <c r="C23" s="366">
        <v>6948.7999999999993</v>
      </c>
      <c r="D23" s="366">
        <v>6682.6</v>
      </c>
      <c r="E23" s="366">
        <v>6279.2999999999993</v>
      </c>
      <c r="F23" s="366">
        <v>6908.7</v>
      </c>
      <c r="G23" s="366">
        <v>8210.0951779999996</v>
      </c>
      <c r="H23" s="366">
        <v>7792.5873510000001</v>
      </c>
    </row>
    <row r="24" spans="1:10" s="5013" customFormat="1" ht="42" customHeight="1" x14ac:dyDescent="0.25">
      <c r="A24" s="5047">
        <v>3111</v>
      </c>
      <c r="B24" s="5052" t="s">
        <v>1103</v>
      </c>
      <c r="C24" s="365">
        <v>5231.8999999999996</v>
      </c>
      <c r="D24" s="365">
        <v>4877.1000000000004</v>
      </c>
      <c r="E24" s="365">
        <v>5158.2</v>
      </c>
      <c r="F24" s="365">
        <v>4351.8999999999996</v>
      </c>
      <c r="G24" s="365">
        <v>5207.7303270000002</v>
      </c>
      <c r="H24" s="365">
        <v>5401.0580050000008</v>
      </c>
    </row>
    <row r="25" spans="1:10" s="5013" customFormat="1" ht="42" customHeight="1" x14ac:dyDescent="0.25">
      <c r="A25" s="5047">
        <v>3112</v>
      </c>
      <c r="B25" s="5052" t="s">
        <v>1104</v>
      </c>
      <c r="C25" s="365">
        <v>1528.7</v>
      </c>
      <c r="D25" s="365">
        <v>1429.4</v>
      </c>
      <c r="E25" s="365">
        <v>816.9</v>
      </c>
      <c r="F25" s="365">
        <v>2170.5</v>
      </c>
      <c r="G25" s="365">
        <v>2706.894581</v>
      </c>
      <c r="H25" s="365">
        <v>1773.1371309999997</v>
      </c>
    </row>
    <row r="26" spans="1:10" s="5013" customFormat="1" ht="42" customHeight="1" x14ac:dyDescent="0.25">
      <c r="A26" s="5047">
        <v>3113</v>
      </c>
      <c r="B26" s="5052" t="s">
        <v>1105</v>
      </c>
      <c r="C26" s="365">
        <v>188.2</v>
      </c>
      <c r="D26" s="365">
        <v>376.1</v>
      </c>
      <c r="E26" s="365">
        <v>304.2</v>
      </c>
      <c r="F26" s="365">
        <v>386.3</v>
      </c>
      <c r="G26" s="365">
        <v>295.47026999999997</v>
      </c>
      <c r="H26" s="365">
        <v>618.39221499999985</v>
      </c>
    </row>
    <row r="27" spans="1:10" s="5013" customFormat="1" ht="42" customHeight="1" x14ac:dyDescent="0.25">
      <c r="A27" s="5053">
        <v>314</v>
      </c>
      <c r="B27" s="5054" t="s">
        <v>1106</v>
      </c>
      <c r="C27" s="366">
        <v>898.2</v>
      </c>
      <c r="D27" s="366">
        <v>853</v>
      </c>
      <c r="E27" s="366">
        <v>1251</v>
      </c>
      <c r="F27" s="366">
        <v>1118</v>
      </c>
      <c r="G27" s="366">
        <v>932.42503099999999</v>
      </c>
      <c r="H27" s="366">
        <v>702.88565100000005</v>
      </c>
    </row>
    <row r="28" spans="1:10" ht="42" customHeight="1" x14ac:dyDescent="0.25">
      <c r="A28" s="5055"/>
      <c r="B28" s="5056" t="s">
        <v>1107</v>
      </c>
      <c r="C28" s="369">
        <v>118097.8</v>
      </c>
      <c r="D28" s="369">
        <v>151880.9</v>
      </c>
      <c r="E28" s="369">
        <v>177127.89999999997</v>
      </c>
      <c r="F28" s="369">
        <v>154526.20000000001</v>
      </c>
      <c r="G28" s="369">
        <f>G6+G22</f>
        <v>170397.08301693999</v>
      </c>
      <c r="H28" s="369">
        <f>H6+H22</f>
        <v>190819.67883200001</v>
      </c>
      <c r="J28" s="5036"/>
    </row>
    <row r="29" spans="1:10" ht="5.25" customHeight="1" x14ac:dyDescent="0.25"/>
    <row r="30" spans="1:10" x14ac:dyDescent="0.25">
      <c r="C30" s="5039"/>
      <c r="D30" s="5039"/>
    </row>
    <row r="31" spans="1:10" x14ac:dyDescent="0.25">
      <c r="C31" s="5039"/>
      <c r="D31" s="5039"/>
    </row>
  </sheetData>
  <mergeCells count="2">
    <mergeCell ref="A1:H1"/>
    <mergeCell ref="A3:F3"/>
  </mergeCells>
  <hyperlinks>
    <hyperlink ref="A1" location="CONTENT!A1" display="Back to table of contents" xr:uid="{AB16074E-20AF-4130-8633-9A3AD8F9C0D3}"/>
    <hyperlink ref="A1:H1" location="CONTENT!B65" display="Back to table of contents" xr:uid="{76A14B62-1730-4E4E-8B83-6467253B098B}"/>
  </hyperlinks>
  <pageMargins left="0.7" right="0.7" top="0.75" bottom="0.75" header="0.3" footer="0.3"/>
  <pageSetup paperSize="9"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5AC81-6D01-4F1D-A438-B2D305BA835A}">
  <dimension ref="A1:J21"/>
  <sheetViews>
    <sheetView workbookViewId="0">
      <selection sqref="A1:G1"/>
    </sheetView>
  </sheetViews>
  <sheetFormatPr defaultColWidth="8.3984375" defaultRowHeight="15.6" x14ac:dyDescent="0.3"/>
  <cols>
    <col min="1" max="1" width="13.19921875" style="273" customWidth="1"/>
    <col min="2" max="7" width="12.3984375" style="273" customWidth="1"/>
    <col min="8" max="8" width="12.69921875" style="273" customWidth="1"/>
    <col min="9" max="9" width="12.3984375" style="273" customWidth="1"/>
    <col min="10" max="10" width="10.5" style="273" customWidth="1"/>
    <col min="11" max="11" width="7.19921875" style="273" customWidth="1"/>
    <col min="12" max="16384" width="8.3984375" style="273"/>
  </cols>
  <sheetData>
    <row r="1" spans="1:10" x14ac:dyDescent="0.3">
      <c r="A1" s="5863" t="s">
        <v>0</v>
      </c>
      <c r="B1" s="5863"/>
      <c r="C1" s="5863"/>
      <c r="D1" s="5863"/>
      <c r="E1" s="5863"/>
      <c r="F1" s="5863"/>
      <c r="G1" s="5863"/>
    </row>
    <row r="2" spans="1:10" ht="20.25" customHeight="1" x14ac:dyDescent="0.3">
      <c r="A2" s="279" t="s">
        <v>278</v>
      </c>
    </row>
    <row r="3" spans="1:10" ht="21" customHeight="1" thickBot="1" x14ac:dyDescent="0.35"/>
    <row r="4" spans="1:10" ht="18.75" customHeight="1" thickBot="1" x14ac:dyDescent="0.35">
      <c r="A4" s="4748"/>
      <c r="B4" s="4932"/>
      <c r="C4" s="4621" t="s">
        <v>279</v>
      </c>
      <c r="D4" s="4933"/>
      <c r="E4" s="4934"/>
      <c r="F4" s="4621" t="s">
        <v>280</v>
      </c>
      <c r="G4" s="4933"/>
      <c r="H4" s="4934"/>
      <c r="I4" s="4621" t="s">
        <v>281</v>
      </c>
      <c r="J4" s="4935"/>
    </row>
    <row r="5" spans="1:10" ht="33.75" customHeight="1" thickBot="1" x14ac:dyDescent="0.35">
      <c r="A5" s="4936" t="s">
        <v>282</v>
      </c>
      <c r="B5" s="4095" t="s">
        <v>223</v>
      </c>
      <c r="C5" s="4096" t="s">
        <v>63</v>
      </c>
      <c r="D5" s="4673" t="s">
        <v>224</v>
      </c>
      <c r="E5" s="4095" t="s">
        <v>223</v>
      </c>
      <c r="F5" s="4096" t="s">
        <v>63</v>
      </c>
      <c r="G5" s="4673" t="s">
        <v>224</v>
      </c>
      <c r="H5" s="4095" t="s">
        <v>223</v>
      </c>
      <c r="I5" s="4096" t="s">
        <v>63</v>
      </c>
      <c r="J5" s="4673" t="s">
        <v>224</v>
      </c>
    </row>
    <row r="6" spans="1:10" ht="24.9" customHeight="1" x14ac:dyDescent="0.3">
      <c r="A6" s="4675">
        <v>1846</v>
      </c>
      <c r="B6" s="4937">
        <v>102217</v>
      </c>
      <c r="C6" s="4631">
        <v>55663</v>
      </c>
      <c r="D6" s="4938">
        <v>46554</v>
      </c>
      <c r="E6" s="4937">
        <v>56245</v>
      </c>
      <c r="F6" s="4631">
        <v>48935</v>
      </c>
      <c r="G6" s="4939">
        <v>7310</v>
      </c>
      <c r="H6" s="4940" t="s">
        <v>283</v>
      </c>
      <c r="I6" s="4630" t="s">
        <v>283</v>
      </c>
      <c r="J6" s="4941" t="s">
        <v>284</v>
      </c>
    </row>
    <row r="7" spans="1:10" ht="24.9" customHeight="1" x14ac:dyDescent="0.3">
      <c r="A7" s="4684">
        <v>1851</v>
      </c>
      <c r="B7" s="4925">
        <v>102827</v>
      </c>
      <c r="C7" s="4614">
        <v>55059</v>
      </c>
      <c r="D7" s="4134">
        <v>47768</v>
      </c>
      <c r="E7" s="4925">
        <v>77996</v>
      </c>
      <c r="F7" s="4614">
        <v>64282</v>
      </c>
      <c r="G7" s="4134">
        <v>13714</v>
      </c>
      <c r="H7" s="4942" t="s">
        <v>285</v>
      </c>
      <c r="I7" s="4613" t="s">
        <v>283</v>
      </c>
      <c r="J7" s="4943" t="s">
        <v>284</v>
      </c>
    </row>
    <row r="8" spans="1:10" ht="24.9" customHeight="1" x14ac:dyDescent="0.3">
      <c r="A8" s="4684">
        <v>1861</v>
      </c>
      <c r="B8" s="4925">
        <v>115864</v>
      </c>
      <c r="C8" s="4614">
        <v>59796</v>
      </c>
      <c r="D8" s="4134">
        <v>56068</v>
      </c>
      <c r="E8" s="4925">
        <v>192634</v>
      </c>
      <c r="F8" s="4614">
        <v>141615</v>
      </c>
      <c r="G8" s="4134">
        <v>51019</v>
      </c>
      <c r="H8" s="4925">
        <v>1552</v>
      </c>
      <c r="I8" s="4614">
        <v>1550</v>
      </c>
      <c r="J8" s="4134">
        <v>2</v>
      </c>
    </row>
    <row r="9" spans="1:10" ht="24.9" customHeight="1" x14ac:dyDescent="0.3">
      <c r="A9" s="4684">
        <v>1871</v>
      </c>
      <c r="B9" s="4925">
        <v>97497</v>
      </c>
      <c r="C9" s="4614">
        <v>49487</v>
      </c>
      <c r="D9" s="4134">
        <v>48010</v>
      </c>
      <c r="E9" s="4925">
        <v>216258</v>
      </c>
      <c r="F9" s="4614">
        <v>141804</v>
      </c>
      <c r="G9" s="4134">
        <v>74454</v>
      </c>
      <c r="H9" s="4925">
        <v>2287</v>
      </c>
      <c r="I9" s="4614">
        <v>2284</v>
      </c>
      <c r="J9" s="4134">
        <v>3</v>
      </c>
    </row>
    <row r="10" spans="1:10" ht="24.9" customHeight="1" x14ac:dyDescent="0.3">
      <c r="A10" s="4684">
        <v>1881</v>
      </c>
      <c r="B10" s="4925">
        <v>107323</v>
      </c>
      <c r="C10" s="4614">
        <v>53754</v>
      </c>
      <c r="D10" s="4134">
        <v>53569</v>
      </c>
      <c r="E10" s="4925">
        <v>248993</v>
      </c>
      <c r="F10" s="4614">
        <v>151352</v>
      </c>
      <c r="G10" s="4134">
        <v>97641</v>
      </c>
      <c r="H10" s="4925">
        <v>3558</v>
      </c>
      <c r="I10" s="4614">
        <v>3549</v>
      </c>
      <c r="J10" s="4134">
        <v>9</v>
      </c>
    </row>
    <row r="11" spans="1:10" ht="24.9" customHeight="1" x14ac:dyDescent="0.3">
      <c r="A11" s="4684">
        <v>1891</v>
      </c>
      <c r="B11" s="4925">
        <v>111517</v>
      </c>
      <c r="C11" s="4614">
        <v>55397</v>
      </c>
      <c r="D11" s="4134">
        <v>56120</v>
      </c>
      <c r="E11" s="4925">
        <v>255920</v>
      </c>
      <c r="F11" s="4614">
        <v>147499</v>
      </c>
      <c r="G11" s="4134">
        <v>108421</v>
      </c>
      <c r="H11" s="4925">
        <v>3151</v>
      </c>
      <c r="I11" s="4614">
        <v>3142</v>
      </c>
      <c r="J11" s="4134">
        <v>9</v>
      </c>
    </row>
    <row r="12" spans="1:10" ht="24.9" customHeight="1" x14ac:dyDescent="0.3">
      <c r="A12" s="4684">
        <v>1901</v>
      </c>
      <c r="B12" s="4925">
        <v>108422</v>
      </c>
      <c r="C12" s="4614">
        <v>52995</v>
      </c>
      <c r="D12" s="4134">
        <v>55427</v>
      </c>
      <c r="E12" s="4925">
        <v>259086</v>
      </c>
      <c r="F12" s="4614">
        <v>143100</v>
      </c>
      <c r="G12" s="4134">
        <v>115986</v>
      </c>
      <c r="H12" s="4925">
        <v>3515</v>
      </c>
      <c r="I12" s="4614">
        <v>3457</v>
      </c>
      <c r="J12" s="4134">
        <v>58</v>
      </c>
    </row>
    <row r="13" spans="1:10" ht="24.9" customHeight="1" x14ac:dyDescent="0.3">
      <c r="A13" s="4684">
        <v>1911</v>
      </c>
      <c r="B13" s="4925">
        <v>107432</v>
      </c>
      <c r="C13" s="4614">
        <v>51808</v>
      </c>
      <c r="D13" s="4134">
        <v>55624</v>
      </c>
      <c r="E13" s="4925">
        <v>257697</v>
      </c>
      <c r="F13" s="4614">
        <v>138974</v>
      </c>
      <c r="G13" s="4134">
        <v>118723</v>
      </c>
      <c r="H13" s="4925">
        <v>3662</v>
      </c>
      <c r="I13" s="4614">
        <v>3313</v>
      </c>
      <c r="J13" s="4134">
        <v>349</v>
      </c>
    </row>
    <row r="14" spans="1:10" ht="24.9" customHeight="1" x14ac:dyDescent="0.3">
      <c r="A14" s="4684">
        <v>1921</v>
      </c>
      <c r="B14" s="4925">
        <v>104216</v>
      </c>
      <c r="C14" s="4614">
        <v>49725</v>
      </c>
      <c r="D14" s="4134">
        <v>54491</v>
      </c>
      <c r="E14" s="4925">
        <v>265524</v>
      </c>
      <c r="F14" s="4614">
        <v>139150</v>
      </c>
      <c r="G14" s="4134">
        <v>126374</v>
      </c>
      <c r="H14" s="4925">
        <v>6745</v>
      </c>
      <c r="I14" s="4614">
        <v>5233</v>
      </c>
      <c r="J14" s="4134">
        <v>1512</v>
      </c>
    </row>
    <row r="15" spans="1:10" ht="24.9" customHeight="1" x14ac:dyDescent="0.3">
      <c r="A15" s="4684">
        <v>1931</v>
      </c>
      <c r="B15" s="4925">
        <v>115666</v>
      </c>
      <c r="C15" s="4614">
        <v>54733</v>
      </c>
      <c r="D15" s="4134">
        <v>60933</v>
      </c>
      <c r="E15" s="4925">
        <v>268649</v>
      </c>
      <c r="F15" s="4614">
        <v>139533</v>
      </c>
      <c r="G15" s="4134">
        <v>129116</v>
      </c>
      <c r="H15" s="4925">
        <v>8923</v>
      </c>
      <c r="I15" s="4614">
        <v>6343</v>
      </c>
      <c r="J15" s="4134">
        <v>2580</v>
      </c>
    </row>
    <row r="16" spans="1:10" ht="24.9" customHeight="1" x14ac:dyDescent="0.3">
      <c r="A16" s="4684">
        <v>1944</v>
      </c>
      <c r="B16" s="4925">
        <v>143056</v>
      </c>
      <c r="C16" s="4614">
        <v>67136</v>
      </c>
      <c r="D16" s="4134">
        <v>75920</v>
      </c>
      <c r="E16" s="4925">
        <v>265247</v>
      </c>
      <c r="F16" s="4614">
        <v>136382</v>
      </c>
      <c r="G16" s="4134">
        <v>128865</v>
      </c>
      <c r="H16" s="4925">
        <v>10882</v>
      </c>
      <c r="I16" s="4614">
        <v>6808</v>
      </c>
      <c r="J16" s="4134">
        <v>4074</v>
      </c>
    </row>
    <row r="17" spans="1:10" ht="24.9" customHeight="1" thickBot="1" x14ac:dyDescent="0.35">
      <c r="A17" s="4690">
        <v>1952</v>
      </c>
      <c r="B17" s="4944">
        <v>148238</v>
      </c>
      <c r="C17" s="4945">
        <v>70370</v>
      </c>
      <c r="D17" s="4946">
        <v>77868</v>
      </c>
      <c r="E17" s="4944">
        <v>335327</v>
      </c>
      <c r="F17" s="4945">
        <v>171241</v>
      </c>
      <c r="G17" s="4946">
        <v>164086</v>
      </c>
      <c r="H17" s="4944">
        <v>17850</v>
      </c>
      <c r="I17" s="4945">
        <v>10421</v>
      </c>
      <c r="J17" s="4946">
        <v>7429</v>
      </c>
    </row>
    <row r="18" spans="1:10" ht="24" customHeight="1" x14ac:dyDescent="0.3">
      <c r="A18" s="278" t="s">
        <v>286</v>
      </c>
      <c r="B18" s="278"/>
      <c r="C18" s="278"/>
      <c r="D18" s="278"/>
      <c r="E18" s="278"/>
      <c r="F18" s="278"/>
      <c r="G18" s="278"/>
      <c r="H18" s="278"/>
      <c r="I18" s="278"/>
      <c r="J18" s="278"/>
    </row>
    <row r="19" spans="1:10" ht="12.75" customHeight="1" x14ac:dyDescent="0.3">
      <c r="A19" s="278" t="s">
        <v>287</v>
      </c>
      <c r="B19" s="278"/>
      <c r="C19" s="278"/>
      <c r="D19" s="278"/>
      <c r="E19" s="278"/>
      <c r="F19" s="278"/>
      <c r="G19" s="278"/>
      <c r="H19" s="278"/>
      <c r="I19" s="278"/>
      <c r="J19" s="278"/>
    </row>
    <row r="20" spans="1:10" x14ac:dyDescent="0.3">
      <c r="A20" s="278" t="s">
        <v>288</v>
      </c>
      <c r="B20" s="278"/>
      <c r="C20" s="278"/>
      <c r="D20" s="278"/>
      <c r="E20" s="278"/>
      <c r="F20" s="278"/>
      <c r="G20" s="278"/>
      <c r="H20" s="278"/>
      <c r="I20" s="278"/>
      <c r="J20" s="278"/>
    </row>
    <row r="21" spans="1:10" x14ac:dyDescent="0.3">
      <c r="A21" s="278" t="s">
        <v>289</v>
      </c>
      <c r="B21" s="278"/>
      <c r="C21" s="278"/>
      <c r="D21" s="278"/>
      <c r="E21" s="278"/>
      <c r="F21" s="278"/>
      <c r="G21" s="278"/>
      <c r="H21" s="278"/>
      <c r="I21" s="278"/>
      <c r="J21" s="278"/>
    </row>
  </sheetData>
  <mergeCells count="1">
    <mergeCell ref="A1:G1"/>
  </mergeCells>
  <hyperlinks>
    <hyperlink ref="A1:G1" location="CONTENT!B4" display="Back to table of contents" xr:uid="{4A954D46-0D7B-4531-86A3-E572246AE94A}"/>
    <hyperlink ref="A1" location="CONTENT!A1" display="Back to table of contents" xr:uid="{E96ACA8A-E7B8-4F1F-9569-982BB0C615BE}"/>
  </hyperlinks>
  <pageMargins left="0.905511811" right="0.41181102362204702" top="0.82677165354330695" bottom="0.43307086614173201" header="0.62992125984252001" footer="0.511811023622047"/>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164A5-A77C-42B0-8DA8-73A53E035600}">
  <sheetPr>
    <pageSetUpPr fitToPage="1"/>
  </sheetPr>
  <dimension ref="A1:J31"/>
  <sheetViews>
    <sheetView showGridLines="0" zoomScale="80" zoomScaleNormal="80" workbookViewId="0">
      <pane xSplit="3" ySplit="5" topLeftCell="D6" activePane="bottomRight" state="frozen"/>
      <selection activeCell="G18" sqref="G18"/>
      <selection pane="topRight" activeCell="G18" sqref="G18"/>
      <selection pane="bottomLeft" activeCell="G18" sqref="G18"/>
      <selection pane="bottomRight" activeCell="D6" sqref="D6"/>
    </sheetView>
  </sheetViews>
  <sheetFormatPr defaultColWidth="16.69921875" defaultRowHeight="16.5" customHeight="1" x14ac:dyDescent="0.25"/>
  <cols>
    <col min="1" max="1" width="1.69921875" style="372" customWidth="1"/>
    <col min="2" max="2" width="8.8984375" style="381" customWidth="1"/>
    <col min="3" max="3" width="43.69921875" style="372" customWidth="1"/>
    <col min="4" max="8" width="12" style="372" customWidth="1"/>
    <col min="9" max="9" width="13.59765625" style="372" customWidth="1"/>
    <col min="10" max="16384" width="16.69921875" style="372"/>
  </cols>
  <sheetData>
    <row r="1" spans="1:10" s="1" customFormat="1" ht="15.6" x14ac:dyDescent="0.3">
      <c r="A1" s="5863" t="s">
        <v>0</v>
      </c>
      <c r="B1" s="5863"/>
      <c r="C1" s="5863"/>
      <c r="D1" s="5863"/>
      <c r="E1" s="5863"/>
      <c r="F1" s="5863"/>
      <c r="G1" s="5863"/>
      <c r="H1" s="5863"/>
    </row>
    <row r="2" spans="1:10" ht="16.5" customHeight="1" x14ac:dyDescent="0.25">
      <c r="A2" s="370"/>
      <c r="B2" s="371"/>
      <c r="C2" s="370"/>
      <c r="D2" s="370"/>
      <c r="E2" s="370"/>
      <c r="F2" s="370"/>
    </row>
    <row r="3" spans="1:10" ht="24" customHeight="1" x14ac:dyDescent="0.25">
      <c r="A3" s="370"/>
      <c r="B3" s="5994" t="s">
        <v>1108</v>
      </c>
      <c r="C3" s="5994"/>
      <c r="D3" s="5994"/>
      <c r="E3" s="5994"/>
      <c r="F3" s="5994"/>
      <c r="G3" s="5994"/>
      <c r="H3" s="5057"/>
    </row>
    <row r="4" spans="1:10" ht="16.5" customHeight="1" x14ac:dyDescent="0.25">
      <c r="A4" s="370"/>
      <c r="B4" s="371"/>
      <c r="C4" s="370"/>
      <c r="D4" s="373"/>
      <c r="E4" s="370"/>
      <c r="G4" s="373"/>
      <c r="I4" s="373" t="s">
        <v>986</v>
      </c>
    </row>
    <row r="5" spans="1:10" ht="59.25" customHeight="1" x14ac:dyDescent="0.25">
      <c r="A5" s="370"/>
      <c r="B5" s="5058" t="s">
        <v>987</v>
      </c>
      <c r="C5" s="374" t="s">
        <v>1109</v>
      </c>
      <c r="D5" s="375" t="s">
        <v>989</v>
      </c>
      <c r="E5" s="375" t="s">
        <v>990</v>
      </c>
      <c r="F5" s="375" t="s">
        <v>991</v>
      </c>
      <c r="G5" s="375" t="s">
        <v>992</v>
      </c>
      <c r="H5" s="375" t="s">
        <v>993</v>
      </c>
      <c r="I5" s="375" t="s">
        <v>994</v>
      </c>
    </row>
    <row r="6" spans="1:10" ht="50.1" customHeight="1" x14ac:dyDescent="0.25">
      <c r="A6" s="370"/>
      <c r="B6" s="5059">
        <v>701</v>
      </c>
      <c r="C6" s="376" t="s">
        <v>1110</v>
      </c>
      <c r="D6" s="5060">
        <v>31350.348215242382</v>
      </c>
      <c r="E6" s="5060">
        <v>46218.700212867945</v>
      </c>
      <c r="F6" s="5060">
        <v>77493.8</v>
      </c>
      <c r="G6" s="5060">
        <f>36863.4</f>
        <v>36863.4</v>
      </c>
      <c r="H6" s="5060">
        <v>66191.809146384592</v>
      </c>
      <c r="I6" s="5060">
        <v>64769.220799035611</v>
      </c>
    </row>
    <row r="7" spans="1:10" ht="50.1" customHeight="1" x14ac:dyDescent="0.25">
      <c r="A7" s="370"/>
      <c r="B7" s="5059"/>
      <c r="C7" s="377" t="s">
        <v>1111</v>
      </c>
      <c r="D7" s="5060"/>
      <c r="E7" s="5060"/>
      <c r="F7" s="5060"/>
      <c r="G7" s="5060"/>
      <c r="H7" s="5061"/>
      <c r="I7" s="5061"/>
    </row>
    <row r="8" spans="1:10" ht="50.1" customHeight="1" x14ac:dyDescent="0.25">
      <c r="A8" s="370"/>
      <c r="B8" s="378">
        <v>70170</v>
      </c>
      <c r="C8" s="377" t="s">
        <v>1112</v>
      </c>
      <c r="D8" s="5062">
        <v>12647.658126</v>
      </c>
      <c r="E8" s="5062">
        <v>13365.218191999998</v>
      </c>
      <c r="F8" s="5062">
        <v>12414.7</v>
      </c>
      <c r="G8" s="5062">
        <v>13250.1</v>
      </c>
      <c r="H8" s="5062">
        <v>15609.052218000001</v>
      </c>
      <c r="I8" s="5062">
        <v>17910.258447</v>
      </c>
    </row>
    <row r="9" spans="1:10" ht="50.1" customHeight="1" x14ac:dyDescent="0.25">
      <c r="A9" s="370"/>
      <c r="B9" s="378" t="s">
        <v>1113</v>
      </c>
      <c r="C9" s="377" t="s">
        <v>1114</v>
      </c>
      <c r="D9" s="5062">
        <v>7752.8831369999998</v>
      </c>
      <c r="E9" s="5062">
        <v>8009.4147720000001</v>
      </c>
      <c r="F9" s="5062">
        <v>8393.7999999999993</v>
      </c>
      <c r="G9" s="5062">
        <v>8729.2999999999993</v>
      </c>
      <c r="H9" s="5062">
        <v>37737.198798999991</v>
      </c>
      <c r="I9" s="5062">
        <v>36567.797313999996</v>
      </c>
    </row>
    <row r="10" spans="1:10" ht="50.1" customHeight="1" x14ac:dyDescent="0.25">
      <c r="A10" s="370"/>
      <c r="B10" s="378">
        <v>702</v>
      </c>
      <c r="C10" s="376" t="s">
        <v>1115</v>
      </c>
      <c r="D10" s="5060">
        <v>782.4</v>
      </c>
      <c r="E10" s="5060">
        <v>762.3</v>
      </c>
      <c r="F10" s="5060">
        <v>725</v>
      </c>
      <c r="G10" s="5060">
        <v>814</v>
      </c>
      <c r="H10" s="5060">
        <v>811.41663781487978</v>
      </c>
      <c r="I10" s="5060">
        <v>943.56202843961614</v>
      </c>
    </row>
    <row r="11" spans="1:10" ht="50.1" customHeight="1" x14ac:dyDescent="0.25">
      <c r="A11" s="370"/>
      <c r="B11" s="5059">
        <v>703</v>
      </c>
      <c r="C11" s="376" t="s">
        <v>1116</v>
      </c>
      <c r="D11" s="5060">
        <v>10642.3</v>
      </c>
      <c r="E11" s="5060">
        <v>11126.1</v>
      </c>
      <c r="F11" s="5060">
        <v>10829.1</v>
      </c>
      <c r="G11" s="5060">
        <v>13072.4</v>
      </c>
      <c r="H11" s="5060">
        <v>13612.676458734011</v>
      </c>
      <c r="I11" s="5060">
        <v>13841.138261468772</v>
      </c>
    </row>
    <row r="12" spans="1:10" ht="50.1" customHeight="1" x14ac:dyDescent="0.25">
      <c r="A12" s="370"/>
      <c r="B12" s="5059">
        <v>704</v>
      </c>
      <c r="C12" s="376" t="s">
        <v>1117</v>
      </c>
      <c r="D12" s="5060">
        <v>11185.495243232737</v>
      </c>
      <c r="E12" s="5060">
        <v>21265.656239679596</v>
      </c>
      <c r="F12" s="5060">
        <v>11044.6</v>
      </c>
      <c r="G12" s="5060">
        <v>21479.599999999999</v>
      </c>
      <c r="H12" s="5060">
        <v>9615.1030688288192</v>
      </c>
      <c r="I12" s="5060">
        <v>10277.226081492161</v>
      </c>
    </row>
    <row r="13" spans="1:10" ht="50.1" customHeight="1" x14ac:dyDescent="0.25">
      <c r="A13" s="370"/>
      <c r="B13" s="5059"/>
      <c r="C13" s="377" t="s">
        <v>1111</v>
      </c>
      <c r="D13" s="5060"/>
      <c r="E13" s="5060"/>
      <c r="F13" s="5060"/>
      <c r="G13" s="5060"/>
      <c r="H13" s="5061"/>
      <c r="I13" s="5061"/>
    </row>
    <row r="14" spans="1:10" ht="50.1" customHeight="1" x14ac:dyDescent="0.25">
      <c r="A14" s="370"/>
      <c r="B14" s="5059">
        <v>7041</v>
      </c>
      <c r="C14" s="377" t="s">
        <v>1118</v>
      </c>
      <c r="D14" s="5062">
        <v>1041.9045140387786</v>
      </c>
      <c r="E14" s="5063">
        <v>892.71576150121643</v>
      </c>
      <c r="F14" s="5063">
        <v>988.3</v>
      </c>
      <c r="G14" s="5063">
        <v>1035.0999999999999</v>
      </c>
      <c r="H14" s="5063">
        <v>956.0170323613952</v>
      </c>
      <c r="I14" s="5063">
        <v>978.62857993589557</v>
      </c>
      <c r="J14" s="379"/>
    </row>
    <row r="15" spans="1:10" ht="50.1" customHeight="1" x14ac:dyDescent="0.25">
      <c r="A15" s="370"/>
      <c r="B15" s="5059">
        <v>7042</v>
      </c>
      <c r="C15" s="377" t="s">
        <v>1119</v>
      </c>
      <c r="D15" s="5062">
        <v>2869.6493253696635</v>
      </c>
      <c r="E15" s="5062">
        <v>3237.3995531158425</v>
      </c>
      <c r="F15" s="5062">
        <v>2830.1</v>
      </c>
      <c r="G15" s="5062">
        <v>2423.3000000000002</v>
      </c>
      <c r="H15" s="5062">
        <v>1797.5679100767338</v>
      </c>
      <c r="I15" s="5062">
        <v>2061.3567481882774</v>
      </c>
    </row>
    <row r="16" spans="1:10" ht="50.1" customHeight="1" x14ac:dyDescent="0.25">
      <c r="A16" s="370"/>
      <c r="B16" s="5059">
        <v>7043</v>
      </c>
      <c r="C16" s="377" t="s">
        <v>1120</v>
      </c>
      <c r="D16" s="5062">
        <v>96.933018330095564</v>
      </c>
      <c r="E16" s="5062">
        <v>86.533219291078225</v>
      </c>
      <c r="F16" s="5062">
        <v>93.8</v>
      </c>
      <c r="G16" s="5062">
        <v>109.9</v>
      </c>
      <c r="H16" s="5062">
        <v>76.426215878432672</v>
      </c>
      <c r="I16" s="5062">
        <v>76.953973077596444</v>
      </c>
    </row>
    <row r="17" spans="1:10" ht="50.1" customHeight="1" x14ac:dyDescent="0.25">
      <c r="A17" s="370"/>
      <c r="B17" s="5059">
        <v>7044</v>
      </c>
      <c r="C17" s="377" t="s">
        <v>1121</v>
      </c>
      <c r="D17" s="5062">
        <v>583.60966573625342</v>
      </c>
      <c r="E17" s="5062">
        <v>594.97152469859861</v>
      </c>
      <c r="F17" s="5062">
        <v>415</v>
      </c>
      <c r="G17" s="5062">
        <v>456.6</v>
      </c>
      <c r="H17" s="5062">
        <v>435.16830719298247</v>
      </c>
      <c r="I17" s="5062">
        <v>526.39697761870593</v>
      </c>
    </row>
    <row r="18" spans="1:10" ht="50.1" customHeight="1" x14ac:dyDescent="0.25">
      <c r="A18" s="370"/>
      <c r="B18" s="5059">
        <v>7045</v>
      </c>
      <c r="C18" s="377" t="s">
        <v>1122</v>
      </c>
      <c r="D18" s="5062">
        <v>4904.3614874991745</v>
      </c>
      <c r="E18" s="5062">
        <v>4518.7367877549914</v>
      </c>
      <c r="F18" s="5062">
        <v>4878.3</v>
      </c>
      <c r="G18" s="5062">
        <v>4294.3</v>
      </c>
      <c r="H18" s="5062">
        <v>5411.2107426524144</v>
      </c>
      <c r="I18" s="5062">
        <v>5750.8593479937454</v>
      </c>
    </row>
    <row r="19" spans="1:10" ht="50.1" customHeight="1" x14ac:dyDescent="0.25">
      <c r="A19" s="370"/>
      <c r="B19" s="5059">
        <v>7047</v>
      </c>
      <c r="C19" s="377" t="s">
        <v>1123</v>
      </c>
      <c r="D19" s="5062">
        <v>1285.5347485334123</v>
      </c>
      <c r="E19" s="5062">
        <v>1574.8578386500844</v>
      </c>
      <c r="F19" s="5062">
        <v>1248.7</v>
      </c>
      <c r="G19" s="5062">
        <v>750.1</v>
      </c>
      <c r="H19" s="5062">
        <v>555.25926487125173</v>
      </c>
      <c r="I19" s="5062">
        <v>484.32847778318705</v>
      </c>
    </row>
    <row r="20" spans="1:10" ht="50.1" customHeight="1" x14ac:dyDescent="0.25">
      <c r="A20" s="370"/>
      <c r="B20" s="5059">
        <v>7049</v>
      </c>
      <c r="C20" s="377" t="s">
        <v>1124</v>
      </c>
      <c r="D20" s="5062">
        <v>403.50248372535941</v>
      </c>
      <c r="E20" s="5062">
        <v>10360.441554667785</v>
      </c>
      <c r="F20" s="5062">
        <v>590.4</v>
      </c>
      <c r="G20" s="5062">
        <v>12410.3</v>
      </c>
      <c r="H20" s="5062">
        <v>383.4535957956092</v>
      </c>
      <c r="I20" s="5062">
        <v>398.70197689475458</v>
      </c>
    </row>
    <row r="21" spans="1:10" ht="50.1" customHeight="1" x14ac:dyDescent="0.25">
      <c r="A21" s="370"/>
      <c r="B21" s="5059">
        <v>705</v>
      </c>
      <c r="C21" s="380" t="s">
        <v>1125</v>
      </c>
      <c r="D21" s="5060">
        <v>1221.3368503299687</v>
      </c>
      <c r="E21" s="5060">
        <v>1125.427846825577</v>
      </c>
      <c r="F21" s="5060">
        <v>1058.5999999999999</v>
      </c>
      <c r="G21" s="5060">
        <v>1189.8</v>
      </c>
      <c r="H21" s="5060">
        <v>1297.668883860799</v>
      </c>
      <c r="I21" s="5060">
        <v>1326.4006928798403</v>
      </c>
    </row>
    <row r="22" spans="1:10" ht="50.1" customHeight="1" x14ac:dyDescent="0.25">
      <c r="A22" s="370"/>
      <c r="B22" s="5059">
        <v>706</v>
      </c>
      <c r="C22" s="380" t="s">
        <v>1126</v>
      </c>
      <c r="D22" s="5060">
        <v>3180.2</v>
      </c>
      <c r="E22" s="5060">
        <v>2583.0137048828369</v>
      </c>
      <c r="F22" s="5060">
        <v>2663.7</v>
      </c>
      <c r="G22" s="5060">
        <v>2447.6</v>
      </c>
      <c r="H22" s="5060">
        <v>2387.4280107784239</v>
      </c>
      <c r="I22" s="5060">
        <v>4576.7571417898707</v>
      </c>
    </row>
    <row r="23" spans="1:10" ht="50.1" customHeight="1" x14ac:dyDescent="0.25">
      <c r="A23" s="370"/>
      <c r="B23" s="5059">
        <v>707</v>
      </c>
      <c r="C23" s="376" t="s">
        <v>1127</v>
      </c>
      <c r="D23" s="5060">
        <v>12318.385575442568</v>
      </c>
      <c r="E23" s="5060">
        <v>14186.303307065278</v>
      </c>
      <c r="F23" s="5060">
        <v>13529.399999999998</v>
      </c>
      <c r="G23" s="5060">
        <v>15121.8</v>
      </c>
      <c r="H23" s="5060">
        <v>15523.714435131764</v>
      </c>
      <c r="I23" s="5060">
        <v>17039.702125117197</v>
      </c>
    </row>
    <row r="24" spans="1:10" ht="50.1" customHeight="1" x14ac:dyDescent="0.25">
      <c r="A24" s="370"/>
      <c r="B24" s="5059">
        <v>708</v>
      </c>
      <c r="C24" s="376" t="s">
        <v>1128</v>
      </c>
      <c r="D24" s="5060">
        <v>1485.3540564780233</v>
      </c>
      <c r="E24" s="5060">
        <v>937.51351598467693</v>
      </c>
      <c r="F24" s="5060">
        <v>937</v>
      </c>
      <c r="G24" s="5060">
        <v>879.1</v>
      </c>
      <c r="H24" s="5060">
        <v>839.56667569438571</v>
      </c>
      <c r="I24" s="5060">
        <v>860.5105212788942</v>
      </c>
    </row>
    <row r="25" spans="1:10" ht="50.1" customHeight="1" x14ac:dyDescent="0.25">
      <c r="A25" s="370"/>
      <c r="B25" s="5059">
        <v>709</v>
      </c>
      <c r="C25" s="376" t="s">
        <v>1129</v>
      </c>
      <c r="D25" s="5060">
        <v>16581.657236520881</v>
      </c>
      <c r="E25" s="5060">
        <v>16619.909628775164</v>
      </c>
      <c r="F25" s="5060">
        <v>15382.000000000002</v>
      </c>
      <c r="G25" s="5060">
        <v>17029.900000000001</v>
      </c>
      <c r="H25" s="5060">
        <v>9987.4081702222138</v>
      </c>
      <c r="I25" s="5060">
        <v>9753.5888060915313</v>
      </c>
    </row>
    <row r="26" spans="1:10" ht="50.1" customHeight="1" x14ac:dyDescent="0.25">
      <c r="A26" s="370"/>
      <c r="B26" s="5059">
        <v>710</v>
      </c>
      <c r="C26" s="376" t="s">
        <v>1130</v>
      </c>
      <c r="D26" s="5060">
        <v>29350.400000000001</v>
      </c>
      <c r="E26" s="5060">
        <v>37055.912967270888</v>
      </c>
      <c r="F26" s="5060">
        <v>43464.700000000004</v>
      </c>
      <c r="G26" s="5060">
        <v>45628.6</v>
      </c>
      <c r="H26" s="5060">
        <v>50130.303724550016</v>
      </c>
      <c r="I26" s="5060">
        <v>67431.573098406516</v>
      </c>
      <c r="J26" s="379"/>
    </row>
    <row r="27" spans="1:10" ht="50.1" customHeight="1" x14ac:dyDescent="0.25">
      <c r="A27" s="370"/>
      <c r="B27" s="5995" t="s">
        <v>6</v>
      </c>
      <c r="C27" s="5996"/>
      <c r="D27" s="5064">
        <v>118097.78909006946</v>
      </c>
      <c r="E27" s="5064">
        <v>151880.85274375</v>
      </c>
      <c r="F27" s="5064">
        <v>177127.90000000002</v>
      </c>
      <c r="G27" s="5064">
        <v>154526.19999999998</v>
      </c>
      <c r="H27" s="5064">
        <v>170397.0952119999</v>
      </c>
      <c r="I27" s="5064">
        <v>190819.67955599999</v>
      </c>
      <c r="J27" s="379"/>
    </row>
    <row r="28" spans="1:10" ht="38.1" customHeight="1" x14ac:dyDescent="0.3">
      <c r="B28" s="372" t="s">
        <v>1131</v>
      </c>
      <c r="D28" s="379"/>
      <c r="E28" s="379"/>
      <c r="I28" s="379"/>
    </row>
    <row r="29" spans="1:10" ht="15" customHeight="1" x14ac:dyDescent="0.25">
      <c r="B29" s="372" t="s">
        <v>1132</v>
      </c>
      <c r="D29" s="379"/>
      <c r="E29" s="379"/>
    </row>
    <row r="30" spans="1:10" ht="13.8" x14ac:dyDescent="0.25">
      <c r="B30" s="372"/>
      <c r="D30" s="379"/>
      <c r="E30" s="379"/>
    </row>
    <row r="31" spans="1:10" ht="16.5" customHeight="1" x14ac:dyDescent="0.25">
      <c r="D31" s="379"/>
      <c r="E31" s="379"/>
    </row>
  </sheetData>
  <mergeCells count="3">
    <mergeCell ref="A1:H1"/>
    <mergeCell ref="B3:G3"/>
    <mergeCell ref="B27:C27"/>
  </mergeCells>
  <hyperlinks>
    <hyperlink ref="A1" location="CONTENT!A1" display="Back to table of contents" xr:uid="{163F7EDE-0406-48F6-BFCC-C2CB53FC16EA}"/>
    <hyperlink ref="A1:H1" location="CONTENT!B65" display="Back to table of contents" xr:uid="{B32A5B8C-5B5E-40EF-89D8-E5F9EF8A370B}"/>
  </hyperlinks>
  <pageMargins left="0.7" right="0.7" top="0.75" bottom="0.75" header="0.3" footer="0.3"/>
  <pageSetup paperSize="9" scale="6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DDD32-F1B6-499B-8447-F524C8C76225}">
  <dimension ref="A1:W29"/>
  <sheetViews>
    <sheetView showGridLines="0" zoomScaleNormal="100" workbookViewId="0">
      <pane xSplit="3" ySplit="8" topLeftCell="D9" activePane="bottomRight" state="frozen"/>
      <selection activeCell="G18" sqref="G18"/>
      <selection pane="topRight" activeCell="G18" sqref="G18"/>
      <selection pane="bottomLeft" activeCell="G18" sqref="G18"/>
      <selection pane="bottomRight" sqref="A1:C1"/>
    </sheetView>
  </sheetViews>
  <sheetFormatPr defaultColWidth="11.19921875" defaultRowHeight="13.2" x14ac:dyDescent="0.25"/>
  <cols>
    <col min="1" max="1" width="11.19921875" style="42" customWidth="1"/>
    <col min="2" max="2" width="1.3984375" style="99" customWidth="1"/>
    <col min="3" max="3" width="8.09765625" style="42" customWidth="1"/>
    <col min="4" max="5" width="9.59765625" style="42" bestFit="1" customWidth="1"/>
    <col min="6" max="6" width="9.5" style="42" bestFit="1" customWidth="1"/>
    <col min="7" max="7" width="10.69921875" style="42" bestFit="1" customWidth="1"/>
    <col min="8" max="9" width="9.59765625" style="42" bestFit="1" customWidth="1"/>
    <col min="10" max="10" width="9.5" style="42" bestFit="1" customWidth="1"/>
    <col min="11" max="11" width="10.69921875" style="42" bestFit="1" customWidth="1"/>
    <col min="12" max="13" width="9.59765625" style="42" bestFit="1" customWidth="1"/>
    <col min="14" max="14" width="9.5" style="42" bestFit="1" customWidth="1"/>
    <col min="15" max="15" width="10.69921875" style="42" bestFit="1" customWidth="1"/>
    <col min="16" max="19" width="11.19921875" style="42"/>
    <col min="20" max="21" width="11.3984375" style="42" bestFit="1" customWidth="1"/>
    <col min="22" max="23" width="11.19921875" style="42" bestFit="1" customWidth="1"/>
    <col min="24" max="16384" width="11.19921875" style="42"/>
  </cols>
  <sheetData>
    <row r="1" spans="1:23" s="1" customFormat="1" ht="15.6" x14ac:dyDescent="0.3">
      <c r="A1" s="5863" t="s">
        <v>0</v>
      </c>
      <c r="B1" s="5863"/>
      <c r="C1" s="5863"/>
    </row>
    <row r="2" spans="1:23" s="382" customFormat="1" ht="23.4" customHeight="1" x14ac:dyDescent="0.35">
      <c r="A2" s="6007" t="s">
        <v>146</v>
      </c>
      <c r="B2" s="6007"/>
      <c r="C2" s="6007"/>
      <c r="D2" s="6007"/>
      <c r="E2" s="6007"/>
      <c r="F2" s="6007"/>
      <c r="G2" s="6007"/>
      <c r="H2" s="6007"/>
      <c r="I2" s="6007"/>
      <c r="J2" s="6007"/>
      <c r="K2" s="6007"/>
      <c r="L2" s="6007"/>
      <c r="M2" s="6007"/>
      <c r="N2" s="6007"/>
      <c r="O2" s="6007"/>
    </row>
    <row r="3" spans="1:23" s="79" customFormat="1" ht="21" customHeight="1" x14ac:dyDescent="0.3">
      <c r="A3" s="5065" t="s">
        <v>1133</v>
      </c>
      <c r="B3" s="5066"/>
      <c r="C3" s="5066"/>
      <c r="D3" s="5066"/>
      <c r="E3" s="5066"/>
      <c r="F3" s="42"/>
      <c r="G3" s="42"/>
      <c r="H3" s="42"/>
      <c r="I3" s="42"/>
      <c r="J3" s="42"/>
      <c r="K3" s="42"/>
      <c r="L3" s="42"/>
      <c r="M3" s="42"/>
      <c r="N3" s="42"/>
      <c r="O3" s="42"/>
    </row>
    <row r="4" spans="1:23" s="79" customFormat="1" ht="10.5" customHeight="1" x14ac:dyDescent="0.3">
      <c r="B4" s="4965"/>
      <c r="L4" s="5066"/>
      <c r="M4" s="5066"/>
      <c r="N4" s="5066"/>
      <c r="O4" s="5066"/>
    </row>
    <row r="5" spans="1:23" s="97" customFormat="1" ht="21" customHeight="1" x14ac:dyDescent="0.3">
      <c r="A5" s="5067"/>
      <c r="B5" s="5068"/>
      <c r="C5" s="5069"/>
      <c r="D5" s="6008" t="s">
        <v>1134</v>
      </c>
      <c r="E5" s="6009"/>
      <c r="F5" s="6009"/>
      <c r="G5" s="6010"/>
      <c r="H5" s="5997" t="s">
        <v>1135</v>
      </c>
      <c r="I5" s="5998"/>
      <c r="J5" s="5998"/>
      <c r="K5" s="5999"/>
      <c r="L5" s="5997" t="s">
        <v>1136</v>
      </c>
      <c r="M5" s="5998"/>
      <c r="N5" s="5998"/>
      <c r="O5" s="5999"/>
      <c r="P5" s="5997" t="s">
        <v>1137</v>
      </c>
      <c r="Q5" s="5998"/>
      <c r="R5" s="5998"/>
      <c r="S5" s="5999"/>
      <c r="T5" s="5997" t="s">
        <v>1138</v>
      </c>
      <c r="U5" s="5998"/>
      <c r="V5" s="5998"/>
      <c r="W5" s="5999"/>
    </row>
    <row r="6" spans="1:23" s="383" customFormat="1" ht="27" customHeight="1" x14ac:dyDescent="0.25">
      <c r="A6" s="5070"/>
      <c r="B6" s="5071" t="s">
        <v>1139</v>
      </c>
      <c r="C6" s="42"/>
      <c r="D6" s="5072" t="s">
        <v>1140</v>
      </c>
      <c r="E6" s="5073" t="s">
        <v>489</v>
      </c>
      <c r="F6" s="5073" t="s">
        <v>1141</v>
      </c>
      <c r="G6" s="5073" t="s">
        <v>1142</v>
      </c>
      <c r="H6" s="5073" t="s">
        <v>1140</v>
      </c>
      <c r="I6" s="5073" t="s">
        <v>489</v>
      </c>
      <c r="J6" s="5072" t="s">
        <v>1141</v>
      </c>
      <c r="K6" s="5074" t="s">
        <v>1142</v>
      </c>
      <c r="L6" s="5073" t="s">
        <v>1140</v>
      </c>
      <c r="M6" s="5073" t="s">
        <v>489</v>
      </c>
      <c r="N6" s="5073" t="s">
        <v>1141</v>
      </c>
      <c r="O6" s="5073" t="s">
        <v>1142</v>
      </c>
      <c r="P6" s="5075" t="s">
        <v>1140</v>
      </c>
      <c r="Q6" s="5073" t="s">
        <v>489</v>
      </c>
      <c r="R6" s="5072" t="s">
        <v>1141</v>
      </c>
      <c r="S6" s="6000" t="s">
        <v>1142</v>
      </c>
      <c r="T6" s="5075" t="s">
        <v>1140</v>
      </c>
      <c r="U6" s="5073" t="s">
        <v>489</v>
      </c>
      <c r="V6" s="5072" t="s">
        <v>1141</v>
      </c>
      <c r="W6" s="6000" t="s">
        <v>1142</v>
      </c>
    </row>
    <row r="7" spans="1:23" s="383" customFormat="1" ht="19.5" customHeight="1" x14ac:dyDescent="0.25">
      <c r="A7" s="6002" t="s">
        <v>1143</v>
      </c>
      <c r="B7" s="6003"/>
      <c r="C7" s="6003"/>
      <c r="D7" s="5076" t="s">
        <v>1144</v>
      </c>
      <c r="E7" s="5077" t="s">
        <v>1145</v>
      </c>
      <c r="F7" s="5077" t="s">
        <v>1145</v>
      </c>
      <c r="G7" s="5077"/>
      <c r="H7" s="5077" t="s">
        <v>1144</v>
      </c>
      <c r="I7" s="5077" t="s">
        <v>1145</v>
      </c>
      <c r="J7" s="5076" t="s">
        <v>1145</v>
      </c>
      <c r="K7" s="5076"/>
      <c r="L7" s="5077" t="s">
        <v>1144</v>
      </c>
      <c r="M7" s="5077" t="s">
        <v>1145</v>
      </c>
      <c r="N7" s="5077" t="s">
        <v>1145</v>
      </c>
      <c r="O7" s="5077"/>
      <c r="P7" s="5078" t="s">
        <v>1144</v>
      </c>
      <c r="Q7" s="5077" t="s">
        <v>1145</v>
      </c>
      <c r="R7" s="5076" t="s">
        <v>1145</v>
      </c>
      <c r="S7" s="6001"/>
      <c r="T7" s="5078" t="s">
        <v>1144</v>
      </c>
      <c r="U7" s="5077" t="s">
        <v>1145</v>
      </c>
      <c r="V7" s="5076" t="s">
        <v>1145</v>
      </c>
      <c r="W7" s="6001"/>
    </row>
    <row r="8" spans="1:23" s="383" customFormat="1" ht="11.25" customHeight="1" x14ac:dyDescent="0.25">
      <c r="A8" s="5079"/>
      <c r="B8" s="5080"/>
      <c r="C8" s="5081"/>
      <c r="D8" s="5082"/>
      <c r="E8" s="5083" t="s">
        <v>1146</v>
      </c>
      <c r="F8" s="5083" t="s">
        <v>1146</v>
      </c>
      <c r="G8" s="5083" t="s">
        <v>1146</v>
      </c>
      <c r="H8" s="5083"/>
      <c r="I8" s="5083" t="s">
        <v>1146</v>
      </c>
      <c r="J8" s="5083" t="s">
        <v>1146</v>
      </c>
      <c r="K8" s="5083" t="s">
        <v>1146</v>
      </c>
      <c r="L8" s="5083"/>
      <c r="M8" s="5083" t="s">
        <v>1146</v>
      </c>
      <c r="N8" s="5083" t="s">
        <v>1146</v>
      </c>
      <c r="O8" s="5083" t="s">
        <v>1146</v>
      </c>
      <c r="P8" s="5084"/>
      <c r="Q8" s="5083" t="s">
        <v>1146</v>
      </c>
      <c r="R8" s="5083" t="s">
        <v>1146</v>
      </c>
      <c r="S8" s="5083" t="s">
        <v>1146</v>
      </c>
      <c r="T8" s="5084"/>
      <c r="U8" s="5083" t="s">
        <v>1146</v>
      </c>
      <c r="V8" s="5083" t="s">
        <v>1146</v>
      </c>
      <c r="W8" s="5083" t="s">
        <v>1146</v>
      </c>
    </row>
    <row r="9" spans="1:23" s="383" customFormat="1" ht="24" customHeight="1" x14ac:dyDescent="0.25">
      <c r="A9" s="6004" t="s">
        <v>1147</v>
      </c>
      <c r="B9" s="6005"/>
      <c r="C9" s="6006"/>
      <c r="D9" s="384">
        <v>345</v>
      </c>
      <c r="E9" s="384">
        <v>13.251768</v>
      </c>
      <c r="F9" s="384">
        <v>13.100606000000001</v>
      </c>
      <c r="G9" s="384">
        <v>2.4372410000000002</v>
      </c>
      <c r="H9" s="384">
        <v>348</v>
      </c>
      <c r="I9" s="384">
        <v>10.972562999999999</v>
      </c>
      <c r="J9" s="384">
        <v>10.836755</v>
      </c>
      <c r="K9" s="384">
        <v>53.451549999999997</v>
      </c>
      <c r="L9" s="384">
        <v>281</v>
      </c>
      <c r="M9" s="384">
        <v>8.9676980000000004</v>
      </c>
      <c r="N9" s="384">
        <v>8.7775269999999992</v>
      </c>
      <c r="O9" s="384">
        <v>16.956897999999999</v>
      </c>
      <c r="P9" s="384">
        <v>336</v>
      </c>
      <c r="Q9" s="384">
        <v>10.523618000000001</v>
      </c>
      <c r="R9" s="384">
        <v>10.130444000000001</v>
      </c>
      <c r="S9" s="384">
        <v>39.983617000000002</v>
      </c>
      <c r="T9" s="384">
        <v>406</v>
      </c>
      <c r="U9" s="384">
        <v>10.523618000000001</v>
      </c>
      <c r="V9" s="384">
        <v>11</v>
      </c>
      <c r="W9" s="384">
        <v>101</v>
      </c>
    </row>
    <row r="10" spans="1:23" s="383" customFormat="1" ht="24" customHeight="1" x14ac:dyDescent="0.25">
      <c r="A10" s="5085">
        <v>75001</v>
      </c>
      <c r="B10" s="5086" t="s">
        <v>911</v>
      </c>
      <c r="C10" s="5087">
        <v>100000</v>
      </c>
      <c r="D10" s="384">
        <v>129</v>
      </c>
      <c r="E10" s="384">
        <v>11.211273</v>
      </c>
      <c r="F10" s="384">
        <v>10.038487</v>
      </c>
      <c r="G10" s="384">
        <v>3.3841239999999999</v>
      </c>
      <c r="H10" s="384">
        <v>100</v>
      </c>
      <c r="I10" s="384">
        <v>8.7478069999999999</v>
      </c>
      <c r="J10" s="384">
        <v>8.3728580000000008</v>
      </c>
      <c r="K10" s="384">
        <v>1.7150270000000001</v>
      </c>
      <c r="L10" s="384">
        <v>70</v>
      </c>
      <c r="M10" s="384">
        <v>6.1183949999999996</v>
      </c>
      <c r="N10" s="384">
        <v>6.0883950000000002</v>
      </c>
      <c r="O10" s="384">
        <v>0.75400100000000003</v>
      </c>
      <c r="P10" s="384">
        <v>71</v>
      </c>
      <c r="Q10" s="384">
        <v>6.214556</v>
      </c>
      <c r="R10" s="384">
        <v>6.0505120000000003</v>
      </c>
      <c r="S10" s="384">
        <v>2.2027839999999999</v>
      </c>
      <c r="T10" s="384">
        <v>81</v>
      </c>
      <c r="U10" s="384">
        <v>7</v>
      </c>
      <c r="V10" s="384">
        <v>7</v>
      </c>
      <c r="W10" s="384">
        <v>2</v>
      </c>
    </row>
    <row r="11" spans="1:23" s="383" customFormat="1" ht="24" customHeight="1" x14ac:dyDescent="0.25">
      <c r="A11" s="5085">
        <v>100001</v>
      </c>
      <c r="B11" s="5086" t="s">
        <v>911</v>
      </c>
      <c r="C11" s="5087">
        <v>150000</v>
      </c>
      <c r="D11" s="384">
        <v>192</v>
      </c>
      <c r="E11" s="384">
        <v>23.551047000000001</v>
      </c>
      <c r="F11" s="384">
        <v>22.227591</v>
      </c>
      <c r="G11" s="384">
        <v>4.7753290000000002</v>
      </c>
      <c r="H11" s="384">
        <v>162</v>
      </c>
      <c r="I11" s="384">
        <v>20.048681999999999</v>
      </c>
      <c r="J11" s="384">
        <v>16.954647999999999</v>
      </c>
      <c r="K11" s="384">
        <v>9.4170929999999995</v>
      </c>
      <c r="L11" s="384">
        <v>133</v>
      </c>
      <c r="M11" s="384">
        <v>16.369140999999999</v>
      </c>
      <c r="N11" s="384">
        <v>15.603738999999999</v>
      </c>
      <c r="O11" s="384">
        <v>4.3651419999999996</v>
      </c>
      <c r="P11" s="384">
        <v>180</v>
      </c>
      <c r="Q11" s="384">
        <v>22.342438000000001</v>
      </c>
      <c r="R11" s="384">
        <v>19.940906999999999</v>
      </c>
      <c r="S11" s="384">
        <v>15.633132</v>
      </c>
      <c r="T11" s="384">
        <v>167</v>
      </c>
      <c r="U11" s="384">
        <v>21</v>
      </c>
      <c r="V11" s="384">
        <v>18</v>
      </c>
      <c r="W11" s="384">
        <v>11</v>
      </c>
    </row>
    <row r="12" spans="1:23" s="383" customFormat="1" ht="24" customHeight="1" x14ac:dyDescent="0.25">
      <c r="A12" s="5085">
        <v>150001</v>
      </c>
      <c r="B12" s="5086" t="s">
        <v>911</v>
      </c>
      <c r="C12" s="5087">
        <v>200000</v>
      </c>
      <c r="D12" s="384">
        <v>147</v>
      </c>
      <c r="E12" s="384">
        <v>25.962346</v>
      </c>
      <c r="F12" s="384">
        <v>24.017474</v>
      </c>
      <c r="G12" s="384">
        <v>5.4368720000000001</v>
      </c>
      <c r="H12" s="384">
        <v>149</v>
      </c>
      <c r="I12" s="384">
        <v>25.979392000000001</v>
      </c>
      <c r="J12" s="384">
        <v>24.240995000000002</v>
      </c>
      <c r="K12" s="384">
        <v>9.8984050000000003</v>
      </c>
      <c r="L12" s="384">
        <v>109</v>
      </c>
      <c r="M12" s="384">
        <v>19.098192000000001</v>
      </c>
      <c r="N12" s="384">
        <v>18.536255000000001</v>
      </c>
      <c r="O12" s="384">
        <v>5.1516799999999998</v>
      </c>
      <c r="P12" s="384">
        <v>118</v>
      </c>
      <c r="Q12" s="384">
        <v>20.713163999999999</v>
      </c>
      <c r="R12" s="384">
        <v>18.71838</v>
      </c>
      <c r="S12" s="384">
        <v>12.75938</v>
      </c>
      <c r="T12" s="384">
        <v>146</v>
      </c>
      <c r="U12" s="384">
        <v>26</v>
      </c>
      <c r="V12" s="384">
        <v>23</v>
      </c>
      <c r="W12" s="384">
        <v>16</v>
      </c>
    </row>
    <row r="13" spans="1:23" s="383" customFormat="1" ht="24" customHeight="1" x14ac:dyDescent="0.25">
      <c r="A13" s="5085">
        <v>200001</v>
      </c>
      <c r="B13" s="5086" t="s">
        <v>911</v>
      </c>
      <c r="C13" s="5087">
        <v>250000</v>
      </c>
      <c r="D13" s="384">
        <v>112</v>
      </c>
      <c r="E13" s="384">
        <v>25.317029999999999</v>
      </c>
      <c r="F13" s="384">
        <v>23.956865000000001</v>
      </c>
      <c r="G13" s="384">
        <v>4.519037</v>
      </c>
      <c r="H13" s="384">
        <v>136</v>
      </c>
      <c r="I13" s="384">
        <v>30.166212000000002</v>
      </c>
      <c r="J13" s="384">
        <v>27.05151</v>
      </c>
      <c r="K13" s="384">
        <v>6.4950219999999996</v>
      </c>
      <c r="L13" s="384">
        <v>115</v>
      </c>
      <c r="M13" s="384">
        <v>25.609010000000001</v>
      </c>
      <c r="N13" s="384">
        <v>25.159689</v>
      </c>
      <c r="O13" s="384">
        <v>3.6601699999999999</v>
      </c>
      <c r="P13" s="384">
        <v>127</v>
      </c>
      <c r="Q13" s="384">
        <v>28.738392999999999</v>
      </c>
      <c r="R13" s="384">
        <v>26.474907999999999</v>
      </c>
      <c r="S13" s="384">
        <v>8.5923149999999993</v>
      </c>
      <c r="T13" s="384">
        <v>119</v>
      </c>
      <c r="U13" s="384">
        <v>27</v>
      </c>
      <c r="V13" s="384">
        <v>25</v>
      </c>
      <c r="W13" s="384">
        <v>7</v>
      </c>
    </row>
    <row r="14" spans="1:23" s="383" customFormat="1" ht="24" customHeight="1" x14ac:dyDescent="0.25">
      <c r="A14" s="5085">
        <v>250001</v>
      </c>
      <c r="B14" s="5086" t="s">
        <v>911</v>
      </c>
      <c r="C14" s="5087">
        <v>500000</v>
      </c>
      <c r="D14" s="384">
        <v>40535</v>
      </c>
      <c r="E14" s="384">
        <v>16381.743689999999</v>
      </c>
      <c r="F14" s="384">
        <v>3073.0033189999999</v>
      </c>
      <c r="G14" s="384">
        <v>316.266122</v>
      </c>
      <c r="H14" s="384">
        <v>38521</v>
      </c>
      <c r="I14" s="384">
        <v>15678.809703999999</v>
      </c>
      <c r="J14" s="384">
        <v>2970.4109400000002</v>
      </c>
      <c r="K14" s="384">
        <v>314.99139700000001</v>
      </c>
      <c r="L14" s="384">
        <v>37960</v>
      </c>
      <c r="M14" s="384">
        <v>15701.054340000001</v>
      </c>
      <c r="N14" s="384">
        <v>2676.17884</v>
      </c>
      <c r="O14" s="384">
        <v>277.307771</v>
      </c>
      <c r="P14" s="384">
        <v>41834</v>
      </c>
      <c r="Q14" s="384">
        <v>17357.917341</v>
      </c>
      <c r="R14" s="384">
        <v>3005.9669939999999</v>
      </c>
      <c r="S14" s="384">
        <v>326.92029500000001</v>
      </c>
      <c r="T14" s="384">
        <v>49439</v>
      </c>
      <c r="U14" s="384">
        <v>20521</v>
      </c>
      <c r="V14" s="384">
        <v>3564</v>
      </c>
      <c r="W14" s="384">
        <v>378</v>
      </c>
    </row>
    <row r="15" spans="1:23" s="383" customFormat="1" ht="24" customHeight="1" x14ac:dyDescent="0.25">
      <c r="A15" s="5085">
        <v>500001</v>
      </c>
      <c r="B15" s="5086" t="s">
        <v>911</v>
      </c>
      <c r="C15" s="5087">
        <v>750000</v>
      </c>
      <c r="D15" s="384">
        <v>40226</v>
      </c>
      <c r="E15" s="384">
        <v>24491.435816000001</v>
      </c>
      <c r="F15" s="384">
        <v>8289.8442140000006</v>
      </c>
      <c r="G15" s="384">
        <v>1003.222745</v>
      </c>
      <c r="H15" s="384">
        <v>41396</v>
      </c>
      <c r="I15" s="384">
        <v>25298.631365000001</v>
      </c>
      <c r="J15" s="384">
        <v>8491.9243289999995</v>
      </c>
      <c r="K15" s="384">
        <v>1048.466858</v>
      </c>
      <c r="L15" s="384">
        <v>40199</v>
      </c>
      <c r="M15" s="384">
        <v>24535.519982999998</v>
      </c>
      <c r="N15" s="384">
        <v>8017.2702280000003</v>
      </c>
      <c r="O15" s="384">
        <v>939.82662900000003</v>
      </c>
      <c r="P15" s="384">
        <v>47606</v>
      </c>
      <c r="Q15" s="384">
        <v>29100.966938000001</v>
      </c>
      <c r="R15" s="384">
        <v>9657.5910789999998</v>
      </c>
      <c r="S15" s="384">
        <v>1110.496333</v>
      </c>
      <c r="T15" s="384">
        <v>53965</v>
      </c>
      <c r="U15" s="384">
        <v>32989</v>
      </c>
      <c r="V15" s="384">
        <v>11084</v>
      </c>
      <c r="W15" s="384">
        <v>1183</v>
      </c>
    </row>
    <row r="16" spans="1:23" s="383" customFormat="1" ht="24" customHeight="1" x14ac:dyDescent="0.25">
      <c r="A16" s="5085">
        <v>750001</v>
      </c>
      <c r="B16" s="5086" t="s">
        <v>911</v>
      </c>
      <c r="C16" s="5087">
        <v>1000000</v>
      </c>
      <c r="D16" s="384">
        <v>17597</v>
      </c>
      <c r="E16" s="384">
        <v>15118.468924999999</v>
      </c>
      <c r="F16" s="384">
        <v>7495.5841039999996</v>
      </c>
      <c r="G16" s="384">
        <v>1127.62103</v>
      </c>
      <c r="H16" s="384">
        <v>18628</v>
      </c>
      <c r="I16" s="384">
        <v>15996.634789</v>
      </c>
      <c r="J16" s="384">
        <v>7800.366935</v>
      </c>
      <c r="K16" s="384">
        <v>1184.896876</v>
      </c>
      <c r="L16" s="384">
        <v>18372</v>
      </c>
      <c r="M16" s="384">
        <v>15745.161909</v>
      </c>
      <c r="N16" s="384">
        <v>7419.3274339999998</v>
      </c>
      <c r="O16" s="384">
        <v>1117.295253</v>
      </c>
      <c r="P16" s="384">
        <v>22277</v>
      </c>
      <c r="Q16" s="384">
        <v>19150.257421999999</v>
      </c>
      <c r="R16" s="384">
        <v>9058.171934</v>
      </c>
      <c r="S16" s="384">
        <v>1385.1949</v>
      </c>
      <c r="T16" s="384">
        <v>24696</v>
      </c>
      <c r="U16" s="384">
        <v>21240</v>
      </c>
      <c r="V16" s="384">
        <v>10313</v>
      </c>
      <c r="W16" s="384">
        <v>1326</v>
      </c>
    </row>
    <row r="17" spans="1:23" s="383" customFormat="1" ht="24" customHeight="1" x14ac:dyDescent="0.25">
      <c r="A17" s="5085">
        <v>1000001</v>
      </c>
      <c r="B17" s="5086" t="s">
        <v>911</v>
      </c>
      <c r="C17" s="5087">
        <v>1500000</v>
      </c>
      <c r="D17" s="384">
        <v>13236</v>
      </c>
      <c r="E17" s="384">
        <v>15944.93901</v>
      </c>
      <c r="F17" s="384">
        <v>9904.0755119999994</v>
      </c>
      <c r="G17" s="384">
        <v>1498.3546490000001</v>
      </c>
      <c r="H17" s="384">
        <v>13822</v>
      </c>
      <c r="I17" s="384">
        <v>16616.393996999999</v>
      </c>
      <c r="J17" s="384">
        <v>10219.578148000001</v>
      </c>
      <c r="K17" s="384">
        <v>1552.4500190000001</v>
      </c>
      <c r="L17" s="384">
        <v>13459</v>
      </c>
      <c r="M17" s="384">
        <v>16163.902899999999</v>
      </c>
      <c r="N17" s="384">
        <v>9745.6499710000007</v>
      </c>
      <c r="O17" s="384">
        <v>1484.3374819999999</v>
      </c>
      <c r="P17" s="384">
        <v>16701</v>
      </c>
      <c r="Q17" s="384">
        <v>20050.484608999999</v>
      </c>
      <c r="R17" s="384">
        <v>12018.849689000001</v>
      </c>
      <c r="S17" s="384">
        <v>1844.8908590000001</v>
      </c>
      <c r="T17" s="384">
        <v>18269</v>
      </c>
      <c r="U17" s="384">
        <v>21956</v>
      </c>
      <c r="V17" s="384">
        <v>12870</v>
      </c>
      <c r="W17" s="384">
        <v>1957</v>
      </c>
    </row>
    <row r="18" spans="1:23" s="383" customFormat="1" ht="24" customHeight="1" x14ac:dyDescent="0.25">
      <c r="A18" s="5085">
        <v>1500001</v>
      </c>
      <c r="B18" s="5086" t="s">
        <v>911</v>
      </c>
      <c r="C18" s="5087">
        <v>2000000</v>
      </c>
      <c r="D18" s="384">
        <v>4772</v>
      </c>
      <c r="E18" s="384">
        <v>8195.0969760000007</v>
      </c>
      <c r="F18" s="384">
        <v>5939.9923289999997</v>
      </c>
      <c r="G18" s="384">
        <v>908.19134899999995</v>
      </c>
      <c r="H18" s="384">
        <v>5016</v>
      </c>
      <c r="I18" s="384">
        <v>8636.1059089999999</v>
      </c>
      <c r="J18" s="384">
        <v>6220.67785</v>
      </c>
      <c r="K18" s="384">
        <v>1005.4987190000001</v>
      </c>
      <c r="L18" s="384">
        <v>4985</v>
      </c>
      <c r="M18" s="384">
        <v>8544.2228469999991</v>
      </c>
      <c r="N18" s="384">
        <v>6079.7849910000004</v>
      </c>
      <c r="O18" s="384">
        <v>933.70958599999994</v>
      </c>
      <c r="P18" s="384">
        <v>6085</v>
      </c>
      <c r="Q18" s="384">
        <v>10449.214962</v>
      </c>
      <c r="R18" s="384">
        <v>7363.9091399999998</v>
      </c>
      <c r="S18" s="384">
        <v>1131.2195999999999</v>
      </c>
      <c r="T18" s="384">
        <v>6812</v>
      </c>
      <c r="U18" s="384">
        <v>11703</v>
      </c>
      <c r="V18" s="384">
        <v>8002</v>
      </c>
      <c r="W18" s="384">
        <v>1229</v>
      </c>
    </row>
    <row r="19" spans="1:23" s="383" customFormat="1" ht="24" customHeight="1" x14ac:dyDescent="0.25">
      <c r="A19" s="5085">
        <v>2000001</v>
      </c>
      <c r="B19" s="5086" t="s">
        <v>911</v>
      </c>
      <c r="C19" s="5087">
        <v>2500000</v>
      </c>
      <c r="D19" s="384">
        <v>2416</v>
      </c>
      <c r="E19" s="384">
        <v>5379.1566979999998</v>
      </c>
      <c r="F19" s="384">
        <v>4214.1949320000003</v>
      </c>
      <c r="G19" s="384">
        <v>641.07671200000004</v>
      </c>
      <c r="H19" s="384">
        <v>2507</v>
      </c>
      <c r="I19" s="384">
        <v>5584.7102709999999</v>
      </c>
      <c r="J19" s="384">
        <v>4352.1766729999999</v>
      </c>
      <c r="K19" s="384">
        <v>696.52754200000004</v>
      </c>
      <c r="L19" s="384">
        <v>2425</v>
      </c>
      <c r="M19" s="384">
        <v>5401.13591</v>
      </c>
      <c r="N19" s="384">
        <v>4177.2195599999995</v>
      </c>
      <c r="O19" s="384">
        <v>651.19955100000004</v>
      </c>
      <c r="P19" s="384">
        <v>2896</v>
      </c>
      <c r="Q19" s="384">
        <v>6425.3777200000004</v>
      </c>
      <c r="R19" s="384">
        <v>4938.9058770000001</v>
      </c>
      <c r="S19" s="384">
        <v>759.26640699999996</v>
      </c>
      <c r="T19" s="384">
        <v>3343</v>
      </c>
      <c r="U19" s="384">
        <v>7439</v>
      </c>
      <c r="V19" s="384">
        <v>5570</v>
      </c>
      <c r="W19" s="384">
        <v>850</v>
      </c>
    </row>
    <row r="20" spans="1:23" s="383" customFormat="1" ht="24" customHeight="1" x14ac:dyDescent="0.25">
      <c r="A20" s="5085">
        <v>2500001</v>
      </c>
      <c r="B20" s="5086" t="s">
        <v>911</v>
      </c>
      <c r="C20" s="5087">
        <v>5000000</v>
      </c>
      <c r="D20" s="384">
        <v>3799</v>
      </c>
      <c r="E20" s="384">
        <v>12916.690961</v>
      </c>
      <c r="F20" s="384">
        <v>11103.955062999999</v>
      </c>
      <c r="G20" s="384">
        <v>1740.939398</v>
      </c>
      <c r="H20" s="384">
        <v>4000</v>
      </c>
      <c r="I20" s="384">
        <v>13657.079496</v>
      </c>
      <c r="J20" s="384">
        <v>11689.90029</v>
      </c>
      <c r="K20" s="384">
        <v>1892.3053709999999</v>
      </c>
      <c r="L20" s="384">
        <v>4177</v>
      </c>
      <c r="M20" s="384">
        <v>13966.830062000001</v>
      </c>
      <c r="N20" s="384">
        <v>11827.193389</v>
      </c>
      <c r="O20" s="384">
        <v>2057.9996940000001</v>
      </c>
      <c r="P20" s="384">
        <v>4793</v>
      </c>
      <c r="Q20" s="384">
        <v>16115.832759000001</v>
      </c>
      <c r="R20" s="384">
        <v>13581.255939999999</v>
      </c>
      <c r="S20" s="384">
        <v>2425.9023790000001</v>
      </c>
      <c r="T20" s="384">
        <v>5467</v>
      </c>
      <c r="U20" s="384">
        <v>18430</v>
      </c>
      <c r="V20" s="384">
        <v>15206</v>
      </c>
      <c r="W20" s="384">
        <v>2679</v>
      </c>
    </row>
    <row r="21" spans="1:23" s="383" customFormat="1" ht="24" customHeight="1" x14ac:dyDescent="0.25">
      <c r="A21" s="5088"/>
      <c r="B21" s="5086" t="s">
        <v>1148</v>
      </c>
      <c r="C21" s="5089"/>
      <c r="D21" s="384">
        <v>1799</v>
      </c>
      <c r="E21" s="384">
        <v>15649.418175000001</v>
      </c>
      <c r="F21" s="384">
        <v>14858.307724</v>
      </c>
      <c r="G21" s="384">
        <v>2854.7416539999999</v>
      </c>
      <c r="H21" s="384">
        <v>1822</v>
      </c>
      <c r="I21" s="384">
        <v>17453.411606999998</v>
      </c>
      <c r="J21" s="384">
        <v>16603.245650000001</v>
      </c>
      <c r="K21" s="384">
        <v>3221.7679939999998</v>
      </c>
      <c r="L21" s="384">
        <v>1549</v>
      </c>
      <c r="M21" s="384">
        <v>13928.837347000001</v>
      </c>
      <c r="N21" s="384">
        <v>13174.588207999999</v>
      </c>
      <c r="O21" s="384">
        <v>3355.9211650000002</v>
      </c>
      <c r="P21" s="384">
        <v>1870</v>
      </c>
      <c r="Q21" s="384">
        <v>18308.603104999998</v>
      </c>
      <c r="R21" s="384">
        <v>17291.696061999999</v>
      </c>
      <c r="S21" s="384">
        <v>4429.1533810000001</v>
      </c>
      <c r="T21" s="384">
        <v>2054</v>
      </c>
      <c r="U21" s="384">
        <v>20088</v>
      </c>
      <c r="V21" s="384">
        <v>18803</v>
      </c>
      <c r="W21" s="384">
        <v>4824</v>
      </c>
    </row>
    <row r="22" spans="1:23" s="385" customFormat="1" ht="16.5" customHeight="1" x14ac:dyDescent="0.25">
      <c r="A22" s="5090"/>
      <c r="B22" s="5091" t="s">
        <v>6</v>
      </c>
      <c r="C22" s="5092"/>
      <c r="D22" s="5093">
        <v>125305</v>
      </c>
      <c r="E22" s="5093">
        <v>114176.243715</v>
      </c>
      <c r="F22" s="5093">
        <v>64972.298219999997</v>
      </c>
      <c r="G22" s="5093">
        <v>10110.966262</v>
      </c>
      <c r="H22" s="5093">
        <v>126607</v>
      </c>
      <c r="I22" s="5093">
        <v>119017.691794</v>
      </c>
      <c r="J22" s="5093">
        <v>68435.737580999994</v>
      </c>
      <c r="K22" s="5093">
        <v>10997.881873</v>
      </c>
      <c r="L22" s="5093">
        <v>123834</v>
      </c>
      <c r="M22" s="5093">
        <v>114062.82773400001</v>
      </c>
      <c r="N22" s="5093">
        <v>63191.378226000001</v>
      </c>
      <c r="O22" s="5093">
        <v>10848.485022000001</v>
      </c>
      <c r="P22" s="5093">
        <v>144894</v>
      </c>
      <c r="Q22" s="5093">
        <v>137047.18702499999</v>
      </c>
      <c r="R22" s="5093">
        <v>76997.661865999995</v>
      </c>
      <c r="S22" s="5093">
        <v>13492.215382</v>
      </c>
      <c r="T22" s="5094">
        <v>164964</v>
      </c>
      <c r="U22" s="5094">
        <v>154457.52361800001</v>
      </c>
      <c r="V22" s="5094">
        <v>85496</v>
      </c>
      <c r="W22" s="5094">
        <v>14563</v>
      </c>
    </row>
    <row r="23" spans="1:23" ht="15.75" customHeight="1" x14ac:dyDescent="0.25">
      <c r="A23" s="76" t="s">
        <v>1149</v>
      </c>
      <c r="B23" s="386"/>
      <c r="C23" s="387"/>
      <c r="D23" s="5095"/>
      <c r="E23" s="5096"/>
      <c r="F23" s="5095"/>
      <c r="G23" s="5095"/>
      <c r="H23" s="5095"/>
      <c r="I23" s="5095"/>
      <c r="J23" s="5095"/>
      <c r="K23" s="5095"/>
      <c r="L23" s="383"/>
      <c r="M23" s="388"/>
      <c r="N23" s="5095"/>
      <c r="O23" s="5095"/>
      <c r="P23" s="383"/>
    </row>
    <row r="24" spans="1:23" s="383" customFormat="1" ht="19.5" customHeight="1" x14ac:dyDescent="0.25">
      <c r="A24" s="76" t="s">
        <v>1150</v>
      </c>
      <c r="B24" s="386"/>
      <c r="C24" s="387"/>
      <c r="D24" s="5095"/>
      <c r="E24" s="5097"/>
      <c r="F24" s="42"/>
      <c r="G24" s="42"/>
      <c r="H24" s="42"/>
      <c r="I24" s="42"/>
      <c r="J24" s="42"/>
      <c r="K24" s="42"/>
      <c r="M24" s="388"/>
      <c r="N24" s="5098"/>
      <c r="O24" s="5098"/>
      <c r="P24" s="42"/>
    </row>
    <row r="25" spans="1:23" ht="13.8" x14ac:dyDescent="0.25">
      <c r="L25" s="383"/>
      <c r="M25" s="388"/>
      <c r="N25" s="5095"/>
      <c r="O25" s="5095"/>
    </row>
    <row r="26" spans="1:23" x14ac:dyDescent="0.25">
      <c r="L26" s="5095"/>
      <c r="M26" s="5095"/>
      <c r="N26" s="5095"/>
      <c r="O26" s="5095"/>
    </row>
    <row r="27" spans="1:23" x14ac:dyDescent="0.25">
      <c r="L27" s="5095"/>
      <c r="M27" s="5095"/>
      <c r="N27" s="5095"/>
      <c r="O27" s="5095"/>
    </row>
    <row r="28" spans="1:23" x14ac:dyDescent="0.25">
      <c r="L28" s="5095"/>
      <c r="M28" s="5095"/>
      <c r="N28" s="5095"/>
      <c r="O28" s="5095"/>
    </row>
    <row r="29" spans="1:23" x14ac:dyDescent="0.25">
      <c r="L29" s="5095"/>
      <c r="M29" s="5095"/>
      <c r="N29" s="5095"/>
      <c r="O29" s="5095"/>
    </row>
  </sheetData>
  <mergeCells count="11">
    <mergeCell ref="A1:C1"/>
    <mergeCell ref="A2:O2"/>
    <mergeCell ref="D5:G5"/>
    <mergeCell ref="H5:K5"/>
    <mergeCell ref="L5:O5"/>
    <mergeCell ref="T5:W5"/>
    <mergeCell ref="S6:S7"/>
    <mergeCell ref="W6:W7"/>
    <mergeCell ref="A7:C7"/>
    <mergeCell ref="A9:C9"/>
    <mergeCell ref="P5:S5"/>
  </mergeCells>
  <hyperlinks>
    <hyperlink ref="A1" location="CONTENT!A1" display="Back to table of contents" xr:uid="{CFD5F63C-EA42-4530-ADF3-092CE48249E6}"/>
    <hyperlink ref="A1:C1" location="CONTENT!B71" display="Back to table of contents" xr:uid="{9F441BE9-1764-498E-80A0-9611A8BE5DD8}"/>
  </hyperlinks>
  <pageMargins left="0.7" right="0.7" top="0.75" bottom="0.53" header="0.3" footer="0.3"/>
  <pageSetup paperSize="9"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3811-043A-4D12-BE41-CB82DC0E22B3}">
  <dimension ref="A1:M30"/>
  <sheetViews>
    <sheetView showGridLines="0" zoomScaleNormal="100" workbookViewId="0">
      <selection sqref="A1:C1"/>
    </sheetView>
  </sheetViews>
  <sheetFormatPr defaultColWidth="7.19921875" defaultRowHeight="15.6" x14ac:dyDescent="0.3"/>
  <cols>
    <col min="1" max="2" width="2.19921875" style="419" customWidth="1"/>
    <col min="3" max="3" width="6" style="420" customWidth="1"/>
    <col min="4" max="4" width="0.8984375" style="419" customWidth="1"/>
    <col min="5" max="5" width="11.19921875" style="419" customWidth="1"/>
    <col min="6" max="13" width="11.3984375" style="419" customWidth="1"/>
    <col min="14" max="16384" width="7.19921875" style="419"/>
  </cols>
  <sheetData>
    <row r="1" spans="1:13" s="1" customFormat="1" x14ac:dyDescent="0.3">
      <c r="A1" s="5863" t="s">
        <v>0</v>
      </c>
      <c r="B1" s="5863"/>
      <c r="C1" s="5863"/>
    </row>
    <row r="2" spans="1:13" s="383" customFormat="1" ht="19.5" customHeight="1" x14ac:dyDescent="0.25">
      <c r="A2" s="389" t="s">
        <v>1151</v>
      </c>
      <c r="C2" s="390"/>
    </row>
    <row r="3" spans="1:13" s="392" customFormat="1" ht="6" customHeight="1" x14ac:dyDescent="0.3">
      <c r="A3" s="391"/>
      <c r="C3" s="393"/>
      <c r="L3" s="394"/>
      <c r="M3" s="395"/>
    </row>
    <row r="4" spans="1:13" s="383" customFormat="1" ht="25.5" customHeight="1" x14ac:dyDescent="0.25">
      <c r="A4" s="396"/>
      <c r="B4" s="397"/>
      <c r="C4" s="398"/>
      <c r="D4" s="397"/>
      <c r="E4" s="399"/>
      <c r="F4" s="6012" t="s">
        <v>1152</v>
      </c>
      <c r="G4" s="6013"/>
      <c r="H4" s="6013"/>
      <c r="I4" s="6014"/>
      <c r="J4" s="6012" t="s">
        <v>1134</v>
      </c>
      <c r="K4" s="6013"/>
      <c r="L4" s="6013"/>
      <c r="M4" s="6014"/>
    </row>
    <row r="5" spans="1:13" s="385" customFormat="1" ht="25.5" customHeight="1" x14ac:dyDescent="0.25">
      <c r="A5" s="400"/>
      <c r="B5" s="70"/>
      <c r="C5" s="70"/>
      <c r="D5" s="87" t="s">
        <v>1153</v>
      </c>
      <c r="E5" s="401"/>
      <c r="F5" s="402" t="s">
        <v>1140</v>
      </c>
      <c r="G5" s="402" t="s">
        <v>1154</v>
      </c>
      <c r="H5" s="402" t="s">
        <v>1155</v>
      </c>
      <c r="I5" s="403" t="s">
        <v>1156</v>
      </c>
      <c r="J5" s="402" t="s">
        <v>1140</v>
      </c>
      <c r="K5" s="402" t="s">
        <v>1154</v>
      </c>
      <c r="L5" s="402" t="s">
        <v>1155</v>
      </c>
      <c r="M5" s="403" t="s">
        <v>1156</v>
      </c>
    </row>
    <row r="6" spans="1:13" s="385" customFormat="1" ht="25.5" customHeight="1" x14ac:dyDescent="0.25">
      <c r="A6" s="404"/>
      <c r="B6" s="405"/>
      <c r="C6" s="405"/>
      <c r="D6" s="267" t="s">
        <v>1143</v>
      </c>
      <c r="E6" s="406"/>
      <c r="F6" s="407" t="s">
        <v>1157</v>
      </c>
      <c r="G6" s="407" t="s">
        <v>1146</v>
      </c>
      <c r="H6" s="407" t="s">
        <v>1146</v>
      </c>
      <c r="I6" s="408" t="s">
        <v>1146</v>
      </c>
      <c r="J6" s="407" t="s">
        <v>1157</v>
      </c>
      <c r="K6" s="407" t="s">
        <v>1146</v>
      </c>
      <c r="L6" s="407" t="s">
        <v>1146</v>
      </c>
      <c r="M6" s="408" t="s">
        <v>1146</v>
      </c>
    </row>
    <row r="7" spans="1:13" s="383" customFormat="1" ht="25.5" customHeight="1" x14ac:dyDescent="0.25">
      <c r="A7" s="396"/>
      <c r="B7" s="6015" t="s">
        <v>1158</v>
      </c>
      <c r="C7" s="6015"/>
      <c r="D7" s="6015"/>
      <c r="E7" s="6016"/>
      <c r="F7" s="384">
        <v>266</v>
      </c>
      <c r="G7" s="409">
        <v>11.532692085936436</v>
      </c>
      <c r="H7" s="409">
        <v>12.276790064673685</v>
      </c>
      <c r="I7" s="409">
        <v>2.1695029817591096</v>
      </c>
      <c r="J7" s="384">
        <v>256</v>
      </c>
      <c r="K7" s="409">
        <v>11.672439549261044</v>
      </c>
      <c r="L7" s="409">
        <v>11.99761084333333</v>
      </c>
      <c r="M7" s="409">
        <v>1.4756376962570281</v>
      </c>
    </row>
    <row r="8" spans="1:13" s="383" customFormat="1" ht="30" customHeight="1" x14ac:dyDescent="0.25">
      <c r="A8" s="410"/>
      <c r="B8" s="42"/>
      <c r="C8" s="411" t="s">
        <v>1159</v>
      </c>
      <c r="D8" s="411" t="s">
        <v>911</v>
      </c>
      <c r="E8" s="412">
        <v>150000</v>
      </c>
      <c r="F8" s="384">
        <v>107</v>
      </c>
      <c r="G8" s="409">
        <v>13.343817448947368</v>
      </c>
      <c r="H8" s="409">
        <v>4.2058568160230765</v>
      </c>
      <c r="I8" s="409">
        <v>1.9913048113336032</v>
      </c>
      <c r="J8" s="384">
        <v>108</v>
      </c>
      <c r="K8" s="409">
        <v>13.119011135636143</v>
      </c>
      <c r="L8" s="409">
        <v>7.420876289496384</v>
      </c>
      <c r="M8" s="409">
        <v>1.038548004875502</v>
      </c>
    </row>
    <row r="9" spans="1:13" s="383" customFormat="1" ht="30" customHeight="1" x14ac:dyDescent="0.25">
      <c r="A9" s="410"/>
      <c r="B9" s="42"/>
      <c r="C9" s="411" t="s">
        <v>1160</v>
      </c>
      <c r="D9" s="411" t="s">
        <v>911</v>
      </c>
      <c r="E9" s="412">
        <v>250000</v>
      </c>
      <c r="F9" s="384">
        <v>217</v>
      </c>
      <c r="G9" s="409">
        <v>43.182118712238861</v>
      </c>
      <c r="H9" s="409">
        <v>17.503280244072467</v>
      </c>
      <c r="I9" s="409">
        <v>2.8260383087408907</v>
      </c>
      <c r="J9" s="384">
        <v>215</v>
      </c>
      <c r="K9" s="409">
        <v>42.378173661304018</v>
      </c>
      <c r="L9" s="409">
        <v>12.718694742632531</v>
      </c>
      <c r="M9" s="409">
        <v>2.350993661157831</v>
      </c>
    </row>
    <row r="10" spans="1:13" s="383" customFormat="1" ht="30" customHeight="1" x14ac:dyDescent="0.25">
      <c r="A10" s="410"/>
      <c r="B10" s="42"/>
      <c r="C10" s="411" t="s">
        <v>1161</v>
      </c>
      <c r="D10" s="411" t="s">
        <v>911</v>
      </c>
      <c r="E10" s="412">
        <v>500000</v>
      </c>
      <c r="F10" s="384">
        <v>447</v>
      </c>
      <c r="G10" s="409">
        <v>168.56320372836217</v>
      </c>
      <c r="H10" s="409">
        <v>45.25230477858824</v>
      </c>
      <c r="I10" s="409">
        <v>7.9744461774306998</v>
      </c>
      <c r="J10" s="384">
        <v>502</v>
      </c>
      <c r="K10" s="409">
        <v>188.70927888402088</v>
      </c>
      <c r="L10" s="409">
        <v>157.78981658402085</v>
      </c>
      <c r="M10" s="409">
        <v>11.109240709365862</v>
      </c>
    </row>
    <row r="11" spans="1:13" s="383" customFormat="1" ht="30" customHeight="1" x14ac:dyDescent="0.25">
      <c r="A11" s="410"/>
      <c r="B11" s="42"/>
      <c r="C11" s="411" t="s">
        <v>1162</v>
      </c>
      <c r="D11" s="411" t="s">
        <v>911</v>
      </c>
      <c r="E11" s="412">
        <v>750000</v>
      </c>
      <c r="F11" s="384">
        <v>478</v>
      </c>
      <c r="G11" s="409">
        <v>297.73424369529033</v>
      </c>
      <c r="H11" s="409">
        <v>88.844241867959525</v>
      </c>
      <c r="I11" s="409">
        <v>10.739641349417001</v>
      </c>
      <c r="J11" s="384">
        <v>529</v>
      </c>
      <c r="K11" s="409">
        <v>331.40909045237674</v>
      </c>
      <c r="L11" s="409">
        <v>81.018352722522479</v>
      </c>
      <c r="M11" s="409">
        <v>13.198734624655826</v>
      </c>
    </row>
    <row r="12" spans="1:13" s="383" customFormat="1" ht="30" customHeight="1" x14ac:dyDescent="0.25">
      <c r="A12" s="410"/>
      <c r="B12" s="42"/>
      <c r="C12" s="411" t="s">
        <v>1163</v>
      </c>
      <c r="D12" s="411" t="s">
        <v>911</v>
      </c>
      <c r="E12" s="412" t="s">
        <v>1164</v>
      </c>
      <c r="F12" s="384">
        <v>463</v>
      </c>
      <c r="G12" s="409">
        <v>406.3453570863042</v>
      </c>
      <c r="H12" s="409">
        <v>76.810428393902811</v>
      </c>
      <c r="I12" s="409">
        <v>11.537104090985135</v>
      </c>
      <c r="J12" s="384">
        <v>431</v>
      </c>
      <c r="K12" s="409">
        <v>377.15769858334534</v>
      </c>
      <c r="L12" s="409">
        <v>71.904832461026103</v>
      </c>
      <c r="M12" s="409">
        <v>11.783534358940161</v>
      </c>
    </row>
    <row r="13" spans="1:13" s="383" customFormat="1" ht="27" customHeight="1" x14ac:dyDescent="0.25">
      <c r="A13" s="410"/>
      <c r="B13" s="42"/>
      <c r="C13" s="411" t="s">
        <v>1165</v>
      </c>
      <c r="D13" s="411" t="s">
        <v>911</v>
      </c>
      <c r="E13" s="412" t="s">
        <v>1166</v>
      </c>
      <c r="F13" s="384">
        <v>880</v>
      </c>
      <c r="G13" s="409">
        <v>1099.1235872970426</v>
      </c>
      <c r="H13" s="409">
        <v>306.45501733079766</v>
      </c>
      <c r="I13" s="409">
        <v>33.215158841281884</v>
      </c>
      <c r="J13" s="384">
        <v>889</v>
      </c>
      <c r="K13" s="409">
        <v>1109.6018936217142</v>
      </c>
      <c r="L13" s="409">
        <v>221.12789527136866</v>
      </c>
      <c r="M13" s="409">
        <v>33.965828775150193</v>
      </c>
    </row>
    <row r="14" spans="1:13" s="383" customFormat="1" ht="30" customHeight="1" x14ac:dyDescent="0.25">
      <c r="A14" s="410"/>
      <c r="B14" s="42"/>
      <c r="C14" s="411" t="s">
        <v>1167</v>
      </c>
      <c r="D14" s="411" t="s">
        <v>911</v>
      </c>
      <c r="E14" s="412" t="s">
        <v>1168</v>
      </c>
      <c r="F14" s="384">
        <v>752</v>
      </c>
      <c r="G14" s="409">
        <v>1314.6004609415754</v>
      </c>
      <c r="H14" s="409">
        <v>260.2622382552338</v>
      </c>
      <c r="I14" s="409">
        <v>33.435889741117897</v>
      </c>
      <c r="J14" s="384">
        <v>837</v>
      </c>
      <c r="K14" s="409">
        <v>1454.6677570695208</v>
      </c>
      <c r="L14" s="409">
        <v>246.24526593796057</v>
      </c>
      <c r="M14" s="409">
        <v>33.805835016801204</v>
      </c>
    </row>
    <row r="15" spans="1:13" s="383" customFormat="1" ht="30" customHeight="1" x14ac:dyDescent="0.25">
      <c r="A15" s="410"/>
      <c r="B15" s="42"/>
      <c r="C15" s="411" t="s">
        <v>1169</v>
      </c>
      <c r="D15" s="411" t="s">
        <v>911</v>
      </c>
      <c r="E15" s="412" t="s">
        <v>1170</v>
      </c>
      <c r="F15" s="384">
        <v>3115</v>
      </c>
      <c r="G15" s="409">
        <v>10436.992790873535</v>
      </c>
      <c r="H15" s="409">
        <v>1712.534136047323</v>
      </c>
      <c r="I15" s="409">
        <v>203.64928514682057</v>
      </c>
      <c r="J15" s="384">
        <v>3212</v>
      </c>
      <c r="K15" s="409">
        <v>10806.8221940694</v>
      </c>
      <c r="L15" s="409">
        <v>1626.6438185997313</v>
      </c>
      <c r="M15" s="409">
        <v>209.58608010553255</v>
      </c>
    </row>
    <row r="16" spans="1:13" s="383" customFormat="1" ht="26.25" customHeight="1" x14ac:dyDescent="0.25">
      <c r="A16" s="410"/>
      <c r="B16" s="42"/>
      <c r="C16" s="411" t="s">
        <v>1171</v>
      </c>
      <c r="D16" s="411" t="s">
        <v>911</v>
      </c>
      <c r="E16" s="412" t="s">
        <v>1172</v>
      </c>
      <c r="F16" s="384">
        <v>2075</v>
      </c>
      <c r="G16" s="409">
        <v>14408.133772378831</v>
      </c>
      <c r="H16" s="409">
        <v>2371.1944542678389</v>
      </c>
      <c r="I16" s="409">
        <v>248.91593855189402</v>
      </c>
      <c r="J16" s="384">
        <v>2285</v>
      </c>
      <c r="K16" s="409">
        <v>15938.917011017116</v>
      </c>
      <c r="L16" s="409">
        <v>2830.248873685543</v>
      </c>
      <c r="M16" s="409">
        <v>316.25894826392067</v>
      </c>
    </row>
    <row r="17" spans="1:13" s="383" customFormat="1" ht="30" customHeight="1" x14ac:dyDescent="0.25">
      <c r="A17" s="410"/>
      <c r="B17" s="6017" t="s">
        <v>1173</v>
      </c>
      <c r="C17" s="6017"/>
      <c r="D17" s="6017"/>
      <c r="E17" s="6018"/>
      <c r="F17" s="384">
        <v>5477</v>
      </c>
      <c r="G17" s="409">
        <v>1878141.8476226728</v>
      </c>
      <c r="H17" s="409">
        <v>248106.67891905716</v>
      </c>
      <c r="I17" s="409">
        <v>14828.396325545509</v>
      </c>
      <c r="J17" s="384">
        <v>5693</v>
      </c>
      <c r="K17" s="409">
        <v>1538000.6749681085</v>
      </c>
      <c r="L17" s="409">
        <v>284374.75444886275</v>
      </c>
      <c r="M17" s="409">
        <v>13932.298139175868</v>
      </c>
    </row>
    <row r="18" spans="1:13" s="383" customFormat="1" ht="25.5" customHeight="1" x14ac:dyDescent="0.25">
      <c r="A18" s="410"/>
      <c r="B18" s="6019" t="s">
        <v>1174</v>
      </c>
      <c r="C18" s="6019"/>
      <c r="D18" s="6019"/>
      <c r="E18" s="6020"/>
      <c r="F18" s="384">
        <v>149</v>
      </c>
      <c r="G18" s="413">
        <v>0</v>
      </c>
      <c r="H18" s="409">
        <v>977.1525041748813</v>
      </c>
      <c r="I18" s="409">
        <v>37.999012079273832</v>
      </c>
      <c r="J18" s="384">
        <v>164</v>
      </c>
      <c r="K18" s="413">
        <v>0</v>
      </c>
      <c r="L18" s="409">
        <v>562.56854269933433</v>
      </c>
      <c r="M18" s="409">
        <v>29.48489160908192</v>
      </c>
    </row>
    <row r="19" spans="1:13" s="417" customFormat="1" ht="20.25" customHeight="1" x14ac:dyDescent="0.3">
      <c r="A19" s="414"/>
      <c r="B19" s="415"/>
      <c r="C19" s="6011" t="s">
        <v>6</v>
      </c>
      <c r="D19" s="6011"/>
      <c r="E19" s="5950"/>
      <c r="F19" s="416">
        <v>14426</v>
      </c>
      <c r="G19" s="416">
        <v>1906341.399666921</v>
      </c>
      <c r="H19" s="416">
        <v>253979.17017129832</v>
      </c>
      <c r="I19" s="416">
        <v>15422.849647625568</v>
      </c>
      <c r="J19" s="416">
        <v>15121</v>
      </c>
      <c r="K19" s="416">
        <v>1568275.1295161515</v>
      </c>
      <c r="L19" s="416">
        <v>290204.43902869994</v>
      </c>
      <c r="M19" s="416">
        <v>14596.356412001604</v>
      </c>
    </row>
    <row r="20" spans="1:13" s="386" customFormat="1" ht="17.25" customHeight="1" x14ac:dyDescent="0.25">
      <c r="B20" s="76" t="s">
        <v>1175</v>
      </c>
      <c r="C20" s="418"/>
      <c r="D20" s="76"/>
      <c r="E20" s="76"/>
      <c r="F20" s="418"/>
      <c r="G20" s="418"/>
      <c r="H20" s="76"/>
      <c r="I20" s="76"/>
      <c r="M20" s="387"/>
    </row>
    <row r="21" spans="1:13" s="383" customFormat="1" ht="12" customHeight="1" x14ac:dyDescent="0.25">
      <c r="B21" s="76" t="s">
        <v>1150</v>
      </c>
      <c r="C21" s="99"/>
      <c r="D21" s="42"/>
      <c r="E21" s="42"/>
      <c r="F21" s="99"/>
      <c r="G21" s="99"/>
      <c r="H21" s="99"/>
      <c r="I21" s="99"/>
      <c r="J21" s="99"/>
      <c r="K21" s="99"/>
      <c r="L21" s="99"/>
      <c r="M21" s="99"/>
    </row>
    <row r="22" spans="1:13" s="383" customFormat="1" ht="12" customHeight="1" x14ac:dyDescent="0.25">
      <c r="B22" s="76"/>
      <c r="C22" s="390"/>
      <c r="F22" s="388"/>
      <c r="G22" s="388"/>
      <c r="H22" s="388"/>
      <c r="I22" s="388"/>
      <c r="J22" s="388"/>
      <c r="K22" s="388"/>
      <c r="L22" s="388"/>
      <c r="M22" s="388"/>
    </row>
    <row r="23" spans="1:13" x14ac:dyDescent="0.3">
      <c r="F23" s="421"/>
      <c r="G23" s="421"/>
      <c r="H23" s="421"/>
      <c r="I23" s="421"/>
      <c r="J23" s="421"/>
      <c r="K23" s="421"/>
      <c r="L23" s="421"/>
      <c r="M23" s="421"/>
    </row>
    <row r="24" spans="1:13" x14ac:dyDescent="0.3">
      <c r="F24" s="421"/>
      <c r="G24" s="421"/>
      <c r="H24" s="421"/>
      <c r="I24" s="421"/>
      <c r="J24" s="421"/>
      <c r="K24" s="421"/>
      <c r="L24" s="421"/>
      <c r="M24" s="421"/>
    </row>
    <row r="25" spans="1:13" x14ac:dyDescent="0.3">
      <c r="F25" s="421"/>
      <c r="G25" s="421"/>
      <c r="H25" s="421"/>
      <c r="I25" s="421"/>
      <c r="J25" s="421"/>
      <c r="K25" s="421"/>
      <c r="L25" s="421"/>
      <c r="M25" s="421"/>
    </row>
    <row r="26" spans="1:13" x14ac:dyDescent="0.3">
      <c r="J26" s="421"/>
    </row>
    <row r="27" spans="1:13" x14ac:dyDescent="0.3">
      <c r="J27" s="421"/>
    </row>
    <row r="28" spans="1:13" x14ac:dyDescent="0.3">
      <c r="J28" s="421"/>
    </row>
    <row r="29" spans="1:13" x14ac:dyDescent="0.3">
      <c r="J29" s="421"/>
    </row>
    <row r="30" spans="1:13" x14ac:dyDescent="0.3">
      <c r="J30" s="421"/>
    </row>
  </sheetData>
  <mergeCells count="7">
    <mergeCell ref="C19:E19"/>
    <mergeCell ref="A1:C1"/>
    <mergeCell ref="F4:I4"/>
    <mergeCell ref="J4:M4"/>
    <mergeCell ref="B7:E7"/>
    <mergeCell ref="B17:E17"/>
    <mergeCell ref="B18:E18"/>
  </mergeCells>
  <hyperlinks>
    <hyperlink ref="A1" location="CONTENT!A1" display="Back to table of contents" xr:uid="{E8692254-9D8D-4F52-9651-40F2FEEA3DD6}"/>
    <hyperlink ref="A1:C1" location="CONTENT!B71" display="Back to table of contents" xr:uid="{FBEF414E-46D3-468F-9C25-A3F81770B24B}"/>
  </hyperlinks>
  <pageMargins left="0.7" right="0.7" top="0.75" bottom="0.46" header="0.3" footer="0.3"/>
  <pageSetup paperSize="9" orientation="landscape" r:id="rId1"/>
  <headerFooter alignWithMargins="0"/>
  <ignoredErrors>
    <ignoredError sqref="C8:E16"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9D7FB-1395-4A6E-9FAF-235B6AFC86AE}">
  <dimension ref="A1:Q26"/>
  <sheetViews>
    <sheetView showGridLines="0" zoomScaleNormal="100" workbookViewId="0">
      <selection sqref="A1:C1"/>
    </sheetView>
  </sheetViews>
  <sheetFormatPr defaultColWidth="7.19921875" defaultRowHeight="13.2" x14ac:dyDescent="0.25"/>
  <cols>
    <col min="1" max="1" width="21.19921875" style="42" customWidth="1"/>
    <col min="2" max="13" width="11.3984375" style="42" customWidth="1"/>
    <col min="14" max="14" width="9.09765625" style="42" bestFit="1" customWidth="1"/>
    <col min="15" max="16" width="12.8984375" style="42" customWidth="1"/>
    <col min="17" max="17" width="10" style="42" customWidth="1"/>
    <col min="18" max="16384" width="7.19921875" style="42"/>
  </cols>
  <sheetData>
    <row r="1" spans="1:17" s="1" customFormat="1" ht="15.6" x14ac:dyDescent="0.3">
      <c r="A1" s="5863" t="s">
        <v>0</v>
      </c>
      <c r="B1" s="5863"/>
      <c r="C1" s="5863"/>
    </row>
    <row r="2" spans="1:17" s="392" customFormat="1" ht="29.25" customHeight="1" x14ac:dyDescent="0.3">
      <c r="A2" s="389" t="s">
        <v>1176</v>
      </c>
      <c r="B2" s="99"/>
      <c r="C2" s="99"/>
      <c r="D2" s="99"/>
      <c r="E2" s="99"/>
      <c r="F2" s="99"/>
      <c r="G2" s="99"/>
      <c r="H2" s="99"/>
      <c r="I2" s="393"/>
      <c r="J2" s="393"/>
    </row>
    <row r="3" spans="1:17" s="392" customFormat="1" ht="3.75" customHeight="1" x14ac:dyDescent="0.3">
      <c r="A3" s="42"/>
      <c r="B3" s="99"/>
      <c r="C3" s="99"/>
      <c r="D3" s="99"/>
      <c r="E3" s="99"/>
      <c r="F3" s="99"/>
      <c r="G3" s="99"/>
      <c r="H3" s="87"/>
      <c r="I3" s="5099"/>
      <c r="J3" s="5099"/>
    </row>
    <row r="4" spans="1:17" s="383" customFormat="1" ht="25.5" customHeight="1" x14ac:dyDescent="0.25">
      <c r="A4" s="5100"/>
      <c r="B4" s="6012" t="s">
        <v>1135</v>
      </c>
      <c r="C4" s="6013"/>
      <c r="D4" s="6013"/>
      <c r="E4" s="6014"/>
      <c r="F4" s="6012" t="s">
        <v>1136</v>
      </c>
      <c r="G4" s="6013"/>
      <c r="H4" s="6013"/>
      <c r="I4" s="6014"/>
      <c r="J4" s="6012" t="s">
        <v>1137</v>
      </c>
      <c r="K4" s="6013"/>
      <c r="L4" s="6013"/>
      <c r="M4" s="6014"/>
      <c r="N4" s="6012" t="s">
        <v>1138</v>
      </c>
      <c r="O4" s="6013"/>
      <c r="P4" s="6013"/>
      <c r="Q4" s="6014"/>
    </row>
    <row r="5" spans="1:17" s="383" customFormat="1" ht="25.5" customHeight="1" x14ac:dyDescent="0.25">
      <c r="A5" s="5101" t="s">
        <v>1153</v>
      </c>
      <c r="B5" s="402" t="s">
        <v>1140</v>
      </c>
      <c r="C5" s="402" t="s">
        <v>1154</v>
      </c>
      <c r="D5" s="402" t="s">
        <v>1155</v>
      </c>
      <c r="E5" s="402" t="s">
        <v>1156</v>
      </c>
      <c r="F5" s="402" t="s">
        <v>1140</v>
      </c>
      <c r="G5" s="402" t="s">
        <v>1154</v>
      </c>
      <c r="H5" s="402" t="s">
        <v>1155</v>
      </c>
      <c r="I5" s="402" t="s">
        <v>1156</v>
      </c>
      <c r="J5" s="5102" t="s">
        <v>1140</v>
      </c>
      <c r="K5" s="402" t="s">
        <v>1154</v>
      </c>
      <c r="L5" s="402" t="s">
        <v>1155</v>
      </c>
      <c r="M5" s="403" t="s">
        <v>1156</v>
      </c>
      <c r="N5" s="5102" t="s">
        <v>1140</v>
      </c>
      <c r="O5" s="402" t="s">
        <v>1154</v>
      </c>
      <c r="P5" s="402" t="s">
        <v>1155</v>
      </c>
      <c r="Q5" s="403" t="s">
        <v>1156</v>
      </c>
    </row>
    <row r="6" spans="1:17" s="383" customFormat="1" ht="25.5" customHeight="1" x14ac:dyDescent="0.25">
      <c r="A6" s="5103" t="s">
        <v>1143</v>
      </c>
      <c r="B6" s="407" t="s">
        <v>1157</v>
      </c>
      <c r="C6" s="407" t="s">
        <v>1146</v>
      </c>
      <c r="D6" s="407" t="s">
        <v>1146</v>
      </c>
      <c r="E6" s="407" t="s">
        <v>1146</v>
      </c>
      <c r="F6" s="407" t="s">
        <v>1157</v>
      </c>
      <c r="G6" s="407" t="s">
        <v>1146</v>
      </c>
      <c r="H6" s="407" t="s">
        <v>1146</v>
      </c>
      <c r="I6" s="407" t="s">
        <v>1146</v>
      </c>
      <c r="J6" s="5104" t="s">
        <v>1157</v>
      </c>
      <c r="K6" s="407" t="s">
        <v>1146</v>
      </c>
      <c r="L6" s="407" t="s">
        <v>1146</v>
      </c>
      <c r="M6" s="408" t="s">
        <v>1146</v>
      </c>
      <c r="N6" s="5104" t="s">
        <v>1157</v>
      </c>
      <c r="O6" s="408" t="s">
        <v>1146</v>
      </c>
      <c r="P6" s="408" t="s">
        <v>1146</v>
      </c>
      <c r="Q6" s="408" t="s">
        <v>1146</v>
      </c>
    </row>
    <row r="7" spans="1:17" s="383" customFormat="1" ht="27" customHeight="1" x14ac:dyDescent="0.25">
      <c r="A7" s="5105" t="s">
        <v>1158</v>
      </c>
      <c r="B7" s="409">
        <v>311</v>
      </c>
      <c r="C7" s="409">
        <v>14.84285699</v>
      </c>
      <c r="D7" s="409">
        <v>15.723908600000001</v>
      </c>
      <c r="E7" s="409">
        <v>3.1046012000000003</v>
      </c>
      <c r="F7" s="384">
        <v>297</v>
      </c>
      <c r="G7" s="409">
        <v>14.524578960000001</v>
      </c>
      <c r="H7" s="409">
        <v>61.17129533</v>
      </c>
      <c r="I7" s="409">
        <v>8.1822011200000002</v>
      </c>
      <c r="J7" s="384">
        <v>331</v>
      </c>
      <c r="K7" s="409">
        <v>16.8</v>
      </c>
      <c r="L7" s="409">
        <v>53</v>
      </c>
      <c r="M7" s="409">
        <v>10</v>
      </c>
      <c r="N7" s="5106">
        <v>310</v>
      </c>
      <c r="O7" s="5107">
        <v>14.0905871426</v>
      </c>
      <c r="P7" s="5107">
        <v>19.214698840600001</v>
      </c>
      <c r="Q7" s="5107">
        <v>5.5039308405999998</v>
      </c>
    </row>
    <row r="8" spans="1:17" s="383" customFormat="1" ht="27" customHeight="1" x14ac:dyDescent="0.25">
      <c r="A8" s="5105" t="s">
        <v>1177</v>
      </c>
      <c r="B8" s="409">
        <v>145</v>
      </c>
      <c r="C8" s="409">
        <v>18.40884655</v>
      </c>
      <c r="D8" s="409">
        <v>4.5121801699999997</v>
      </c>
      <c r="E8" s="409">
        <v>0.86456124999999995</v>
      </c>
      <c r="F8" s="384">
        <v>138</v>
      </c>
      <c r="G8" s="409">
        <v>17.089020999999999</v>
      </c>
      <c r="H8" s="409">
        <v>18.92272887</v>
      </c>
      <c r="I8" s="409">
        <v>3.4106690700000004</v>
      </c>
      <c r="J8" s="384">
        <v>144</v>
      </c>
      <c r="K8" s="409">
        <v>18.2</v>
      </c>
      <c r="L8" s="409">
        <v>61</v>
      </c>
      <c r="M8" s="409">
        <v>1</v>
      </c>
      <c r="N8" s="5106">
        <v>125</v>
      </c>
      <c r="O8" s="5107">
        <v>15.726628199999999</v>
      </c>
      <c r="P8" s="5107">
        <v>3.8132138863999998</v>
      </c>
      <c r="Q8" s="5107">
        <v>1.0385583575999999</v>
      </c>
    </row>
    <row r="9" spans="1:17" s="383" customFormat="1" ht="27" customHeight="1" x14ac:dyDescent="0.25">
      <c r="A9" s="5105" t="s">
        <v>1178</v>
      </c>
      <c r="B9" s="409">
        <v>269</v>
      </c>
      <c r="C9" s="409">
        <v>54.160932120000005</v>
      </c>
      <c r="D9" s="409">
        <v>40.573157999999999</v>
      </c>
      <c r="E9" s="409">
        <v>3.3334422300000002</v>
      </c>
      <c r="F9" s="384">
        <v>301</v>
      </c>
      <c r="G9" s="409">
        <v>60.287599880000002</v>
      </c>
      <c r="H9" s="409">
        <v>92.816854709999987</v>
      </c>
      <c r="I9" s="409">
        <v>5.3520302199999987</v>
      </c>
      <c r="J9" s="384">
        <v>258</v>
      </c>
      <c r="K9" s="409">
        <v>52.4</v>
      </c>
      <c r="L9" s="409">
        <v>26</v>
      </c>
      <c r="M9" s="409">
        <v>5</v>
      </c>
      <c r="N9" s="5106">
        <v>290</v>
      </c>
      <c r="O9" s="5107">
        <v>57.068627258399999</v>
      </c>
      <c r="P9" s="5107">
        <v>17.358152269999994</v>
      </c>
      <c r="Q9" s="5107">
        <v>3.4250203675000002</v>
      </c>
    </row>
    <row r="10" spans="1:17" s="383" customFormat="1" ht="27" customHeight="1" x14ac:dyDescent="0.25">
      <c r="A10" s="5105" t="s">
        <v>1179</v>
      </c>
      <c r="B10" s="409">
        <v>557</v>
      </c>
      <c r="C10" s="409">
        <v>206.56696475000001</v>
      </c>
      <c r="D10" s="409">
        <v>82.19271784</v>
      </c>
      <c r="E10" s="409">
        <v>12.80779177</v>
      </c>
      <c r="F10" s="384">
        <v>581</v>
      </c>
      <c r="G10" s="409">
        <v>217.61017706000001</v>
      </c>
      <c r="H10" s="409">
        <v>57.375714780000003</v>
      </c>
      <c r="I10" s="409">
        <v>10.29626206</v>
      </c>
      <c r="J10" s="384">
        <v>654</v>
      </c>
      <c r="K10" s="409">
        <v>247.8</v>
      </c>
      <c r="L10" s="409">
        <v>99</v>
      </c>
      <c r="M10" s="409">
        <v>16</v>
      </c>
      <c r="N10" s="5106">
        <v>658</v>
      </c>
      <c r="O10" s="5107">
        <v>243.51615421369999</v>
      </c>
      <c r="P10" s="5107">
        <v>73.058339806500015</v>
      </c>
      <c r="Q10" s="5107">
        <v>12.912644352700003</v>
      </c>
    </row>
    <row r="11" spans="1:17" s="383" customFormat="1" ht="27" customHeight="1" x14ac:dyDescent="0.25">
      <c r="A11" s="5105" t="s">
        <v>1180</v>
      </c>
      <c r="B11" s="409">
        <v>544</v>
      </c>
      <c r="C11" s="409">
        <v>338.12220689999998</v>
      </c>
      <c r="D11" s="409">
        <v>83.593285539999997</v>
      </c>
      <c r="E11" s="409">
        <v>13.560433140000001</v>
      </c>
      <c r="F11" s="384">
        <v>554</v>
      </c>
      <c r="G11" s="409">
        <v>344.63508501999996</v>
      </c>
      <c r="H11" s="409">
        <v>70.435530569999997</v>
      </c>
      <c r="I11" s="409">
        <v>11.942068259999999</v>
      </c>
      <c r="J11" s="384">
        <v>586</v>
      </c>
      <c r="K11" s="409">
        <v>363</v>
      </c>
      <c r="L11" s="409">
        <v>107</v>
      </c>
      <c r="M11" s="409">
        <v>18</v>
      </c>
      <c r="N11" s="5106">
        <v>620</v>
      </c>
      <c r="O11" s="5107">
        <v>386.91526433370001</v>
      </c>
      <c r="P11" s="5107">
        <v>87.866799304000011</v>
      </c>
      <c r="Q11" s="5107">
        <v>14.853289384599995</v>
      </c>
    </row>
    <row r="12" spans="1:17" s="383" customFormat="1" ht="27" customHeight="1" x14ac:dyDescent="0.25">
      <c r="A12" s="5105" t="s">
        <v>1181</v>
      </c>
      <c r="B12" s="409">
        <v>519</v>
      </c>
      <c r="C12" s="409">
        <v>453.24447276999996</v>
      </c>
      <c r="D12" s="409">
        <v>80.935554189999991</v>
      </c>
      <c r="E12" s="409">
        <v>13.844104369999998</v>
      </c>
      <c r="F12" s="384">
        <v>501</v>
      </c>
      <c r="G12" s="409">
        <v>438.41262587000006</v>
      </c>
      <c r="H12" s="409">
        <v>85.318340580000012</v>
      </c>
      <c r="I12" s="409">
        <v>14.11001737</v>
      </c>
      <c r="J12" s="384">
        <v>532</v>
      </c>
      <c r="K12" s="409">
        <v>464</v>
      </c>
      <c r="L12" s="409">
        <v>122</v>
      </c>
      <c r="M12" s="409">
        <v>20</v>
      </c>
      <c r="N12" s="5106">
        <v>561</v>
      </c>
      <c r="O12" s="5107">
        <v>492.59621025770002</v>
      </c>
      <c r="P12" s="5107">
        <v>97.136807875199992</v>
      </c>
      <c r="Q12" s="5107">
        <v>16.095850365800004</v>
      </c>
    </row>
    <row r="13" spans="1:17" s="383" customFormat="1" ht="27" customHeight="1" x14ac:dyDescent="0.25">
      <c r="A13" s="5105" t="s">
        <v>1182</v>
      </c>
      <c r="B13" s="409">
        <v>996</v>
      </c>
      <c r="C13" s="409">
        <v>1230.2533397400002</v>
      </c>
      <c r="D13" s="409">
        <v>188.93714833999996</v>
      </c>
      <c r="E13" s="409">
        <v>30.216790669999998</v>
      </c>
      <c r="F13" s="384">
        <v>890</v>
      </c>
      <c r="G13" s="409">
        <v>1113.393565528</v>
      </c>
      <c r="H13" s="409">
        <v>203.42028976360001</v>
      </c>
      <c r="I13" s="409">
        <v>31.327042206399998</v>
      </c>
      <c r="J13" s="384">
        <v>981</v>
      </c>
      <c r="K13" s="409">
        <v>1221</v>
      </c>
      <c r="L13" s="409">
        <v>226</v>
      </c>
      <c r="M13" s="409">
        <v>38</v>
      </c>
      <c r="N13" s="5106">
        <v>1124</v>
      </c>
      <c r="O13" s="5107">
        <v>1404.7118636730993</v>
      </c>
      <c r="P13" s="5107">
        <v>281.90886425119987</v>
      </c>
      <c r="Q13" s="5107">
        <v>44.291135842499983</v>
      </c>
    </row>
    <row r="14" spans="1:17" s="383" customFormat="1" ht="27" customHeight="1" x14ac:dyDescent="0.25">
      <c r="A14" s="5105" t="s">
        <v>1183</v>
      </c>
      <c r="B14" s="409">
        <v>817</v>
      </c>
      <c r="C14" s="409">
        <v>1428.2521200799999</v>
      </c>
      <c r="D14" s="409">
        <v>359.77363971000005</v>
      </c>
      <c r="E14" s="409">
        <v>35.658150689999999</v>
      </c>
      <c r="F14" s="384">
        <v>750</v>
      </c>
      <c r="G14" s="409">
        <v>1308.7821647700002</v>
      </c>
      <c r="H14" s="409">
        <v>215.83638844999999</v>
      </c>
      <c r="I14" s="409">
        <v>31.627011199999998</v>
      </c>
      <c r="J14" s="384">
        <v>899</v>
      </c>
      <c r="K14" s="409">
        <v>1571.8</v>
      </c>
      <c r="L14" s="409">
        <v>278</v>
      </c>
      <c r="M14" s="409">
        <v>44</v>
      </c>
      <c r="N14" s="5106">
        <v>994</v>
      </c>
      <c r="O14" s="5107">
        <v>1737.5902085078994</v>
      </c>
      <c r="P14" s="5107">
        <v>313.61571148860003</v>
      </c>
      <c r="Q14" s="5107">
        <v>51.347207398800009</v>
      </c>
    </row>
    <row r="15" spans="1:17" s="383" customFormat="1" ht="27" customHeight="1" x14ac:dyDescent="0.25">
      <c r="A15" s="5105" t="s">
        <v>1184</v>
      </c>
      <c r="B15" s="409">
        <v>3202</v>
      </c>
      <c r="C15" s="409">
        <v>10661.861796610001</v>
      </c>
      <c r="D15" s="409">
        <v>1416.9416258899998</v>
      </c>
      <c r="E15" s="409">
        <v>195.92058750999999</v>
      </c>
      <c r="F15" s="384">
        <v>3001</v>
      </c>
      <c r="G15" s="409">
        <v>9985.4204698330996</v>
      </c>
      <c r="H15" s="409">
        <v>1447.4209673728997</v>
      </c>
      <c r="I15" s="409">
        <v>215.63146055350001</v>
      </c>
      <c r="J15" s="384">
        <v>3553</v>
      </c>
      <c r="K15" s="409">
        <v>11901.6</v>
      </c>
      <c r="L15" s="409">
        <v>1747</v>
      </c>
      <c r="M15" s="409">
        <v>282</v>
      </c>
      <c r="N15" s="5106">
        <v>4074</v>
      </c>
      <c r="O15" s="5107">
        <v>13719.646598531399</v>
      </c>
      <c r="P15" s="5107">
        <v>2036.7336819570992</v>
      </c>
      <c r="Q15" s="5107">
        <v>322.61910990960018</v>
      </c>
    </row>
    <row r="16" spans="1:17" s="383" customFormat="1" ht="27" customHeight="1" x14ac:dyDescent="0.25">
      <c r="A16" s="5105" t="s">
        <v>1185</v>
      </c>
      <c r="B16" s="409">
        <v>2043</v>
      </c>
      <c r="C16" s="409">
        <v>14302.75844745</v>
      </c>
      <c r="D16" s="409">
        <v>2799.3236344000002</v>
      </c>
      <c r="E16" s="409">
        <v>293.80728431</v>
      </c>
      <c r="F16" s="384">
        <v>2123</v>
      </c>
      <c r="G16" s="409">
        <v>14681.085151396201</v>
      </c>
      <c r="H16" s="409">
        <v>2848.4874586876017</v>
      </c>
      <c r="I16" s="409">
        <v>329.06165007560003</v>
      </c>
      <c r="J16" s="384">
        <v>2755</v>
      </c>
      <c r="K16" s="409">
        <v>18930.7</v>
      </c>
      <c r="L16" s="409">
        <v>2880</v>
      </c>
      <c r="M16" s="409">
        <v>443</v>
      </c>
      <c r="N16" s="5106">
        <v>3126</v>
      </c>
      <c r="O16" s="5107">
        <v>21329.616774274604</v>
      </c>
      <c r="P16" s="5107">
        <v>3576.0397152061973</v>
      </c>
      <c r="Q16" s="5107">
        <v>521.86057657089975</v>
      </c>
    </row>
    <row r="17" spans="1:17" s="383" customFormat="1" ht="27" customHeight="1" x14ac:dyDescent="0.25">
      <c r="A17" s="5105" t="s">
        <v>1173</v>
      </c>
      <c r="B17" s="409">
        <v>5508</v>
      </c>
      <c r="C17" s="409">
        <v>1686379.8166849506</v>
      </c>
      <c r="D17" s="409">
        <v>262062.40196527998</v>
      </c>
      <c r="E17" s="409">
        <v>12754.970817670006</v>
      </c>
      <c r="F17" s="384">
        <v>5571</v>
      </c>
      <c r="G17" s="409">
        <v>2332043.3453519298</v>
      </c>
      <c r="H17" s="409">
        <v>228046.22735552557</v>
      </c>
      <c r="I17" s="409">
        <v>15291.974720683602</v>
      </c>
      <c r="J17" s="384">
        <v>6544</v>
      </c>
      <c r="K17" s="409">
        <v>2022570</v>
      </c>
      <c r="L17" s="409">
        <v>225526</v>
      </c>
      <c r="M17" s="409">
        <v>21280</v>
      </c>
      <c r="N17" s="5106">
        <v>7276</v>
      </c>
      <c r="O17" s="5107">
        <v>2680653.3345208107</v>
      </c>
      <c r="P17" s="5107">
        <v>361044.29807923944</v>
      </c>
      <c r="Q17" s="5107">
        <v>26086.923840592521</v>
      </c>
    </row>
    <row r="18" spans="1:17" s="383" customFormat="1" ht="27" customHeight="1" x14ac:dyDescent="0.25">
      <c r="A18" s="5108" t="s">
        <v>1174</v>
      </c>
      <c r="B18" s="413">
        <v>165</v>
      </c>
      <c r="C18" s="413">
        <v>0</v>
      </c>
      <c r="D18" s="413">
        <v>1414.6877619899999</v>
      </c>
      <c r="E18" s="413">
        <v>202.80103434000003</v>
      </c>
      <c r="F18" s="384">
        <v>372</v>
      </c>
      <c r="G18" s="413">
        <v>0</v>
      </c>
      <c r="H18" s="409">
        <v>2650.5874422900001</v>
      </c>
      <c r="I18" s="409">
        <v>57.013193597500006</v>
      </c>
      <c r="J18" s="384">
        <v>189</v>
      </c>
      <c r="K18" s="409">
        <v>0</v>
      </c>
      <c r="L18" s="409">
        <v>26</v>
      </c>
      <c r="M18" s="409">
        <v>11</v>
      </c>
      <c r="N18" s="5106">
        <v>222</v>
      </c>
      <c r="O18" s="5107">
        <v>0</v>
      </c>
      <c r="P18" s="5107">
        <v>80.143644468999995</v>
      </c>
      <c r="Q18" s="5107">
        <v>20.006423301099996</v>
      </c>
    </row>
    <row r="19" spans="1:17" s="417" customFormat="1" ht="27" customHeight="1" x14ac:dyDescent="0.3">
      <c r="A19" s="94" t="s">
        <v>6</v>
      </c>
      <c r="B19" s="416">
        <v>15076</v>
      </c>
      <c r="C19" s="416">
        <v>1715088.2886689112</v>
      </c>
      <c r="D19" s="416">
        <v>268549.59657994995</v>
      </c>
      <c r="E19" s="416">
        <v>13560.889599150019</v>
      </c>
      <c r="F19" s="416">
        <v>15079</v>
      </c>
      <c r="G19" s="416">
        <v>2360224.5857912474</v>
      </c>
      <c r="H19" s="416">
        <v>235798.02036692968</v>
      </c>
      <c r="I19" s="416">
        <v>16009.928326416599</v>
      </c>
      <c r="J19" s="416">
        <f>SUM(J7:J18)</f>
        <v>17426</v>
      </c>
      <c r="K19" s="416">
        <f>SUM(K7:K18)</f>
        <v>2057357.3</v>
      </c>
      <c r="L19" s="416">
        <f>SUM(L7:L18)</f>
        <v>231151</v>
      </c>
      <c r="M19" s="416">
        <f>SUM(M7:M18)</f>
        <v>22168</v>
      </c>
      <c r="N19" s="5109">
        <v>19380</v>
      </c>
      <c r="O19" s="5110">
        <v>2720054.8134372039</v>
      </c>
      <c r="P19" s="5110">
        <v>367631.1877085942</v>
      </c>
      <c r="Q19" s="5110">
        <v>27100.87758728422</v>
      </c>
    </row>
    <row r="20" spans="1:17" s="383" customFormat="1" ht="22.5" customHeight="1" x14ac:dyDescent="0.25">
      <c r="A20" s="76" t="s">
        <v>1175</v>
      </c>
      <c r="B20" s="76"/>
      <c r="C20" s="76"/>
      <c r="D20" s="76"/>
      <c r="E20" s="76"/>
      <c r="F20" s="5096"/>
      <c r="G20" s="42"/>
      <c r="H20" s="5111"/>
    </row>
    <row r="21" spans="1:17" s="383" customFormat="1" ht="12" customHeight="1" x14ac:dyDescent="0.25">
      <c r="A21" s="76" t="s">
        <v>1150</v>
      </c>
      <c r="B21" s="42"/>
      <c r="C21" s="42"/>
      <c r="D21" s="42"/>
      <c r="E21" s="42"/>
      <c r="F21" s="5096"/>
      <c r="G21" s="42"/>
      <c r="H21" s="5111"/>
    </row>
    <row r="22" spans="1:17" s="383" customFormat="1" ht="12" customHeight="1" x14ac:dyDescent="0.25">
      <c r="A22" s="76"/>
      <c r="F22" s="388"/>
    </row>
    <row r="25" spans="1:17" x14ac:dyDescent="0.25">
      <c r="B25" s="5096"/>
    </row>
    <row r="26" spans="1:17" x14ac:dyDescent="0.25">
      <c r="B26" s="5096"/>
    </row>
  </sheetData>
  <mergeCells count="5">
    <mergeCell ref="A1:C1"/>
    <mergeCell ref="B4:E4"/>
    <mergeCell ref="F4:I4"/>
    <mergeCell ref="J4:M4"/>
    <mergeCell ref="N4:Q4"/>
  </mergeCells>
  <hyperlinks>
    <hyperlink ref="A1" location="CONTENT!A1" display="Back to table of contents" xr:uid="{8E667D40-16A3-4FD5-B445-CE74F1FC7618}"/>
    <hyperlink ref="A1:C1" location="CONTENT!B71" display="Back to table of contents" xr:uid="{0D7932DD-FCAD-4B56-92EB-EEAA8EB4AA40}"/>
  </hyperlinks>
  <pageMargins left="0.7" right="0.7" top="0.75" bottom="0.52" header="0.3" footer="0.3"/>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14EDA-5CBA-4BF7-81E9-4D7E212C4F89}">
  <dimension ref="A1:Y43"/>
  <sheetViews>
    <sheetView workbookViewId="0">
      <selection sqref="A1:C1"/>
    </sheetView>
  </sheetViews>
  <sheetFormatPr defaultColWidth="7" defaultRowHeight="13.2" x14ac:dyDescent="0.25"/>
  <cols>
    <col min="1" max="1" width="49.59765625" style="423" customWidth="1"/>
    <col min="2" max="17" width="9" style="423" customWidth="1"/>
    <col min="18" max="18" width="8.59765625" style="423" customWidth="1"/>
    <col min="19" max="19" width="8.8984375" style="423" customWidth="1"/>
    <col min="20" max="20" width="9.59765625" style="423" customWidth="1"/>
    <col min="21" max="21" width="9.09765625" style="423" customWidth="1"/>
    <col min="22" max="22" width="8.59765625" style="423" customWidth="1"/>
    <col min="23" max="23" width="8.8984375" style="423" customWidth="1"/>
    <col min="24" max="24" width="9.59765625" style="423" customWidth="1"/>
    <col min="25" max="25" width="9.09765625" style="423" customWidth="1"/>
    <col min="26" max="16384" width="7" style="423"/>
  </cols>
  <sheetData>
    <row r="1" spans="1:25" s="422" customFormat="1" ht="15.6" x14ac:dyDescent="0.3">
      <c r="A1" s="5863" t="s">
        <v>0</v>
      </c>
      <c r="B1" s="5863"/>
      <c r="C1" s="5863"/>
    </row>
    <row r="2" spans="1:25" x14ac:dyDescent="0.25">
      <c r="A2" s="5112" t="s">
        <v>1186</v>
      </c>
      <c r="B2" s="5112"/>
      <c r="C2" s="5112"/>
      <c r="D2" s="5112"/>
      <c r="E2" s="5112"/>
      <c r="F2" s="5112"/>
      <c r="G2" s="5112"/>
      <c r="H2" s="5112"/>
      <c r="I2" s="5112"/>
    </row>
    <row r="3" spans="1:25" ht="14.4" thickBot="1" x14ac:dyDescent="0.3">
      <c r="A3" s="5113" t="s">
        <v>1187</v>
      </c>
    </row>
    <row r="4" spans="1:25" ht="13.8" thickBot="1" x14ac:dyDescent="0.3">
      <c r="A4" s="5114" t="s">
        <v>1188</v>
      </c>
      <c r="B4" s="5115">
        <v>43555</v>
      </c>
      <c r="C4" s="5116">
        <v>43646</v>
      </c>
      <c r="D4" s="5117">
        <v>43738</v>
      </c>
      <c r="E4" s="5118">
        <v>43830</v>
      </c>
      <c r="F4" s="5118">
        <v>43921</v>
      </c>
      <c r="G4" s="5118">
        <v>44012</v>
      </c>
      <c r="H4" s="5118">
        <v>44104</v>
      </c>
      <c r="I4" s="5118">
        <v>44196</v>
      </c>
      <c r="J4" s="5118">
        <v>44286</v>
      </c>
      <c r="K4" s="5118">
        <v>44377</v>
      </c>
      <c r="L4" s="5118">
        <v>44469</v>
      </c>
      <c r="M4" s="5118">
        <v>44561</v>
      </c>
      <c r="N4" s="5118">
        <v>44651</v>
      </c>
      <c r="O4" s="5118">
        <v>44742</v>
      </c>
      <c r="P4" s="5118">
        <v>44834</v>
      </c>
      <c r="Q4" s="5117">
        <v>44926</v>
      </c>
      <c r="R4" s="5115">
        <v>45016</v>
      </c>
      <c r="S4" s="5115">
        <v>45107</v>
      </c>
      <c r="T4" s="5115">
        <v>45199</v>
      </c>
      <c r="U4" s="5115">
        <v>45291</v>
      </c>
      <c r="V4" s="5115">
        <v>45382</v>
      </c>
      <c r="W4" s="5115">
        <v>45473</v>
      </c>
      <c r="X4" s="5115">
        <v>45565</v>
      </c>
      <c r="Y4" s="5115">
        <v>45657</v>
      </c>
    </row>
    <row r="5" spans="1:25" x14ac:dyDescent="0.25">
      <c r="A5" s="5119" t="s">
        <v>1189</v>
      </c>
      <c r="B5" s="5120">
        <v>22257.754369369999</v>
      </c>
      <c r="C5" s="5121">
        <v>24434.745372279998</v>
      </c>
      <c r="D5" s="5120">
        <v>26167.127415210001</v>
      </c>
      <c r="E5" s="5120">
        <v>26882.355948129996</v>
      </c>
      <c r="F5" s="5120">
        <v>30315.636037199998</v>
      </c>
      <c r="G5" s="5120">
        <v>33538.23095574</v>
      </c>
      <c r="H5" s="5120">
        <v>35311.032204410003</v>
      </c>
      <c r="I5" s="5120">
        <v>35052.853010980005</v>
      </c>
      <c r="J5" s="5120">
        <v>32599.861505120003</v>
      </c>
      <c r="K5" s="5120">
        <v>35436.270913729997</v>
      </c>
      <c r="L5" s="5120">
        <v>43317.69849278</v>
      </c>
      <c r="M5" s="5122">
        <v>45435.89180854</v>
      </c>
      <c r="N5" s="5123">
        <v>48184.812265860004</v>
      </c>
      <c r="O5" s="5124">
        <v>46549.704023099999</v>
      </c>
      <c r="P5" s="5123">
        <v>42937.7354117</v>
      </c>
      <c r="Q5" s="5125">
        <v>44613.774027020001</v>
      </c>
      <c r="R5" s="5126">
        <v>49942.445549069998</v>
      </c>
      <c r="S5" s="5126">
        <v>48232.159647839995</v>
      </c>
      <c r="T5" s="5126">
        <v>46507.994062459999</v>
      </c>
      <c r="U5" s="5126">
        <v>49940.743678489998</v>
      </c>
      <c r="V5" s="5126">
        <v>55614.614114659998</v>
      </c>
      <c r="W5" s="5126">
        <v>58370.90973888</v>
      </c>
      <c r="X5" s="5126">
        <v>63325.890735240006</v>
      </c>
      <c r="Y5" s="5126">
        <v>63108.289354890003</v>
      </c>
    </row>
    <row r="6" spans="1:25" x14ac:dyDescent="0.25">
      <c r="A6" s="5119" t="s">
        <v>1190</v>
      </c>
      <c r="B6" s="5120">
        <v>27493.712243670649</v>
      </c>
      <c r="C6" s="5121">
        <v>49800.130808240727</v>
      </c>
      <c r="D6" s="5120">
        <v>41395.074238387409</v>
      </c>
      <c r="E6" s="5120">
        <v>48045.728677939223</v>
      </c>
      <c r="F6" s="5120">
        <v>57479.869647484345</v>
      </c>
      <c r="G6" s="5120">
        <v>47309.352880735605</v>
      </c>
      <c r="H6" s="5120">
        <v>53343.96080799558</v>
      </c>
      <c r="I6" s="5120">
        <v>48487.544591903992</v>
      </c>
      <c r="J6" s="5120">
        <v>53464.033682963825</v>
      </c>
      <c r="K6" s="5120">
        <v>68732.469938451119</v>
      </c>
      <c r="L6" s="5120">
        <v>82834.296188592401</v>
      </c>
      <c r="M6" s="5122">
        <v>111101.3512572444</v>
      </c>
      <c r="N6" s="5127">
        <v>98353.318167483594</v>
      </c>
      <c r="O6" s="5124">
        <v>91779.252758863571</v>
      </c>
      <c r="P6" s="5127">
        <v>80961.174830766875</v>
      </c>
      <c r="Q6" s="5128">
        <v>97761.153419410097</v>
      </c>
      <c r="R6" s="5126">
        <v>66382.292240103488</v>
      </c>
      <c r="S6" s="5126">
        <v>66000.594084267927</v>
      </c>
      <c r="T6" s="5126">
        <v>46587.580998295089</v>
      </c>
      <c r="U6" s="5126">
        <v>62791.895485098066</v>
      </c>
      <c r="V6" s="5126">
        <v>57816.557141404897</v>
      </c>
      <c r="W6" s="5126">
        <v>100290.27570192175</v>
      </c>
      <c r="X6" s="5126">
        <v>84759.080102573935</v>
      </c>
      <c r="Y6" s="5126">
        <v>105309.5935737284</v>
      </c>
    </row>
    <row r="7" spans="1:25" x14ac:dyDescent="0.25">
      <c r="A7" s="5129" t="s">
        <v>1191</v>
      </c>
      <c r="B7" s="5130">
        <v>14.307861039999999</v>
      </c>
      <c r="C7" s="5131">
        <v>6.49962076</v>
      </c>
      <c r="D7" s="5130">
        <v>10.903498369999999</v>
      </c>
      <c r="E7" s="5130">
        <v>7.1667985999999999</v>
      </c>
      <c r="F7" s="5130">
        <v>7.3655315999999997</v>
      </c>
      <c r="G7" s="5130">
        <v>8.1824657300000005</v>
      </c>
      <c r="H7" s="5130">
        <v>9.9991276400000011</v>
      </c>
      <c r="I7" s="5130">
        <v>11.301359470000001</v>
      </c>
      <c r="J7" s="5130">
        <v>18.696578300000002</v>
      </c>
      <c r="K7" s="5130">
        <v>8.3866510999999999</v>
      </c>
      <c r="L7" s="5130">
        <v>0.97288589000000003</v>
      </c>
      <c r="M7" s="5132">
        <v>1.3998141100000001</v>
      </c>
      <c r="N7" s="5133">
        <v>7.9933416900000003</v>
      </c>
      <c r="O7" s="5134">
        <v>8.5459265799999997</v>
      </c>
      <c r="P7" s="5133">
        <v>12.95367703</v>
      </c>
      <c r="Q7" s="5135">
        <v>8.9841933000000012</v>
      </c>
      <c r="R7" s="5136">
        <v>14.88025094</v>
      </c>
      <c r="S7" s="5136">
        <v>2.94370318</v>
      </c>
      <c r="T7" s="5136">
        <v>3.66095923</v>
      </c>
      <c r="U7" s="5136">
        <v>4.7861462100000001</v>
      </c>
      <c r="V7" s="5136">
        <v>9.7801530299999992</v>
      </c>
      <c r="W7" s="5136">
        <v>10.5122094</v>
      </c>
      <c r="X7" s="5136">
        <v>10.488164680000001</v>
      </c>
      <c r="Y7" s="5136">
        <v>11.84096699</v>
      </c>
    </row>
    <row r="8" spans="1:25" x14ac:dyDescent="0.25">
      <c r="A8" s="5129" t="s">
        <v>1192</v>
      </c>
      <c r="B8" s="5130">
        <v>27477.191810470649</v>
      </c>
      <c r="C8" s="5131">
        <v>49670.98249562073</v>
      </c>
      <c r="D8" s="5130">
        <v>41273.459821657416</v>
      </c>
      <c r="E8" s="5130">
        <v>40707.805125279221</v>
      </c>
      <c r="F8" s="5130">
        <v>49568.419167934342</v>
      </c>
      <c r="G8" s="5130">
        <v>47300.614834775603</v>
      </c>
      <c r="H8" s="5130">
        <v>53333.961680355576</v>
      </c>
      <c r="I8" s="5130">
        <v>48476.24323243399</v>
      </c>
      <c r="J8" s="5130">
        <v>53445.337104663828</v>
      </c>
      <c r="K8" s="5130">
        <v>68724.083287351124</v>
      </c>
      <c r="L8" s="5130">
        <v>82833.323302702396</v>
      </c>
      <c r="M8" s="5132">
        <v>111099.9514431344</v>
      </c>
      <c r="N8" s="5133">
        <v>98345.324825793592</v>
      </c>
      <c r="O8" s="5134">
        <v>91770.706832283569</v>
      </c>
      <c r="P8" s="5133">
        <v>74202.09013820687</v>
      </c>
      <c r="Q8" s="5135">
        <v>89739.084729660099</v>
      </c>
      <c r="R8" s="5136">
        <v>55280.669484743485</v>
      </c>
      <c r="S8" s="5136">
        <v>52958.605407677926</v>
      </c>
      <c r="T8" s="5136">
        <v>35975.191234645092</v>
      </c>
      <c r="U8" s="5136">
        <v>53154.79162517807</v>
      </c>
      <c r="V8" s="5136">
        <v>49315.160218194898</v>
      </c>
      <c r="W8" s="5136">
        <v>90329.686905101757</v>
      </c>
      <c r="X8" s="5136">
        <v>76752.265927023924</v>
      </c>
      <c r="Y8" s="5136">
        <v>97100.544445368403</v>
      </c>
    </row>
    <row r="9" spans="1:25" x14ac:dyDescent="0.25">
      <c r="A9" s="5129" t="s">
        <v>1193</v>
      </c>
      <c r="B9" s="5130">
        <v>2.2125721600000001</v>
      </c>
      <c r="C9" s="5131">
        <v>122.64869186</v>
      </c>
      <c r="D9" s="5130">
        <v>110.71091835999999</v>
      </c>
      <c r="E9" s="5130">
        <v>7330.7567540599994</v>
      </c>
      <c r="F9" s="5130">
        <v>7904.0849479500002</v>
      </c>
      <c r="G9" s="5130">
        <v>0.55558023000000001</v>
      </c>
      <c r="H9" s="5130">
        <v>0</v>
      </c>
      <c r="I9" s="5130">
        <v>0</v>
      </c>
      <c r="J9" s="5130">
        <v>0</v>
      </c>
      <c r="K9" s="5130">
        <v>0</v>
      </c>
      <c r="L9" s="5130">
        <v>0</v>
      </c>
      <c r="M9" s="5132">
        <v>0</v>
      </c>
      <c r="N9" s="5133">
        <v>0</v>
      </c>
      <c r="O9" s="5134">
        <v>0</v>
      </c>
      <c r="P9" s="5133">
        <v>6746.1310155299998</v>
      </c>
      <c r="Q9" s="5135">
        <v>8013.0844964500002</v>
      </c>
      <c r="R9" s="5136">
        <v>11086.742504420001</v>
      </c>
      <c r="S9" s="5136">
        <v>13039.04497341</v>
      </c>
      <c r="T9" s="5136">
        <v>10608.72880442</v>
      </c>
      <c r="U9" s="5136">
        <v>9632.3177137099992</v>
      </c>
      <c r="V9" s="5136">
        <v>8491.6167701800005</v>
      </c>
      <c r="W9" s="5136">
        <v>9950.0765874200006</v>
      </c>
      <c r="X9" s="5136">
        <v>7996.3260108699997</v>
      </c>
      <c r="Y9" s="5136">
        <v>8197.2081613699993</v>
      </c>
    </row>
    <row r="10" spans="1:25" x14ac:dyDescent="0.25">
      <c r="A10" s="5129" t="s">
        <v>1194</v>
      </c>
      <c r="B10" s="5137">
        <v>0</v>
      </c>
      <c r="C10" s="5138">
        <v>0</v>
      </c>
      <c r="D10" s="5137">
        <v>0</v>
      </c>
      <c r="E10" s="5137">
        <v>0</v>
      </c>
      <c r="F10" s="5137">
        <v>0</v>
      </c>
      <c r="G10" s="5137">
        <v>0</v>
      </c>
      <c r="H10" s="5137">
        <v>0</v>
      </c>
      <c r="I10" s="5137">
        <v>0</v>
      </c>
      <c r="J10" s="5137">
        <v>0</v>
      </c>
      <c r="K10" s="5137">
        <v>0</v>
      </c>
      <c r="L10" s="5137">
        <v>0</v>
      </c>
      <c r="M10" s="5139">
        <v>0</v>
      </c>
      <c r="N10" s="5133">
        <v>0</v>
      </c>
      <c r="O10" s="5134">
        <v>0</v>
      </c>
      <c r="P10" s="5133">
        <v>0</v>
      </c>
      <c r="Q10" s="5135">
        <v>0</v>
      </c>
      <c r="R10" s="5136">
        <v>0</v>
      </c>
      <c r="S10" s="5136">
        <v>0</v>
      </c>
      <c r="T10" s="5136">
        <v>0</v>
      </c>
      <c r="U10" s="5136">
        <v>0</v>
      </c>
      <c r="V10" s="5136">
        <v>0</v>
      </c>
      <c r="W10" s="5136">
        <v>0</v>
      </c>
      <c r="X10" s="5136">
        <v>0</v>
      </c>
      <c r="Y10" s="5136">
        <v>0</v>
      </c>
    </row>
    <row r="11" spans="1:25" x14ac:dyDescent="0.25">
      <c r="A11" s="5119" t="s">
        <v>1195</v>
      </c>
      <c r="B11" s="5120">
        <v>140066.95298663891</v>
      </c>
      <c r="C11" s="5121">
        <v>140138.77054756816</v>
      </c>
      <c r="D11" s="5120">
        <v>154193.25661406579</v>
      </c>
      <c r="E11" s="5120">
        <v>148324.81455588524</v>
      </c>
      <c r="F11" s="5120">
        <v>145746.53512900625</v>
      </c>
      <c r="G11" s="5120">
        <v>184733.02390442844</v>
      </c>
      <c r="H11" s="5120">
        <v>183195.40076435203</v>
      </c>
      <c r="I11" s="5120">
        <v>185212.8534258572</v>
      </c>
      <c r="J11" s="5120">
        <v>190817.31659994583</v>
      </c>
      <c r="K11" s="5120">
        <v>185102.296588222</v>
      </c>
      <c r="L11" s="5120">
        <v>188880.66458448351</v>
      </c>
      <c r="M11" s="5122">
        <v>190319.22083488994</v>
      </c>
      <c r="N11" s="5127">
        <v>191789.96253555853</v>
      </c>
      <c r="O11" s="5124">
        <v>188055.70908169748</v>
      </c>
      <c r="P11" s="5127">
        <v>189881.82591248958</v>
      </c>
      <c r="Q11" s="5128">
        <v>187697.33805949503</v>
      </c>
      <c r="R11" s="5126">
        <v>182885.68495119017</v>
      </c>
      <c r="S11" s="5126">
        <v>186025.67540762448</v>
      </c>
      <c r="T11" s="5126">
        <v>196566.93594769575</v>
      </c>
      <c r="U11" s="5126">
        <v>167482.71756142759</v>
      </c>
      <c r="V11" s="5126">
        <v>195497.49833838735</v>
      </c>
      <c r="W11" s="5126">
        <v>202964.73172629511</v>
      </c>
      <c r="X11" s="5126">
        <v>195331.17942364985</v>
      </c>
      <c r="Y11" s="5126">
        <v>196330.34621920963</v>
      </c>
    </row>
    <row r="12" spans="1:25" x14ac:dyDescent="0.25">
      <c r="A12" s="5119" t="s">
        <v>1196</v>
      </c>
      <c r="B12" s="5120">
        <v>16475.570623719999</v>
      </c>
      <c r="C12" s="5121">
        <v>16647.477633440001</v>
      </c>
      <c r="D12" s="5120">
        <v>16862.759277599998</v>
      </c>
      <c r="E12" s="5120">
        <v>20535.312224640002</v>
      </c>
      <c r="F12" s="5120">
        <v>18407.04911869</v>
      </c>
      <c r="G12" s="5120">
        <v>24262.272588320004</v>
      </c>
      <c r="H12" s="5140">
        <v>14871.71549749</v>
      </c>
      <c r="I12" s="5120">
        <v>41091.43352654</v>
      </c>
      <c r="J12" s="5120">
        <v>39254.214319910003</v>
      </c>
      <c r="K12" s="5120">
        <v>87035.390183439988</v>
      </c>
      <c r="L12" s="5120">
        <v>7860.6408873699993</v>
      </c>
      <c r="M12" s="5122">
        <v>8487.6032720700005</v>
      </c>
      <c r="N12" s="5127">
        <v>8811.8700730500004</v>
      </c>
      <c r="O12" s="5124">
        <v>9005.7212970799974</v>
      </c>
      <c r="P12" s="5127">
        <v>8927.4939899199999</v>
      </c>
      <c r="Q12" s="5128">
        <v>9275.8615745300012</v>
      </c>
      <c r="R12" s="5126">
        <v>9184.3376873200014</v>
      </c>
      <c r="S12" s="5126">
        <v>9432.2766544599999</v>
      </c>
      <c r="T12" s="5126">
        <v>9789.353033049998</v>
      </c>
      <c r="U12" s="5126">
        <v>10106.776245169996</v>
      </c>
      <c r="V12" s="5126">
        <v>10504.67978416</v>
      </c>
      <c r="W12" s="5126">
        <v>11306.927915709999</v>
      </c>
      <c r="X12" s="5126">
        <v>11324.884864469999</v>
      </c>
      <c r="Y12" s="5126">
        <v>11789.781627730001</v>
      </c>
    </row>
    <row r="13" spans="1:25" x14ac:dyDescent="0.25">
      <c r="A13" s="5119" t="s">
        <v>1197</v>
      </c>
      <c r="B13" s="5120">
        <v>25358.589172310436</v>
      </c>
      <c r="C13" s="5121">
        <v>26771.058209241135</v>
      </c>
      <c r="D13" s="5120">
        <v>28790.66875514682</v>
      </c>
      <c r="E13" s="5120">
        <v>29920.264318375532</v>
      </c>
      <c r="F13" s="5120">
        <v>29540.949384109404</v>
      </c>
      <c r="G13" s="5120">
        <v>30566.41308185595</v>
      </c>
      <c r="H13" s="5120">
        <v>32278.423302862382</v>
      </c>
      <c r="I13" s="5120">
        <v>34929.84748966882</v>
      </c>
      <c r="J13" s="5120">
        <v>36681.81101954035</v>
      </c>
      <c r="K13" s="5120">
        <v>40405.106841956898</v>
      </c>
      <c r="L13" s="5120">
        <v>120323.69828446407</v>
      </c>
      <c r="M13" s="5122">
        <v>121556.25560506564</v>
      </c>
      <c r="N13" s="5127">
        <v>118831.95753463786</v>
      </c>
      <c r="O13" s="5124">
        <v>117181.62510554897</v>
      </c>
      <c r="P13" s="5127">
        <v>113122.3328588536</v>
      </c>
      <c r="Q13" s="5128">
        <v>107778.09369258487</v>
      </c>
      <c r="R13" s="5126">
        <v>103037.91542737634</v>
      </c>
      <c r="S13" s="5126">
        <v>101315.62584616763</v>
      </c>
      <c r="T13" s="5126">
        <v>99194.510869119185</v>
      </c>
      <c r="U13" s="5126">
        <v>136908.4119822043</v>
      </c>
      <c r="V13" s="5126">
        <v>124347.20730688775</v>
      </c>
      <c r="W13" s="5126">
        <v>124271.41774212313</v>
      </c>
      <c r="X13" s="5126">
        <v>125175.12957951617</v>
      </c>
      <c r="Y13" s="5126">
        <v>129440.46748892196</v>
      </c>
    </row>
    <row r="14" spans="1:25" x14ac:dyDescent="0.25">
      <c r="A14" s="5119" t="s">
        <v>1198</v>
      </c>
      <c r="B14" s="5120">
        <v>0</v>
      </c>
      <c r="C14" s="5121">
        <v>0</v>
      </c>
      <c r="D14" s="5120">
        <v>0</v>
      </c>
      <c r="E14" s="5120">
        <v>0</v>
      </c>
      <c r="F14" s="5120">
        <v>0</v>
      </c>
      <c r="G14" s="5120">
        <v>0</v>
      </c>
      <c r="H14" s="5120">
        <v>0</v>
      </c>
      <c r="I14" s="5120">
        <v>0</v>
      </c>
      <c r="J14" s="5120">
        <v>0</v>
      </c>
      <c r="K14" s="5120">
        <v>0</v>
      </c>
      <c r="L14" s="5120">
        <v>0</v>
      </c>
      <c r="M14" s="5122">
        <v>0</v>
      </c>
      <c r="N14" s="5127">
        <v>0</v>
      </c>
      <c r="O14" s="5124">
        <v>0</v>
      </c>
      <c r="P14" s="5127">
        <v>0</v>
      </c>
      <c r="Q14" s="5128">
        <v>0</v>
      </c>
      <c r="R14" s="5126">
        <v>0</v>
      </c>
      <c r="S14" s="5126">
        <v>0</v>
      </c>
      <c r="T14" s="5126">
        <v>0</v>
      </c>
      <c r="U14" s="5126">
        <v>0</v>
      </c>
      <c r="V14" s="5126">
        <v>0</v>
      </c>
      <c r="W14" s="5126">
        <v>0</v>
      </c>
      <c r="X14" s="5126">
        <v>0</v>
      </c>
      <c r="Y14" s="5126">
        <v>0</v>
      </c>
    </row>
    <row r="15" spans="1:25" x14ac:dyDescent="0.25">
      <c r="A15" s="5119" t="s">
        <v>1199</v>
      </c>
      <c r="B15" s="5120">
        <v>0</v>
      </c>
      <c r="C15" s="5121">
        <v>0</v>
      </c>
      <c r="D15" s="5120">
        <v>0</v>
      </c>
      <c r="E15" s="5120">
        <v>0</v>
      </c>
      <c r="F15" s="5120">
        <v>0</v>
      </c>
      <c r="G15" s="5120">
        <v>0</v>
      </c>
      <c r="H15" s="5120">
        <v>0</v>
      </c>
      <c r="I15" s="5120">
        <v>0</v>
      </c>
      <c r="J15" s="5120">
        <v>0</v>
      </c>
      <c r="K15" s="5120">
        <v>0</v>
      </c>
      <c r="L15" s="5120">
        <v>0</v>
      </c>
      <c r="M15" s="5122">
        <v>0</v>
      </c>
      <c r="N15" s="5127">
        <v>0</v>
      </c>
      <c r="O15" s="5124">
        <v>0</v>
      </c>
      <c r="P15" s="5127">
        <v>0</v>
      </c>
      <c r="Q15" s="5128">
        <v>0</v>
      </c>
      <c r="R15" s="5126">
        <v>0</v>
      </c>
      <c r="S15" s="5126">
        <v>0</v>
      </c>
      <c r="T15" s="5126">
        <v>0</v>
      </c>
      <c r="U15" s="5126">
        <v>0</v>
      </c>
      <c r="V15" s="5126">
        <v>0</v>
      </c>
      <c r="W15" s="5126">
        <v>0</v>
      </c>
      <c r="X15" s="5126">
        <v>0</v>
      </c>
      <c r="Y15" s="5126">
        <v>0</v>
      </c>
    </row>
    <row r="16" spans="1:25" x14ac:dyDescent="0.25">
      <c r="A16" s="5119" t="s">
        <v>1200</v>
      </c>
      <c r="B16" s="5120">
        <v>139.85173856</v>
      </c>
      <c r="C16" s="5121">
        <v>156.97694645999999</v>
      </c>
      <c r="D16" s="5120">
        <v>191.08549248000003</v>
      </c>
      <c r="E16" s="5120">
        <v>128.31779293</v>
      </c>
      <c r="F16" s="5120">
        <v>123.90771698</v>
      </c>
      <c r="G16" s="5120">
        <v>74.497450489999991</v>
      </c>
      <c r="H16" s="5120">
        <v>60098.714761050003</v>
      </c>
      <c r="I16" s="5120">
        <v>60167.655248119998</v>
      </c>
      <c r="J16" s="5120">
        <v>60108.210879309998</v>
      </c>
      <c r="K16" s="5120">
        <v>28197.327290929999</v>
      </c>
      <c r="L16" s="5120">
        <v>28181.559026939998</v>
      </c>
      <c r="M16" s="5122">
        <v>5273.6725033200009</v>
      </c>
      <c r="N16" s="5127">
        <v>5680.9529828199993</v>
      </c>
      <c r="O16" s="5124">
        <v>474.65708437000001</v>
      </c>
      <c r="P16" s="5127">
        <v>449.40510766999995</v>
      </c>
      <c r="Q16" s="5128">
        <v>564.75174861000005</v>
      </c>
      <c r="R16" s="5126">
        <v>652.46875736000004</v>
      </c>
      <c r="S16" s="5126">
        <v>576.11657275999994</v>
      </c>
      <c r="T16" s="5126">
        <v>581.47840715999996</v>
      </c>
      <c r="U16" s="5126">
        <v>710.35248056000012</v>
      </c>
      <c r="V16" s="5126">
        <v>788.14915780999979</v>
      </c>
      <c r="W16" s="5126">
        <v>859.04265614000008</v>
      </c>
      <c r="X16" s="5126">
        <v>696.86559588</v>
      </c>
      <c r="Y16" s="5126">
        <v>694.01832031999993</v>
      </c>
    </row>
    <row r="17" spans="1:25" x14ac:dyDescent="0.25">
      <c r="A17" s="5119" t="s">
        <v>1201</v>
      </c>
      <c r="B17" s="5120">
        <v>2140.08618755</v>
      </c>
      <c r="C17" s="5121">
        <v>2056.6157497099998</v>
      </c>
      <c r="D17" s="5120">
        <v>2087.3680648200002</v>
      </c>
      <c r="E17" s="5120">
        <v>2101.29416924</v>
      </c>
      <c r="F17" s="5120">
        <v>2107.5174071000001</v>
      </c>
      <c r="G17" s="5120">
        <v>2057.0470939299998</v>
      </c>
      <c r="H17" s="5120">
        <v>2063.7060080199999</v>
      </c>
      <c r="I17" s="5120">
        <v>2067.0118971500001</v>
      </c>
      <c r="J17" s="5120">
        <v>2070.6062042100002</v>
      </c>
      <c r="K17" s="5120">
        <v>1984.7212815000003</v>
      </c>
      <c r="L17" s="5120">
        <v>1988.7845456700002</v>
      </c>
      <c r="M17" s="5122">
        <v>2001.62088825</v>
      </c>
      <c r="N17" s="5127">
        <v>2008.22184984</v>
      </c>
      <c r="O17" s="5124">
        <v>1997.5217751299999</v>
      </c>
      <c r="P17" s="5127">
        <v>2017.2266804099997</v>
      </c>
      <c r="Q17" s="5128">
        <v>2039.4310467999999</v>
      </c>
      <c r="R17" s="5126">
        <v>2061.04412245</v>
      </c>
      <c r="S17" s="5126">
        <v>2108.1757237000002</v>
      </c>
      <c r="T17" s="5126">
        <v>2120.6936421400001</v>
      </c>
      <c r="U17" s="5126">
        <v>2162.5752928100001</v>
      </c>
      <c r="V17" s="5126">
        <v>2175.8494522699998</v>
      </c>
      <c r="W17" s="5126">
        <v>2166.2793308900004</v>
      </c>
      <c r="X17" s="5126">
        <v>2185.5107560299998</v>
      </c>
      <c r="Y17" s="5126">
        <v>2379.4623000099996</v>
      </c>
    </row>
    <row r="18" spans="1:25" x14ac:dyDescent="0.25">
      <c r="A18" s="5119" t="s">
        <v>1202</v>
      </c>
      <c r="B18" s="5120">
        <v>233932.51732182002</v>
      </c>
      <c r="C18" s="5121">
        <v>260005.77526694001</v>
      </c>
      <c r="D18" s="5120">
        <v>269687.33985771006</v>
      </c>
      <c r="E18" s="5120">
        <v>275938.08768713998</v>
      </c>
      <c r="F18" s="5120">
        <v>283721.46444056998</v>
      </c>
      <c r="G18" s="5120">
        <v>322540.83795550006</v>
      </c>
      <c r="H18" s="5120">
        <v>381162.95334618003</v>
      </c>
      <c r="I18" s="5120">
        <v>407009.19919022004</v>
      </c>
      <c r="J18" s="5120">
        <v>414996.05421099998</v>
      </c>
      <c r="K18" s="5120">
        <v>446893.58303823002</v>
      </c>
      <c r="L18" s="5120">
        <v>473387.34201029997</v>
      </c>
      <c r="M18" s="5122">
        <v>484175.61616938002</v>
      </c>
      <c r="N18" s="5127">
        <v>473661.09540925</v>
      </c>
      <c r="O18" s="5124">
        <v>455044.19112579001</v>
      </c>
      <c r="P18" s="5127">
        <v>438297.19479181</v>
      </c>
      <c r="Q18" s="5128">
        <v>449730.40356844995</v>
      </c>
      <c r="R18" s="5126">
        <v>414146.18873487</v>
      </c>
      <c r="S18" s="5126">
        <v>413690.62393682002</v>
      </c>
      <c r="T18" s="5126">
        <v>401348.54695992003</v>
      </c>
      <c r="U18" s="5126">
        <v>430103.47272575996</v>
      </c>
      <c r="V18" s="5126">
        <v>446744.55529558001</v>
      </c>
      <c r="W18" s="5126">
        <v>500229.58481196</v>
      </c>
      <c r="X18" s="5126">
        <v>482798.54105736001</v>
      </c>
      <c r="Y18" s="5126">
        <v>509051.95888481004</v>
      </c>
    </row>
    <row r="19" spans="1:25" ht="13.8" thickBot="1" x14ac:dyDescent="0.3">
      <c r="A19" s="5141"/>
      <c r="B19" s="5142"/>
      <c r="C19" s="5143"/>
      <c r="D19" s="5142"/>
      <c r="E19" s="5142"/>
      <c r="F19" s="5142"/>
      <c r="G19" s="5142"/>
      <c r="H19" s="5142"/>
      <c r="I19" s="5142"/>
      <c r="J19" s="5142"/>
      <c r="K19" s="5142"/>
      <c r="L19" s="5142"/>
      <c r="M19" s="5142"/>
      <c r="N19" s="5142"/>
      <c r="O19" s="5142"/>
      <c r="P19" s="5142"/>
      <c r="Q19" s="5144"/>
      <c r="R19" s="5145"/>
      <c r="S19" s="5145"/>
      <c r="T19" s="5145"/>
      <c r="U19" s="5145"/>
      <c r="V19" s="5145"/>
      <c r="W19" s="5145"/>
      <c r="X19" s="5145"/>
      <c r="Y19" s="5145"/>
    </row>
    <row r="20" spans="1:25" ht="13.8" thickBot="1" x14ac:dyDescent="0.3">
      <c r="B20" s="5146"/>
      <c r="C20" s="5146"/>
      <c r="D20" s="5146"/>
      <c r="E20" s="5146"/>
      <c r="F20" s="5146"/>
      <c r="G20" s="5146"/>
      <c r="H20" s="5146"/>
      <c r="I20" s="5146"/>
      <c r="R20" s="424"/>
      <c r="S20" s="424"/>
      <c r="T20" s="424"/>
      <c r="U20" s="424"/>
      <c r="V20" s="424"/>
      <c r="W20" s="424"/>
      <c r="X20" s="424"/>
      <c r="Y20" s="424"/>
    </row>
    <row r="21" spans="1:25" ht="13.8" thickBot="1" x14ac:dyDescent="0.3">
      <c r="A21" s="5147" t="s">
        <v>1203</v>
      </c>
      <c r="B21" s="5115">
        <v>43555</v>
      </c>
      <c r="C21" s="5116">
        <v>43646</v>
      </c>
      <c r="D21" s="5117">
        <v>43738</v>
      </c>
      <c r="E21" s="5118">
        <v>43830</v>
      </c>
      <c r="F21" s="5118">
        <v>43921</v>
      </c>
      <c r="G21" s="5118">
        <v>44012</v>
      </c>
      <c r="H21" s="5118">
        <v>44104</v>
      </c>
      <c r="I21" s="5118">
        <v>44196</v>
      </c>
      <c r="J21" s="5118">
        <v>44286</v>
      </c>
      <c r="K21" s="5118">
        <v>44377</v>
      </c>
      <c r="L21" s="5118">
        <v>44469</v>
      </c>
      <c r="M21" s="5118">
        <v>44561</v>
      </c>
      <c r="N21" s="5118">
        <v>44651</v>
      </c>
      <c r="O21" s="5118">
        <v>44742</v>
      </c>
      <c r="P21" s="5118">
        <v>44834</v>
      </c>
      <c r="Q21" s="5117">
        <v>44926</v>
      </c>
      <c r="R21" s="5115">
        <v>45016</v>
      </c>
      <c r="S21" s="5115">
        <v>45107</v>
      </c>
      <c r="T21" s="5115">
        <v>45199</v>
      </c>
      <c r="U21" s="5115">
        <v>45291</v>
      </c>
      <c r="V21" s="5115">
        <v>45382</v>
      </c>
      <c r="W21" s="5115">
        <v>45473</v>
      </c>
      <c r="X21" s="5115">
        <v>45565</v>
      </c>
      <c r="Y21" s="5115">
        <v>45657</v>
      </c>
    </row>
    <row r="22" spans="1:25" x14ac:dyDescent="0.25">
      <c r="A22" s="5148"/>
      <c r="B22" s="425"/>
      <c r="C22" s="425"/>
      <c r="D22" s="425"/>
      <c r="E22" s="426"/>
      <c r="F22" s="426"/>
      <c r="G22" s="426"/>
      <c r="H22" s="426"/>
      <c r="I22" s="426"/>
      <c r="J22" s="426"/>
      <c r="K22" s="426"/>
      <c r="L22" s="426"/>
      <c r="N22" s="426"/>
      <c r="P22" s="426"/>
      <c r="Q22" s="427"/>
      <c r="R22" s="5149"/>
      <c r="S22" s="5149"/>
      <c r="T22" s="5149"/>
      <c r="U22" s="5149"/>
      <c r="V22" s="5149"/>
      <c r="W22" s="5149"/>
      <c r="X22" s="5149"/>
      <c r="Y22" s="5149"/>
    </row>
    <row r="23" spans="1:25" x14ac:dyDescent="0.25">
      <c r="A23" s="5150" t="s">
        <v>1204</v>
      </c>
      <c r="B23" s="5122">
        <v>36175.575864860002</v>
      </c>
      <c r="C23" s="5122">
        <v>35893.39228421</v>
      </c>
      <c r="D23" s="5122">
        <v>35863.320522440001</v>
      </c>
      <c r="E23" s="5120">
        <v>42909.155061279998</v>
      </c>
      <c r="F23" s="5120">
        <v>40531.515348909998</v>
      </c>
      <c r="G23" s="5120">
        <v>41855.520518819998</v>
      </c>
      <c r="H23" s="5120">
        <v>41766.725282209998</v>
      </c>
      <c r="I23" s="5120">
        <v>46561.469153729995</v>
      </c>
      <c r="J23" s="5120">
        <v>44859.021304490001</v>
      </c>
      <c r="K23" s="5120">
        <v>45253.418362540004</v>
      </c>
      <c r="L23" s="5120">
        <v>45203.814371940003</v>
      </c>
      <c r="M23" s="5122">
        <v>50200.431737760002</v>
      </c>
      <c r="N23" s="5126">
        <v>48541.727019010003</v>
      </c>
      <c r="O23" s="5124">
        <v>48687.141473080002</v>
      </c>
      <c r="P23" s="5126">
        <v>49259.972189779997</v>
      </c>
      <c r="Q23" s="5151">
        <v>54641.723932839996</v>
      </c>
      <c r="R23" s="5126">
        <v>52368.205912429999</v>
      </c>
      <c r="S23" s="5126">
        <v>52226.330739780002</v>
      </c>
      <c r="T23" s="5126">
        <v>52968.305682639999</v>
      </c>
      <c r="U23" s="5126">
        <v>59910.89828876</v>
      </c>
      <c r="V23" s="5126">
        <v>57096.823497229998</v>
      </c>
      <c r="W23" s="5126">
        <v>58185.183169900003</v>
      </c>
      <c r="X23" s="5126">
        <v>59633.818082149999</v>
      </c>
      <c r="Y23" s="5126">
        <v>68005.850585959997</v>
      </c>
    </row>
    <row r="24" spans="1:25" x14ac:dyDescent="0.25">
      <c r="A24" s="5150" t="s">
        <v>1205</v>
      </c>
      <c r="B24" s="5122">
        <v>171.87512075000001</v>
      </c>
      <c r="C24" s="5122">
        <v>174.29209967000003</v>
      </c>
      <c r="D24" s="5122">
        <v>151.49676460052194</v>
      </c>
      <c r="E24" s="5120">
        <v>209.11658635000001</v>
      </c>
      <c r="F24" s="5120">
        <v>129.51373888999998</v>
      </c>
      <c r="G24" s="5120">
        <v>157.5809311400001</v>
      </c>
      <c r="H24" s="5120">
        <v>1031.980763</v>
      </c>
      <c r="I24" s="5120">
        <v>33332.021075000004</v>
      </c>
      <c r="J24" s="5120">
        <v>31909.062534999997</v>
      </c>
      <c r="K24" s="5120">
        <v>71934.215039000002</v>
      </c>
      <c r="L24" s="5120">
        <v>68839.380646000005</v>
      </c>
      <c r="M24" s="5122">
        <v>39839.013949</v>
      </c>
      <c r="N24" s="5126">
        <v>36650.064293000003</v>
      </c>
      <c r="O24" s="5124">
        <v>35032.008352000004</v>
      </c>
      <c r="P24" s="5126">
        <v>34524.163858</v>
      </c>
      <c r="Q24" s="5151">
        <v>32784.238464999995</v>
      </c>
      <c r="R24" s="5126">
        <v>32560.799097000003</v>
      </c>
      <c r="S24" s="5126">
        <v>31603.700853000002</v>
      </c>
      <c r="T24" s="5126">
        <v>30452.923485000003</v>
      </c>
      <c r="U24" s="5126">
        <v>29976.305239000001</v>
      </c>
      <c r="V24" s="5126">
        <v>29937.425503000002</v>
      </c>
      <c r="W24" s="5126">
        <v>26365.810887</v>
      </c>
      <c r="X24" s="5126">
        <v>26425.684765356378</v>
      </c>
      <c r="Y24" s="5126">
        <v>27244.048098757026</v>
      </c>
    </row>
    <row r="25" spans="1:25" x14ac:dyDescent="0.25">
      <c r="A25" s="5152" t="s">
        <v>1206</v>
      </c>
      <c r="B25" s="5132">
        <v>36.117815</v>
      </c>
      <c r="C25" s="5132">
        <v>37.232635999999999</v>
      </c>
      <c r="D25" s="5132">
        <v>30.095746999999999</v>
      </c>
      <c r="E25" s="5130">
        <v>32.858111999999998</v>
      </c>
      <c r="F25" s="5130">
        <v>36.981038999999996</v>
      </c>
      <c r="G25" s="5130">
        <v>31.811841999999999</v>
      </c>
      <c r="H25" s="5130">
        <v>1031.980763</v>
      </c>
      <c r="I25" s="5130">
        <v>33332.021075000004</v>
      </c>
      <c r="J25" s="5130">
        <v>31909.062534999997</v>
      </c>
      <c r="K25" s="5130">
        <v>71934.215039000002</v>
      </c>
      <c r="L25" s="5130">
        <v>68839.380646000005</v>
      </c>
      <c r="M25" s="5132">
        <v>39839.013949</v>
      </c>
      <c r="N25" s="5136">
        <v>36650.064293000003</v>
      </c>
      <c r="O25" s="5134">
        <v>35032.008352000004</v>
      </c>
      <c r="P25" s="5136">
        <v>34524.163858</v>
      </c>
      <c r="Q25" s="5153">
        <v>32784.238464999995</v>
      </c>
      <c r="R25" s="5136">
        <v>32560.799097000003</v>
      </c>
      <c r="S25" s="5136">
        <v>31603.700853000002</v>
      </c>
      <c r="T25" s="5136">
        <v>30452.923485000003</v>
      </c>
      <c r="U25" s="5136">
        <v>29976.305239000001</v>
      </c>
      <c r="V25" s="5136">
        <v>29937.425503000002</v>
      </c>
      <c r="W25" s="5136">
        <v>26365.810887</v>
      </c>
      <c r="X25" s="5136">
        <v>26425.684765356378</v>
      </c>
      <c r="Y25" s="5136">
        <v>27244.048098757026</v>
      </c>
    </row>
    <row r="26" spans="1:25" x14ac:dyDescent="0.25">
      <c r="A26" s="5152" t="s">
        <v>1207</v>
      </c>
      <c r="B26" s="5132">
        <v>0</v>
      </c>
      <c r="C26" s="5132">
        <v>0</v>
      </c>
      <c r="D26" s="5132">
        <v>0</v>
      </c>
      <c r="E26" s="5130">
        <v>0</v>
      </c>
      <c r="F26" s="5130">
        <v>0</v>
      </c>
      <c r="G26" s="5130">
        <v>0</v>
      </c>
      <c r="H26" s="5130">
        <v>0</v>
      </c>
      <c r="I26" s="5130">
        <v>0</v>
      </c>
      <c r="J26" s="5130">
        <v>0</v>
      </c>
      <c r="K26" s="5130">
        <v>0</v>
      </c>
      <c r="L26" s="5130">
        <v>0</v>
      </c>
      <c r="M26" s="5132">
        <v>0</v>
      </c>
      <c r="N26" s="5136">
        <v>0</v>
      </c>
      <c r="O26" s="5134">
        <v>0</v>
      </c>
      <c r="P26" s="5136">
        <v>0</v>
      </c>
      <c r="Q26" s="5153">
        <v>0</v>
      </c>
      <c r="R26" s="5136">
        <v>0</v>
      </c>
      <c r="S26" s="5136">
        <v>0</v>
      </c>
      <c r="T26" s="5136">
        <v>0</v>
      </c>
      <c r="U26" s="5136">
        <v>0</v>
      </c>
      <c r="V26" s="5136">
        <v>0</v>
      </c>
      <c r="W26" s="5136">
        <v>0</v>
      </c>
      <c r="X26" s="5136">
        <v>0</v>
      </c>
      <c r="Y26" s="5136">
        <v>0</v>
      </c>
    </row>
    <row r="27" spans="1:25" x14ac:dyDescent="0.25">
      <c r="A27" s="5152" t="s">
        <v>1208</v>
      </c>
      <c r="B27" s="5139">
        <v>135.75730575</v>
      </c>
      <c r="C27" s="5132">
        <v>137.05946367000001</v>
      </c>
      <c r="D27" s="5132">
        <v>121.40101760052195</v>
      </c>
      <c r="E27" s="5130">
        <v>176.25847435</v>
      </c>
      <c r="F27" s="5130">
        <v>92.532699889999989</v>
      </c>
      <c r="G27" s="5130">
        <v>125.7690891400001</v>
      </c>
      <c r="H27" s="5130">
        <v>0</v>
      </c>
      <c r="I27" s="5130">
        <v>0</v>
      </c>
      <c r="J27" s="5130">
        <v>0</v>
      </c>
      <c r="K27" s="5130">
        <v>0</v>
      </c>
      <c r="L27" s="5130">
        <v>0</v>
      </c>
      <c r="M27" s="5132">
        <v>0</v>
      </c>
      <c r="N27" s="5136">
        <v>0</v>
      </c>
      <c r="O27" s="5134">
        <v>0</v>
      </c>
      <c r="P27" s="5136">
        <v>0</v>
      </c>
      <c r="Q27" s="5153">
        <v>0</v>
      </c>
      <c r="R27" s="5136">
        <v>0</v>
      </c>
      <c r="S27" s="5136">
        <v>0</v>
      </c>
      <c r="T27" s="5136">
        <v>0</v>
      </c>
      <c r="U27" s="5136">
        <v>0</v>
      </c>
      <c r="V27" s="5136">
        <v>0</v>
      </c>
      <c r="W27" s="5136">
        <v>0</v>
      </c>
      <c r="X27" s="5136">
        <v>0</v>
      </c>
      <c r="Y27" s="5136">
        <v>0</v>
      </c>
    </row>
    <row r="28" spans="1:25" x14ac:dyDescent="0.25">
      <c r="A28" s="5150" t="s">
        <v>1209</v>
      </c>
      <c r="B28" s="5122">
        <v>89379.092453990248</v>
      </c>
      <c r="C28" s="5154">
        <v>90186.905101146898</v>
      </c>
      <c r="D28" s="5154">
        <v>92399.072075251941</v>
      </c>
      <c r="E28" s="5155">
        <v>104079.68957931641</v>
      </c>
      <c r="F28" s="5155">
        <v>108290.62750661823</v>
      </c>
      <c r="G28" s="5155">
        <v>149810.62329122334</v>
      </c>
      <c r="H28" s="5155">
        <v>162309.61818441364</v>
      </c>
      <c r="I28" s="5155">
        <v>157597.88016278105</v>
      </c>
      <c r="J28" s="5155">
        <v>169381.18306503288</v>
      </c>
      <c r="K28" s="5155">
        <v>166495.42911737776</v>
      </c>
      <c r="L28" s="5155">
        <v>191391.84090220457</v>
      </c>
      <c r="M28" s="5154">
        <v>210263.84533576661</v>
      </c>
      <c r="N28" s="5126">
        <v>196521.49971640267</v>
      </c>
      <c r="O28" s="5124">
        <v>194492.66169199688</v>
      </c>
      <c r="P28" s="5126">
        <v>174688.1532465569</v>
      </c>
      <c r="Q28" s="5151">
        <v>188917.56715140719</v>
      </c>
      <c r="R28" s="5126">
        <v>120209.57505323425</v>
      </c>
      <c r="S28" s="5126">
        <v>115976.52746769258</v>
      </c>
      <c r="T28" s="5126">
        <v>135995.47653014015</v>
      </c>
      <c r="U28" s="5126">
        <v>154034.91807579822</v>
      </c>
      <c r="V28" s="5126">
        <v>149687.12895997654</v>
      </c>
      <c r="W28" s="5126">
        <v>191104.04964804978</v>
      </c>
      <c r="X28" s="5126">
        <v>192315.0932048572</v>
      </c>
      <c r="Y28" s="5126">
        <v>198559.00688831854</v>
      </c>
    </row>
    <row r="29" spans="1:25" x14ac:dyDescent="0.25">
      <c r="A29" s="5152" t="s">
        <v>1206</v>
      </c>
      <c r="B29" s="5132">
        <v>76247.448960990252</v>
      </c>
      <c r="C29" s="5132">
        <v>77373.361608146894</v>
      </c>
      <c r="D29" s="5132">
        <v>78507.028582251936</v>
      </c>
      <c r="E29" s="5130">
        <v>90703.64608631641</v>
      </c>
      <c r="F29" s="5130">
        <v>91651.782427168218</v>
      </c>
      <c r="G29" s="5130">
        <v>138222.08218350334</v>
      </c>
      <c r="H29" s="5130">
        <v>155661.93154073364</v>
      </c>
      <c r="I29" s="5130">
        <v>150895.03132732105</v>
      </c>
      <c r="J29" s="5130">
        <v>164698.57121587289</v>
      </c>
      <c r="K29" s="5130">
        <v>166437.38562437776</v>
      </c>
      <c r="L29" s="5130">
        <v>191333.79740920456</v>
      </c>
      <c r="M29" s="5132">
        <v>210205.80184276661</v>
      </c>
      <c r="N29" s="5136">
        <v>196463.45622340267</v>
      </c>
      <c r="O29" s="5134">
        <v>194436.94694899689</v>
      </c>
      <c r="P29" s="5136">
        <v>174632.43850355691</v>
      </c>
      <c r="Q29" s="5153">
        <v>188861.84803840719</v>
      </c>
      <c r="R29" s="5136">
        <v>118228.67135119425</v>
      </c>
      <c r="S29" s="5136">
        <v>108495.46520742257</v>
      </c>
      <c r="T29" s="5136">
        <v>100702.67592740017</v>
      </c>
      <c r="U29" s="5136">
        <v>116253.30799771822</v>
      </c>
      <c r="V29" s="5136">
        <v>102941.51004189656</v>
      </c>
      <c r="W29" s="5136">
        <v>105957.35059052978</v>
      </c>
      <c r="X29" s="5136">
        <v>108470.36013142719</v>
      </c>
      <c r="Y29" s="5136">
        <v>127800.23341625855</v>
      </c>
    </row>
    <row r="30" spans="1:25" x14ac:dyDescent="0.25">
      <c r="A30" s="5152" t="s">
        <v>1207</v>
      </c>
      <c r="B30" s="5132">
        <v>58.043492999997397</v>
      </c>
      <c r="C30" s="5132">
        <v>58.043492999999216</v>
      </c>
      <c r="D30" s="5132">
        <v>58.043493000001035</v>
      </c>
      <c r="E30" s="5130">
        <v>58.043492999997397</v>
      </c>
      <c r="F30" s="5130">
        <v>58.043493000001035</v>
      </c>
      <c r="G30" s="5130">
        <v>58.043492999999216</v>
      </c>
      <c r="H30" s="5130">
        <v>58.043492999999216</v>
      </c>
      <c r="I30" s="5130">
        <v>58.043493000000126</v>
      </c>
      <c r="J30" s="5130">
        <v>58.043492999999216</v>
      </c>
      <c r="K30" s="5130">
        <v>58.043493000000126</v>
      </c>
      <c r="L30" s="5130">
        <v>58.043492999999216</v>
      </c>
      <c r="M30" s="5132">
        <v>58.043492999999216</v>
      </c>
      <c r="N30" s="5136">
        <v>58.043492999999216</v>
      </c>
      <c r="O30" s="5134">
        <v>55.714743000000453</v>
      </c>
      <c r="P30" s="5136">
        <v>55.714743000000453</v>
      </c>
      <c r="Q30" s="5153">
        <v>55.719112999999197</v>
      </c>
      <c r="R30" s="5136">
        <v>55.719112999999197</v>
      </c>
      <c r="S30" s="5136">
        <v>0.34499999999843567</v>
      </c>
      <c r="T30" s="5136">
        <v>0</v>
      </c>
      <c r="U30" s="5136">
        <v>0</v>
      </c>
      <c r="V30" s="5136">
        <v>0</v>
      </c>
      <c r="W30" s="5136">
        <v>0</v>
      </c>
      <c r="X30" s="5136">
        <v>0</v>
      </c>
      <c r="Y30" s="5136">
        <v>0</v>
      </c>
    </row>
    <row r="31" spans="1:25" x14ac:dyDescent="0.25">
      <c r="A31" s="5152" t="s">
        <v>1208</v>
      </c>
      <c r="B31" s="5132">
        <v>13073.6</v>
      </c>
      <c r="C31" s="5132">
        <v>12755.5</v>
      </c>
      <c r="D31" s="5132">
        <v>13834</v>
      </c>
      <c r="E31" s="5130">
        <v>13318</v>
      </c>
      <c r="F31" s="5130">
        <v>16580.801586450001</v>
      </c>
      <c r="G31" s="5130">
        <v>11530.497614720001</v>
      </c>
      <c r="H31" s="5130">
        <v>6589.64315068</v>
      </c>
      <c r="I31" s="5130">
        <v>6644.8053424600002</v>
      </c>
      <c r="J31" s="5130">
        <v>4624.5683561599999</v>
      </c>
      <c r="K31" s="5130">
        <v>0</v>
      </c>
      <c r="L31" s="5130">
        <v>0</v>
      </c>
      <c r="M31" s="5132">
        <v>0</v>
      </c>
      <c r="N31" s="5136">
        <v>0</v>
      </c>
      <c r="O31" s="5134">
        <v>0</v>
      </c>
      <c r="P31" s="5136">
        <v>0</v>
      </c>
      <c r="Q31" s="5153">
        <v>0</v>
      </c>
      <c r="R31" s="5136">
        <v>1925.18458904</v>
      </c>
      <c r="S31" s="5136">
        <v>7480.7172602700002</v>
      </c>
      <c r="T31" s="5136">
        <v>35292.800602739997</v>
      </c>
      <c r="U31" s="5136">
        <v>37781.610078080004</v>
      </c>
      <c r="V31" s="5136">
        <v>46745.618918079999</v>
      </c>
      <c r="W31" s="5136">
        <v>85146.699057520003</v>
      </c>
      <c r="X31" s="5136">
        <v>83844.73307342999</v>
      </c>
      <c r="Y31" s="5136">
        <v>70758.773472059998</v>
      </c>
    </row>
    <row r="32" spans="1:25" x14ac:dyDescent="0.25">
      <c r="A32" s="5150" t="s">
        <v>1210</v>
      </c>
      <c r="B32" s="5122">
        <v>24828.777496793307</v>
      </c>
      <c r="C32" s="5122">
        <v>26982.781655601542</v>
      </c>
      <c r="D32" s="5122">
        <v>26345.787149204461</v>
      </c>
      <c r="E32" s="5120">
        <v>26822.853961766399</v>
      </c>
      <c r="F32" s="5120">
        <v>23424.709441082585</v>
      </c>
      <c r="G32" s="5120">
        <v>18843.372285949888</v>
      </c>
      <c r="H32" s="5120">
        <v>19016.635811612556</v>
      </c>
      <c r="I32" s="5120">
        <v>20031.561868459889</v>
      </c>
      <c r="J32" s="5120">
        <v>15883.987602071098</v>
      </c>
      <c r="K32" s="5120">
        <v>12653.919407783218</v>
      </c>
      <c r="L32" s="5120">
        <v>11811.52549387279</v>
      </c>
      <c r="M32" s="5122">
        <v>15054.262504957507</v>
      </c>
      <c r="N32" s="5126">
        <v>15188.962094308788</v>
      </c>
      <c r="O32" s="5124">
        <v>12444.314617936809</v>
      </c>
      <c r="P32" s="5126">
        <v>7362.5520215804936</v>
      </c>
      <c r="Q32" s="5151">
        <v>11555.727311760433</v>
      </c>
      <c r="R32" s="5126">
        <v>8894.4755486745689</v>
      </c>
      <c r="S32" s="5126">
        <v>12680.494734395881</v>
      </c>
      <c r="T32" s="5126">
        <v>5045.203768528374</v>
      </c>
      <c r="U32" s="5126">
        <v>4136.5172016087827</v>
      </c>
      <c r="V32" s="5126">
        <v>2952.81573920245</v>
      </c>
      <c r="W32" s="5126">
        <v>811.25467401530534</v>
      </c>
      <c r="X32" s="5126">
        <v>197.46718398197751</v>
      </c>
      <c r="Y32" s="5126">
        <v>698.99913317550181</v>
      </c>
    </row>
    <row r="33" spans="1:25" x14ac:dyDescent="0.25">
      <c r="A33" s="5156" t="s">
        <v>1211</v>
      </c>
      <c r="B33" s="5122">
        <v>61194.164276256692</v>
      </c>
      <c r="C33" s="5122">
        <v>75360.160072018465</v>
      </c>
      <c r="D33" s="5122">
        <v>76142.24566582554</v>
      </c>
      <c r="E33" s="5120">
        <v>77359.2021266136</v>
      </c>
      <c r="F33" s="5120">
        <v>76455.1478139674</v>
      </c>
      <c r="G33" s="5120">
        <v>53146.137299770111</v>
      </c>
      <c r="H33" s="5120">
        <v>89237.831491687437</v>
      </c>
      <c r="I33" s="5120">
        <v>90826.842388530116</v>
      </c>
      <c r="J33" s="5120">
        <v>91158.04428641891</v>
      </c>
      <c r="K33" s="5120">
        <v>101611.65625639679</v>
      </c>
      <c r="L33" s="5120">
        <v>90262.363386647208</v>
      </c>
      <c r="M33" s="5122">
        <v>111192.41079525249</v>
      </c>
      <c r="N33" s="5126">
        <v>114204.6510120912</v>
      </c>
      <c r="O33" s="5124">
        <v>95258.936704313208</v>
      </c>
      <c r="P33" s="5126">
        <v>110709.4164573795</v>
      </c>
      <c r="Q33" s="5151">
        <v>83466.230462879583</v>
      </c>
      <c r="R33" s="5126">
        <v>119957.86426982543</v>
      </c>
      <c r="S33" s="5126">
        <v>118398.47052040414</v>
      </c>
      <c r="T33" s="5126">
        <v>100386.60696333164</v>
      </c>
      <c r="U33" s="5126">
        <v>96829.316061301215</v>
      </c>
      <c r="V33" s="5126">
        <v>108032.55285705754</v>
      </c>
      <c r="W33" s="5126">
        <v>119172.84176371468</v>
      </c>
      <c r="X33" s="5126">
        <v>103954.712424068</v>
      </c>
      <c r="Y33" s="5126">
        <v>112088.3329687845</v>
      </c>
    </row>
    <row r="34" spans="1:25" x14ac:dyDescent="0.25">
      <c r="A34" s="5150" t="s">
        <v>1196</v>
      </c>
      <c r="B34" s="5122">
        <v>0</v>
      </c>
      <c r="C34" s="5122">
        <v>0</v>
      </c>
      <c r="D34" s="5122">
        <v>0</v>
      </c>
      <c r="E34" s="5120">
        <v>0</v>
      </c>
      <c r="F34" s="5120">
        <v>0</v>
      </c>
      <c r="G34" s="5120">
        <v>9659.004697280001</v>
      </c>
      <c r="H34" s="5120">
        <v>9614.8623936900003</v>
      </c>
      <c r="I34" s="5120">
        <v>1976.6671715999998</v>
      </c>
      <c r="J34" s="5120">
        <v>4067.01</v>
      </c>
      <c r="K34" s="5120">
        <v>8526.5273692899991</v>
      </c>
      <c r="L34" s="5120">
        <v>25660.86</v>
      </c>
      <c r="M34" s="5122">
        <v>34823.519999999997</v>
      </c>
      <c r="N34" s="5126">
        <v>40035.51</v>
      </c>
      <c r="O34" s="5124">
        <v>52090.400000000001</v>
      </c>
      <c r="P34" s="5126">
        <v>51590.84</v>
      </c>
      <c r="Q34" s="5151">
        <v>50478.214999999997</v>
      </c>
      <c r="R34" s="5126">
        <v>52991.425000000003</v>
      </c>
      <c r="S34" s="5126">
        <v>62021.867084690006</v>
      </c>
      <c r="T34" s="5126">
        <v>62383.306570579996</v>
      </c>
      <c r="U34" s="5126">
        <v>64491.342130180004</v>
      </c>
      <c r="V34" s="5126">
        <v>63308.894730659995</v>
      </c>
      <c r="W34" s="5126">
        <v>61228.186293039995</v>
      </c>
      <c r="X34" s="5126">
        <v>52862.571745149995</v>
      </c>
      <c r="Y34" s="5126">
        <v>52412.864412080002</v>
      </c>
    </row>
    <row r="35" spans="1:25" x14ac:dyDescent="0.25">
      <c r="A35" s="5150" t="s">
        <v>1198</v>
      </c>
      <c r="B35" s="5122">
        <v>0</v>
      </c>
      <c r="C35" s="5122">
        <v>0</v>
      </c>
      <c r="D35" s="5122">
        <v>0</v>
      </c>
      <c r="E35" s="5120">
        <v>0</v>
      </c>
      <c r="F35" s="5120">
        <v>0</v>
      </c>
      <c r="G35" s="5120">
        <v>0</v>
      </c>
      <c r="H35" s="5120">
        <v>0</v>
      </c>
      <c r="I35" s="5120">
        <v>0</v>
      </c>
      <c r="J35" s="5120"/>
      <c r="K35" s="5120"/>
      <c r="L35" s="5120"/>
      <c r="M35" s="5122"/>
      <c r="N35" s="5126">
        <v>0</v>
      </c>
      <c r="O35" s="5124">
        <v>0</v>
      </c>
      <c r="P35" s="5126">
        <v>0</v>
      </c>
      <c r="Q35" s="5151">
        <v>0</v>
      </c>
      <c r="R35" s="5126">
        <v>0</v>
      </c>
      <c r="S35" s="5126">
        <v>0</v>
      </c>
      <c r="T35" s="5126">
        <v>0</v>
      </c>
      <c r="U35" s="5126">
        <v>0</v>
      </c>
      <c r="V35" s="5126">
        <v>0</v>
      </c>
      <c r="W35" s="5126">
        <v>0</v>
      </c>
      <c r="X35" s="5126">
        <v>0</v>
      </c>
      <c r="Y35" s="5126">
        <v>0</v>
      </c>
    </row>
    <row r="36" spans="1:25" x14ac:dyDescent="0.25">
      <c r="A36" s="5150" t="s">
        <v>1199</v>
      </c>
      <c r="B36" s="5122">
        <v>0</v>
      </c>
      <c r="C36" s="5122">
        <v>0</v>
      </c>
      <c r="D36" s="5122">
        <v>0</v>
      </c>
      <c r="E36" s="5120">
        <v>0</v>
      </c>
      <c r="F36" s="5120">
        <v>0</v>
      </c>
      <c r="G36" s="5120">
        <v>0</v>
      </c>
      <c r="H36" s="5120">
        <v>0</v>
      </c>
      <c r="I36" s="5120">
        <v>0</v>
      </c>
      <c r="J36" s="5120"/>
      <c r="K36" s="5120"/>
      <c r="L36" s="5120"/>
      <c r="M36" s="5122"/>
      <c r="N36" s="5126">
        <v>0</v>
      </c>
      <c r="O36" s="5124">
        <v>0</v>
      </c>
      <c r="P36" s="5126">
        <v>0</v>
      </c>
      <c r="Q36" s="5151">
        <v>0</v>
      </c>
      <c r="R36" s="5126">
        <v>0</v>
      </c>
      <c r="S36" s="5126">
        <v>0</v>
      </c>
      <c r="T36" s="5126">
        <v>0</v>
      </c>
      <c r="U36" s="5126">
        <v>0</v>
      </c>
      <c r="V36" s="5126">
        <v>0</v>
      </c>
      <c r="W36" s="5126">
        <v>0</v>
      </c>
      <c r="X36" s="5126">
        <v>0</v>
      </c>
      <c r="Y36" s="5126">
        <v>0</v>
      </c>
    </row>
    <row r="37" spans="1:25" x14ac:dyDescent="0.25">
      <c r="A37" s="5150" t="s">
        <v>1212</v>
      </c>
      <c r="B37" s="5140">
        <v>1056.2499061896556</v>
      </c>
      <c r="C37" s="5140">
        <v>612.19120356318092</v>
      </c>
      <c r="D37" s="5140">
        <v>2473.3718218776462</v>
      </c>
      <c r="E37" s="5140">
        <v>2134.5995065035349</v>
      </c>
      <c r="F37" s="5140">
        <v>1623.2019536617893</v>
      </c>
      <c r="G37" s="5140">
        <v>454.57915538021945</v>
      </c>
      <c r="H37" s="5140">
        <v>7010.349267206343</v>
      </c>
      <c r="I37" s="5140">
        <v>1842.4301513489338</v>
      </c>
      <c r="J37" s="5140">
        <v>1368.3607270971531</v>
      </c>
      <c r="K37" s="5140">
        <v>224.00052006215626</v>
      </c>
      <c r="L37" s="5140">
        <v>2933.009351875306</v>
      </c>
      <c r="M37" s="5157">
        <v>2376.6807474134521</v>
      </c>
      <c r="N37" s="5126">
        <v>1993.5152276473348</v>
      </c>
      <c r="O37" s="5124">
        <v>4220.296202723137</v>
      </c>
      <c r="P37" s="5126">
        <v>3375.7687253231811</v>
      </c>
      <c r="Q37" s="5151">
        <v>20818.507945022855</v>
      </c>
      <c r="R37" s="5126">
        <v>5890.5048345157738</v>
      </c>
      <c r="S37" s="5126">
        <v>856.42914435726959</v>
      </c>
      <c r="T37" s="5126">
        <v>5552.6895796198496</v>
      </c>
      <c r="U37" s="5126">
        <v>2793.2813095618017</v>
      </c>
      <c r="V37" s="5126">
        <v>2897.9009780731476</v>
      </c>
      <c r="W37" s="5126">
        <v>3069.1155690601136</v>
      </c>
      <c r="X37" s="5126">
        <v>8351.2110356864341</v>
      </c>
      <c r="Y37" s="5126">
        <v>4124.3312087846707</v>
      </c>
    </row>
    <row r="38" spans="1:25" x14ac:dyDescent="0.25">
      <c r="A38" s="5150" t="s">
        <v>1197</v>
      </c>
      <c r="B38" s="5120">
        <v>21126.782202980045</v>
      </c>
      <c r="C38" s="5120">
        <v>30796.05285072992</v>
      </c>
      <c r="D38" s="5120">
        <v>36312.045858509955</v>
      </c>
      <c r="E38" s="5120">
        <v>22423.470864930048</v>
      </c>
      <c r="F38" s="5120">
        <v>33266.74863743993</v>
      </c>
      <c r="G38" s="5120">
        <v>48614.019775939989</v>
      </c>
      <c r="H38" s="5120">
        <v>51174.950152169957</v>
      </c>
      <c r="I38" s="5120">
        <v>54840.327218580074</v>
      </c>
      <c r="J38" s="5120">
        <v>56369.384690699953</v>
      </c>
      <c r="K38" s="5120">
        <v>40194.416965589997</v>
      </c>
      <c r="L38" s="5120">
        <v>37284.54785757004</v>
      </c>
      <c r="M38" s="5122">
        <v>20425.451099229962</v>
      </c>
      <c r="N38" s="5126">
        <v>20525.166046790022</v>
      </c>
      <c r="O38" s="5124">
        <v>12818.432083740001</v>
      </c>
      <c r="P38" s="5126">
        <v>6786.3282931899512</v>
      </c>
      <c r="Q38" s="5151">
        <v>7068.193299539912</v>
      </c>
      <c r="R38" s="5126">
        <v>21273.339019190058</v>
      </c>
      <c r="S38" s="5126">
        <v>19926.803392500118</v>
      </c>
      <c r="T38" s="5126">
        <v>8564.0343800799419</v>
      </c>
      <c r="U38" s="5126">
        <v>17930.894419549961</v>
      </c>
      <c r="V38" s="5126">
        <v>32831.013030380287</v>
      </c>
      <c r="W38" s="5126">
        <v>40293.142807180091</v>
      </c>
      <c r="X38" s="5126">
        <v>39057.982616109992</v>
      </c>
      <c r="Y38" s="5126">
        <v>45918.525588949786</v>
      </c>
    </row>
    <row r="39" spans="1:25" ht="13.8" thickBot="1" x14ac:dyDescent="0.3">
      <c r="A39" s="5150" t="s">
        <v>1213</v>
      </c>
      <c r="B39" s="5158">
        <v>233932.51732181996</v>
      </c>
      <c r="C39" s="5158">
        <v>260005.77526694004</v>
      </c>
      <c r="D39" s="5158">
        <v>269687.33985771006</v>
      </c>
      <c r="E39" s="5158">
        <v>275938.08768676</v>
      </c>
      <c r="F39" s="5158">
        <v>283721.46444056992</v>
      </c>
      <c r="G39" s="5158">
        <v>322540.83795550355</v>
      </c>
      <c r="H39" s="5158">
        <v>381162.95334598992</v>
      </c>
      <c r="I39" s="5158">
        <v>407009.19919003005</v>
      </c>
      <c r="J39" s="5158">
        <v>414996.05421080999</v>
      </c>
      <c r="K39" s="5158">
        <v>446893.58303803991</v>
      </c>
      <c r="L39" s="5158">
        <v>473387.34201010992</v>
      </c>
      <c r="M39" s="5159">
        <v>484175.61616938002</v>
      </c>
      <c r="N39" s="5160">
        <v>473661.09540925</v>
      </c>
      <c r="O39" s="5160">
        <v>455044.19112579006</v>
      </c>
      <c r="P39" s="5160">
        <v>438297.19479181</v>
      </c>
      <c r="Q39" s="5161">
        <v>449730.4035684499</v>
      </c>
      <c r="R39" s="5160">
        <v>414146.18873487005</v>
      </c>
      <c r="S39" s="5160">
        <v>413690.62393681996</v>
      </c>
      <c r="T39" s="5160">
        <v>401348.54695991997</v>
      </c>
      <c r="U39" s="5160">
        <v>430103.47272575996</v>
      </c>
      <c r="V39" s="5160">
        <v>446744.55529558001</v>
      </c>
      <c r="W39" s="5160">
        <v>500229.58481196</v>
      </c>
      <c r="X39" s="5160">
        <v>482798.54105736001</v>
      </c>
      <c r="Y39" s="5160">
        <v>509051.95888481004</v>
      </c>
    </row>
    <row r="40" spans="1:25" ht="13.8" thickBot="1" x14ac:dyDescent="0.3">
      <c r="A40" s="5162"/>
      <c r="B40" s="5163"/>
      <c r="C40" s="5163"/>
      <c r="D40" s="5163"/>
      <c r="E40" s="5163"/>
      <c r="F40" s="5163"/>
      <c r="G40" s="5163"/>
      <c r="H40" s="5163"/>
      <c r="I40" s="5163"/>
    </row>
    <row r="41" spans="1:25" x14ac:dyDescent="0.25">
      <c r="A41" s="6021" t="s">
        <v>1214</v>
      </c>
      <c r="B41" s="6021"/>
      <c r="C41" s="6021"/>
      <c r="D41" s="6021"/>
      <c r="E41" s="6021"/>
      <c r="F41" s="6021"/>
      <c r="G41" s="6021"/>
      <c r="H41" s="6021"/>
      <c r="I41" s="6021"/>
    </row>
    <row r="42" spans="1:25" x14ac:dyDescent="0.25">
      <c r="A42" s="6022" t="s">
        <v>1215</v>
      </c>
      <c r="B42" s="6022"/>
      <c r="C42" s="6022"/>
      <c r="D42" s="6022"/>
      <c r="E42" s="6022"/>
      <c r="F42" s="6022"/>
      <c r="G42" s="6022"/>
      <c r="H42" s="6022"/>
      <c r="I42" s="6022"/>
    </row>
    <row r="43" spans="1:25" s="428" customFormat="1" ht="12" customHeight="1" x14ac:dyDescent="0.3">
      <c r="A43" s="6022" t="s">
        <v>1216</v>
      </c>
      <c r="B43" s="6022"/>
      <c r="C43" s="6022"/>
      <c r="D43" s="6022"/>
      <c r="E43" s="6022"/>
      <c r="F43" s="6022"/>
      <c r="G43" s="6022"/>
      <c r="H43" s="6022"/>
      <c r="I43" s="6022"/>
    </row>
  </sheetData>
  <mergeCells count="4">
    <mergeCell ref="A1:C1"/>
    <mergeCell ref="A41:I41"/>
    <mergeCell ref="A42:I42"/>
    <mergeCell ref="A43:I43"/>
  </mergeCells>
  <hyperlinks>
    <hyperlink ref="A1" location="CONTENT!A1" display="Back to table of contents" xr:uid="{A8C4C783-A1FB-465E-AE3F-D42D1E001C6C}"/>
    <hyperlink ref="A1:C1" location="CONTENT!B76" display="Back to table of contents" xr:uid="{BEB241D2-3139-48EC-9107-C28328D53CD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1E27-0A1C-4BAD-BE31-889C42C4C0A6}">
  <dimension ref="A1:O38"/>
  <sheetViews>
    <sheetView workbookViewId="0">
      <selection sqref="A1:C1"/>
    </sheetView>
  </sheetViews>
  <sheetFormatPr defaultColWidth="7" defaultRowHeight="13.2" x14ac:dyDescent="0.25"/>
  <cols>
    <col min="1" max="1" width="4.59765625" style="423" customWidth="1"/>
    <col min="2" max="2" width="1.3984375" style="423" customWidth="1"/>
    <col min="3" max="3" width="13.69921875" style="423" customWidth="1"/>
    <col min="4" max="4" width="13" style="423" customWidth="1"/>
    <col min="5" max="5" width="5.5" style="423" customWidth="1"/>
    <col min="6" max="6" width="7.3984375" style="423" customWidth="1"/>
    <col min="7" max="9" width="8.19921875" style="423" customWidth="1"/>
    <col min="10" max="10" width="10.3984375" style="423" customWidth="1"/>
    <col min="11" max="13" width="10.5" style="423" customWidth="1"/>
    <col min="14" max="16384" width="7" style="423"/>
  </cols>
  <sheetData>
    <row r="1" spans="1:10" s="422" customFormat="1" ht="15.6" x14ac:dyDescent="0.3">
      <c r="A1" s="5863" t="s">
        <v>0</v>
      </c>
      <c r="B1" s="5863"/>
      <c r="C1" s="5863"/>
    </row>
    <row r="2" spans="1:10" ht="15.6" x14ac:dyDescent="0.3">
      <c r="A2" s="5758" t="s">
        <v>1217</v>
      </c>
      <c r="B2" s="5759"/>
      <c r="C2" s="5759"/>
      <c r="D2" s="5759"/>
      <c r="E2" s="5759"/>
      <c r="F2" s="5759"/>
      <c r="G2" s="5759"/>
      <c r="H2" s="5759"/>
      <c r="I2" s="5759"/>
      <c r="J2" s="5759"/>
    </row>
    <row r="3" spans="1:10" ht="15.6" x14ac:dyDescent="0.3">
      <c r="A3" s="5759"/>
      <c r="B3" s="5759"/>
      <c r="C3" s="5759"/>
      <c r="D3" s="5759"/>
      <c r="E3" s="5759"/>
      <c r="F3" s="5759"/>
      <c r="G3" s="6030" t="s">
        <v>1218</v>
      </c>
      <c r="H3" s="6030"/>
    </row>
    <row r="4" spans="1:10" x14ac:dyDescent="0.25">
      <c r="A4" s="5760"/>
      <c r="B4" s="5761"/>
      <c r="C4" s="5762"/>
      <c r="D4" s="6031" t="s">
        <v>1219</v>
      </c>
      <c r="E4" s="6034" t="s">
        <v>1220</v>
      </c>
      <c r="F4" s="6035"/>
      <c r="G4" s="6034" t="s">
        <v>1221</v>
      </c>
      <c r="H4" s="6040"/>
      <c r="I4" s="6023"/>
      <c r="J4" s="6023"/>
    </row>
    <row r="5" spans="1:10" x14ac:dyDescent="0.25">
      <c r="A5" s="6024" t="s">
        <v>1222</v>
      </c>
      <c r="B5" s="6025"/>
      <c r="C5" s="6026"/>
      <c r="D5" s="6032"/>
      <c r="E5" s="6036"/>
      <c r="F5" s="6037"/>
      <c r="G5" s="6041"/>
      <c r="H5" s="6042"/>
      <c r="I5" s="6023"/>
      <c r="J5" s="6023"/>
    </row>
    <row r="6" spans="1:10" x14ac:dyDescent="0.25">
      <c r="A6" s="6024" t="s">
        <v>759</v>
      </c>
      <c r="B6" s="6025"/>
      <c r="C6" s="6026"/>
      <c r="D6" s="6032"/>
      <c r="E6" s="6036"/>
      <c r="F6" s="6037"/>
      <c r="G6" s="6041"/>
      <c r="H6" s="6042"/>
      <c r="I6" s="6023"/>
      <c r="J6" s="6023"/>
    </row>
    <row r="7" spans="1:10" x14ac:dyDescent="0.25">
      <c r="A7" s="6027" t="s">
        <v>2</v>
      </c>
      <c r="B7" s="6028"/>
      <c r="C7" s="6029"/>
      <c r="D7" s="6033"/>
      <c r="E7" s="6038"/>
      <c r="F7" s="6039"/>
      <c r="G7" s="6043"/>
      <c r="H7" s="6044"/>
      <c r="I7" s="6023"/>
      <c r="J7" s="6023"/>
    </row>
    <row r="8" spans="1:10" x14ac:dyDescent="0.25">
      <c r="A8" s="5763">
        <v>2017</v>
      </c>
      <c r="B8" s="429"/>
      <c r="C8" s="429"/>
      <c r="D8" s="5764">
        <v>199360</v>
      </c>
      <c r="E8" s="6045">
        <v>1008</v>
      </c>
      <c r="F8" s="6046"/>
      <c r="G8" s="6045">
        <v>200368.2</v>
      </c>
      <c r="H8" s="6047"/>
      <c r="I8" s="6046"/>
      <c r="J8" s="6046"/>
    </row>
    <row r="9" spans="1:10" x14ac:dyDescent="0.25">
      <c r="A9" s="5763">
        <v>2018</v>
      </c>
      <c r="B9" s="429"/>
      <c r="C9" s="429"/>
      <c r="D9" s="5764">
        <v>216559</v>
      </c>
      <c r="E9" s="6045">
        <v>1026</v>
      </c>
      <c r="F9" s="6046"/>
      <c r="G9" s="6045">
        <v>217585.1</v>
      </c>
      <c r="H9" s="6047"/>
      <c r="I9" s="6046"/>
      <c r="J9" s="6046"/>
    </row>
    <row r="10" spans="1:10" x14ac:dyDescent="0.25">
      <c r="A10" s="5763">
        <v>2019</v>
      </c>
      <c r="B10" s="429"/>
      <c r="C10" s="429"/>
      <c r="D10" s="5764">
        <v>268235</v>
      </c>
      <c r="E10" s="6045">
        <v>1259</v>
      </c>
      <c r="F10" s="6046"/>
      <c r="G10" s="6045">
        <v>269494.09999999998</v>
      </c>
      <c r="H10" s="6047"/>
      <c r="I10" s="6046"/>
      <c r="J10" s="6046"/>
    </row>
    <row r="11" spans="1:10" x14ac:dyDescent="0.25">
      <c r="A11" s="5763">
        <v>2019</v>
      </c>
      <c r="B11" s="429"/>
      <c r="C11" s="429"/>
      <c r="D11" s="5764">
        <v>268235</v>
      </c>
      <c r="E11" s="6045">
        <v>1259</v>
      </c>
      <c r="F11" s="6046"/>
      <c r="G11" s="6045">
        <v>269494.09999999998</v>
      </c>
      <c r="H11" s="6047"/>
      <c r="I11" s="6046"/>
      <c r="J11" s="6046"/>
    </row>
    <row r="12" spans="1:10" x14ac:dyDescent="0.25">
      <c r="A12" s="5763">
        <v>2020</v>
      </c>
      <c r="B12" s="429"/>
      <c r="C12" s="429"/>
      <c r="D12" s="5764">
        <v>286263</v>
      </c>
      <c r="E12" s="6045">
        <v>1977</v>
      </c>
      <c r="F12" s="6046"/>
      <c r="G12" s="6045">
        <v>288240</v>
      </c>
      <c r="H12" s="6047"/>
      <c r="I12" s="6046"/>
      <c r="J12" s="6046"/>
    </row>
    <row r="13" spans="1:10" x14ac:dyDescent="0.25">
      <c r="A13" s="5763">
        <v>2021</v>
      </c>
      <c r="B13" s="429"/>
      <c r="C13" s="5766"/>
      <c r="D13" s="5767">
        <v>370565</v>
      </c>
      <c r="E13" s="6045">
        <v>2132</v>
      </c>
      <c r="F13" s="6046"/>
      <c r="G13" s="6045">
        <v>372697</v>
      </c>
      <c r="H13" s="6047"/>
      <c r="I13" s="6046"/>
      <c r="J13" s="6046"/>
    </row>
    <row r="14" spans="1:10" x14ac:dyDescent="0.25">
      <c r="A14" s="5763">
        <v>2022</v>
      </c>
      <c r="B14" s="429"/>
      <c r="C14" s="429"/>
      <c r="D14" s="5767">
        <v>339795.18</v>
      </c>
      <c r="E14" s="6045">
        <v>2414.7389791199998</v>
      </c>
      <c r="F14" s="6047"/>
      <c r="G14" s="6045">
        <v>342210</v>
      </c>
      <c r="H14" s="6047"/>
      <c r="I14" s="5765"/>
      <c r="J14" s="5765"/>
    </row>
    <row r="15" spans="1:10" x14ac:dyDescent="0.25">
      <c r="A15" s="5763">
        <v>2023</v>
      </c>
      <c r="B15" s="429"/>
      <c r="C15" s="5766"/>
      <c r="D15" s="5767">
        <v>318897.70088582003</v>
      </c>
      <c r="E15" s="6045">
        <v>2465.9970769070997</v>
      </c>
      <c r="F15" s="6047"/>
      <c r="G15" s="6045">
        <v>321364</v>
      </c>
      <c r="H15" s="6047"/>
      <c r="I15" s="6046"/>
      <c r="J15" s="6046"/>
    </row>
    <row r="16" spans="1:10" x14ac:dyDescent="0.25">
      <c r="A16" s="5768">
        <v>2024</v>
      </c>
      <c r="B16" s="5769"/>
      <c r="C16" s="5770"/>
      <c r="D16" s="5771">
        <v>400315.21727506001</v>
      </c>
      <c r="E16" s="6048">
        <v>2224.7382937391999</v>
      </c>
      <c r="F16" s="6049"/>
      <c r="G16" s="6048">
        <v>402540</v>
      </c>
      <c r="H16" s="6050"/>
      <c r="I16" s="6046"/>
      <c r="J16" s="6046"/>
    </row>
    <row r="18" spans="1:15" ht="16.8" x14ac:dyDescent="0.25">
      <c r="A18" s="5772" t="s">
        <v>1223</v>
      </c>
    </row>
    <row r="19" spans="1:15" ht="13.8" thickBot="1" x14ac:dyDescent="0.3">
      <c r="F19" s="430" t="s">
        <v>1224</v>
      </c>
      <c r="I19" s="430"/>
      <c r="J19" s="424"/>
      <c r="K19" s="430"/>
      <c r="M19" s="430" t="s">
        <v>1225</v>
      </c>
    </row>
    <row r="20" spans="1:15" x14ac:dyDescent="0.25">
      <c r="A20" s="5773"/>
      <c r="B20" s="5774"/>
      <c r="C20" s="5774"/>
      <c r="D20" s="5774"/>
      <c r="E20" s="5775"/>
      <c r="F20" s="5776" t="s">
        <v>1226</v>
      </c>
      <c r="G20" s="5777" t="s">
        <v>1227</v>
      </c>
      <c r="H20" s="5777" t="s">
        <v>1228</v>
      </c>
      <c r="I20" s="5777" t="s">
        <v>1229</v>
      </c>
      <c r="J20" s="5777" t="s">
        <v>1230</v>
      </c>
      <c r="K20" s="5778" t="s">
        <v>1231</v>
      </c>
      <c r="L20" s="5777" t="s">
        <v>1232</v>
      </c>
      <c r="M20" s="5777" t="s">
        <v>1233</v>
      </c>
    </row>
    <row r="21" spans="1:15" x14ac:dyDescent="0.25">
      <c r="A21" s="5779"/>
      <c r="B21" s="6052" t="s">
        <v>1234</v>
      </c>
      <c r="C21" s="6053"/>
      <c r="D21" s="6053"/>
      <c r="E21" s="6054"/>
      <c r="F21" s="431"/>
      <c r="G21" s="431"/>
      <c r="H21" s="431"/>
      <c r="I21" s="431"/>
      <c r="J21" s="431"/>
      <c r="K21" s="425"/>
      <c r="L21" s="431"/>
      <c r="M21" s="431"/>
    </row>
    <row r="22" spans="1:15" x14ac:dyDescent="0.25">
      <c r="A22" s="5780">
        <v>1</v>
      </c>
      <c r="B22" s="5781" t="s">
        <v>1235</v>
      </c>
      <c r="C22" s="424"/>
      <c r="D22" s="424"/>
      <c r="E22" s="424"/>
      <c r="F22" s="5782">
        <v>32218.438809848714</v>
      </c>
      <c r="G22" s="5782">
        <v>31636.023138115845</v>
      </c>
      <c r="H22" s="5782">
        <v>35365.44116659162</v>
      </c>
      <c r="I22" s="5782">
        <v>39610.504011841193</v>
      </c>
      <c r="J22" s="5783">
        <v>43542</v>
      </c>
      <c r="K22" s="5784">
        <v>47620.609747011054</v>
      </c>
      <c r="L22" s="5785">
        <v>51701.756951481533</v>
      </c>
      <c r="M22" s="5785">
        <v>60217.129811645915</v>
      </c>
    </row>
    <row r="23" spans="1:15" x14ac:dyDescent="0.25">
      <c r="A23" s="5786">
        <v>2</v>
      </c>
      <c r="B23" s="6055" t="s">
        <v>1236</v>
      </c>
      <c r="C23" s="6056"/>
      <c r="D23" s="6056"/>
      <c r="E23" s="6057"/>
      <c r="F23" s="5782">
        <v>6493.0487123812809</v>
      </c>
      <c r="G23" s="5782">
        <v>7704.4489917341543</v>
      </c>
      <c r="H23" s="5782">
        <v>7543.713894688377</v>
      </c>
      <c r="I23" s="5782">
        <v>6950.9651418888052</v>
      </c>
      <c r="J23" s="5783">
        <v>6658</v>
      </c>
      <c r="K23" s="5784">
        <v>7021.1141858289448</v>
      </c>
      <c r="L23" s="5785">
        <v>8209.1413372784682</v>
      </c>
      <c r="M23" s="5785">
        <v>7788.7207743140834</v>
      </c>
    </row>
    <row r="24" spans="1:15" x14ac:dyDescent="0.25">
      <c r="A24" s="5786">
        <v>3</v>
      </c>
      <c r="B24" s="5787" t="s">
        <v>1237</v>
      </c>
      <c r="C24" s="424"/>
      <c r="D24" s="424"/>
      <c r="E24" s="424"/>
      <c r="F24" s="5782">
        <v>63436.593504842291</v>
      </c>
      <c r="G24" s="5782">
        <v>61526.639409400006</v>
      </c>
      <c r="H24" s="5782">
        <v>80442.341112480019</v>
      </c>
      <c r="I24" s="5782">
        <v>148154.26381224999</v>
      </c>
      <c r="J24" s="5783">
        <v>213383</v>
      </c>
      <c r="K24" s="5784">
        <v>193522.35737054999</v>
      </c>
      <c r="L24" s="5785">
        <v>116987.82039548</v>
      </c>
      <c r="M24" s="5785">
        <v>114329.34412239701</v>
      </c>
    </row>
    <row r="25" spans="1:15" x14ac:dyDescent="0.25">
      <c r="A25" s="5786"/>
      <c r="B25" s="5787" t="s">
        <v>1238</v>
      </c>
      <c r="C25" s="424"/>
      <c r="D25" s="424"/>
      <c r="E25" s="424"/>
      <c r="F25" s="5788"/>
      <c r="G25" s="431"/>
      <c r="H25" s="431"/>
      <c r="I25" s="431"/>
      <c r="J25" s="425"/>
      <c r="K25" s="5784"/>
      <c r="L25" s="5785"/>
      <c r="M25" s="5785"/>
    </row>
    <row r="26" spans="1:15" x14ac:dyDescent="0.25">
      <c r="A26" s="5786"/>
      <c r="B26" s="5789" t="s">
        <v>1239</v>
      </c>
      <c r="C26" s="5790"/>
      <c r="D26" s="5790"/>
      <c r="E26" s="5790"/>
      <c r="F26" s="5791">
        <v>63319.442593779997</v>
      </c>
      <c r="G26" s="5791">
        <v>61401.321099070003</v>
      </c>
      <c r="H26" s="5791">
        <v>80233.224526130012</v>
      </c>
      <c r="I26" s="5791">
        <v>114822.24273725</v>
      </c>
      <c r="J26" s="5792">
        <v>173544</v>
      </c>
      <c r="K26" s="5793">
        <v>160738.11890554999</v>
      </c>
      <c r="L26" s="5794">
        <v>87011.515156479989</v>
      </c>
      <c r="M26" s="5794">
        <v>87085.296023639996</v>
      </c>
    </row>
    <row r="27" spans="1:15" ht="13.8" thickBot="1" x14ac:dyDescent="0.3">
      <c r="A27" s="5795"/>
      <c r="B27" s="5789" t="s">
        <v>1240</v>
      </c>
      <c r="C27" s="5790"/>
      <c r="D27" s="5790"/>
      <c r="E27" s="5790"/>
      <c r="F27" s="5791">
        <v>117.1509110622919</v>
      </c>
      <c r="G27" s="5791">
        <v>125.31831032999997</v>
      </c>
      <c r="H27" s="5791">
        <v>209.11658635000001</v>
      </c>
      <c r="I27" s="5791">
        <v>33332.021075000004</v>
      </c>
      <c r="J27" s="5792">
        <v>39839</v>
      </c>
      <c r="K27" s="5796">
        <v>32784.238464999995</v>
      </c>
      <c r="L27" s="5794">
        <v>29976.305239000001</v>
      </c>
      <c r="M27" s="5794">
        <v>27244.048098757026</v>
      </c>
    </row>
    <row r="28" spans="1:15" ht="13.8" thickBot="1" x14ac:dyDescent="0.3">
      <c r="A28" s="5797"/>
      <c r="B28" s="5798"/>
      <c r="C28" s="6058" t="s">
        <v>1241</v>
      </c>
      <c r="D28" s="6058"/>
      <c r="E28" s="6058"/>
      <c r="F28" s="5799">
        <v>102148.08102707227</v>
      </c>
      <c r="G28" s="5799">
        <v>100867.11153925001</v>
      </c>
      <c r="H28" s="5799">
        <f>+H22+H23+H24</f>
        <v>123351.49617376001</v>
      </c>
      <c r="I28" s="5799">
        <v>194715.73296597999</v>
      </c>
      <c r="J28" s="5800">
        <v>263584</v>
      </c>
      <c r="K28" s="5801">
        <v>248164.08130338998</v>
      </c>
      <c r="L28" s="5802">
        <v>176898.71868424001</v>
      </c>
      <c r="M28" s="5802">
        <v>182335.19470835701</v>
      </c>
    </row>
    <row r="29" spans="1:15" x14ac:dyDescent="0.25">
      <c r="A29" s="5803"/>
      <c r="B29" s="6059" t="s">
        <v>1242</v>
      </c>
      <c r="C29" s="6060"/>
      <c r="D29" s="6060"/>
      <c r="E29" s="6061"/>
      <c r="F29" s="5804"/>
      <c r="G29" s="426"/>
      <c r="H29" s="426"/>
      <c r="I29" s="426"/>
      <c r="J29" s="426"/>
      <c r="K29" s="5805"/>
      <c r="L29" s="5806"/>
      <c r="M29" s="5806"/>
      <c r="O29" s="432"/>
    </row>
    <row r="30" spans="1:15" x14ac:dyDescent="0.25">
      <c r="A30" s="5780">
        <v>1</v>
      </c>
      <c r="B30" s="5781" t="s">
        <v>1243</v>
      </c>
      <c r="C30" s="424"/>
      <c r="D30" s="424"/>
      <c r="E30" s="424"/>
      <c r="F30" s="5804">
        <v>200039.4517179582</v>
      </c>
      <c r="G30" s="5807">
        <v>217004.41993496372</v>
      </c>
      <c r="H30" s="5807">
        <v>269147.02911251434</v>
      </c>
      <c r="I30" s="5807">
        <v>284981.4928212621</v>
      </c>
      <c r="J30" s="5808">
        <v>337064</v>
      </c>
      <c r="K30" s="5784">
        <v>290734.2678265954</v>
      </c>
      <c r="L30" s="5785">
        <v>255937.85927907907</v>
      </c>
      <c r="M30" s="5785">
        <v>336499.63959982782</v>
      </c>
    </row>
    <row r="31" spans="1:15" x14ac:dyDescent="0.25">
      <c r="A31" s="5786">
        <v>2</v>
      </c>
      <c r="B31" s="6055" t="s">
        <v>1244</v>
      </c>
      <c r="C31" s="6056"/>
      <c r="D31" s="6056"/>
      <c r="E31" s="6057"/>
      <c r="F31" s="5804">
        <v>-24932.121414385856</v>
      </c>
      <c r="G31" s="5807">
        <v>-19273.09610646783</v>
      </c>
      <c r="H31" s="5807">
        <v>-23863.349618259625</v>
      </c>
      <c r="I31" s="5807">
        <v>-27032.858213989537</v>
      </c>
      <c r="J31" s="5808">
        <v>-32087</v>
      </c>
      <c r="K31" s="5784">
        <v>-18478.342559409499</v>
      </c>
      <c r="L31" s="5785">
        <v>-16876.548760124053</v>
      </c>
      <c r="M31" s="5785">
        <v>-18488.881699324404</v>
      </c>
    </row>
    <row r="32" spans="1:15" x14ac:dyDescent="0.25">
      <c r="A32" s="5786">
        <v>3</v>
      </c>
      <c r="B32" s="5809" t="s">
        <v>1245</v>
      </c>
      <c r="C32" s="430"/>
      <c r="D32" s="430"/>
      <c r="E32" s="5810"/>
      <c r="F32" s="5804">
        <v>675.2423620400001</v>
      </c>
      <c r="G32" s="5807">
        <v>448.45071628999995</v>
      </c>
      <c r="H32" s="5807">
        <v>22.977313389999999</v>
      </c>
      <c r="I32" s="5807">
        <v>2052.56562381</v>
      </c>
      <c r="J32" s="5808">
        <v>88</v>
      </c>
      <c r="K32" s="5784">
        <v>117.15816676</v>
      </c>
      <c r="L32" s="5785">
        <v>44.305266509999996</v>
      </c>
      <c r="M32" s="5785">
        <v>2.5468447800000003</v>
      </c>
    </row>
    <row r="33" spans="1:13" x14ac:dyDescent="0.25">
      <c r="A33" s="5811">
        <v>4</v>
      </c>
      <c r="B33" s="5812" t="s">
        <v>1246</v>
      </c>
      <c r="C33" s="424"/>
      <c r="D33" s="424"/>
      <c r="E33" s="424"/>
      <c r="F33" s="5804">
        <v>3843.0021967400003</v>
      </c>
      <c r="G33" s="5807">
        <v>3927.1168639899997</v>
      </c>
      <c r="H33" s="5807">
        <v>4032.3685415700002</v>
      </c>
      <c r="I33" s="5807">
        <v>40100.677529779998</v>
      </c>
      <c r="J33" s="5808">
        <v>89509</v>
      </c>
      <c r="K33" s="5784">
        <v>90348.303897829988</v>
      </c>
      <c r="L33" s="5785">
        <v>91278.49162897082</v>
      </c>
      <c r="M33" s="5785">
        <v>93128.220823550801</v>
      </c>
    </row>
    <row r="34" spans="1:13" ht="13.8" thickBot="1" x14ac:dyDescent="0.3">
      <c r="A34" s="5811">
        <v>5</v>
      </c>
      <c r="B34" s="5812" t="s">
        <v>1247</v>
      </c>
      <c r="C34" s="424"/>
      <c r="D34" s="424"/>
      <c r="E34" s="424"/>
      <c r="F34" s="5804">
        <v>77477.493835279631</v>
      </c>
      <c r="G34" s="5807">
        <v>101239.7798695259</v>
      </c>
      <c r="H34" s="5807">
        <v>125987.52917545472</v>
      </c>
      <c r="I34" s="5807">
        <v>105386.14479469259</v>
      </c>
      <c r="J34" s="5808">
        <v>130989</v>
      </c>
      <c r="K34" s="5784">
        <v>114557.30602838591</v>
      </c>
      <c r="L34" s="5785">
        <v>153485.38873019582</v>
      </c>
      <c r="M34" s="5785">
        <v>228806.33086047729</v>
      </c>
    </row>
    <row r="35" spans="1:13" ht="13.8" thickBot="1" x14ac:dyDescent="0.3">
      <c r="A35" s="5813"/>
      <c r="B35" s="5814"/>
      <c r="C35" s="5815" t="s">
        <v>1248</v>
      </c>
      <c r="D35" s="5815"/>
      <c r="E35" s="5815"/>
      <c r="F35" s="5816">
        <v>102148.08102707274</v>
      </c>
      <c r="G35" s="5799">
        <v>100867.11153925001</v>
      </c>
      <c r="H35" s="5799">
        <f>+H30+H31+H32+H33-H34</f>
        <v>123351.49617376001</v>
      </c>
      <c r="I35" s="5799">
        <v>194715.73296617001</v>
      </c>
      <c r="J35" s="5800">
        <v>263584</v>
      </c>
      <c r="K35" s="5817">
        <v>248164.08130338995</v>
      </c>
      <c r="L35" s="5802">
        <v>176898.71868424001</v>
      </c>
      <c r="M35" s="5802">
        <v>182335.19470835687</v>
      </c>
    </row>
    <row r="36" spans="1:13" x14ac:dyDescent="0.25">
      <c r="A36" s="6062" t="s">
        <v>1249</v>
      </c>
      <c r="B36" s="6062"/>
      <c r="C36" s="6062"/>
      <c r="D36" s="6062"/>
      <c r="E36" s="6062"/>
      <c r="F36" s="6062"/>
      <c r="G36" s="6062"/>
      <c r="H36" s="6062"/>
      <c r="I36" s="6062"/>
    </row>
    <row r="37" spans="1:13" x14ac:dyDescent="0.25">
      <c r="A37" s="6051" t="s">
        <v>1250</v>
      </c>
      <c r="B37" s="6051"/>
      <c r="C37" s="6051"/>
      <c r="D37" s="6051"/>
      <c r="E37" s="6051"/>
      <c r="F37" s="6051"/>
      <c r="G37" s="6051"/>
      <c r="H37" s="6051"/>
      <c r="I37" s="6051"/>
    </row>
    <row r="38" spans="1:13" x14ac:dyDescent="0.25">
      <c r="A38" s="6051" t="s">
        <v>1251</v>
      </c>
      <c r="B38" s="6051"/>
      <c r="C38" s="6051"/>
      <c r="D38" s="6051"/>
      <c r="E38" s="6051"/>
      <c r="F38" s="6051"/>
      <c r="G38" s="6051"/>
      <c r="H38" s="6051"/>
      <c r="I38" s="6051"/>
      <c r="J38" s="432"/>
    </row>
  </sheetData>
  <mergeCells count="43">
    <mergeCell ref="A37:I37"/>
    <mergeCell ref="A38:I38"/>
    <mergeCell ref="B21:E21"/>
    <mergeCell ref="B23:E23"/>
    <mergeCell ref="C28:E28"/>
    <mergeCell ref="B29:E29"/>
    <mergeCell ref="B31:E31"/>
    <mergeCell ref="A36:I36"/>
    <mergeCell ref="E16:F16"/>
    <mergeCell ref="G16:H16"/>
    <mergeCell ref="I16:J16"/>
    <mergeCell ref="E12:F12"/>
    <mergeCell ref="G12:H12"/>
    <mergeCell ref="I12:J12"/>
    <mergeCell ref="E13:F13"/>
    <mergeCell ref="G13:H13"/>
    <mergeCell ref="I13:J13"/>
    <mergeCell ref="E14:F14"/>
    <mergeCell ref="G14:H14"/>
    <mergeCell ref="E15:F15"/>
    <mergeCell ref="G15:H15"/>
    <mergeCell ref="I15:J15"/>
    <mergeCell ref="E10:F10"/>
    <mergeCell ref="G10:H10"/>
    <mergeCell ref="I10:J10"/>
    <mergeCell ref="E11:F11"/>
    <mergeCell ref="G11:H11"/>
    <mergeCell ref="I11:J11"/>
    <mergeCell ref="E8:F8"/>
    <mergeCell ref="G8:H8"/>
    <mergeCell ref="I8:J8"/>
    <mergeCell ref="E9:F9"/>
    <mergeCell ref="G9:H9"/>
    <mergeCell ref="I9:J9"/>
    <mergeCell ref="I4:J7"/>
    <mergeCell ref="A5:C5"/>
    <mergeCell ref="A6:C6"/>
    <mergeCell ref="A7:C7"/>
    <mergeCell ref="A1:C1"/>
    <mergeCell ref="G3:H3"/>
    <mergeCell ref="D4:D7"/>
    <mergeCell ref="E4:F7"/>
    <mergeCell ref="G4:H7"/>
  </mergeCells>
  <hyperlinks>
    <hyperlink ref="A1" location="CONTENT!A1" display="Back to table of contents" xr:uid="{C982CA85-D77A-4713-BD92-1380EA5170CA}"/>
    <hyperlink ref="A1:C1" location="CONTENT!B76" display="Back to table of contents" xr:uid="{71C2CCCB-53C7-43DC-95B8-BB26E6D26254}"/>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C4EC4-EE93-44F0-9C5D-566AFEDA16EB}">
  <dimension ref="A1:H67"/>
  <sheetViews>
    <sheetView workbookViewId="0">
      <selection sqref="A1:C1"/>
    </sheetView>
  </sheetViews>
  <sheetFormatPr defaultColWidth="65" defaultRowHeight="15.6" x14ac:dyDescent="0.3"/>
  <cols>
    <col min="1" max="1" width="60" style="434" customWidth="1"/>
    <col min="2" max="6" width="13.3984375" style="434" customWidth="1"/>
    <col min="9" max="16384" width="65" style="435"/>
  </cols>
  <sheetData>
    <row r="1" spans="1:6" s="422" customFormat="1" x14ac:dyDescent="0.3">
      <c r="A1" s="5863" t="s">
        <v>0</v>
      </c>
      <c r="B1" s="5863"/>
      <c r="C1" s="5863"/>
    </row>
    <row r="2" spans="1:6" ht="20.399999999999999" customHeight="1" x14ac:dyDescent="0.3">
      <c r="A2" s="433" t="s">
        <v>1252</v>
      </c>
    </row>
    <row r="3" spans="1:6" ht="16.5" customHeight="1" x14ac:dyDescent="0.3">
      <c r="A3" s="433"/>
      <c r="B3" s="436"/>
      <c r="E3" s="436"/>
      <c r="F3" s="436" t="s">
        <v>1253</v>
      </c>
    </row>
    <row r="4" spans="1:6" ht="18" customHeight="1" x14ac:dyDescent="0.3">
      <c r="A4" s="437"/>
      <c r="B4" s="438">
        <v>2018</v>
      </c>
      <c r="C4" s="438">
        <v>2019</v>
      </c>
      <c r="D4" s="438">
        <v>2020</v>
      </c>
      <c r="E4" s="438">
        <v>2021</v>
      </c>
      <c r="F4" s="438">
        <v>2022</v>
      </c>
    </row>
    <row r="5" spans="1:6" ht="17.100000000000001" customHeight="1" x14ac:dyDescent="0.3">
      <c r="A5" s="439" t="s">
        <v>1254</v>
      </c>
      <c r="B5" s="440">
        <v>151131.10224633795</v>
      </c>
      <c r="C5" s="440">
        <v>151334.36098302665</v>
      </c>
      <c r="D5" s="440">
        <v>168595.85604853008</v>
      </c>
      <c r="E5" s="441">
        <v>166941.21217420549</v>
      </c>
      <c r="F5" s="442">
        <v>174493.36846884058</v>
      </c>
    </row>
    <row r="6" spans="1:6" ht="17.100000000000001" customHeight="1" x14ac:dyDescent="0.3">
      <c r="A6" s="443" t="s">
        <v>1255</v>
      </c>
      <c r="B6" s="444">
        <v>12608.086206315449</v>
      </c>
      <c r="C6" s="444">
        <v>12715.217938644248</v>
      </c>
      <c r="D6" s="444">
        <v>14294.257467494117</v>
      </c>
      <c r="E6" s="445">
        <v>10626.627810652146</v>
      </c>
      <c r="F6" s="446">
        <v>13113.750010265909</v>
      </c>
    </row>
    <row r="7" spans="1:6" ht="17.100000000000001" customHeight="1" x14ac:dyDescent="0.3">
      <c r="A7" s="447" t="s">
        <v>1256</v>
      </c>
      <c r="B7" s="448">
        <v>12375.72555597545</v>
      </c>
      <c r="C7" s="448">
        <v>12496.177144704247</v>
      </c>
      <c r="D7" s="448">
        <v>14006.312355614116</v>
      </c>
      <c r="E7" s="449">
        <v>10377.366797542145</v>
      </c>
      <c r="F7" s="450">
        <v>12842.36242673591</v>
      </c>
    </row>
    <row r="8" spans="1:6" ht="17.100000000000001" customHeight="1" x14ac:dyDescent="0.3">
      <c r="A8" s="451" t="s">
        <v>1257</v>
      </c>
      <c r="B8" s="452">
        <v>6514.7588661074124</v>
      </c>
      <c r="C8" s="452">
        <v>7608.6292370237543</v>
      </c>
      <c r="D8" s="452">
        <v>9177.4575893191522</v>
      </c>
      <c r="E8" s="453">
        <v>7442.2199474896588</v>
      </c>
      <c r="F8" s="454">
        <v>8160.3534568035357</v>
      </c>
    </row>
    <row r="9" spans="1:6" ht="17.100000000000001" customHeight="1" x14ac:dyDescent="0.3">
      <c r="A9" s="451" t="s">
        <v>1258</v>
      </c>
      <c r="B9" s="452">
        <v>5860.966689868038</v>
      </c>
      <c r="C9" s="452">
        <v>4887.5479076804922</v>
      </c>
      <c r="D9" s="452">
        <v>4828.8547662949641</v>
      </c>
      <c r="E9" s="453">
        <v>2935.1468500524857</v>
      </c>
      <c r="F9" s="454">
        <v>4682.0089699323762</v>
      </c>
    </row>
    <row r="10" spans="1:6" ht="17.100000000000001" customHeight="1" x14ac:dyDescent="0.3">
      <c r="A10" s="447" t="s">
        <v>1259</v>
      </c>
      <c r="B10" s="448">
        <v>121.86799941</v>
      </c>
      <c r="C10" s="448">
        <v>72.20683004</v>
      </c>
      <c r="D10" s="448">
        <v>81.625961539999992</v>
      </c>
      <c r="E10" s="449">
        <v>34.46592965</v>
      </c>
      <c r="F10" s="450">
        <v>30.661791409999999</v>
      </c>
    </row>
    <row r="11" spans="1:6" ht="17.100000000000001" customHeight="1" x14ac:dyDescent="0.3">
      <c r="A11" s="447" t="s">
        <v>1260</v>
      </c>
      <c r="B11" s="448">
        <v>110.49265093</v>
      </c>
      <c r="C11" s="448">
        <v>146.83396390000001</v>
      </c>
      <c r="D11" s="448">
        <v>206.31915033999999</v>
      </c>
      <c r="E11" s="449">
        <v>214.79508346</v>
      </c>
      <c r="F11" s="450">
        <v>240.72579211999999</v>
      </c>
    </row>
    <row r="12" spans="1:6" ht="17.100000000000001" customHeight="1" x14ac:dyDescent="0.3">
      <c r="A12" s="443" t="s">
        <v>1261</v>
      </c>
      <c r="B12" s="444">
        <v>45.738551770000001</v>
      </c>
      <c r="C12" s="444">
        <v>2.1180915599999994</v>
      </c>
      <c r="D12" s="444">
        <v>2.2504919900000004</v>
      </c>
      <c r="E12" s="445">
        <v>2.3050745099999999</v>
      </c>
      <c r="F12" s="446">
        <v>7.2229859099999993</v>
      </c>
    </row>
    <row r="13" spans="1:6" ht="17.100000000000001" customHeight="1" x14ac:dyDescent="0.3">
      <c r="A13" s="443" t="s">
        <v>1262</v>
      </c>
      <c r="B13" s="444">
        <v>22717.413743283916</v>
      </c>
      <c r="C13" s="444">
        <v>20769.895746274982</v>
      </c>
      <c r="D13" s="444">
        <v>20485.440475909862</v>
      </c>
      <c r="E13" s="445">
        <v>19566.715739051917</v>
      </c>
      <c r="F13" s="446">
        <v>20058.796175650503</v>
      </c>
    </row>
    <row r="14" spans="1:6" ht="17.100000000000001" customHeight="1" x14ac:dyDescent="0.3">
      <c r="A14" s="447" t="s">
        <v>1263</v>
      </c>
      <c r="B14" s="448">
        <v>6775.9082574406111</v>
      </c>
      <c r="C14" s="448">
        <v>4206.8079111032339</v>
      </c>
      <c r="D14" s="448">
        <v>3680.8321270041838</v>
      </c>
      <c r="E14" s="449">
        <v>3844.7716922701725</v>
      </c>
      <c r="F14" s="450">
        <v>4325.783018835672</v>
      </c>
    </row>
    <row r="15" spans="1:6" ht="17.100000000000001" customHeight="1" x14ac:dyDescent="0.3">
      <c r="A15" s="451" t="s">
        <v>1264</v>
      </c>
      <c r="B15" s="452">
        <v>1776.88906658</v>
      </c>
      <c r="C15" s="452">
        <v>1475.2839567400001</v>
      </c>
      <c r="D15" s="452">
        <v>1239.22106904</v>
      </c>
      <c r="E15" s="453">
        <v>1418.2383078</v>
      </c>
      <c r="F15" s="454">
        <v>1606.4999434533916</v>
      </c>
    </row>
    <row r="16" spans="1:6" ht="17.100000000000001" customHeight="1" x14ac:dyDescent="0.3">
      <c r="A16" s="451" t="s">
        <v>1265</v>
      </c>
      <c r="B16" s="452">
        <v>3566.2145212584096</v>
      </c>
      <c r="C16" s="452">
        <v>1115.0446303199999</v>
      </c>
      <c r="D16" s="452">
        <v>817.75854204000007</v>
      </c>
      <c r="E16" s="453">
        <v>526.83879349999995</v>
      </c>
      <c r="F16" s="454">
        <v>429.82021512000006</v>
      </c>
    </row>
    <row r="17" spans="1:6" ht="17.100000000000001" customHeight="1" x14ac:dyDescent="0.3">
      <c r="A17" s="451" t="s">
        <v>1266</v>
      </c>
      <c r="B17" s="452">
        <v>1432.8046696022006</v>
      </c>
      <c r="C17" s="452">
        <v>1616.4793240432343</v>
      </c>
      <c r="D17" s="452">
        <v>1623.8525159241838</v>
      </c>
      <c r="E17" s="453">
        <v>1899.6945909701731</v>
      </c>
      <c r="F17" s="454">
        <v>2289.4628602622806</v>
      </c>
    </row>
    <row r="18" spans="1:6" ht="17.100000000000001" customHeight="1" x14ac:dyDescent="0.3">
      <c r="A18" s="447" t="s">
        <v>1267</v>
      </c>
      <c r="B18" s="448">
        <v>1219.5887337899999</v>
      </c>
      <c r="C18" s="448">
        <v>1206.4256972599999</v>
      </c>
      <c r="D18" s="448">
        <v>1771.0809322599998</v>
      </c>
      <c r="E18" s="449">
        <v>957.09820052000009</v>
      </c>
      <c r="F18" s="450">
        <v>874.85379111999998</v>
      </c>
    </row>
    <row r="19" spans="1:6" ht="17.100000000000001" customHeight="1" x14ac:dyDescent="0.3">
      <c r="A19" s="447" t="s">
        <v>1268</v>
      </c>
      <c r="B19" s="448">
        <v>4374.3895707233651</v>
      </c>
      <c r="C19" s="448">
        <v>4329.5444639107609</v>
      </c>
      <c r="D19" s="448">
        <v>4355.4373395983475</v>
      </c>
      <c r="E19" s="449">
        <v>4629.8552847942829</v>
      </c>
      <c r="F19" s="450">
        <v>4660.3059128586083</v>
      </c>
    </row>
    <row r="20" spans="1:6" ht="17.100000000000001" customHeight="1" x14ac:dyDescent="0.3">
      <c r="A20" s="447" t="s">
        <v>1269</v>
      </c>
      <c r="B20" s="448">
        <v>3845.3640947085337</v>
      </c>
      <c r="C20" s="448">
        <v>4424.144963899188</v>
      </c>
      <c r="D20" s="448">
        <v>3873.1719450175101</v>
      </c>
      <c r="E20" s="449">
        <v>2804.9902023702366</v>
      </c>
      <c r="F20" s="450">
        <v>2800.3963924410109</v>
      </c>
    </row>
    <row r="21" spans="1:6" ht="17.100000000000001" customHeight="1" x14ac:dyDescent="0.3">
      <c r="A21" s="447" t="s">
        <v>1270</v>
      </c>
      <c r="B21" s="448">
        <v>73.032870300000013</v>
      </c>
      <c r="C21" s="448">
        <v>79.039404180000005</v>
      </c>
      <c r="D21" s="448">
        <v>89.247441594929199</v>
      </c>
      <c r="E21" s="449">
        <v>96.691035794151276</v>
      </c>
      <c r="F21" s="450">
        <v>90.170326819157779</v>
      </c>
    </row>
    <row r="22" spans="1:6" ht="17.100000000000001" customHeight="1" x14ac:dyDescent="0.3">
      <c r="A22" s="447" t="s">
        <v>1271</v>
      </c>
      <c r="B22" s="448">
        <v>392.38208213000001</v>
      </c>
      <c r="C22" s="448">
        <v>392.48585547728908</v>
      </c>
      <c r="D22" s="448">
        <v>335.85760622999999</v>
      </c>
      <c r="E22" s="449">
        <v>697.11542760999998</v>
      </c>
      <c r="F22" s="450">
        <v>881.4764371</v>
      </c>
    </row>
    <row r="23" spans="1:6" ht="17.100000000000001" customHeight="1" x14ac:dyDescent="0.3">
      <c r="A23" s="447" t="s">
        <v>1272</v>
      </c>
      <c r="B23" s="448">
        <v>322.00790444</v>
      </c>
      <c r="C23" s="448">
        <v>300.31185769000001</v>
      </c>
      <c r="D23" s="448">
        <v>335.59059232999999</v>
      </c>
      <c r="E23" s="449">
        <v>357.15781131</v>
      </c>
      <c r="F23" s="450">
        <v>617.33692393999991</v>
      </c>
    </row>
    <row r="24" spans="1:6" ht="17.100000000000001" customHeight="1" x14ac:dyDescent="0.3">
      <c r="A24" s="447" t="s">
        <v>1273</v>
      </c>
      <c r="B24" s="448">
        <v>761.18280902000004</v>
      </c>
      <c r="C24" s="448">
        <v>980.01943155999993</v>
      </c>
      <c r="D24" s="448">
        <v>975.46560435999993</v>
      </c>
      <c r="E24" s="449">
        <v>973.16003712999998</v>
      </c>
      <c r="F24" s="450">
        <v>947.68079089528203</v>
      </c>
    </row>
    <row r="25" spans="1:6" ht="17.100000000000001" customHeight="1" x14ac:dyDescent="0.3">
      <c r="A25" s="447" t="s">
        <v>1274</v>
      </c>
      <c r="B25" s="448">
        <v>328.82386541898234</v>
      </c>
      <c r="C25" s="448">
        <v>360.49704569000005</v>
      </c>
      <c r="D25" s="448">
        <v>164.84583219999999</v>
      </c>
      <c r="E25" s="449">
        <v>298.28524788000004</v>
      </c>
      <c r="F25" s="450">
        <v>323.05258879000007</v>
      </c>
    </row>
    <row r="26" spans="1:6" ht="17.100000000000001" customHeight="1" x14ac:dyDescent="0.3">
      <c r="A26" s="447" t="s">
        <v>1275</v>
      </c>
      <c r="B26" s="448">
        <v>312.33110838218147</v>
      </c>
      <c r="C26" s="448">
        <v>319.75517576274768</v>
      </c>
      <c r="D26" s="448">
        <v>401.13678008144944</v>
      </c>
      <c r="E26" s="449">
        <v>377.8968854404489</v>
      </c>
      <c r="F26" s="450">
        <v>360.34030888927344</v>
      </c>
    </row>
    <row r="27" spans="1:6" ht="17.100000000000001" customHeight="1" x14ac:dyDescent="0.3">
      <c r="A27" s="447" t="s">
        <v>1276</v>
      </c>
      <c r="B27" s="448">
        <v>566.43445328999996</v>
      </c>
      <c r="C27" s="448">
        <v>582.97242534999998</v>
      </c>
      <c r="D27" s="448">
        <v>233.38515776</v>
      </c>
      <c r="E27" s="449">
        <v>584.01537971000005</v>
      </c>
      <c r="F27" s="450">
        <v>718.56871590000003</v>
      </c>
    </row>
    <row r="28" spans="1:6" ht="17.100000000000001" customHeight="1" x14ac:dyDescent="0.3">
      <c r="A28" s="447" t="s">
        <v>1277</v>
      </c>
      <c r="B28" s="448">
        <v>691.91160113675335</v>
      </c>
      <c r="C28" s="448">
        <v>615.48075812874504</v>
      </c>
      <c r="D28" s="448">
        <v>705.96826520681998</v>
      </c>
      <c r="E28" s="449">
        <v>884.26280689577197</v>
      </c>
      <c r="F28" s="450">
        <v>896.51338829282236</v>
      </c>
    </row>
    <row r="29" spans="1:6" ht="17.100000000000001" customHeight="1" x14ac:dyDescent="0.3">
      <c r="A29" s="447" t="s">
        <v>1278</v>
      </c>
      <c r="B29" s="448">
        <v>123.51049855000001</v>
      </c>
      <c r="C29" s="448">
        <v>154.02697394999998</v>
      </c>
      <c r="D29" s="448">
        <v>172.65960849999999</v>
      </c>
      <c r="E29" s="449">
        <v>177.45813737</v>
      </c>
      <c r="F29" s="450">
        <v>107.61555881207023</v>
      </c>
    </row>
    <row r="30" spans="1:6" ht="17.100000000000001" customHeight="1" x14ac:dyDescent="0.3">
      <c r="A30" s="447" t="s">
        <v>1279</v>
      </c>
      <c r="B30" s="448">
        <v>55.254341109999999</v>
      </c>
      <c r="C30" s="448">
        <v>61.587329759999996</v>
      </c>
      <c r="D30" s="448">
        <v>71.821610030000002</v>
      </c>
      <c r="E30" s="449">
        <v>298.00342030000002</v>
      </c>
      <c r="F30" s="450">
        <v>296.54396183000006</v>
      </c>
    </row>
    <row r="31" spans="1:6" ht="17.100000000000001" customHeight="1" x14ac:dyDescent="0.3">
      <c r="A31" s="447" t="s">
        <v>1280</v>
      </c>
      <c r="B31" s="448">
        <v>155.33619553566015</v>
      </c>
      <c r="C31" s="448">
        <v>172.3926509571167</v>
      </c>
      <c r="D31" s="448">
        <v>195.9906193907417</v>
      </c>
      <c r="E31" s="449">
        <v>202.96453999039937</v>
      </c>
      <c r="F31" s="450">
        <v>185.37438611780317</v>
      </c>
    </row>
    <row r="32" spans="1:6" ht="17.100000000000001" customHeight="1" x14ac:dyDescent="0.3">
      <c r="A32" s="447" t="s">
        <v>1281</v>
      </c>
      <c r="B32" s="448">
        <v>2549.733782647832</v>
      </c>
      <c r="C32" s="448">
        <v>2301.7514699758999</v>
      </c>
      <c r="D32" s="448">
        <v>2855.1837544445448</v>
      </c>
      <c r="E32" s="449">
        <v>2213.7529555162869</v>
      </c>
      <c r="F32" s="450">
        <v>1794.7063813843504</v>
      </c>
    </row>
    <row r="33" spans="1:6" ht="17.100000000000001" customHeight="1" x14ac:dyDescent="0.3">
      <c r="A33" s="451" t="s">
        <v>1282</v>
      </c>
      <c r="B33" s="452">
        <v>70.236069420571184</v>
      </c>
      <c r="C33" s="452">
        <v>111.58684494304715</v>
      </c>
      <c r="D33" s="452">
        <v>126.34783821265708</v>
      </c>
      <c r="E33" s="453">
        <v>118.29160904</v>
      </c>
      <c r="F33" s="454">
        <v>100.74492069170415</v>
      </c>
    </row>
    <row r="34" spans="1:6" ht="17.100000000000001" customHeight="1" x14ac:dyDescent="0.3">
      <c r="A34" s="451" t="s">
        <v>1283</v>
      </c>
      <c r="B34" s="452">
        <v>2479.4977132272606</v>
      </c>
      <c r="C34" s="452">
        <v>2190.1646250328531</v>
      </c>
      <c r="D34" s="452">
        <v>2728.8359162318879</v>
      </c>
      <c r="E34" s="453">
        <v>2095.461346476287</v>
      </c>
      <c r="F34" s="454">
        <v>1693.9614606926459</v>
      </c>
    </row>
    <row r="35" spans="1:6" ht="17.100000000000001" customHeight="1" x14ac:dyDescent="0.3">
      <c r="A35" s="447" t="s">
        <v>1284</v>
      </c>
      <c r="B35" s="448">
        <v>170.22157465999999</v>
      </c>
      <c r="C35" s="448">
        <v>282.65233161999993</v>
      </c>
      <c r="D35" s="448">
        <v>267.7652599013345</v>
      </c>
      <c r="E35" s="449">
        <v>169.23667415016911</v>
      </c>
      <c r="F35" s="450">
        <v>178.07729162444872</v>
      </c>
    </row>
    <row r="36" spans="1:6" ht="17.100000000000001" customHeight="1" x14ac:dyDescent="0.3">
      <c r="A36" s="443" t="s">
        <v>1285</v>
      </c>
      <c r="B36" s="444">
        <v>4396.7565108091512</v>
      </c>
      <c r="C36" s="444">
        <v>4277.7751985000004</v>
      </c>
      <c r="D36" s="444">
        <v>3334.4851762000008</v>
      </c>
      <c r="E36" s="445">
        <v>4064.7820115500003</v>
      </c>
      <c r="F36" s="446">
        <v>4227.8456203799997</v>
      </c>
    </row>
    <row r="37" spans="1:6" ht="17.100000000000001" customHeight="1" x14ac:dyDescent="0.3">
      <c r="A37" s="443" t="s">
        <v>1286</v>
      </c>
      <c r="B37" s="444">
        <v>126.44644856000001</v>
      </c>
      <c r="C37" s="444">
        <v>130.16506996999999</v>
      </c>
      <c r="D37" s="444">
        <v>125.21032073000001</v>
      </c>
      <c r="E37" s="445">
        <v>321.83081715000003</v>
      </c>
      <c r="F37" s="446">
        <v>457.56861757000001</v>
      </c>
    </row>
    <row r="38" spans="1:6" ht="17.100000000000001" customHeight="1" x14ac:dyDescent="0.3">
      <c r="A38" s="443" t="s">
        <v>1287</v>
      </c>
      <c r="B38" s="444">
        <v>19592.077157690699</v>
      </c>
      <c r="C38" s="444">
        <v>19203.65139726863</v>
      </c>
      <c r="D38" s="444">
        <v>19574.137837698243</v>
      </c>
      <c r="E38" s="445">
        <v>16267.786969630166</v>
      </c>
      <c r="F38" s="446">
        <v>17431.514109810272</v>
      </c>
    </row>
    <row r="39" spans="1:6" ht="17.100000000000001" customHeight="1" x14ac:dyDescent="0.3">
      <c r="A39" s="447" t="s">
        <v>1288</v>
      </c>
      <c r="B39" s="448">
        <v>16824.198223946747</v>
      </c>
      <c r="C39" s="448">
        <v>15916.880657407952</v>
      </c>
      <c r="D39" s="448">
        <v>16393.681439383545</v>
      </c>
      <c r="E39" s="449">
        <v>12817.266358913597</v>
      </c>
      <c r="F39" s="450">
        <v>13379.349951873928</v>
      </c>
    </row>
    <row r="40" spans="1:6" ht="17.100000000000001" customHeight="1" x14ac:dyDescent="0.3">
      <c r="A40" s="451" t="s">
        <v>1289</v>
      </c>
      <c r="B40" s="452">
        <v>5545.0787436808378</v>
      </c>
      <c r="C40" s="452">
        <v>5329.9421425126484</v>
      </c>
      <c r="D40" s="452">
        <v>5597.4719777886794</v>
      </c>
      <c r="E40" s="453">
        <v>5233.8740853007175</v>
      </c>
      <c r="F40" s="454">
        <v>4376.3747486100001</v>
      </c>
    </row>
    <row r="41" spans="1:6" ht="17.100000000000001" customHeight="1" x14ac:dyDescent="0.3">
      <c r="A41" s="451" t="s">
        <v>1290</v>
      </c>
      <c r="B41" s="452">
        <v>11279.119480265912</v>
      </c>
      <c r="C41" s="452">
        <v>10586.938514895304</v>
      </c>
      <c r="D41" s="452">
        <v>10796.209461594864</v>
      </c>
      <c r="E41" s="453">
        <v>7583.3922736128807</v>
      </c>
      <c r="F41" s="454">
        <v>9002.9752032639281</v>
      </c>
    </row>
    <row r="42" spans="1:6" ht="17.100000000000001" customHeight="1" x14ac:dyDescent="0.3">
      <c r="A42" s="451" t="s">
        <v>1291</v>
      </c>
      <c r="B42" s="452">
        <v>568.23353265434571</v>
      </c>
      <c r="C42" s="452">
        <v>685.80204063148517</v>
      </c>
      <c r="D42" s="452">
        <v>1018.86147976</v>
      </c>
      <c r="E42" s="453">
        <v>185.82692184999999</v>
      </c>
      <c r="F42" s="454">
        <v>144.77545843999999</v>
      </c>
    </row>
    <row r="43" spans="1:6" ht="17.100000000000001" customHeight="1" x14ac:dyDescent="0.3">
      <c r="A43" s="451" t="s">
        <v>1292</v>
      </c>
      <c r="B43" s="452">
        <v>562.18400341000006</v>
      </c>
      <c r="C43" s="452">
        <v>544.87890609999988</v>
      </c>
      <c r="D43" s="452">
        <v>470.57660997486465</v>
      </c>
      <c r="E43" s="453">
        <v>577.56680225288073</v>
      </c>
      <c r="F43" s="454">
        <v>713.14908859392824</v>
      </c>
    </row>
    <row r="44" spans="1:6" ht="17.100000000000001" customHeight="1" x14ac:dyDescent="0.3">
      <c r="A44" s="451" t="s">
        <v>1293</v>
      </c>
      <c r="B44" s="452">
        <v>8040.4188842915664</v>
      </c>
      <c r="C44" s="452">
        <v>6730.1857777038185</v>
      </c>
      <c r="D44" s="452">
        <v>6619.3328580299985</v>
      </c>
      <c r="E44" s="453">
        <v>4526.0794275799999</v>
      </c>
      <c r="F44" s="454">
        <v>5826.7078158300001</v>
      </c>
    </row>
    <row r="45" spans="1:6" ht="17.100000000000001" customHeight="1" x14ac:dyDescent="0.3">
      <c r="A45" s="451" t="s">
        <v>1294</v>
      </c>
      <c r="B45" s="452">
        <v>2108.2830599099998</v>
      </c>
      <c r="C45" s="452">
        <v>2626.0717904599996</v>
      </c>
      <c r="D45" s="452">
        <v>2687.4385138300004</v>
      </c>
      <c r="E45" s="453">
        <v>2293.9191219299996</v>
      </c>
      <c r="F45" s="454">
        <v>2318.3428404000001</v>
      </c>
    </row>
    <row r="46" spans="1:6" ht="17.100000000000001" customHeight="1" x14ac:dyDescent="0.3">
      <c r="A46" s="447" t="s">
        <v>1295</v>
      </c>
      <c r="B46" s="448">
        <v>989.40731985540538</v>
      </c>
      <c r="C46" s="448">
        <v>1169.9335506883444</v>
      </c>
      <c r="D46" s="448">
        <v>1094.7002172899281</v>
      </c>
      <c r="E46" s="449">
        <v>1258.7932532171776</v>
      </c>
      <c r="F46" s="450">
        <v>2089.2058502589393</v>
      </c>
    </row>
    <row r="47" spans="1:6" ht="17.100000000000001" customHeight="1" x14ac:dyDescent="0.3">
      <c r="A47" s="447" t="s">
        <v>1296</v>
      </c>
      <c r="B47" s="448">
        <v>1778.4716138885456</v>
      </c>
      <c r="C47" s="448">
        <v>2116.8371891723364</v>
      </c>
      <c r="D47" s="448">
        <v>2085.756181024768</v>
      </c>
      <c r="E47" s="449">
        <v>2191.7273574993883</v>
      </c>
      <c r="F47" s="450">
        <v>1962.9583076774056</v>
      </c>
    </row>
    <row r="48" spans="1:6" ht="17.100000000000001" customHeight="1" x14ac:dyDescent="0.3">
      <c r="A48" s="443" t="s">
        <v>1297</v>
      </c>
      <c r="B48" s="444">
        <v>22800.160001165212</v>
      </c>
      <c r="C48" s="444">
        <v>22318.089768967991</v>
      </c>
      <c r="D48" s="444">
        <v>22845.650407360085</v>
      </c>
      <c r="E48" s="445">
        <v>21190.271054103629</v>
      </c>
      <c r="F48" s="446">
        <v>27960.773146229651</v>
      </c>
    </row>
    <row r="49" spans="1:6" ht="17.100000000000001" customHeight="1" x14ac:dyDescent="0.3">
      <c r="A49" s="447" t="s">
        <v>1298</v>
      </c>
      <c r="B49" s="448">
        <v>3713.2344964130989</v>
      </c>
      <c r="C49" s="448">
        <v>3814.1415699260692</v>
      </c>
      <c r="D49" s="448">
        <v>3514.8360819092013</v>
      </c>
      <c r="E49" s="449">
        <v>3235.9865084961416</v>
      </c>
      <c r="F49" s="450">
        <v>5307.6749143196039</v>
      </c>
    </row>
    <row r="50" spans="1:6" ht="17.100000000000001" customHeight="1" x14ac:dyDescent="0.3">
      <c r="A50" s="447" t="s">
        <v>1299</v>
      </c>
      <c r="B50" s="448">
        <v>12371.716636078914</v>
      </c>
      <c r="C50" s="448">
        <v>11908.607755565188</v>
      </c>
      <c r="D50" s="448">
        <v>12511.912683659613</v>
      </c>
      <c r="E50" s="449">
        <v>10778.685768538202</v>
      </c>
      <c r="F50" s="450">
        <v>13996.226009089745</v>
      </c>
    </row>
    <row r="51" spans="1:6" ht="17.100000000000001" customHeight="1" x14ac:dyDescent="0.3">
      <c r="A51" s="447" t="s">
        <v>1300</v>
      </c>
      <c r="B51" s="448">
        <v>6715.2088686731986</v>
      </c>
      <c r="C51" s="448">
        <v>6595.3404434767344</v>
      </c>
      <c r="D51" s="448">
        <v>6818.901641791268</v>
      </c>
      <c r="E51" s="449">
        <v>7175.5987770692891</v>
      </c>
      <c r="F51" s="450">
        <v>8656.8722228203042</v>
      </c>
    </row>
    <row r="52" spans="1:6" ht="17.100000000000001" customHeight="1" x14ac:dyDescent="0.3">
      <c r="A52" s="443" t="s">
        <v>1301</v>
      </c>
      <c r="B52" s="444">
        <v>3064.0438195343104</v>
      </c>
      <c r="C52" s="444">
        <v>3070.1268158295575</v>
      </c>
      <c r="D52" s="444">
        <v>4396.7778437849438</v>
      </c>
      <c r="E52" s="445">
        <v>4506.0062946713206</v>
      </c>
      <c r="F52" s="446">
        <v>4504.0758040895025</v>
      </c>
    </row>
    <row r="53" spans="1:6" ht="17.100000000000001" customHeight="1" x14ac:dyDescent="0.3">
      <c r="A53" s="447" t="s">
        <v>1302</v>
      </c>
      <c r="B53" s="448">
        <v>904.36691607397006</v>
      </c>
      <c r="C53" s="448">
        <v>754.76534295986914</v>
      </c>
      <c r="D53" s="448">
        <v>835.58216850195652</v>
      </c>
      <c r="E53" s="449">
        <v>920.09416589149498</v>
      </c>
      <c r="F53" s="450">
        <v>873.46313283293171</v>
      </c>
    </row>
    <row r="54" spans="1:6" ht="17.100000000000001" customHeight="1" x14ac:dyDescent="0.3">
      <c r="A54" s="447" t="s">
        <v>1303</v>
      </c>
      <c r="B54" s="448">
        <v>635.61867838635669</v>
      </c>
      <c r="C54" s="448">
        <v>716.94814714231836</v>
      </c>
      <c r="D54" s="448">
        <v>697.61683736661871</v>
      </c>
      <c r="E54" s="449">
        <v>125.19524559817758</v>
      </c>
      <c r="F54" s="450">
        <v>254.27975386000003</v>
      </c>
    </row>
    <row r="55" spans="1:6" ht="17.100000000000001" customHeight="1" x14ac:dyDescent="0.3">
      <c r="A55" s="447" t="s">
        <v>1304</v>
      </c>
      <c r="B55" s="448">
        <v>120.6073428149967</v>
      </c>
      <c r="C55" s="448">
        <v>9.8832286462264403</v>
      </c>
      <c r="D55" s="448">
        <v>14.19248617</v>
      </c>
      <c r="E55" s="449">
        <v>12.799744030000001</v>
      </c>
      <c r="F55" s="450">
        <v>13.121874149999998</v>
      </c>
    </row>
    <row r="56" spans="1:6" ht="17.100000000000001" customHeight="1" x14ac:dyDescent="0.3">
      <c r="A56" s="447" t="s">
        <v>1305</v>
      </c>
      <c r="B56" s="448">
        <v>1397.9948982689866</v>
      </c>
      <c r="C56" s="448">
        <v>1585.7384394811438</v>
      </c>
      <c r="D56" s="448">
        <v>2847.7298031063679</v>
      </c>
      <c r="E56" s="449">
        <v>3446.3786115516477</v>
      </c>
      <c r="F56" s="450">
        <v>3361.6540177665702</v>
      </c>
    </row>
    <row r="57" spans="1:6" ht="17.100000000000001" customHeight="1" x14ac:dyDescent="0.3">
      <c r="A57" s="447" t="s">
        <v>1306</v>
      </c>
      <c r="B57" s="448">
        <v>5.45598399</v>
      </c>
      <c r="C57" s="448">
        <v>2.7916576000000002</v>
      </c>
      <c r="D57" s="448">
        <v>1.6565486400000002</v>
      </c>
      <c r="E57" s="449">
        <v>1.5385275999999999</v>
      </c>
      <c r="F57" s="450">
        <v>1.5570254800000001</v>
      </c>
    </row>
    <row r="58" spans="1:6" ht="17.100000000000001" customHeight="1" x14ac:dyDescent="0.3">
      <c r="A58" s="443" t="s">
        <v>1307</v>
      </c>
      <c r="B58" s="444">
        <v>38425.15141115641</v>
      </c>
      <c r="C58" s="444">
        <v>39236.836205219035</v>
      </c>
      <c r="D58" s="444">
        <v>51149.231236305932</v>
      </c>
      <c r="E58" s="445">
        <v>54886.028257178441</v>
      </c>
      <c r="F58" s="446">
        <v>49656.969481437824</v>
      </c>
    </row>
    <row r="59" spans="1:6" ht="17.100000000000001" customHeight="1" x14ac:dyDescent="0.3">
      <c r="A59" s="447" t="s">
        <v>1308</v>
      </c>
      <c r="B59" s="448">
        <v>37627.832906042779</v>
      </c>
      <c r="C59" s="448">
        <v>38398.727954893737</v>
      </c>
      <c r="D59" s="448">
        <v>50091.129614651785</v>
      </c>
      <c r="E59" s="449">
        <v>53811.277809843072</v>
      </c>
      <c r="F59" s="450">
        <v>48938.503572288937</v>
      </c>
    </row>
    <row r="60" spans="1:6" ht="17.100000000000001" customHeight="1" x14ac:dyDescent="0.3">
      <c r="A60" s="451" t="s">
        <v>1309</v>
      </c>
      <c r="B60" s="452">
        <v>32315.189260816154</v>
      </c>
      <c r="C60" s="452">
        <v>33238.504580495865</v>
      </c>
      <c r="D60" s="452">
        <v>44741.221968635837</v>
      </c>
      <c r="E60" s="453">
        <v>47154.34577557617</v>
      </c>
      <c r="F60" s="454">
        <v>41999.438878393034</v>
      </c>
    </row>
    <row r="61" spans="1:6" ht="17.100000000000001" customHeight="1" x14ac:dyDescent="0.3">
      <c r="A61" s="451" t="s">
        <v>1310</v>
      </c>
      <c r="B61" s="452">
        <v>4178.5445180746656</v>
      </c>
      <c r="C61" s="452">
        <v>4108.8525092024993</v>
      </c>
      <c r="D61" s="452">
        <v>4501.7338889366347</v>
      </c>
      <c r="E61" s="453">
        <v>5937.3419018935665</v>
      </c>
      <c r="F61" s="454">
        <v>6263.1829431133556</v>
      </c>
    </row>
    <row r="62" spans="1:6" ht="17.100000000000001" customHeight="1" x14ac:dyDescent="0.3">
      <c r="A62" s="451" t="s">
        <v>1311</v>
      </c>
      <c r="B62" s="452">
        <v>417.28972320999998</v>
      </c>
      <c r="C62" s="452">
        <v>323.40930238999999</v>
      </c>
      <c r="D62" s="452">
        <v>356.25432298000004</v>
      </c>
      <c r="E62" s="453">
        <v>93.891544379999999</v>
      </c>
      <c r="F62" s="454">
        <v>68.118246999999997</v>
      </c>
    </row>
    <row r="63" spans="1:6" ht="17.100000000000001" customHeight="1" x14ac:dyDescent="0.3">
      <c r="A63" s="451" t="s">
        <v>1312</v>
      </c>
      <c r="B63" s="452">
        <v>263.53905661195387</v>
      </c>
      <c r="C63" s="452">
        <v>225.3428865353782</v>
      </c>
      <c r="D63" s="452">
        <v>241.17135848931554</v>
      </c>
      <c r="E63" s="453">
        <v>304.75191224332815</v>
      </c>
      <c r="F63" s="454">
        <v>346.3143250925491</v>
      </c>
    </row>
    <row r="64" spans="1:6" ht="17.100000000000001" customHeight="1" x14ac:dyDescent="0.3">
      <c r="A64" s="451" t="s">
        <v>1313</v>
      </c>
      <c r="B64" s="452">
        <v>20.896761630000004</v>
      </c>
      <c r="C64" s="452">
        <v>20.494934709999995</v>
      </c>
      <c r="D64" s="452">
        <v>17.273380539999998</v>
      </c>
      <c r="E64" s="453">
        <v>92.465029449999989</v>
      </c>
      <c r="F64" s="454">
        <v>48.593370929999999</v>
      </c>
    </row>
    <row r="65" spans="1:6" ht="17.100000000000001" customHeight="1" x14ac:dyDescent="0.3">
      <c r="A65" s="451" t="s">
        <v>1314</v>
      </c>
      <c r="B65" s="452">
        <v>432.37358570000004</v>
      </c>
      <c r="C65" s="452">
        <v>482.12374155999993</v>
      </c>
      <c r="D65" s="452">
        <v>233.47469507</v>
      </c>
      <c r="E65" s="453">
        <v>228.48164630000002</v>
      </c>
      <c r="F65" s="454">
        <v>212.85580775999998</v>
      </c>
    </row>
    <row r="66" spans="1:6" ht="17.100000000000001" customHeight="1" x14ac:dyDescent="0.3">
      <c r="A66" s="455" t="s">
        <v>1315</v>
      </c>
      <c r="B66" s="456">
        <v>797.31850511363166</v>
      </c>
      <c r="C66" s="456">
        <v>838.1082503252909</v>
      </c>
      <c r="D66" s="456">
        <v>1058.1016216541464</v>
      </c>
      <c r="E66" s="457">
        <v>1074.7504473353752</v>
      </c>
      <c r="F66" s="458">
        <v>718.4659091488785</v>
      </c>
    </row>
    <row r="67" spans="1:6" ht="17.100000000000001" customHeight="1" x14ac:dyDescent="0.3">
      <c r="A67" s="459" t="s">
        <v>1316</v>
      </c>
      <c r="B67" s="460"/>
      <c r="C67" s="460"/>
      <c r="D67" s="460"/>
      <c r="E67" s="460"/>
      <c r="F67" s="460"/>
    </row>
  </sheetData>
  <mergeCells count="1">
    <mergeCell ref="A1:C1"/>
  </mergeCells>
  <hyperlinks>
    <hyperlink ref="A1" location="CONTENT!A1" display="Back to table of contents" xr:uid="{EDF33D0F-E52C-4920-8E1C-E93D8FAD73DF}"/>
    <hyperlink ref="A1:C1" location="CONTENT!B76" display="Back to table of contents" xr:uid="{7322A455-2A4C-4064-A965-A665E9E5F636}"/>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2387D-E5C2-4B1E-844B-1D0F9AE35E4B}">
  <dimension ref="A1:F56"/>
  <sheetViews>
    <sheetView workbookViewId="0">
      <selection sqref="A1:C1"/>
    </sheetView>
  </sheetViews>
  <sheetFormatPr defaultColWidth="65" defaultRowHeight="15.6" x14ac:dyDescent="0.3"/>
  <cols>
    <col min="1" max="1" width="62.5" style="435" customWidth="1"/>
    <col min="2" max="5" width="9.5" style="435" customWidth="1"/>
    <col min="6" max="6" width="11" style="435" customWidth="1"/>
  </cols>
  <sheetData>
    <row r="1" spans="1:6" s="422" customFormat="1" x14ac:dyDescent="0.3">
      <c r="A1" s="5863" t="s">
        <v>0</v>
      </c>
      <c r="B1" s="5863"/>
      <c r="C1" s="5863"/>
    </row>
    <row r="2" spans="1:6" ht="20.399999999999999" customHeight="1" x14ac:dyDescent="0.3">
      <c r="A2" s="433" t="s">
        <v>1317</v>
      </c>
      <c r="B2" s="434"/>
      <c r="C2" s="434"/>
      <c r="D2" s="434"/>
      <c r="E2" s="434"/>
      <c r="F2" s="434"/>
    </row>
    <row r="3" spans="1:6" ht="16.5" customHeight="1" x14ac:dyDescent="0.3">
      <c r="A3" s="433"/>
      <c r="B3" s="436"/>
      <c r="C3" s="434"/>
      <c r="D3" s="434"/>
      <c r="E3" s="436"/>
      <c r="F3" s="436" t="s">
        <v>1253</v>
      </c>
    </row>
    <row r="4" spans="1:6" ht="21" customHeight="1" x14ac:dyDescent="0.3">
      <c r="A4" s="461" t="s">
        <v>1254</v>
      </c>
      <c r="B4" s="438">
        <v>2018</v>
      </c>
      <c r="C4" s="438">
        <v>2019</v>
      </c>
      <c r="D4" s="438">
        <v>2020</v>
      </c>
      <c r="E4" s="438">
        <v>2021</v>
      </c>
      <c r="F4" s="438">
        <v>2022</v>
      </c>
    </row>
    <row r="5" spans="1:6" x14ac:dyDescent="0.3">
      <c r="A5" s="462" t="s">
        <v>1318</v>
      </c>
      <c r="B5" s="446">
        <v>3016.8562111851979</v>
      </c>
      <c r="C5" s="446">
        <v>3452.1531829052497</v>
      </c>
      <c r="D5" s="446">
        <v>2410.224351236292</v>
      </c>
      <c r="E5" s="463">
        <v>2383.1227982853748</v>
      </c>
      <c r="F5" s="464">
        <v>2675.9216973379521</v>
      </c>
    </row>
    <row r="6" spans="1:6" x14ac:dyDescent="0.3">
      <c r="A6" s="465" t="s">
        <v>1319</v>
      </c>
      <c r="B6" s="450">
        <v>777.40931433000003</v>
      </c>
      <c r="C6" s="450">
        <v>927.36373035999998</v>
      </c>
      <c r="D6" s="450">
        <v>920.85854840000013</v>
      </c>
      <c r="E6" s="466">
        <v>592.66321988000004</v>
      </c>
      <c r="F6" s="450">
        <v>264.12987853999999</v>
      </c>
    </row>
    <row r="7" spans="1:6" ht="28.2" x14ac:dyDescent="0.3">
      <c r="A7" s="467" t="s">
        <v>1320</v>
      </c>
      <c r="B7" s="450">
        <v>236.71544947000001</v>
      </c>
      <c r="C7" s="450">
        <v>207.46484647</v>
      </c>
      <c r="D7" s="450">
        <v>211.02562740000002</v>
      </c>
      <c r="E7" s="466">
        <v>221.22642310999998</v>
      </c>
      <c r="F7" s="450">
        <v>191.75630502999999</v>
      </c>
    </row>
    <row r="8" spans="1:6" x14ac:dyDescent="0.3">
      <c r="A8" s="465" t="s">
        <v>1321</v>
      </c>
      <c r="B8" s="450">
        <v>15.904865060000001</v>
      </c>
      <c r="C8" s="450">
        <v>133.54397635999999</v>
      </c>
      <c r="D8" s="450">
        <v>83.493815730000009</v>
      </c>
      <c r="E8" s="466">
        <v>209.56289960999999</v>
      </c>
      <c r="F8" s="450">
        <v>158.65189849999996</v>
      </c>
    </row>
    <row r="9" spans="1:6" x14ac:dyDescent="0.3">
      <c r="A9" s="465" t="s">
        <v>1322</v>
      </c>
      <c r="B9" s="450">
        <v>1443.7463754851981</v>
      </c>
      <c r="C9" s="450">
        <v>1081.3183266424242</v>
      </c>
      <c r="D9" s="450">
        <v>610.98343291747904</v>
      </c>
      <c r="E9" s="466">
        <v>866.5726080183689</v>
      </c>
      <c r="F9" s="450">
        <v>1565.7729522741083</v>
      </c>
    </row>
    <row r="10" spans="1:6" x14ac:dyDescent="0.3">
      <c r="A10" s="465" t="s">
        <v>1323</v>
      </c>
      <c r="B10" s="450">
        <v>348.26765365</v>
      </c>
      <c r="C10" s="450">
        <v>931.48849087999997</v>
      </c>
      <c r="D10" s="450">
        <v>414.448663021242</v>
      </c>
      <c r="E10" s="466">
        <v>295.56950096794037</v>
      </c>
      <c r="F10" s="450">
        <v>341.28312994626651</v>
      </c>
    </row>
    <row r="11" spans="1:6" x14ac:dyDescent="0.3">
      <c r="A11" s="465" t="s">
        <v>1324</v>
      </c>
      <c r="B11" s="450">
        <v>194.81255318999999</v>
      </c>
      <c r="C11" s="450">
        <v>170.97381219282576</v>
      </c>
      <c r="D11" s="450">
        <v>169.41426376757073</v>
      </c>
      <c r="E11" s="466">
        <v>197.52814669906559</v>
      </c>
      <c r="F11" s="450">
        <v>154.32753304757733</v>
      </c>
    </row>
    <row r="12" spans="1:6" x14ac:dyDescent="0.3">
      <c r="A12" s="462" t="s">
        <v>1325</v>
      </c>
      <c r="B12" s="446">
        <v>13054.165974237629</v>
      </c>
      <c r="C12" s="446">
        <v>16271.864887986461</v>
      </c>
      <c r="D12" s="446">
        <v>18524.224251554497</v>
      </c>
      <c r="E12" s="463">
        <v>23308.671074883354</v>
      </c>
      <c r="F12" s="446">
        <v>23068.747610944112</v>
      </c>
    </row>
    <row r="13" spans="1:6" x14ac:dyDescent="0.3">
      <c r="A13" s="462" t="s">
        <v>1326</v>
      </c>
      <c r="B13" s="446">
        <v>3320.50109802103</v>
      </c>
      <c r="C13" s="446">
        <v>1851.7628743980026</v>
      </c>
      <c r="D13" s="446">
        <v>2586.8472115756244</v>
      </c>
      <c r="E13" s="463">
        <v>2350.29977442381</v>
      </c>
      <c r="F13" s="446">
        <v>4265.9929626926296</v>
      </c>
    </row>
    <row r="14" spans="1:6" x14ac:dyDescent="0.3">
      <c r="A14" s="465" t="s">
        <v>1327</v>
      </c>
      <c r="B14" s="450">
        <v>228.27805297346137</v>
      </c>
      <c r="C14" s="450">
        <v>321.25809224132172</v>
      </c>
      <c r="D14" s="450">
        <v>359.24243548000004</v>
      </c>
      <c r="E14" s="466">
        <v>255.71201957</v>
      </c>
      <c r="F14" s="450">
        <v>447.96497470000003</v>
      </c>
    </row>
    <row r="15" spans="1:6" x14ac:dyDescent="0.3">
      <c r="A15" s="465" t="s">
        <v>1328</v>
      </c>
      <c r="B15" s="450">
        <v>2339.5853679675688</v>
      </c>
      <c r="C15" s="450">
        <v>1016.9366556266809</v>
      </c>
      <c r="D15" s="450">
        <v>1523.6840246356248</v>
      </c>
      <c r="E15" s="466">
        <v>1455.9438551038102</v>
      </c>
      <c r="F15" s="450">
        <v>2056.9245003651004</v>
      </c>
    </row>
    <row r="16" spans="1:6" x14ac:dyDescent="0.3">
      <c r="A16" s="465" t="s">
        <v>1329</v>
      </c>
      <c r="B16" s="450">
        <v>39.429345579999996</v>
      </c>
      <c r="C16" s="450">
        <v>50.461594609999999</v>
      </c>
      <c r="D16" s="450">
        <v>64.565927279999997</v>
      </c>
      <c r="E16" s="466">
        <v>94.549467100000001</v>
      </c>
      <c r="F16" s="450">
        <v>113.28580665999999</v>
      </c>
    </row>
    <row r="17" spans="1:6" x14ac:dyDescent="0.3">
      <c r="A17" s="465" t="s">
        <v>1330</v>
      </c>
      <c r="B17" s="450">
        <v>14.86773691</v>
      </c>
      <c r="C17" s="450">
        <v>8.3106228200000007</v>
      </c>
      <c r="D17" s="450">
        <v>10.21300963</v>
      </c>
      <c r="E17" s="466">
        <v>24.447420699999999</v>
      </c>
      <c r="F17" s="450">
        <v>23.637964189999998</v>
      </c>
    </row>
    <row r="18" spans="1:6" x14ac:dyDescent="0.3">
      <c r="A18" s="465" t="s">
        <v>1331</v>
      </c>
      <c r="B18" s="450">
        <v>88.267082079999994</v>
      </c>
      <c r="C18" s="450">
        <v>97.898222779999998</v>
      </c>
      <c r="D18" s="450">
        <v>83.902402850000016</v>
      </c>
      <c r="E18" s="466">
        <v>89.639681710000005</v>
      </c>
      <c r="F18" s="450">
        <v>97.771562539999991</v>
      </c>
    </row>
    <row r="19" spans="1:6" x14ac:dyDescent="0.3">
      <c r="A19" s="465" t="s">
        <v>1332</v>
      </c>
      <c r="B19" s="450">
        <v>610.07351251</v>
      </c>
      <c r="C19" s="450">
        <v>356.89768631999999</v>
      </c>
      <c r="D19" s="450">
        <v>545.23941170000001</v>
      </c>
      <c r="E19" s="466">
        <v>430.00733023999999</v>
      </c>
      <c r="F19" s="450">
        <v>1526.4081542375291</v>
      </c>
    </row>
    <row r="20" spans="1:6" x14ac:dyDescent="0.3">
      <c r="A20" s="462" t="s">
        <v>1333</v>
      </c>
      <c r="B20" s="446">
        <v>4735.6540993549061</v>
      </c>
      <c r="C20" s="446">
        <v>4394.0427824351282</v>
      </c>
      <c r="D20" s="446">
        <v>5024.9421323928482</v>
      </c>
      <c r="E20" s="463">
        <v>2431.6630100413422</v>
      </c>
      <c r="F20" s="446">
        <v>2526.2224978314753</v>
      </c>
    </row>
    <row r="21" spans="1:6" x14ac:dyDescent="0.3">
      <c r="A21" s="465" t="s">
        <v>1334</v>
      </c>
      <c r="B21" s="450">
        <v>929.12326751000012</v>
      </c>
      <c r="C21" s="450">
        <v>1081.49816319</v>
      </c>
      <c r="D21" s="450">
        <v>1157.8905846800001</v>
      </c>
      <c r="E21" s="466">
        <v>987.05806806000021</v>
      </c>
      <c r="F21" s="450">
        <v>1136.9383601831439</v>
      </c>
    </row>
    <row r="22" spans="1:6" x14ac:dyDescent="0.3">
      <c r="A22" s="465" t="s">
        <v>1335</v>
      </c>
      <c r="B22" s="450">
        <v>0.60937330000000001</v>
      </c>
      <c r="C22" s="450">
        <v>9.292908409999999</v>
      </c>
      <c r="D22" s="450">
        <v>12.65968279067687</v>
      </c>
      <c r="E22" s="466">
        <v>1.4682725832686401</v>
      </c>
      <c r="F22" s="450">
        <v>27.165756592654482</v>
      </c>
    </row>
    <row r="23" spans="1:6" x14ac:dyDescent="0.3">
      <c r="A23" s="465" t="s">
        <v>1336</v>
      </c>
      <c r="B23" s="450">
        <v>699.18219595781102</v>
      </c>
      <c r="C23" s="450">
        <v>462.4409699676267</v>
      </c>
      <c r="D23" s="450">
        <v>662.05491978533576</v>
      </c>
      <c r="E23" s="466">
        <v>649.69424580113764</v>
      </c>
      <c r="F23" s="450">
        <v>533.42584583993437</v>
      </c>
    </row>
    <row r="24" spans="1:6" x14ac:dyDescent="0.3">
      <c r="A24" s="465" t="s">
        <v>1337</v>
      </c>
      <c r="B24" s="450">
        <v>42.945483719999999</v>
      </c>
      <c r="C24" s="450">
        <v>32.667780919999998</v>
      </c>
      <c r="D24" s="450">
        <v>47.240680670000003</v>
      </c>
      <c r="E24" s="466">
        <v>79.36008369999999</v>
      </c>
      <c r="F24" s="450">
        <v>109.46810648</v>
      </c>
    </row>
    <row r="25" spans="1:6" x14ac:dyDescent="0.3">
      <c r="A25" s="465" t="s">
        <v>1338</v>
      </c>
      <c r="B25" s="450">
        <v>68.371613060000001</v>
      </c>
      <c r="C25" s="450">
        <v>67.540155549999994</v>
      </c>
      <c r="D25" s="450">
        <v>97.391507345739754</v>
      </c>
      <c r="E25" s="466">
        <v>134.04932781967855</v>
      </c>
      <c r="F25" s="450">
        <v>240.18186151999998</v>
      </c>
    </row>
    <row r="26" spans="1:6" x14ac:dyDescent="0.3">
      <c r="A26" s="465" t="s">
        <v>1339</v>
      </c>
      <c r="B26" s="450">
        <v>2995.4221658070951</v>
      </c>
      <c r="C26" s="450">
        <v>2740.6028043975016</v>
      </c>
      <c r="D26" s="450">
        <v>3047.7047571210951</v>
      </c>
      <c r="E26" s="466">
        <v>580.03301207725713</v>
      </c>
      <c r="F26" s="450">
        <v>479.04256721574239</v>
      </c>
    </row>
    <row r="27" spans="1:6" x14ac:dyDescent="0.3">
      <c r="A27" s="462" t="s">
        <v>1340</v>
      </c>
      <c r="B27" s="446">
        <v>1242.0332390300002</v>
      </c>
      <c r="C27" s="446">
        <v>1172.8917102400001</v>
      </c>
      <c r="D27" s="446">
        <v>1120.3092196800001</v>
      </c>
      <c r="E27" s="463">
        <v>1058.21250274</v>
      </c>
      <c r="F27" s="446">
        <v>950.8093563299999</v>
      </c>
    </row>
    <row r="28" spans="1:6" x14ac:dyDescent="0.3">
      <c r="A28" s="465" t="s">
        <v>1341</v>
      </c>
      <c r="B28" s="450">
        <v>112.00596852</v>
      </c>
      <c r="C28" s="450">
        <v>133.23064553</v>
      </c>
      <c r="D28" s="450">
        <v>135.42150240999999</v>
      </c>
      <c r="E28" s="466">
        <v>194.92753049999999</v>
      </c>
      <c r="F28" s="450">
        <v>214.84164056999998</v>
      </c>
    </row>
    <row r="29" spans="1:6" x14ac:dyDescent="0.3">
      <c r="A29" s="465" t="s">
        <v>1342</v>
      </c>
      <c r="B29" s="450">
        <v>203.84719863999999</v>
      </c>
      <c r="C29" s="450">
        <v>230.65142306000001</v>
      </c>
      <c r="D29" s="450">
        <v>206.35035854000003</v>
      </c>
      <c r="E29" s="466">
        <v>197.61297599</v>
      </c>
      <c r="F29" s="450">
        <v>198.64093513</v>
      </c>
    </row>
    <row r="30" spans="1:6" x14ac:dyDescent="0.3">
      <c r="A30" s="465" t="s">
        <v>1343</v>
      </c>
      <c r="B30" s="450">
        <v>603.03403987000002</v>
      </c>
      <c r="C30" s="450">
        <v>504.73322657</v>
      </c>
      <c r="D30" s="450">
        <v>412.14656841999999</v>
      </c>
      <c r="E30" s="466">
        <v>305.08607035</v>
      </c>
      <c r="F30" s="450">
        <v>217.11635292000003</v>
      </c>
    </row>
    <row r="31" spans="1:6" x14ac:dyDescent="0.3">
      <c r="A31" s="465" t="s">
        <v>1344</v>
      </c>
      <c r="B31" s="450">
        <v>252.28236833</v>
      </c>
      <c r="C31" s="450">
        <v>251.59415559000001</v>
      </c>
      <c r="D31" s="450">
        <v>273.80471265000006</v>
      </c>
      <c r="E31" s="466">
        <v>254.10085648000003</v>
      </c>
      <c r="F31" s="450">
        <v>228.84117410000002</v>
      </c>
    </row>
    <row r="32" spans="1:6" x14ac:dyDescent="0.3">
      <c r="A32" s="465" t="s">
        <v>1345</v>
      </c>
      <c r="B32" s="450">
        <v>70.863663670000008</v>
      </c>
      <c r="C32" s="450">
        <v>52.68225949</v>
      </c>
      <c r="D32" s="450">
        <v>92.586077660000001</v>
      </c>
      <c r="E32" s="466">
        <v>106.48506942</v>
      </c>
      <c r="F32" s="450">
        <v>91.369253610000001</v>
      </c>
    </row>
    <row r="33" spans="1:6" x14ac:dyDescent="0.3">
      <c r="A33" s="462" t="s">
        <v>1346</v>
      </c>
      <c r="B33" s="446">
        <v>332.88160106999999</v>
      </c>
      <c r="C33" s="446">
        <v>817.84299290000001</v>
      </c>
      <c r="D33" s="446">
        <v>1124.98194339</v>
      </c>
      <c r="E33" s="463">
        <v>1924.6786421600011</v>
      </c>
      <c r="F33" s="446">
        <v>1444.9457112999992</v>
      </c>
    </row>
    <row r="34" spans="1:6" x14ac:dyDescent="0.3">
      <c r="A34" s="465" t="s">
        <v>1347</v>
      </c>
      <c r="B34" s="450">
        <v>276.79939337000002</v>
      </c>
      <c r="C34" s="450">
        <v>708.66899586999989</v>
      </c>
      <c r="D34" s="450">
        <v>808.21633487999986</v>
      </c>
      <c r="E34" s="466">
        <v>981.59791008000116</v>
      </c>
      <c r="F34" s="450">
        <v>1078.9381831800001</v>
      </c>
    </row>
    <row r="35" spans="1:6" x14ac:dyDescent="0.3">
      <c r="A35" s="465" t="s">
        <v>1348</v>
      </c>
      <c r="B35" s="450">
        <v>56.082207700000005</v>
      </c>
      <c r="C35" s="450">
        <v>109.17399703</v>
      </c>
      <c r="D35" s="450">
        <v>316.76560851000005</v>
      </c>
      <c r="E35" s="466">
        <v>943.08073207999996</v>
      </c>
      <c r="F35" s="450">
        <v>366.00752811999899</v>
      </c>
    </row>
    <row r="36" spans="1:6" x14ac:dyDescent="0.3">
      <c r="A36" s="462" t="s">
        <v>1349</v>
      </c>
      <c r="B36" s="446">
        <v>752.56871347000003</v>
      </c>
      <c r="C36" s="446">
        <v>781.24142451000012</v>
      </c>
      <c r="D36" s="446">
        <v>821.90183944</v>
      </c>
      <c r="E36" s="463">
        <v>1276.97762149</v>
      </c>
      <c r="F36" s="446">
        <v>1512.6169146500001</v>
      </c>
    </row>
    <row r="37" spans="1:6" x14ac:dyDescent="0.3">
      <c r="A37" s="465" t="s">
        <v>1350</v>
      </c>
      <c r="B37" s="450">
        <v>104.623650010001</v>
      </c>
      <c r="C37" s="450">
        <v>188.57867988999999</v>
      </c>
      <c r="D37" s="450">
        <v>203.08415210999999</v>
      </c>
      <c r="E37" s="466">
        <v>294.17140074999998</v>
      </c>
      <c r="F37" s="450">
        <v>385.92067921</v>
      </c>
    </row>
    <row r="38" spans="1:6" x14ac:dyDescent="0.3">
      <c r="A38" s="465" t="s">
        <v>1351</v>
      </c>
      <c r="B38" s="450">
        <v>0.13283904000000002</v>
      </c>
      <c r="C38" s="450">
        <v>1.68442589</v>
      </c>
      <c r="D38" s="450">
        <v>3.7877809300000003</v>
      </c>
      <c r="E38" s="466">
        <v>30.315687489999998</v>
      </c>
      <c r="F38" s="450">
        <v>367.12663519</v>
      </c>
    </row>
    <row r="39" spans="1:6" x14ac:dyDescent="0.3">
      <c r="A39" s="465" t="s">
        <v>1352</v>
      </c>
      <c r="B39" s="450">
        <v>20.850048260000001</v>
      </c>
      <c r="C39" s="450">
        <v>27.01073057</v>
      </c>
      <c r="D39" s="450">
        <v>40.726439710000001</v>
      </c>
      <c r="E39" s="466">
        <v>129.03482446000001</v>
      </c>
      <c r="F39" s="450">
        <v>310.34603539999995</v>
      </c>
    </row>
    <row r="40" spans="1:6" x14ac:dyDescent="0.3">
      <c r="A40" s="465" t="s">
        <v>1353</v>
      </c>
      <c r="B40" s="450">
        <v>626.96217615999899</v>
      </c>
      <c r="C40" s="450">
        <v>563.9675881600001</v>
      </c>
      <c r="D40" s="450">
        <v>574.30346669000005</v>
      </c>
      <c r="E40" s="466">
        <v>823.45570879000002</v>
      </c>
      <c r="F40" s="450">
        <v>449.22356484999995</v>
      </c>
    </row>
    <row r="41" spans="1:6" x14ac:dyDescent="0.3">
      <c r="A41" s="462" t="s">
        <v>1354</v>
      </c>
      <c r="B41" s="446">
        <v>900.56745968404528</v>
      </c>
      <c r="C41" s="446">
        <v>868.68489541737688</v>
      </c>
      <c r="D41" s="446">
        <v>774.98384178762785</v>
      </c>
      <c r="E41" s="463">
        <v>775.2327216839733</v>
      </c>
      <c r="F41" s="446">
        <v>629.59576641073124</v>
      </c>
    </row>
    <row r="42" spans="1:6" x14ac:dyDescent="0.3">
      <c r="A42" s="465" t="s">
        <v>1355</v>
      </c>
      <c r="B42" s="450">
        <v>56.644757870000007</v>
      </c>
      <c r="C42" s="450">
        <v>40.533767599999997</v>
      </c>
      <c r="D42" s="450">
        <v>26.94917994</v>
      </c>
      <c r="E42" s="466">
        <v>52.371883239995121</v>
      </c>
      <c r="F42" s="450">
        <v>55.267315739999994</v>
      </c>
    </row>
    <row r="43" spans="1:6" x14ac:dyDescent="0.3">
      <c r="A43" s="465" t="s">
        <v>1356</v>
      </c>
      <c r="B43" s="450">
        <v>226.98111864404731</v>
      </c>
      <c r="C43" s="450">
        <v>212.89760684737499</v>
      </c>
      <c r="D43" s="450">
        <v>180.81893496762785</v>
      </c>
      <c r="E43" s="466">
        <v>435.11081194397718</v>
      </c>
      <c r="F43" s="450">
        <v>382.9819181607312</v>
      </c>
    </row>
    <row r="44" spans="1:6" x14ac:dyDescent="0.3">
      <c r="A44" s="468" t="s">
        <v>1357</v>
      </c>
      <c r="B44" s="450">
        <v>616.94158316999801</v>
      </c>
      <c r="C44" s="450">
        <v>615.25352097000189</v>
      </c>
      <c r="D44" s="450">
        <v>567.21572688000003</v>
      </c>
      <c r="E44" s="466">
        <v>287.75002650000101</v>
      </c>
      <c r="F44" s="458">
        <v>191.34653251</v>
      </c>
    </row>
    <row r="45" spans="1:6" x14ac:dyDescent="0.3">
      <c r="A45" s="469" t="s">
        <v>1358</v>
      </c>
      <c r="B45" s="470">
        <v>100690.27895274188</v>
      </c>
      <c r="C45" s="470">
        <v>112119.3569155748</v>
      </c>
      <c r="D45" s="470">
        <v>116918.85983055862</v>
      </c>
      <c r="E45" s="471">
        <v>126352.10356316934</v>
      </c>
      <c r="F45" s="470">
        <v>145540.18378127227</v>
      </c>
    </row>
    <row r="46" spans="1:6" x14ac:dyDescent="0.3">
      <c r="A46" s="472" t="s">
        <v>1359</v>
      </c>
      <c r="B46" s="473">
        <v>65721.019359793965</v>
      </c>
      <c r="C46" s="473">
        <v>72564.117397860013</v>
      </c>
      <c r="D46" s="473">
        <v>77468.719801086962</v>
      </c>
      <c r="E46" s="474">
        <v>85006.773203957346</v>
      </c>
      <c r="F46" s="473">
        <v>102184.53268299253</v>
      </c>
    </row>
    <row r="47" spans="1:6" x14ac:dyDescent="0.3">
      <c r="A47" s="475" t="s">
        <v>1360</v>
      </c>
      <c r="B47" s="476">
        <v>41062.730670763878</v>
      </c>
      <c r="C47" s="476">
        <v>41961.010925317125</v>
      </c>
      <c r="D47" s="476">
        <v>32638.816112019726</v>
      </c>
      <c r="E47" s="477">
        <v>35649.778191535195</v>
      </c>
      <c r="F47" s="478">
        <v>47076.859596619601</v>
      </c>
    </row>
    <row r="48" spans="1:6" x14ac:dyDescent="0.3">
      <c r="A48" s="479" t="s">
        <v>1361</v>
      </c>
      <c r="B48" s="476">
        <v>5008.3768700009841</v>
      </c>
      <c r="C48" s="476">
        <v>3011.8232440220172</v>
      </c>
      <c r="D48" s="476">
        <v>2587.1946217599998</v>
      </c>
      <c r="E48" s="477">
        <v>5138.0599397099995</v>
      </c>
      <c r="F48" s="480">
        <v>17879.804387897188</v>
      </c>
    </row>
    <row r="49" spans="1:6" x14ac:dyDescent="0.3">
      <c r="A49" s="481" t="s">
        <v>1362</v>
      </c>
      <c r="B49" s="482">
        <v>27879.821988639636</v>
      </c>
      <c r="C49" s="482">
        <v>35811.819813221009</v>
      </c>
      <c r="D49" s="482">
        <v>30721.750365527219</v>
      </c>
      <c r="E49" s="483">
        <v>32695.095199918353</v>
      </c>
      <c r="F49" s="482">
        <v>29296.46661755256</v>
      </c>
    </row>
    <row r="50" spans="1:6" x14ac:dyDescent="0.3">
      <c r="A50" s="462" t="s">
        <v>1363</v>
      </c>
      <c r="B50" s="482">
        <v>25822.464193973603</v>
      </c>
      <c r="C50" s="482">
        <v>30913.775075286903</v>
      </c>
      <c r="D50" s="482">
        <v>30507.163362972027</v>
      </c>
      <c r="E50" s="483">
        <v>26643.307242935021</v>
      </c>
      <c r="F50" s="482">
        <v>36079.551938920922</v>
      </c>
    </row>
    <row r="51" spans="1:6" x14ac:dyDescent="0.3">
      <c r="A51" s="481" t="s">
        <v>1364</v>
      </c>
      <c r="B51" s="482">
        <v>8066.5292533628299</v>
      </c>
      <c r="C51" s="482">
        <v>5912.8337150957932</v>
      </c>
      <c r="D51" s="482">
        <v>6147.0161129987282</v>
      </c>
      <c r="E51" s="483">
        <v>2713.3577330917651</v>
      </c>
      <c r="F51" s="482">
        <v>1074.7608704590884</v>
      </c>
    </row>
    <row r="52" spans="1:6" x14ac:dyDescent="0.3">
      <c r="A52" s="481" t="s">
        <v>1365</v>
      </c>
      <c r="B52" s="482">
        <v>359661.30417582073</v>
      </c>
      <c r="C52" s="482">
        <v>381064.98067154427</v>
      </c>
      <c r="D52" s="482">
        <v>388116.6564543664</v>
      </c>
      <c r="E52" s="483">
        <v>396132.91404456517</v>
      </c>
      <c r="F52" s="482">
        <v>451440.99566156225</v>
      </c>
    </row>
    <row r="53" spans="1:6" x14ac:dyDescent="0.3">
      <c r="A53" s="484" t="s">
        <v>1366</v>
      </c>
      <c r="B53" s="482">
        <v>297892.48873984459</v>
      </c>
      <c r="C53" s="482">
        <v>308426.55206794059</v>
      </c>
      <c r="D53" s="482">
        <v>320740.72661286843</v>
      </c>
      <c r="E53" s="483">
        <v>334081.15386862005</v>
      </c>
      <c r="F53" s="482">
        <v>384990.21623462968</v>
      </c>
    </row>
    <row r="54" spans="1:6" ht="17.25" customHeight="1" x14ac:dyDescent="0.3">
      <c r="A54" s="485" t="s">
        <v>1215</v>
      </c>
      <c r="B54" s="486"/>
      <c r="C54" s="486"/>
      <c r="D54" s="486"/>
      <c r="E54" s="486"/>
      <c r="F54" s="487"/>
    </row>
    <row r="55" spans="1:6" ht="24" customHeight="1" x14ac:dyDescent="0.3">
      <c r="A55" s="6063" t="s">
        <v>1367</v>
      </c>
      <c r="B55" s="6063"/>
      <c r="C55" s="6063"/>
      <c r="D55" s="6063"/>
      <c r="E55" s="6063"/>
      <c r="F55" s="488"/>
    </row>
    <row r="56" spans="1:6" x14ac:dyDescent="0.3">
      <c r="A56" s="489" t="s">
        <v>1368</v>
      </c>
      <c r="B56" s="434"/>
      <c r="C56" s="434"/>
      <c r="D56" s="434"/>
      <c r="E56" s="434"/>
      <c r="F56" s="490"/>
    </row>
  </sheetData>
  <mergeCells count="2">
    <mergeCell ref="A1:C1"/>
    <mergeCell ref="A55:E55"/>
  </mergeCells>
  <hyperlinks>
    <hyperlink ref="A1" location="CONTENT!A1" display="Back to table of contents" xr:uid="{646C9268-8C88-4FBB-8DD3-BA2F1C4E7D68}"/>
    <hyperlink ref="A1:C1" location="CONTENT!B76" display="Back to table of contents" xr:uid="{F08782C9-FB07-44B1-990E-AAF7C35FE503}"/>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4A889-6293-4286-A69F-B2C5E7F5997A}">
  <dimension ref="A1:BWC67"/>
  <sheetViews>
    <sheetView workbookViewId="0"/>
  </sheetViews>
  <sheetFormatPr defaultColWidth="65" defaultRowHeight="13.8" x14ac:dyDescent="0.25"/>
  <cols>
    <col min="1" max="1" width="91.5" style="434" customWidth="1"/>
    <col min="2" max="2" width="10.69921875" style="434" bestFit="1" customWidth="1"/>
    <col min="3" max="3" width="13.3984375" style="434" customWidth="1"/>
    <col min="4" max="4" width="5.5" style="434" customWidth="1"/>
    <col min="5" max="5" width="7.5" style="434" customWidth="1"/>
    <col min="6" max="6" width="9.8984375" style="434" customWidth="1"/>
    <col min="7" max="7" width="11.19921875" style="434" bestFit="1" customWidth="1"/>
    <col min="8" max="8" width="9" style="434" customWidth="1"/>
    <col min="9" max="11" width="16.3984375" style="434" bestFit="1" customWidth="1"/>
    <col min="12" max="1953" width="65" style="434"/>
    <col min="1954" max="16384" width="65" style="492"/>
  </cols>
  <sheetData>
    <row r="1" spans="1:1953" s="422" customFormat="1" ht="15.6" x14ac:dyDescent="0.3">
      <c r="A1" s="268" t="s">
        <v>0</v>
      </c>
      <c r="B1" s="268"/>
      <c r="D1" s="268"/>
    </row>
    <row r="2" spans="1:1953" ht="21.75" customHeight="1" x14ac:dyDescent="0.25">
      <c r="A2" s="491" t="s">
        <v>1369</v>
      </c>
      <c r="B2" s="491"/>
    </row>
    <row r="3" spans="1:1953" ht="12.75" customHeight="1" x14ac:dyDescent="0.25">
      <c r="B3" s="436"/>
      <c r="C3" s="436" t="s">
        <v>1253</v>
      </c>
    </row>
    <row r="4" spans="1:1953" ht="22.95" customHeight="1" x14ac:dyDescent="0.25">
      <c r="A4" s="493"/>
      <c r="B4" s="5818">
        <v>2023</v>
      </c>
      <c r="C4" s="438">
        <v>2024</v>
      </c>
    </row>
    <row r="5" spans="1:1953" x14ac:dyDescent="0.25">
      <c r="A5" s="494" t="s">
        <v>1254</v>
      </c>
      <c r="B5" s="495">
        <v>176498.20467688976</v>
      </c>
      <c r="C5" s="496">
        <v>199398.73390302228</v>
      </c>
      <c r="E5" s="497"/>
      <c r="F5" s="497"/>
      <c r="G5" s="497"/>
      <c r="H5" s="497"/>
      <c r="I5" s="498"/>
      <c r="J5" s="498"/>
      <c r="K5" s="498"/>
    </row>
    <row r="6" spans="1:1953" x14ac:dyDescent="0.25">
      <c r="A6" s="499" t="s">
        <v>1255</v>
      </c>
      <c r="B6" s="500">
        <v>12350.731394798702</v>
      </c>
      <c r="C6" s="446">
        <v>13993.351158673924</v>
      </c>
      <c r="E6" s="497"/>
      <c r="F6" s="497"/>
      <c r="G6" s="497"/>
      <c r="H6" s="497"/>
      <c r="I6" s="498"/>
      <c r="J6" s="498"/>
      <c r="K6" s="498"/>
    </row>
    <row r="7" spans="1:1953" x14ac:dyDescent="0.25">
      <c r="A7" s="501" t="s">
        <v>1256</v>
      </c>
      <c r="B7" s="502">
        <v>12121.443510318701</v>
      </c>
      <c r="C7" s="450">
        <v>13715.906220743924</v>
      </c>
      <c r="E7" s="497"/>
      <c r="F7" s="497"/>
      <c r="G7" s="497"/>
      <c r="H7" s="497"/>
      <c r="I7" s="498"/>
      <c r="J7" s="498"/>
      <c r="K7" s="498"/>
    </row>
    <row r="8" spans="1:1953" x14ac:dyDescent="0.25">
      <c r="A8" s="503" t="s">
        <v>1370</v>
      </c>
      <c r="B8" s="504">
        <v>7139.3519155432523</v>
      </c>
      <c r="C8" s="454">
        <v>5428.49185657</v>
      </c>
      <c r="E8" s="497"/>
      <c r="F8" s="497"/>
      <c r="G8" s="497"/>
      <c r="H8" s="497"/>
      <c r="I8" s="498"/>
      <c r="J8" s="498"/>
      <c r="K8" s="498"/>
    </row>
    <row r="9" spans="1:1953" x14ac:dyDescent="0.25">
      <c r="A9" s="503" t="s">
        <v>1371</v>
      </c>
      <c r="B9" s="504">
        <v>4982.0915947754502</v>
      </c>
      <c r="C9" s="454">
        <v>8287.4143641739229</v>
      </c>
      <c r="E9" s="497"/>
      <c r="F9" s="497"/>
      <c r="G9" s="497"/>
      <c r="H9" s="497"/>
      <c r="I9" s="498"/>
      <c r="J9" s="498"/>
      <c r="K9" s="498"/>
    </row>
    <row r="10" spans="1:1953" x14ac:dyDescent="0.25">
      <c r="A10" s="501" t="s">
        <v>1259</v>
      </c>
      <c r="B10" s="502">
        <v>108.38694364</v>
      </c>
      <c r="C10" s="450">
        <v>154.26128369999998</v>
      </c>
      <c r="E10" s="497"/>
      <c r="F10" s="497"/>
      <c r="G10" s="497"/>
      <c r="H10" s="497"/>
      <c r="I10" s="498"/>
      <c r="J10" s="498"/>
      <c r="K10" s="498"/>
    </row>
    <row r="11" spans="1:1953" x14ac:dyDescent="0.25">
      <c r="A11" s="501" t="s">
        <v>1260</v>
      </c>
      <c r="B11" s="502">
        <v>120.90094084000002</v>
      </c>
      <c r="C11" s="450">
        <v>123.18365422999999</v>
      </c>
      <c r="E11" s="497"/>
      <c r="F11" s="497"/>
      <c r="G11" s="497"/>
      <c r="H11" s="497"/>
      <c r="I11" s="498"/>
      <c r="J11" s="498"/>
      <c r="K11" s="498"/>
    </row>
    <row r="12" spans="1:1953" x14ac:dyDescent="0.25">
      <c r="A12" s="499" t="s">
        <v>1261</v>
      </c>
      <c r="B12" s="500">
        <v>462.81594338107629</v>
      </c>
      <c r="C12" s="446">
        <v>82.386703089999997</v>
      </c>
      <c r="D12" s="433"/>
      <c r="E12" s="505"/>
      <c r="F12" s="497"/>
      <c r="G12" s="497"/>
      <c r="H12" s="497"/>
      <c r="I12" s="498"/>
      <c r="J12" s="498"/>
      <c r="K12" s="498"/>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3"/>
      <c r="CM12" s="433"/>
      <c r="CN12" s="433"/>
      <c r="CO12" s="433"/>
      <c r="CP12" s="433"/>
      <c r="CQ12" s="433"/>
      <c r="CR12" s="433"/>
      <c r="CS12" s="433"/>
      <c r="CT12" s="433"/>
      <c r="CU12" s="433"/>
      <c r="CV12" s="433"/>
      <c r="CW12" s="433"/>
      <c r="CX12" s="433"/>
      <c r="CY12" s="433"/>
      <c r="CZ12" s="433"/>
      <c r="DA12" s="433"/>
      <c r="DB12" s="433"/>
      <c r="DC12" s="433"/>
      <c r="DD12" s="433"/>
      <c r="DE12" s="433"/>
      <c r="DF12" s="433"/>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c r="EY12" s="433"/>
      <c r="EZ12" s="433"/>
      <c r="FA12" s="433"/>
      <c r="FB12" s="433"/>
      <c r="FC12" s="433"/>
      <c r="FD12" s="433"/>
      <c r="FE12" s="433"/>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c r="GD12" s="433"/>
      <c r="GE12" s="433"/>
      <c r="GF12" s="433"/>
      <c r="GG12" s="433"/>
      <c r="GH12" s="433"/>
      <c r="GI12" s="433"/>
      <c r="GJ12" s="433"/>
      <c r="GK12" s="433"/>
      <c r="GL12" s="433"/>
      <c r="GM12" s="433"/>
      <c r="GN12" s="433"/>
      <c r="GO12" s="433"/>
      <c r="GP12" s="433"/>
      <c r="GQ12" s="433"/>
      <c r="GR12" s="433"/>
      <c r="GS12" s="433"/>
      <c r="GT12" s="433"/>
      <c r="GU12" s="433"/>
      <c r="GV12" s="433"/>
      <c r="GW12" s="433"/>
      <c r="GX12" s="433"/>
      <c r="GY12" s="433"/>
      <c r="GZ12" s="433"/>
      <c r="HA12" s="433"/>
      <c r="HB12" s="433"/>
      <c r="HC12" s="433"/>
      <c r="HD12" s="433"/>
      <c r="HE12" s="433"/>
      <c r="HF12" s="433"/>
      <c r="HG12" s="433"/>
      <c r="HH12" s="433"/>
      <c r="HI12" s="433"/>
      <c r="HJ12" s="433"/>
      <c r="HK12" s="433"/>
      <c r="HL12" s="433"/>
      <c r="HM12" s="433"/>
      <c r="HN12" s="433"/>
      <c r="HO12" s="433"/>
      <c r="HP12" s="433"/>
      <c r="HQ12" s="433"/>
      <c r="HR12" s="433"/>
      <c r="HS12" s="433"/>
      <c r="HT12" s="433"/>
      <c r="HU12" s="433"/>
      <c r="HV12" s="433"/>
      <c r="HW12" s="433"/>
      <c r="HX12" s="433"/>
      <c r="HY12" s="433"/>
      <c r="HZ12" s="433"/>
      <c r="IA12" s="433"/>
      <c r="IB12" s="433"/>
      <c r="IC12" s="433"/>
      <c r="ID12" s="433"/>
      <c r="IE12" s="433"/>
      <c r="IF12" s="433"/>
      <c r="IG12" s="433"/>
      <c r="IH12" s="433"/>
      <c r="II12" s="433"/>
      <c r="IJ12" s="433"/>
      <c r="IK12" s="433"/>
      <c r="IL12" s="433"/>
      <c r="IM12" s="433"/>
      <c r="IN12" s="433"/>
      <c r="IO12" s="433"/>
      <c r="IP12" s="433"/>
      <c r="IQ12" s="433"/>
      <c r="IR12" s="433"/>
      <c r="IS12" s="433"/>
      <c r="IT12" s="433"/>
      <c r="IU12" s="433"/>
      <c r="IV12" s="433"/>
      <c r="IW12" s="433"/>
      <c r="IX12" s="433"/>
      <c r="IY12" s="433"/>
      <c r="IZ12" s="433"/>
      <c r="JA12" s="433"/>
      <c r="JB12" s="433"/>
      <c r="JC12" s="433"/>
      <c r="JD12" s="433"/>
      <c r="JE12" s="433"/>
      <c r="JF12" s="433"/>
      <c r="JG12" s="433"/>
      <c r="JH12" s="433"/>
      <c r="JI12" s="433"/>
      <c r="JJ12" s="433"/>
      <c r="JK12" s="433"/>
      <c r="JL12" s="433"/>
      <c r="JM12" s="433"/>
      <c r="JN12" s="433"/>
      <c r="JO12" s="433"/>
      <c r="JP12" s="433"/>
      <c r="JQ12" s="433"/>
      <c r="JR12" s="433"/>
      <c r="JS12" s="433"/>
      <c r="JT12" s="433"/>
      <c r="JU12" s="433"/>
      <c r="JV12" s="433"/>
      <c r="JW12" s="433"/>
      <c r="JX12" s="433"/>
      <c r="JY12" s="433"/>
      <c r="JZ12" s="433"/>
      <c r="KA12" s="433"/>
      <c r="KB12" s="433"/>
      <c r="KC12" s="433"/>
      <c r="KD12" s="433"/>
      <c r="KE12" s="433"/>
      <c r="KF12" s="433"/>
      <c r="KG12" s="433"/>
      <c r="KH12" s="433"/>
      <c r="KI12" s="433"/>
      <c r="KJ12" s="433"/>
      <c r="KK12" s="433"/>
      <c r="KL12" s="433"/>
      <c r="KM12" s="433"/>
      <c r="KN12" s="433"/>
      <c r="KO12" s="433"/>
      <c r="KP12" s="433"/>
      <c r="KQ12" s="433"/>
      <c r="KR12" s="433"/>
      <c r="KS12" s="433"/>
      <c r="KT12" s="433"/>
      <c r="KU12" s="433"/>
      <c r="KV12" s="433"/>
      <c r="KW12" s="433"/>
      <c r="KX12" s="433"/>
      <c r="KY12" s="433"/>
      <c r="KZ12" s="433"/>
      <c r="LA12" s="433"/>
      <c r="LB12" s="433"/>
      <c r="LC12" s="433"/>
      <c r="LD12" s="433"/>
      <c r="LE12" s="433"/>
      <c r="LF12" s="433"/>
      <c r="LG12" s="433"/>
      <c r="LH12" s="433"/>
      <c r="LI12" s="433"/>
      <c r="LJ12" s="433"/>
      <c r="LK12" s="433"/>
      <c r="LL12" s="433"/>
      <c r="LM12" s="433"/>
      <c r="LN12" s="433"/>
      <c r="LO12" s="433"/>
      <c r="LP12" s="433"/>
      <c r="LQ12" s="433"/>
      <c r="LR12" s="433"/>
      <c r="LS12" s="433"/>
      <c r="LT12" s="433"/>
      <c r="LU12" s="433"/>
      <c r="LV12" s="433"/>
      <c r="LW12" s="433"/>
      <c r="LX12" s="433"/>
      <c r="LY12" s="433"/>
      <c r="LZ12" s="433"/>
      <c r="MA12" s="433"/>
      <c r="MB12" s="433"/>
      <c r="MC12" s="433"/>
      <c r="MD12" s="433"/>
      <c r="ME12" s="433"/>
      <c r="MF12" s="433"/>
      <c r="MG12" s="433"/>
      <c r="MH12" s="433"/>
      <c r="MI12" s="433"/>
      <c r="MJ12" s="433"/>
      <c r="MK12" s="433"/>
      <c r="ML12" s="433"/>
      <c r="MM12" s="433"/>
      <c r="MN12" s="433"/>
      <c r="MO12" s="433"/>
      <c r="MP12" s="433"/>
      <c r="MQ12" s="433"/>
      <c r="MR12" s="433"/>
      <c r="MS12" s="433"/>
      <c r="MT12" s="433"/>
      <c r="MU12" s="433"/>
      <c r="MV12" s="433"/>
      <c r="MW12" s="433"/>
      <c r="MX12" s="433"/>
      <c r="MY12" s="433"/>
      <c r="MZ12" s="433"/>
      <c r="NA12" s="433"/>
      <c r="NB12" s="433"/>
      <c r="NC12" s="433"/>
      <c r="ND12" s="433"/>
      <c r="NE12" s="433"/>
      <c r="NF12" s="433"/>
      <c r="NG12" s="433"/>
      <c r="NH12" s="433"/>
      <c r="NI12" s="433"/>
      <c r="NJ12" s="433"/>
      <c r="NK12" s="433"/>
      <c r="NL12" s="433"/>
      <c r="NM12" s="433"/>
      <c r="NN12" s="433"/>
      <c r="NO12" s="433"/>
      <c r="NP12" s="433"/>
      <c r="NQ12" s="433"/>
      <c r="NR12" s="433"/>
      <c r="NS12" s="433"/>
      <c r="NT12" s="433"/>
      <c r="NU12" s="433"/>
      <c r="NV12" s="433"/>
      <c r="NW12" s="433"/>
      <c r="NX12" s="433"/>
      <c r="NY12" s="433"/>
      <c r="NZ12" s="433"/>
      <c r="OA12" s="433"/>
      <c r="OB12" s="433"/>
      <c r="OC12" s="433"/>
      <c r="OD12" s="433"/>
      <c r="OE12" s="433"/>
      <c r="OF12" s="433"/>
      <c r="OG12" s="433"/>
      <c r="OH12" s="433"/>
      <c r="OI12" s="433"/>
      <c r="OJ12" s="433"/>
      <c r="OK12" s="433"/>
      <c r="OL12" s="433"/>
      <c r="OM12" s="433"/>
      <c r="ON12" s="433"/>
      <c r="OO12" s="433"/>
      <c r="OP12" s="433"/>
      <c r="OQ12" s="433"/>
      <c r="OR12" s="433"/>
      <c r="OS12" s="433"/>
      <c r="OT12" s="433"/>
      <c r="OU12" s="433"/>
      <c r="OV12" s="433"/>
      <c r="OW12" s="433"/>
      <c r="OX12" s="433"/>
      <c r="OY12" s="433"/>
      <c r="OZ12" s="433"/>
      <c r="PA12" s="433"/>
      <c r="PB12" s="433"/>
      <c r="PC12" s="433"/>
      <c r="PD12" s="433"/>
      <c r="PE12" s="433"/>
      <c r="PF12" s="433"/>
      <c r="PG12" s="433"/>
      <c r="PH12" s="433"/>
      <c r="PI12" s="433"/>
      <c r="PJ12" s="433"/>
      <c r="PK12" s="433"/>
      <c r="PL12" s="433"/>
      <c r="PM12" s="433"/>
      <c r="PN12" s="433"/>
      <c r="PO12" s="433"/>
      <c r="PP12" s="433"/>
      <c r="PQ12" s="433"/>
      <c r="PR12" s="433"/>
      <c r="PS12" s="433"/>
      <c r="PT12" s="433"/>
      <c r="PU12" s="433"/>
      <c r="PV12" s="433"/>
      <c r="PW12" s="433"/>
      <c r="PX12" s="433"/>
      <c r="PY12" s="433"/>
      <c r="PZ12" s="433"/>
      <c r="QA12" s="433"/>
      <c r="QB12" s="433"/>
      <c r="QC12" s="433"/>
      <c r="QD12" s="433"/>
      <c r="QE12" s="433"/>
      <c r="QF12" s="433"/>
      <c r="QG12" s="433"/>
      <c r="QH12" s="433"/>
      <c r="QI12" s="433"/>
      <c r="QJ12" s="433"/>
      <c r="QK12" s="433"/>
      <c r="QL12" s="433"/>
      <c r="QM12" s="433"/>
      <c r="QN12" s="433"/>
      <c r="QO12" s="433"/>
      <c r="QP12" s="433"/>
      <c r="QQ12" s="433"/>
      <c r="QR12" s="433"/>
      <c r="QS12" s="433"/>
      <c r="QT12" s="433"/>
      <c r="QU12" s="433"/>
      <c r="QV12" s="433"/>
      <c r="QW12" s="433"/>
      <c r="QX12" s="433"/>
      <c r="QY12" s="433"/>
      <c r="QZ12" s="433"/>
      <c r="RA12" s="433"/>
      <c r="RB12" s="433"/>
      <c r="RC12" s="433"/>
      <c r="RD12" s="433"/>
      <c r="RE12" s="433"/>
      <c r="RF12" s="433"/>
      <c r="RG12" s="433"/>
      <c r="RH12" s="433"/>
      <c r="RI12" s="433"/>
      <c r="RJ12" s="433"/>
      <c r="RK12" s="433"/>
      <c r="RL12" s="433"/>
      <c r="RM12" s="433"/>
      <c r="RN12" s="433"/>
      <c r="RO12" s="433"/>
      <c r="RP12" s="433"/>
      <c r="RQ12" s="433"/>
      <c r="RR12" s="433"/>
      <c r="RS12" s="433"/>
      <c r="RT12" s="433"/>
      <c r="RU12" s="433"/>
      <c r="RV12" s="433"/>
      <c r="RW12" s="433"/>
      <c r="RX12" s="433"/>
      <c r="RY12" s="433"/>
      <c r="RZ12" s="433"/>
      <c r="SA12" s="433"/>
      <c r="SB12" s="433"/>
      <c r="SC12" s="433"/>
      <c r="SD12" s="433"/>
      <c r="SE12" s="433"/>
      <c r="SF12" s="433"/>
      <c r="SG12" s="433"/>
      <c r="SH12" s="433"/>
      <c r="SI12" s="433"/>
      <c r="SJ12" s="433"/>
      <c r="SK12" s="433"/>
      <c r="SL12" s="433"/>
      <c r="SM12" s="433"/>
      <c r="SN12" s="433"/>
      <c r="SO12" s="433"/>
      <c r="SP12" s="433"/>
      <c r="SQ12" s="433"/>
      <c r="SR12" s="433"/>
      <c r="SS12" s="433"/>
      <c r="ST12" s="433"/>
      <c r="SU12" s="433"/>
      <c r="SV12" s="433"/>
      <c r="SW12" s="433"/>
      <c r="SX12" s="433"/>
      <c r="SY12" s="433"/>
      <c r="SZ12" s="433"/>
      <c r="TA12" s="433"/>
      <c r="TB12" s="433"/>
      <c r="TC12" s="433"/>
      <c r="TD12" s="433"/>
      <c r="TE12" s="433"/>
      <c r="TF12" s="433"/>
      <c r="TG12" s="433"/>
      <c r="TH12" s="433"/>
      <c r="TI12" s="433"/>
      <c r="TJ12" s="433"/>
      <c r="TK12" s="433"/>
      <c r="TL12" s="433"/>
      <c r="TM12" s="433"/>
      <c r="TN12" s="433"/>
      <c r="TO12" s="433"/>
      <c r="TP12" s="433"/>
      <c r="TQ12" s="433"/>
      <c r="TR12" s="433"/>
      <c r="TS12" s="433"/>
      <c r="TT12" s="433"/>
      <c r="TU12" s="433"/>
      <c r="TV12" s="433"/>
      <c r="TW12" s="433"/>
      <c r="TX12" s="433"/>
      <c r="TY12" s="433"/>
      <c r="TZ12" s="433"/>
      <c r="UA12" s="433"/>
      <c r="UB12" s="433"/>
      <c r="UC12" s="433"/>
      <c r="UD12" s="433"/>
      <c r="UE12" s="433"/>
      <c r="UF12" s="433"/>
      <c r="UG12" s="433"/>
      <c r="UH12" s="433"/>
      <c r="UI12" s="433"/>
      <c r="UJ12" s="433"/>
      <c r="UK12" s="433"/>
      <c r="UL12" s="433"/>
      <c r="UM12" s="433"/>
      <c r="UN12" s="433"/>
      <c r="UO12" s="433"/>
      <c r="UP12" s="433"/>
      <c r="UQ12" s="433"/>
      <c r="UR12" s="433"/>
      <c r="US12" s="433"/>
      <c r="UT12" s="433"/>
      <c r="UU12" s="433"/>
      <c r="UV12" s="433"/>
      <c r="UW12" s="433"/>
      <c r="UX12" s="433"/>
      <c r="UY12" s="433"/>
      <c r="UZ12" s="433"/>
      <c r="VA12" s="433"/>
      <c r="VB12" s="433"/>
      <c r="VC12" s="433"/>
      <c r="VD12" s="433"/>
      <c r="VE12" s="433"/>
      <c r="VF12" s="433"/>
      <c r="VG12" s="433"/>
      <c r="VH12" s="433"/>
      <c r="VI12" s="433"/>
      <c r="VJ12" s="433"/>
      <c r="VK12" s="433"/>
      <c r="VL12" s="433"/>
      <c r="VM12" s="433"/>
      <c r="VN12" s="433"/>
      <c r="VO12" s="433"/>
      <c r="VP12" s="433"/>
      <c r="VQ12" s="433"/>
      <c r="VR12" s="433"/>
      <c r="VS12" s="433"/>
      <c r="VT12" s="433"/>
      <c r="VU12" s="433"/>
      <c r="VV12" s="433"/>
      <c r="VW12" s="433"/>
      <c r="VX12" s="433"/>
      <c r="VY12" s="433"/>
      <c r="VZ12" s="433"/>
      <c r="WA12" s="433"/>
      <c r="WB12" s="433"/>
      <c r="WC12" s="433"/>
      <c r="WD12" s="433"/>
      <c r="WE12" s="433"/>
      <c r="WF12" s="433"/>
      <c r="WG12" s="433"/>
      <c r="WH12" s="433"/>
      <c r="WI12" s="433"/>
      <c r="WJ12" s="433"/>
      <c r="WK12" s="433"/>
      <c r="WL12" s="433"/>
      <c r="WM12" s="433"/>
      <c r="WN12" s="433"/>
      <c r="WO12" s="433"/>
      <c r="WP12" s="433"/>
      <c r="WQ12" s="433"/>
      <c r="WR12" s="433"/>
      <c r="WS12" s="433"/>
      <c r="WT12" s="433"/>
      <c r="WU12" s="433"/>
      <c r="WV12" s="433"/>
      <c r="WW12" s="433"/>
      <c r="WX12" s="433"/>
      <c r="WY12" s="433"/>
      <c r="WZ12" s="433"/>
      <c r="XA12" s="433"/>
      <c r="XB12" s="433"/>
      <c r="XC12" s="433"/>
      <c r="XD12" s="433"/>
      <c r="XE12" s="433"/>
      <c r="XF12" s="433"/>
      <c r="XG12" s="433"/>
      <c r="XH12" s="433"/>
      <c r="XI12" s="433"/>
      <c r="XJ12" s="433"/>
      <c r="XK12" s="433"/>
      <c r="XL12" s="433"/>
      <c r="XM12" s="433"/>
      <c r="XN12" s="433"/>
      <c r="XO12" s="433"/>
      <c r="XP12" s="433"/>
      <c r="XQ12" s="433"/>
      <c r="XR12" s="433"/>
      <c r="XS12" s="433"/>
      <c r="XT12" s="433"/>
      <c r="XU12" s="433"/>
      <c r="XV12" s="433"/>
      <c r="XW12" s="433"/>
      <c r="XX12" s="433"/>
      <c r="XY12" s="433"/>
      <c r="XZ12" s="433"/>
      <c r="YA12" s="433"/>
      <c r="YB12" s="433"/>
      <c r="YC12" s="433"/>
      <c r="YD12" s="433"/>
      <c r="YE12" s="433"/>
      <c r="YF12" s="433"/>
      <c r="YG12" s="433"/>
      <c r="YH12" s="433"/>
      <c r="YI12" s="433"/>
      <c r="YJ12" s="433"/>
      <c r="YK12" s="433"/>
      <c r="YL12" s="433"/>
      <c r="YM12" s="433"/>
      <c r="YN12" s="433"/>
      <c r="YO12" s="433"/>
      <c r="YP12" s="433"/>
      <c r="YQ12" s="433"/>
      <c r="YR12" s="433"/>
      <c r="YS12" s="433"/>
      <c r="YT12" s="433"/>
      <c r="YU12" s="433"/>
      <c r="YV12" s="433"/>
      <c r="YW12" s="433"/>
      <c r="YX12" s="433"/>
      <c r="YY12" s="433"/>
      <c r="YZ12" s="433"/>
      <c r="ZA12" s="433"/>
      <c r="ZB12" s="433"/>
      <c r="ZC12" s="433"/>
      <c r="ZD12" s="433"/>
      <c r="ZE12" s="433"/>
      <c r="ZF12" s="433"/>
      <c r="ZG12" s="433"/>
      <c r="ZH12" s="433"/>
      <c r="ZI12" s="433"/>
      <c r="ZJ12" s="433"/>
      <c r="ZK12" s="433"/>
      <c r="ZL12" s="433"/>
      <c r="ZM12" s="433"/>
      <c r="ZN12" s="433"/>
      <c r="ZO12" s="433"/>
      <c r="ZP12" s="433"/>
      <c r="ZQ12" s="433"/>
      <c r="ZR12" s="433"/>
      <c r="ZS12" s="433"/>
      <c r="ZT12" s="433"/>
      <c r="ZU12" s="433"/>
      <c r="ZV12" s="433"/>
      <c r="ZW12" s="433"/>
      <c r="ZX12" s="433"/>
      <c r="ZY12" s="433"/>
      <c r="ZZ12" s="433"/>
      <c r="AAA12" s="433"/>
      <c r="AAB12" s="433"/>
      <c r="AAC12" s="433"/>
      <c r="AAD12" s="433"/>
      <c r="AAE12" s="433"/>
      <c r="AAF12" s="433"/>
      <c r="AAG12" s="433"/>
      <c r="AAH12" s="433"/>
      <c r="AAI12" s="433"/>
      <c r="AAJ12" s="433"/>
      <c r="AAK12" s="433"/>
      <c r="AAL12" s="433"/>
      <c r="AAM12" s="433"/>
      <c r="AAN12" s="433"/>
      <c r="AAO12" s="433"/>
      <c r="AAP12" s="433"/>
      <c r="AAQ12" s="433"/>
      <c r="AAR12" s="433"/>
      <c r="AAS12" s="433"/>
      <c r="AAT12" s="433"/>
      <c r="AAU12" s="433"/>
      <c r="AAV12" s="433"/>
      <c r="AAW12" s="433"/>
      <c r="AAX12" s="433"/>
      <c r="AAY12" s="433"/>
      <c r="AAZ12" s="433"/>
      <c r="ABA12" s="433"/>
      <c r="ABB12" s="433"/>
      <c r="ABC12" s="433"/>
      <c r="ABD12" s="433"/>
      <c r="ABE12" s="433"/>
      <c r="ABF12" s="433"/>
      <c r="ABG12" s="433"/>
      <c r="ABH12" s="433"/>
      <c r="ABI12" s="433"/>
      <c r="ABJ12" s="433"/>
      <c r="ABK12" s="433"/>
      <c r="ABL12" s="433"/>
      <c r="ABM12" s="433"/>
      <c r="ABN12" s="433"/>
      <c r="ABO12" s="433"/>
      <c r="ABP12" s="433"/>
      <c r="ABQ12" s="433"/>
      <c r="ABR12" s="433"/>
      <c r="ABS12" s="433"/>
      <c r="ABT12" s="433"/>
      <c r="ABU12" s="433"/>
      <c r="ABV12" s="433"/>
      <c r="ABW12" s="433"/>
      <c r="ABX12" s="433"/>
      <c r="ABY12" s="433"/>
      <c r="ABZ12" s="433"/>
      <c r="ACA12" s="433"/>
      <c r="ACB12" s="433"/>
      <c r="ACC12" s="433"/>
      <c r="ACD12" s="433"/>
      <c r="ACE12" s="433"/>
      <c r="ACF12" s="433"/>
      <c r="ACG12" s="433"/>
      <c r="ACH12" s="433"/>
      <c r="ACI12" s="433"/>
      <c r="ACJ12" s="433"/>
      <c r="ACK12" s="433"/>
      <c r="ACL12" s="433"/>
      <c r="ACM12" s="433"/>
      <c r="ACN12" s="433"/>
      <c r="ACO12" s="433"/>
      <c r="ACP12" s="433"/>
      <c r="ACQ12" s="433"/>
      <c r="ACR12" s="433"/>
      <c r="ACS12" s="433"/>
      <c r="ACT12" s="433"/>
      <c r="ACU12" s="433"/>
      <c r="ACV12" s="433"/>
      <c r="ACW12" s="433"/>
      <c r="ACX12" s="433"/>
      <c r="ACY12" s="433"/>
      <c r="ACZ12" s="433"/>
      <c r="ADA12" s="433"/>
      <c r="ADB12" s="433"/>
      <c r="ADC12" s="433"/>
      <c r="ADD12" s="433"/>
      <c r="ADE12" s="433"/>
      <c r="ADF12" s="433"/>
      <c r="ADG12" s="433"/>
      <c r="ADH12" s="433"/>
      <c r="ADI12" s="433"/>
      <c r="ADJ12" s="433"/>
      <c r="ADK12" s="433"/>
      <c r="ADL12" s="433"/>
      <c r="ADM12" s="433"/>
      <c r="ADN12" s="433"/>
      <c r="ADO12" s="433"/>
      <c r="ADP12" s="433"/>
      <c r="ADQ12" s="433"/>
      <c r="ADR12" s="433"/>
      <c r="ADS12" s="433"/>
      <c r="ADT12" s="433"/>
      <c r="ADU12" s="433"/>
      <c r="ADV12" s="433"/>
      <c r="ADW12" s="433"/>
      <c r="ADX12" s="433"/>
      <c r="ADY12" s="433"/>
      <c r="ADZ12" s="433"/>
      <c r="AEA12" s="433"/>
      <c r="AEB12" s="433"/>
      <c r="AEC12" s="433"/>
      <c r="AED12" s="433"/>
      <c r="AEE12" s="433"/>
      <c r="AEF12" s="433"/>
      <c r="AEG12" s="433"/>
      <c r="AEH12" s="433"/>
      <c r="AEI12" s="433"/>
      <c r="AEJ12" s="433"/>
      <c r="AEK12" s="433"/>
      <c r="AEL12" s="433"/>
      <c r="AEM12" s="433"/>
      <c r="AEN12" s="433"/>
      <c r="AEO12" s="433"/>
      <c r="AEP12" s="433"/>
      <c r="AEQ12" s="433"/>
      <c r="AER12" s="433"/>
      <c r="AES12" s="433"/>
      <c r="AET12" s="433"/>
      <c r="AEU12" s="433"/>
      <c r="AEV12" s="433"/>
      <c r="AEW12" s="433"/>
      <c r="AEX12" s="433"/>
      <c r="AEY12" s="433"/>
      <c r="AEZ12" s="433"/>
      <c r="AFA12" s="433"/>
      <c r="AFB12" s="433"/>
      <c r="AFC12" s="433"/>
      <c r="AFD12" s="433"/>
      <c r="AFE12" s="433"/>
      <c r="AFF12" s="433"/>
      <c r="AFG12" s="433"/>
      <c r="AFH12" s="433"/>
      <c r="AFI12" s="433"/>
      <c r="AFJ12" s="433"/>
      <c r="AFK12" s="433"/>
      <c r="AFL12" s="433"/>
      <c r="AFM12" s="433"/>
      <c r="AFN12" s="433"/>
      <c r="AFO12" s="433"/>
      <c r="AFP12" s="433"/>
      <c r="AFQ12" s="433"/>
      <c r="AFR12" s="433"/>
      <c r="AFS12" s="433"/>
      <c r="AFT12" s="433"/>
      <c r="AFU12" s="433"/>
      <c r="AFV12" s="433"/>
      <c r="AFW12" s="433"/>
      <c r="AFX12" s="433"/>
      <c r="AFY12" s="433"/>
      <c r="AFZ12" s="433"/>
      <c r="AGA12" s="433"/>
      <c r="AGB12" s="433"/>
      <c r="AGC12" s="433"/>
      <c r="AGD12" s="433"/>
      <c r="AGE12" s="433"/>
      <c r="AGF12" s="433"/>
      <c r="AGG12" s="433"/>
      <c r="AGH12" s="433"/>
      <c r="AGI12" s="433"/>
      <c r="AGJ12" s="433"/>
      <c r="AGK12" s="433"/>
      <c r="AGL12" s="433"/>
      <c r="AGM12" s="433"/>
      <c r="AGN12" s="433"/>
      <c r="AGO12" s="433"/>
      <c r="AGP12" s="433"/>
      <c r="AGQ12" s="433"/>
      <c r="AGR12" s="433"/>
      <c r="AGS12" s="433"/>
      <c r="AGT12" s="433"/>
      <c r="AGU12" s="433"/>
      <c r="AGV12" s="433"/>
      <c r="AGW12" s="433"/>
      <c r="AGX12" s="433"/>
      <c r="AGY12" s="433"/>
      <c r="AGZ12" s="433"/>
      <c r="AHA12" s="433"/>
      <c r="AHB12" s="433"/>
      <c r="AHC12" s="433"/>
      <c r="AHD12" s="433"/>
      <c r="AHE12" s="433"/>
      <c r="AHF12" s="433"/>
      <c r="AHG12" s="433"/>
      <c r="AHH12" s="433"/>
      <c r="AHI12" s="433"/>
      <c r="AHJ12" s="433"/>
      <c r="AHK12" s="433"/>
      <c r="AHL12" s="433"/>
      <c r="AHM12" s="433"/>
      <c r="AHN12" s="433"/>
      <c r="AHO12" s="433"/>
      <c r="AHP12" s="433"/>
      <c r="AHQ12" s="433"/>
      <c r="AHR12" s="433"/>
      <c r="AHS12" s="433"/>
      <c r="AHT12" s="433"/>
      <c r="AHU12" s="433"/>
      <c r="AHV12" s="433"/>
      <c r="AHW12" s="433"/>
      <c r="AHX12" s="433"/>
      <c r="AHY12" s="433"/>
      <c r="AHZ12" s="433"/>
      <c r="AIA12" s="433"/>
      <c r="AIB12" s="433"/>
      <c r="AIC12" s="433"/>
      <c r="AID12" s="433"/>
      <c r="AIE12" s="433"/>
      <c r="AIF12" s="433"/>
      <c r="AIG12" s="433"/>
      <c r="AIH12" s="433"/>
      <c r="AII12" s="433"/>
      <c r="AIJ12" s="433"/>
      <c r="AIK12" s="433"/>
      <c r="AIL12" s="433"/>
      <c r="AIM12" s="433"/>
      <c r="AIN12" s="433"/>
      <c r="AIO12" s="433"/>
      <c r="AIP12" s="433"/>
      <c r="AIQ12" s="433"/>
      <c r="AIR12" s="433"/>
      <c r="AIS12" s="433"/>
      <c r="AIT12" s="433"/>
      <c r="AIU12" s="433"/>
      <c r="AIV12" s="433"/>
      <c r="AIW12" s="433"/>
      <c r="AIX12" s="433"/>
      <c r="AIY12" s="433"/>
      <c r="AIZ12" s="433"/>
      <c r="AJA12" s="433"/>
      <c r="AJB12" s="433"/>
      <c r="AJC12" s="433"/>
      <c r="AJD12" s="433"/>
      <c r="AJE12" s="433"/>
      <c r="AJF12" s="433"/>
      <c r="AJG12" s="433"/>
      <c r="AJH12" s="433"/>
      <c r="AJI12" s="433"/>
      <c r="AJJ12" s="433"/>
      <c r="AJK12" s="433"/>
      <c r="AJL12" s="433"/>
      <c r="AJM12" s="433"/>
      <c r="AJN12" s="433"/>
      <c r="AJO12" s="433"/>
      <c r="AJP12" s="433"/>
      <c r="AJQ12" s="433"/>
      <c r="AJR12" s="433"/>
      <c r="AJS12" s="433"/>
      <c r="AJT12" s="433"/>
      <c r="AJU12" s="433"/>
      <c r="AJV12" s="433"/>
      <c r="AJW12" s="433"/>
      <c r="AJX12" s="433"/>
      <c r="AJY12" s="433"/>
      <c r="AJZ12" s="433"/>
      <c r="AKA12" s="433"/>
      <c r="AKB12" s="433"/>
      <c r="AKC12" s="433"/>
      <c r="AKD12" s="433"/>
      <c r="AKE12" s="433"/>
      <c r="AKF12" s="433"/>
      <c r="AKG12" s="433"/>
      <c r="AKH12" s="433"/>
      <c r="AKI12" s="433"/>
      <c r="AKJ12" s="433"/>
      <c r="AKK12" s="433"/>
      <c r="AKL12" s="433"/>
      <c r="AKM12" s="433"/>
      <c r="AKN12" s="433"/>
      <c r="AKO12" s="433"/>
      <c r="AKP12" s="433"/>
      <c r="AKQ12" s="433"/>
      <c r="AKR12" s="433"/>
      <c r="AKS12" s="433"/>
      <c r="AKT12" s="433"/>
      <c r="AKU12" s="433"/>
      <c r="AKV12" s="433"/>
      <c r="AKW12" s="433"/>
      <c r="AKX12" s="433"/>
      <c r="AKY12" s="433"/>
      <c r="AKZ12" s="433"/>
      <c r="ALA12" s="433"/>
      <c r="ALB12" s="433"/>
      <c r="ALC12" s="433"/>
      <c r="ALD12" s="433"/>
      <c r="ALE12" s="433"/>
      <c r="ALF12" s="433"/>
      <c r="ALG12" s="433"/>
      <c r="ALH12" s="433"/>
      <c r="ALI12" s="433"/>
      <c r="ALJ12" s="433"/>
      <c r="ALK12" s="433"/>
      <c r="ALL12" s="433"/>
      <c r="ALM12" s="433"/>
      <c r="ALN12" s="433"/>
      <c r="ALO12" s="433"/>
      <c r="ALP12" s="433"/>
      <c r="ALQ12" s="433"/>
      <c r="ALR12" s="433"/>
      <c r="ALS12" s="433"/>
      <c r="ALT12" s="433"/>
      <c r="ALU12" s="433"/>
      <c r="ALV12" s="433"/>
      <c r="ALW12" s="433"/>
      <c r="ALX12" s="433"/>
      <c r="ALY12" s="433"/>
      <c r="ALZ12" s="433"/>
      <c r="AMA12" s="433"/>
      <c r="AMB12" s="433"/>
      <c r="AMC12" s="433"/>
      <c r="AMD12" s="433"/>
      <c r="AME12" s="433"/>
      <c r="AMF12" s="433"/>
      <c r="AMG12" s="433"/>
      <c r="AMH12" s="433"/>
      <c r="AMI12" s="433"/>
      <c r="AMJ12" s="433"/>
      <c r="AMK12" s="433"/>
      <c r="AML12" s="433"/>
      <c r="AMM12" s="433"/>
      <c r="AMN12" s="433"/>
      <c r="AMO12" s="433"/>
      <c r="AMP12" s="433"/>
      <c r="AMQ12" s="433"/>
      <c r="AMR12" s="433"/>
      <c r="AMS12" s="433"/>
      <c r="AMT12" s="433"/>
      <c r="AMU12" s="433"/>
      <c r="AMV12" s="433"/>
      <c r="AMW12" s="433"/>
      <c r="AMX12" s="433"/>
      <c r="AMY12" s="433"/>
      <c r="AMZ12" s="433"/>
      <c r="ANA12" s="433"/>
      <c r="ANB12" s="433"/>
      <c r="ANC12" s="433"/>
      <c r="AND12" s="433"/>
      <c r="ANE12" s="433"/>
      <c r="ANF12" s="433"/>
      <c r="ANG12" s="433"/>
      <c r="ANH12" s="433"/>
      <c r="ANI12" s="433"/>
      <c r="ANJ12" s="433"/>
      <c r="ANK12" s="433"/>
      <c r="ANL12" s="433"/>
      <c r="ANM12" s="433"/>
      <c r="ANN12" s="433"/>
      <c r="ANO12" s="433"/>
      <c r="ANP12" s="433"/>
      <c r="ANQ12" s="433"/>
      <c r="ANR12" s="433"/>
      <c r="ANS12" s="433"/>
      <c r="ANT12" s="433"/>
      <c r="ANU12" s="433"/>
      <c r="ANV12" s="433"/>
      <c r="ANW12" s="433"/>
      <c r="ANX12" s="433"/>
      <c r="ANY12" s="433"/>
      <c r="ANZ12" s="433"/>
      <c r="AOA12" s="433"/>
      <c r="AOB12" s="433"/>
      <c r="AOC12" s="433"/>
      <c r="AOD12" s="433"/>
      <c r="AOE12" s="433"/>
      <c r="AOF12" s="433"/>
      <c r="AOG12" s="433"/>
      <c r="AOH12" s="433"/>
      <c r="AOI12" s="433"/>
      <c r="AOJ12" s="433"/>
      <c r="AOK12" s="433"/>
      <c r="AOL12" s="433"/>
      <c r="AOM12" s="433"/>
      <c r="AON12" s="433"/>
      <c r="AOO12" s="433"/>
      <c r="AOP12" s="433"/>
      <c r="AOQ12" s="433"/>
      <c r="AOR12" s="433"/>
      <c r="AOS12" s="433"/>
      <c r="AOT12" s="433"/>
      <c r="AOU12" s="433"/>
      <c r="AOV12" s="433"/>
      <c r="AOW12" s="433"/>
      <c r="AOX12" s="433"/>
      <c r="AOY12" s="433"/>
      <c r="AOZ12" s="433"/>
      <c r="APA12" s="433"/>
      <c r="APB12" s="433"/>
      <c r="APC12" s="433"/>
      <c r="APD12" s="433"/>
      <c r="APE12" s="433"/>
      <c r="APF12" s="433"/>
      <c r="APG12" s="433"/>
      <c r="APH12" s="433"/>
      <c r="API12" s="433"/>
      <c r="APJ12" s="433"/>
      <c r="APK12" s="433"/>
      <c r="APL12" s="433"/>
      <c r="APM12" s="433"/>
      <c r="APN12" s="433"/>
      <c r="APO12" s="433"/>
      <c r="APP12" s="433"/>
      <c r="APQ12" s="433"/>
      <c r="APR12" s="433"/>
      <c r="APS12" s="433"/>
      <c r="APT12" s="433"/>
      <c r="APU12" s="433"/>
      <c r="APV12" s="433"/>
      <c r="APW12" s="433"/>
      <c r="APX12" s="433"/>
      <c r="APY12" s="433"/>
      <c r="APZ12" s="433"/>
      <c r="AQA12" s="433"/>
      <c r="AQB12" s="433"/>
      <c r="AQC12" s="433"/>
      <c r="AQD12" s="433"/>
      <c r="AQE12" s="433"/>
      <c r="AQF12" s="433"/>
      <c r="AQG12" s="433"/>
      <c r="AQH12" s="433"/>
      <c r="AQI12" s="433"/>
      <c r="AQJ12" s="433"/>
      <c r="AQK12" s="433"/>
      <c r="AQL12" s="433"/>
      <c r="AQM12" s="433"/>
      <c r="AQN12" s="433"/>
      <c r="AQO12" s="433"/>
      <c r="AQP12" s="433"/>
      <c r="AQQ12" s="433"/>
      <c r="AQR12" s="433"/>
      <c r="AQS12" s="433"/>
      <c r="AQT12" s="433"/>
      <c r="AQU12" s="433"/>
      <c r="AQV12" s="433"/>
      <c r="AQW12" s="433"/>
      <c r="AQX12" s="433"/>
      <c r="AQY12" s="433"/>
      <c r="AQZ12" s="433"/>
      <c r="ARA12" s="433"/>
      <c r="ARB12" s="433"/>
      <c r="ARC12" s="433"/>
      <c r="ARD12" s="433"/>
      <c r="ARE12" s="433"/>
      <c r="ARF12" s="433"/>
      <c r="ARG12" s="433"/>
      <c r="ARH12" s="433"/>
      <c r="ARI12" s="433"/>
      <c r="ARJ12" s="433"/>
      <c r="ARK12" s="433"/>
      <c r="ARL12" s="433"/>
      <c r="ARM12" s="433"/>
      <c r="ARN12" s="433"/>
      <c r="ARO12" s="433"/>
      <c r="ARP12" s="433"/>
      <c r="ARQ12" s="433"/>
      <c r="ARR12" s="433"/>
      <c r="ARS12" s="433"/>
      <c r="ART12" s="433"/>
      <c r="ARU12" s="433"/>
      <c r="ARV12" s="433"/>
      <c r="ARW12" s="433"/>
      <c r="ARX12" s="433"/>
      <c r="ARY12" s="433"/>
      <c r="ARZ12" s="433"/>
      <c r="ASA12" s="433"/>
      <c r="ASB12" s="433"/>
      <c r="ASC12" s="433"/>
      <c r="ASD12" s="433"/>
      <c r="ASE12" s="433"/>
      <c r="ASF12" s="433"/>
      <c r="ASG12" s="433"/>
      <c r="ASH12" s="433"/>
      <c r="ASI12" s="433"/>
      <c r="ASJ12" s="433"/>
      <c r="ASK12" s="433"/>
      <c r="ASL12" s="433"/>
      <c r="ASM12" s="433"/>
      <c r="ASN12" s="433"/>
      <c r="ASO12" s="433"/>
      <c r="ASP12" s="433"/>
      <c r="ASQ12" s="433"/>
      <c r="ASR12" s="433"/>
      <c r="ASS12" s="433"/>
      <c r="AST12" s="433"/>
      <c r="ASU12" s="433"/>
      <c r="ASV12" s="433"/>
      <c r="ASW12" s="433"/>
      <c r="ASX12" s="433"/>
      <c r="ASY12" s="433"/>
      <c r="ASZ12" s="433"/>
      <c r="ATA12" s="433"/>
      <c r="ATB12" s="433"/>
      <c r="ATC12" s="433"/>
      <c r="ATD12" s="433"/>
      <c r="ATE12" s="433"/>
      <c r="ATF12" s="433"/>
      <c r="ATG12" s="433"/>
      <c r="ATH12" s="433"/>
      <c r="ATI12" s="433"/>
      <c r="ATJ12" s="433"/>
      <c r="ATK12" s="433"/>
      <c r="ATL12" s="433"/>
      <c r="ATM12" s="433"/>
      <c r="ATN12" s="433"/>
      <c r="ATO12" s="433"/>
      <c r="ATP12" s="433"/>
      <c r="ATQ12" s="433"/>
      <c r="ATR12" s="433"/>
      <c r="ATS12" s="433"/>
      <c r="ATT12" s="433"/>
      <c r="ATU12" s="433"/>
      <c r="ATV12" s="433"/>
      <c r="ATW12" s="433"/>
      <c r="ATX12" s="433"/>
      <c r="ATY12" s="433"/>
      <c r="ATZ12" s="433"/>
      <c r="AUA12" s="433"/>
      <c r="AUB12" s="433"/>
      <c r="AUC12" s="433"/>
      <c r="AUD12" s="433"/>
      <c r="AUE12" s="433"/>
      <c r="AUF12" s="433"/>
      <c r="AUG12" s="433"/>
      <c r="AUH12" s="433"/>
      <c r="AUI12" s="433"/>
      <c r="AUJ12" s="433"/>
      <c r="AUK12" s="433"/>
      <c r="AUL12" s="433"/>
      <c r="AUM12" s="433"/>
      <c r="AUN12" s="433"/>
      <c r="AUO12" s="433"/>
      <c r="AUP12" s="433"/>
      <c r="AUQ12" s="433"/>
      <c r="AUR12" s="433"/>
      <c r="AUS12" s="433"/>
      <c r="AUT12" s="433"/>
      <c r="AUU12" s="433"/>
      <c r="AUV12" s="433"/>
      <c r="AUW12" s="433"/>
      <c r="AUX12" s="433"/>
      <c r="AUY12" s="433"/>
      <c r="AUZ12" s="433"/>
      <c r="AVA12" s="433"/>
      <c r="AVB12" s="433"/>
      <c r="AVC12" s="433"/>
      <c r="AVD12" s="433"/>
      <c r="AVE12" s="433"/>
      <c r="AVF12" s="433"/>
      <c r="AVG12" s="433"/>
      <c r="AVH12" s="433"/>
      <c r="AVI12" s="433"/>
      <c r="AVJ12" s="433"/>
      <c r="AVK12" s="433"/>
      <c r="AVL12" s="433"/>
      <c r="AVM12" s="433"/>
      <c r="AVN12" s="433"/>
      <c r="AVO12" s="433"/>
      <c r="AVP12" s="433"/>
      <c r="AVQ12" s="433"/>
      <c r="AVR12" s="433"/>
      <c r="AVS12" s="433"/>
      <c r="AVT12" s="433"/>
      <c r="AVU12" s="433"/>
      <c r="AVV12" s="433"/>
      <c r="AVW12" s="433"/>
      <c r="AVX12" s="433"/>
      <c r="AVY12" s="433"/>
      <c r="AVZ12" s="433"/>
      <c r="AWA12" s="433"/>
      <c r="AWB12" s="433"/>
      <c r="AWC12" s="433"/>
      <c r="AWD12" s="433"/>
      <c r="AWE12" s="433"/>
      <c r="AWF12" s="433"/>
      <c r="AWG12" s="433"/>
      <c r="AWH12" s="433"/>
      <c r="AWI12" s="433"/>
      <c r="AWJ12" s="433"/>
      <c r="AWK12" s="433"/>
      <c r="AWL12" s="433"/>
      <c r="AWM12" s="433"/>
      <c r="AWN12" s="433"/>
      <c r="AWO12" s="433"/>
      <c r="AWP12" s="433"/>
      <c r="AWQ12" s="433"/>
      <c r="AWR12" s="433"/>
      <c r="AWS12" s="433"/>
      <c r="AWT12" s="433"/>
      <c r="AWU12" s="433"/>
      <c r="AWV12" s="433"/>
      <c r="AWW12" s="433"/>
      <c r="AWX12" s="433"/>
      <c r="AWY12" s="433"/>
      <c r="AWZ12" s="433"/>
      <c r="AXA12" s="433"/>
      <c r="AXB12" s="433"/>
      <c r="AXC12" s="433"/>
      <c r="AXD12" s="433"/>
      <c r="AXE12" s="433"/>
      <c r="AXF12" s="433"/>
      <c r="AXG12" s="433"/>
      <c r="AXH12" s="433"/>
      <c r="AXI12" s="433"/>
      <c r="AXJ12" s="433"/>
      <c r="AXK12" s="433"/>
      <c r="AXL12" s="433"/>
      <c r="AXM12" s="433"/>
      <c r="AXN12" s="433"/>
      <c r="AXO12" s="433"/>
      <c r="AXP12" s="433"/>
      <c r="AXQ12" s="433"/>
      <c r="AXR12" s="433"/>
      <c r="AXS12" s="433"/>
      <c r="AXT12" s="433"/>
      <c r="AXU12" s="433"/>
      <c r="AXV12" s="433"/>
      <c r="AXW12" s="433"/>
      <c r="AXX12" s="433"/>
      <c r="AXY12" s="433"/>
      <c r="AXZ12" s="433"/>
      <c r="AYA12" s="433"/>
      <c r="AYB12" s="433"/>
      <c r="AYC12" s="433"/>
      <c r="AYD12" s="433"/>
      <c r="AYE12" s="433"/>
      <c r="AYF12" s="433"/>
      <c r="AYG12" s="433"/>
      <c r="AYH12" s="433"/>
      <c r="AYI12" s="433"/>
      <c r="AYJ12" s="433"/>
      <c r="AYK12" s="433"/>
      <c r="AYL12" s="433"/>
      <c r="AYM12" s="433"/>
      <c r="AYN12" s="433"/>
      <c r="AYO12" s="433"/>
      <c r="AYP12" s="433"/>
      <c r="AYQ12" s="433"/>
      <c r="AYR12" s="433"/>
      <c r="AYS12" s="433"/>
      <c r="AYT12" s="433"/>
      <c r="AYU12" s="433"/>
      <c r="AYV12" s="433"/>
      <c r="AYW12" s="433"/>
      <c r="AYX12" s="433"/>
      <c r="AYY12" s="433"/>
      <c r="AYZ12" s="433"/>
      <c r="AZA12" s="433"/>
      <c r="AZB12" s="433"/>
      <c r="AZC12" s="433"/>
      <c r="AZD12" s="433"/>
      <c r="AZE12" s="433"/>
      <c r="AZF12" s="433"/>
      <c r="AZG12" s="433"/>
      <c r="AZH12" s="433"/>
      <c r="AZI12" s="433"/>
      <c r="AZJ12" s="433"/>
      <c r="AZK12" s="433"/>
      <c r="AZL12" s="433"/>
      <c r="AZM12" s="433"/>
      <c r="AZN12" s="433"/>
      <c r="AZO12" s="433"/>
      <c r="AZP12" s="433"/>
      <c r="AZQ12" s="433"/>
      <c r="AZR12" s="433"/>
      <c r="AZS12" s="433"/>
      <c r="AZT12" s="433"/>
      <c r="AZU12" s="433"/>
      <c r="AZV12" s="433"/>
      <c r="AZW12" s="433"/>
      <c r="AZX12" s="433"/>
      <c r="AZY12" s="433"/>
      <c r="AZZ12" s="433"/>
      <c r="BAA12" s="433"/>
      <c r="BAB12" s="433"/>
      <c r="BAC12" s="433"/>
      <c r="BAD12" s="433"/>
      <c r="BAE12" s="433"/>
      <c r="BAF12" s="433"/>
      <c r="BAG12" s="433"/>
      <c r="BAH12" s="433"/>
      <c r="BAI12" s="433"/>
      <c r="BAJ12" s="433"/>
      <c r="BAK12" s="433"/>
      <c r="BAL12" s="433"/>
      <c r="BAM12" s="433"/>
      <c r="BAN12" s="433"/>
      <c r="BAO12" s="433"/>
      <c r="BAP12" s="433"/>
      <c r="BAQ12" s="433"/>
      <c r="BAR12" s="433"/>
      <c r="BAS12" s="433"/>
      <c r="BAT12" s="433"/>
      <c r="BAU12" s="433"/>
      <c r="BAV12" s="433"/>
      <c r="BAW12" s="433"/>
      <c r="BAX12" s="433"/>
      <c r="BAY12" s="433"/>
      <c r="BAZ12" s="433"/>
      <c r="BBA12" s="433"/>
      <c r="BBB12" s="433"/>
      <c r="BBC12" s="433"/>
      <c r="BBD12" s="433"/>
      <c r="BBE12" s="433"/>
      <c r="BBF12" s="433"/>
      <c r="BBG12" s="433"/>
      <c r="BBH12" s="433"/>
      <c r="BBI12" s="433"/>
      <c r="BBJ12" s="433"/>
      <c r="BBK12" s="433"/>
      <c r="BBL12" s="433"/>
      <c r="BBM12" s="433"/>
      <c r="BBN12" s="433"/>
      <c r="BBO12" s="433"/>
      <c r="BBP12" s="433"/>
      <c r="BBQ12" s="433"/>
      <c r="BBR12" s="433"/>
      <c r="BBS12" s="433"/>
      <c r="BBT12" s="433"/>
      <c r="BBU12" s="433"/>
      <c r="BBV12" s="433"/>
      <c r="BBW12" s="433"/>
      <c r="BBX12" s="433"/>
      <c r="BBY12" s="433"/>
      <c r="BBZ12" s="433"/>
      <c r="BCA12" s="433"/>
      <c r="BCB12" s="433"/>
      <c r="BCC12" s="433"/>
      <c r="BCD12" s="433"/>
      <c r="BCE12" s="433"/>
      <c r="BCF12" s="433"/>
      <c r="BCG12" s="433"/>
      <c r="BCH12" s="433"/>
      <c r="BCI12" s="433"/>
      <c r="BCJ12" s="433"/>
      <c r="BCK12" s="433"/>
      <c r="BCL12" s="433"/>
      <c r="BCM12" s="433"/>
      <c r="BCN12" s="433"/>
      <c r="BCO12" s="433"/>
      <c r="BCP12" s="433"/>
      <c r="BCQ12" s="433"/>
      <c r="BCR12" s="433"/>
      <c r="BCS12" s="433"/>
      <c r="BCT12" s="433"/>
      <c r="BCU12" s="433"/>
      <c r="BCV12" s="433"/>
      <c r="BCW12" s="433"/>
      <c r="BCX12" s="433"/>
      <c r="BCY12" s="433"/>
      <c r="BCZ12" s="433"/>
      <c r="BDA12" s="433"/>
      <c r="BDB12" s="433"/>
      <c r="BDC12" s="433"/>
      <c r="BDD12" s="433"/>
      <c r="BDE12" s="433"/>
      <c r="BDF12" s="433"/>
      <c r="BDG12" s="433"/>
      <c r="BDH12" s="433"/>
      <c r="BDI12" s="433"/>
      <c r="BDJ12" s="433"/>
      <c r="BDK12" s="433"/>
      <c r="BDL12" s="433"/>
      <c r="BDM12" s="433"/>
      <c r="BDN12" s="433"/>
      <c r="BDO12" s="433"/>
      <c r="BDP12" s="433"/>
      <c r="BDQ12" s="433"/>
      <c r="BDR12" s="433"/>
      <c r="BDS12" s="433"/>
      <c r="BDT12" s="433"/>
      <c r="BDU12" s="433"/>
      <c r="BDV12" s="433"/>
      <c r="BDW12" s="433"/>
      <c r="BDX12" s="433"/>
      <c r="BDY12" s="433"/>
      <c r="BDZ12" s="433"/>
      <c r="BEA12" s="433"/>
      <c r="BEB12" s="433"/>
      <c r="BEC12" s="433"/>
      <c r="BED12" s="433"/>
      <c r="BEE12" s="433"/>
      <c r="BEF12" s="433"/>
      <c r="BEG12" s="433"/>
      <c r="BEH12" s="433"/>
      <c r="BEI12" s="433"/>
      <c r="BEJ12" s="433"/>
      <c r="BEK12" s="433"/>
      <c r="BEL12" s="433"/>
      <c r="BEM12" s="433"/>
      <c r="BEN12" s="433"/>
      <c r="BEO12" s="433"/>
      <c r="BEP12" s="433"/>
      <c r="BEQ12" s="433"/>
      <c r="BER12" s="433"/>
      <c r="BES12" s="433"/>
      <c r="BET12" s="433"/>
      <c r="BEU12" s="433"/>
      <c r="BEV12" s="433"/>
      <c r="BEW12" s="433"/>
      <c r="BEX12" s="433"/>
      <c r="BEY12" s="433"/>
      <c r="BEZ12" s="433"/>
      <c r="BFA12" s="433"/>
      <c r="BFB12" s="433"/>
      <c r="BFC12" s="433"/>
      <c r="BFD12" s="433"/>
      <c r="BFE12" s="433"/>
      <c r="BFF12" s="433"/>
      <c r="BFG12" s="433"/>
      <c r="BFH12" s="433"/>
      <c r="BFI12" s="433"/>
      <c r="BFJ12" s="433"/>
      <c r="BFK12" s="433"/>
      <c r="BFL12" s="433"/>
      <c r="BFM12" s="433"/>
      <c r="BFN12" s="433"/>
      <c r="BFO12" s="433"/>
      <c r="BFP12" s="433"/>
      <c r="BFQ12" s="433"/>
      <c r="BFR12" s="433"/>
      <c r="BFS12" s="433"/>
      <c r="BFT12" s="433"/>
      <c r="BFU12" s="433"/>
      <c r="BFV12" s="433"/>
      <c r="BFW12" s="433"/>
      <c r="BFX12" s="433"/>
      <c r="BFY12" s="433"/>
      <c r="BFZ12" s="433"/>
      <c r="BGA12" s="433"/>
      <c r="BGB12" s="433"/>
      <c r="BGC12" s="433"/>
      <c r="BGD12" s="433"/>
      <c r="BGE12" s="433"/>
      <c r="BGF12" s="433"/>
      <c r="BGG12" s="433"/>
      <c r="BGH12" s="433"/>
      <c r="BGI12" s="433"/>
      <c r="BGJ12" s="433"/>
      <c r="BGK12" s="433"/>
      <c r="BGL12" s="433"/>
      <c r="BGM12" s="433"/>
      <c r="BGN12" s="433"/>
      <c r="BGO12" s="433"/>
      <c r="BGP12" s="433"/>
      <c r="BGQ12" s="433"/>
      <c r="BGR12" s="433"/>
      <c r="BGS12" s="433"/>
      <c r="BGT12" s="433"/>
      <c r="BGU12" s="433"/>
      <c r="BGV12" s="433"/>
      <c r="BGW12" s="433"/>
      <c r="BGX12" s="433"/>
      <c r="BGY12" s="433"/>
      <c r="BGZ12" s="433"/>
      <c r="BHA12" s="433"/>
      <c r="BHB12" s="433"/>
      <c r="BHC12" s="433"/>
      <c r="BHD12" s="433"/>
      <c r="BHE12" s="433"/>
      <c r="BHF12" s="433"/>
      <c r="BHG12" s="433"/>
      <c r="BHH12" s="433"/>
      <c r="BHI12" s="433"/>
      <c r="BHJ12" s="433"/>
      <c r="BHK12" s="433"/>
      <c r="BHL12" s="433"/>
      <c r="BHM12" s="433"/>
      <c r="BHN12" s="433"/>
      <c r="BHO12" s="433"/>
      <c r="BHP12" s="433"/>
      <c r="BHQ12" s="433"/>
      <c r="BHR12" s="433"/>
      <c r="BHS12" s="433"/>
      <c r="BHT12" s="433"/>
      <c r="BHU12" s="433"/>
      <c r="BHV12" s="433"/>
      <c r="BHW12" s="433"/>
      <c r="BHX12" s="433"/>
      <c r="BHY12" s="433"/>
      <c r="BHZ12" s="433"/>
      <c r="BIA12" s="433"/>
      <c r="BIB12" s="433"/>
      <c r="BIC12" s="433"/>
      <c r="BID12" s="433"/>
      <c r="BIE12" s="433"/>
      <c r="BIF12" s="433"/>
      <c r="BIG12" s="433"/>
      <c r="BIH12" s="433"/>
      <c r="BII12" s="433"/>
      <c r="BIJ12" s="433"/>
      <c r="BIK12" s="433"/>
      <c r="BIL12" s="433"/>
      <c r="BIM12" s="433"/>
      <c r="BIN12" s="433"/>
      <c r="BIO12" s="433"/>
      <c r="BIP12" s="433"/>
      <c r="BIQ12" s="433"/>
      <c r="BIR12" s="433"/>
      <c r="BIS12" s="433"/>
      <c r="BIT12" s="433"/>
      <c r="BIU12" s="433"/>
      <c r="BIV12" s="433"/>
      <c r="BIW12" s="433"/>
      <c r="BIX12" s="433"/>
      <c r="BIY12" s="433"/>
      <c r="BIZ12" s="433"/>
      <c r="BJA12" s="433"/>
      <c r="BJB12" s="433"/>
      <c r="BJC12" s="433"/>
      <c r="BJD12" s="433"/>
      <c r="BJE12" s="433"/>
      <c r="BJF12" s="433"/>
      <c r="BJG12" s="433"/>
      <c r="BJH12" s="433"/>
      <c r="BJI12" s="433"/>
      <c r="BJJ12" s="433"/>
      <c r="BJK12" s="433"/>
      <c r="BJL12" s="433"/>
      <c r="BJM12" s="433"/>
      <c r="BJN12" s="433"/>
      <c r="BJO12" s="433"/>
      <c r="BJP12" s="433"/>
      <c r="BJQ12" s="433"/>
      <c r="BJR12" s="433"/>
      <c r="BJS12" s="433"/>
      <c r="BJT12" s="433"/>
      <c r="BJU12" s="433"/>
      <c r="BJV12" s="433"/>
      <c r="BJW12" s="433"/>
      <c r="BJX12" s="433"/>
      <c r="BJY12" s="433"/>
      <c r="BJZ12" s="433"/>
      <c r="BKA12" s="433"/>
      <c r="BKB12" s="433"/>
      <c r="BKC12" s="433"/>
      <c r="BKD12" s="433"/>
      <c r="BKE12" s="433"/>
      <c r="BKF12" s="433"/>
      <c r="BKG12" s="433"/>
      <c r="BKH12" s="433"/>
      <c r="BKI12" s="433"/>
      <c r="BKJ12" s="433"/>
      <c r="BKK12" s="433"/>
      <c r="BKL12" s="433"/>
      <c r="BKM12" s="433"/>
      <c r="BKN12" s="433"/>
      <c r="BKO12" s="433"/>
      <c r="BKP12" s="433"/>
      <c r="BKQ12" s="433"/>
      <c r="BKR12" s="433"/>
      <c r="BKS12" s="433"/>
      <c r="BKT12" s="433"/>
      <c r="BKU12" s="433"/>
      <c r="BKV12" s="433"/>
      <c r="BKW12" s="433"/>
      <c r="BKX12" s="433"/>
      <c r="BKY12" s="433"/>
      <c r="BKZ12" s="433"/>
      <c r="BLA12" s="433"/>
      <c r="BLB12" s="433"/>
      <c r="BLC12" s="433"/>
      <c r="BLD12" s="433"/>
      <c r="BLE12" s="433"/>
      <c r="BLF12" s="433"/>
      <c r="BLG12" s="433"/>
      <c r="BLH12" s="433"/>
      <c r="BLI12" s="433"/>
      <c r="BLJ12" s="433"/>
      <c r="BLK12" s="433"/>
      <c r="BLL12" s="433"/>
      <c r="BLM12" s="433"/>
      <c r="BLN12" s="433"/>
      <c r="BLO12" s="433"/>
      <c r="BLP12" s="433"/>
      <c r="BLQ12" s="433"/>
      <c r="BLR12" s="433"/>
      <c r="BLS12" s="433"/>
      <c r="BLT12" s="433"/>
      <c r="BLU12" s="433"/>
      <c r="BLV12" s="433"/>
      <c r="BLW12" s="433"/>
      <c r="BLX12" s="433"/>
      <c r="BLY12" s="433"/>
      <c r="BLZ12" s="433"/>
      <c r="BMA12" s="433"/>
      <c r="BMB12" s="433"/>
      <c r="BMC12" s="433"/>
      <c r="BMD12" s="433"/>
      <c r="BME12" s="433"/>
      <c r="BMF12" s="433"/>
      <c r="BMG12" s="433"/>
      <c r="BMH12" s="433"/>
      <c r="BMI12" s="433"/>
      <c r="BMJ12" s="433"/>
      <c r="BMK12" s="433"/>
      <c r="BML12" s="433"/>
      <c r="BMM12" s="433"/>
      <c r="BMN12" s="433"/>
      <c r="BMO12" s="433"/>
      <c r="BMP12" s="433"/>
      <c r="BMQ12" s="433"/>
      <c r="BMR12" s="433"/>
      <c r="BMS12" s="433"/>
      <c r="BMT12" s="433"/>
      <c r="BMU12" s="433"/>
      <c r="BMV12" s="433"/>
      <c r="BMW12" s="433"/>
      <c r="BMX12" s="433"/>
      <c r="BMY12" s="433"/>
      <c r="BMZ12" s="433"/>
      <c r="BNA12" s="433"/>
      <c r="BNB12" s="433"/>
      <c r="BNC12" s="433"/>
      <c r="BND12" s="433"/>
      <c r="BNE12" s="433"/>
      <c r="BNF12" s="433"/>
      <c r="BNG12" s="433"/>
      <c r="BNH12" s="433"/>
      <c r="BNI12" s="433"/>
      <c r="BNJ12" s="433"/>
      <c r="BNK12" s="433"/>
      <c r="BNL12" s="433"/>
      <c r="BNM12" s="433"/>
      <c r="BNN12" s="433"/>
      <c r="BNO12" s="433"/>
      <c r="BNP12" s="433"/>
      <c r="BNQ12" s="433"/>
      <c r="BNR12" s="433"/>
      <c r="BNS12" s="433"/>
      <c r="BNT12" s="433"/>
      <c r="BNU12" s="433"/>
      <c r="BNV12" s="433"/>
      <c r="BNW12" s="433"/>
      <c r="BNX12" s="433"/>
      <c r="BNY12" s="433"/>
      <c r="BNZ12" s="433"/>
      <c r="BOA12" s="433"/>
      <c r="BOB12" s="433"/>
      <c r="BOC12" s="433"/>
      <c r="BOD12" s="433"/>
      <c r="BOE12" s="433"/>
      <c r="BOF12" s="433"/>
      <c r="BOG12" s="433"/>
      <c r="BOH12" s="433"/>
      <c r="BOI12" s="433"/>
      <c r="BOJ12" s="433"/>
      <c r="BOK12" s="433"/>
      <c r="BOL12" s="433"/>
      <c r="BOM12" s="433"/>
      <c r="BON12" s="433"/>
      <c r="BOO12" s="433"/>
      <c r="BOP12" s="433"/>
      <c r="BOQ12" s="433"/>
      <c r="BOR12" s="433"/>
      <c r="BOS12" s="433"/>
      <c r="BOT12" s="433"/>
      <c r="BOU12" s="433"/>
      <c r="BOV12" s="433"/>
      <c r="BOW12" s="433"/>
      <c r="BOX12" s="433"/>
      <c r="BOY12" s="433"/>
      <c r="BOZ12" s="433"/>
      <c r="BPA12" s="433"/>
      <c r="BPB12" s="433"/>
      <c r="BPC12" s="433"/>
      <c r="BPD12" s="433"/>
      <c r="BPE12" s="433"/>
      <c r="BPF12" s="433"/>
      <c r="BPG12" s="433"/>
      <c r="BPH12" s="433"/>
      <c r="BPI12" s="433"/>
      <c r="BPJ12" s="433"/>
      <c r="BPK12" s="433"/>
      <c r="BPL12" s="433"/>
      <c r="BPM12" s="433"/>
      <c r="BPN12" s="433"/>
      <c r="BPO12" s="433"/>
      <c r="BPP12" s="433"/>
      <c r="BPQ12" s="433"/>
      <c r="BPR12" s="433"/>
      <c r="BPS12" s="433"/>
      <c r="BPT12" s="433"/>
      <c r="BPU12" s="433"/>
      <c r="BPV12" s="433"/>
      <c r="BPW12" s="433"/>
      <c r="BPX12" s="433"/>
      <c r="BPY12" s="433"/>
      <c r="BPZ12" s="433"/>
      <c r="BQA12" s="433"/>
      <c r="BQB12" s="433"/>
      <c r="BQC12" s="433"/>
      <c r="BQD12" s="433"/>
      <c r="BQE12" s="433"/>
      <c r="BQF12" s="433"/>
      <c r="BQG12" s="433"/>
      <c r="BQH12" s="433"/>
      <c r="BQI12" s="433"/>
      <c r="BQJ12" s="433"/>
      <c r="BQK12" s="433"/>
      <c r="BQL12" s="433"/>
      <c r="BQM12" s="433"/>
      <c r="BQN12" s="433"/>
      <c r="BQO12" s="433"/>
      <c r="BQP12" s="433"/>
      <c r="BQQ12" s="433"/>
      <c r="BQR12" s="433"/>
      <c r="BQS12" s="433"/>
      <c r="BQT12" s="433"/>
      <c r="BQU12" s="433"/>
      <c r="BQV12" s="433"/>
      <c r="BQW12" s="433"/>
      <c r="BQX12" s="433"/>
      <c r="BQY12" s="433"/>
      <c r="BQZ12" s="433"/>
      <c r="BRA12" s="433"/>
      <c r="BRB12" s="433"/>
      <c r="BRC12" s="433"/>
      <c r="BRD12" s="433"/>
      <c r="BRE12" s="433"/>
      <c r="BRF12" s="433"/>
      <c r="BRG12" s="433"/>
      <c r="BRH12" s="433"/>
      <c r="BRI12" s="433"/>
      <c r="BRJ12" s="433"/>
      <c r="BRK12" s="433"/>
      <c r="BRL12" s="433"/>
      <c r="BRM12" s="433"/>
      <c r="BRN12" s="433"/>
      <c r="BRO12" s="433"/>
      <c r="BRP12" s="433"/>
      <c r="BRQ12" s="433"/>
      <c r="BRR12" s="433"/>
      <c r="BRS12" s="433"/>
      <c r="BRT12" s="433"/>
      <c r="BRU12" s="433"/>
      <c r="BRV12" s="433"/>
      <c r="BRW12" s="433"/>
      <c r="BRX12" s="433"/>
      <c r="BRY12" s="433"/>
      <c r="BRZ12" s="433"/>
      <c r="BSA12" s="433"/>
      <c r="BSB12" s="433"/>
      <c r="BSC12" s="433"/>
      <c r="BSD12" s="433"/>
      <c r="BSE12" s="433"/>
      <c r="BSF12" s="433"/>
      <c r="BSG12" s="433"/>
      <c r="BSH12" s="433"/>
      <c r="BSI12" s="433"/>
      <c r="BSJ12" s="433"/>
      <c r="BSK12" s="433"/>
      <c r="BSL12" s="433"/>
      <c r="BSM12" s="433"/>
      <c r="BSN12" s="433"/>
      <c r="BSO12" s="433"/>
      <c r="BSP12" s="433"/>
      <c r="BSQ12" s="433"/>
      <c r="BSR12" s="433"/>
      <c r="BSS12" s="433"/>
      <c r="BST12" s="433"/>
      <c r="BSU12" s="433"/>
      <c r="BSV12" s="433"/>
      <c r="BSW12" s="433"/>
      <c r="BSX12" s="433"/>
      <c r="BSY12" s="433"/>
      <c r="BSZ12" s="433"/>
      <c r="BTA12" s="433"/>
      <c r="BTB12" s="433"/>
      <c r="BTC12" s="433"/>
      <c r="BTD12" s="433"/>
      <c r="BTE12" s="433"/>
      <c r="BTF12" s="433"/>
      <c r="BTG12" s="433"/>
      <c r="BTH12" s="433"/>
      <c r="BTI12" s="433"/>
      <c r="BTJ12" s="433"/>
      <c r="BTK12" s="433"/>
      <c r="BTL12" s="433"/>
      <c r="BTM12" s="433"/>
      <c r="BTN12" s="433"/>
      <c r="BTO12" s="433"/>
      <c r="BTP12" s="433"/>
      <c r="BTQ12" s="433"/>
      <c r="BTR12" s="433"/>
      <c r="BTS12" s="433"/>
      <c r="BTT12" s="433"/>
      <c r="BTU12" s="433"/>
      <c r="BTV12" s="433"/>
      <c r="BTW12" s="433"/>
      <c r="BTX12" s="433"/>
      <c r="BTY12" s="433"/>
      <c r="BTZ12" s="433"/>
      <c r="BUA12" s="433"/>
      <c r="BUB12" s="433"/>
      <c r="BUC12" s="433"/>
      <c r="BUD12" s="433"/>
      <c r="BUE12" s="433"/>
      <c r="BUF12" s="433"/>
      <c r="BUG12" s="433"/>
      <c r="BUH12" s="433"/>
      <c r="BUI12" s="433"/>
      <c r="BUJ12" s="433"/>
      <c r="BUK12" s="433"/>
      <c r="BUL12" s="433"/>
      <c r="BUM12" s="433"/>
      <c r="BUN12" s="433"/>
      <c r="BUO12" s="433"/>
      <c r="BUP12" s="433"/>
      <c r="BUQ12" s="433"/>
      <c r="BUR12" s="433"/>
      <c r="BUS12" s="433"/>
      <c r="BUT12" s="433"/>
      <c r="BUU12" s="433"/>
      <c r="BUV12" s="433"/>
      <c r="BUW12" s="433"/>
      <c r="BUX12" s="433"/>
      <c r="BUY12" s="433"/>
      <c r="BUZ12" s="433"/>
      <c r="BVA12" s="433"/>
      <c r="BVB12" s="433"/>
      <c r="BVC12" s="433"/>
      <c r="BVD12" s="433"/>
      <c r="BVE12" s="433"/>
      <c r="BVF12" s="433"/>
      <c r="BVG12" s="433"/>
      <c r="BVH12" s="433"/>
      <c r="BVI12" s="433"/>
      <c r="BVJ12" s="433"/>
      <c r="BVK12" s="433"/>
      <c r="BVL12" s="433"/>
      <c r="BVM12" s="433"/>
      <c r="BVN12" s="433"/>
      <c r="BVO12" s="433"/>
      <c r="BVP12" s="433"/>
      <c r="BVQ12" s="433"/>
      <c r="BVR12" s="433"/>
      <c r="BVS12" s="433"/>
      <c r="BVT12" s="433"/>
      <c r="BVU12" s="433"/>
      <c r="BVV12" s="433"/>
      <c r="BVW12" s="433"/>
      <c r="BVX12" s="433"/>
      <c r="BVY12" s="433"/>
      <c r="BVZ12" s="433"/>
      <c r="BWA12" s="433"/>
      <c r="BWB12" s="433"/>
      <c r="BWC12" s="433"/>
    </row>
    <row r="13" spans="1:1953" x14ac:dyDescent="0.25">
      <c r="A13" s="499" t="s">
        <v>1262</v>
      </c>
      <c r="B13" s="500">
        <v>19470.598989075173</v>
      </c>
      <c r="C13" s="446">
        <v>25685.521714312788</v>
      </c>
      <c r="D13" s="433"/>
      <c r="E13" s="505"/>
      <c r="F13" s="497"/>
      <c r="G13" s="497"/>
      <c r="H13" s="497"/>
      <c r="I13" s="498"/>
      <c r="J13" s="498"/>
      <c r="K13" s="498"/>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c r="CK13" s="433"/>
      <c r="CL13" s="433"/>
      <c r="CM13" s="433"/>
      <c r="CN13" s="433"/>
      <c r="CO13" s="433"/>
      <c r="CP13" s="433"/>
      <c r="CQ13" s="433"/>
      <c r="CR13" s="433"/>
      <c r="CS13" s="433"/>
      <c r="CT13" s="433"/>
      <c r="CU13" s="433"/>
      <c r="CV13" s="433"/>
      <c r="CW13" s="433"/>
      <c r="CX13" s="433"/>
      <c r="CY13" s="433"/>
      <c r="CZ13" s="433"/>
      <c r="DA13" s="433"/>
      <c r="DB13" s="433"/>
      <c r="DC13" s="433"/>
      <c r="DD13" s="433"/>
      <c r="DE13" s="433"/>
      <c r="DF13" s="433"/>
      <c r="DG13" s="433"/>
      <c r="DH13" s="433"/>
      <c r="DI13" s="433"/>
      <c r="DJ13" s="433"/>
      <c r="DK13" s="433"/>
      <c r="DL13" s="433"/>
      <c r="DM13" s="433"/>
      <c r="DN13" s="433"/>
      <c r="DO13" s="433"/>
      <c r="DP13" s="433"/>
      <c r="DQ13" s="433"/>
      <c r="DR13" s="433"/>
      <c r="DS13" s="433"/>
      <c r="DT13" s="433"/>
      <c r="DU13" s="433"/>
      <c r="DV13" s="433"/>
      <c r="DW13" s="433"/>
      <c r="DX13" s="433"/>
      <c r="DY13" s="433"/>
      <c r="DZ13" s="433"/>
      <c r="EA13" s="433"/>
      <c r="EB13" s="433"/>
      <c r="EC13" s="433"/>
      <c r="ED13" s="433"/>
      <c r="EE13" s="433"/>
      <c r="EF13" s="433"/>
      <c r="EG13" s="433"/>
      <c r="EH13" s="433"/>
      <c r="EI13" s="433"/>
      <c r="EJ13" s="433"/>
      <c r="EK13" s="433"/>
      <c r="EL13" s="433"/>
      <c r="EM13" s="433"/>
      <c r="EN13" s="433"/>
      <c r="EO13" s="433"/>
      <c r="EP13" s="433"/>
      <c r="EQ13" s="433"/>
      <c r="ER13" s="433"/>
      <c r="ES13" s="433"/>
      <c r="ET13" s="433"/>
      <c r="EU13" s="433"/>
      <c r="EV13" s="433"/>
      <c r="EW13" s="433"/>
      <c r="EX13" s="433"/>
      <c r="EY13" s="433"/>
      <c r="EZ13" s="433"/>
      <c r="FA13" s="433"/>
      <c r="FB13" s="433"/>
      <c r="FC13" s="433"/>
      <c r="FD13" s="433"/>
      <c r="FE13" s="433"/>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c r="GI13" s="433"/>
      <c r="GJ13" s="433"/>
      <c r="GK13" s="433"/>
      <c r="GL13" s="433"/>
      <c r="GM13" s="433"/>
      <c r="GN13" s="433"/>
      <c r="GO13" s="433"/>
      <c r="GP13" s="433"/>
      <c r="GQ13" s="433"/>
      <c r="GR13" s="433"/>
      <c r="GS13" s="433"/>
      <c r="GT13" s="433"/>
      <c r="GU13" s="433"/>
      <c r="GV13" s="433"/>
      <c r="GW13" s="433"/>
      <c r="GX13" s="433"/>
      <c r="GY13" s="433"/>
      <c r="GZ13" s="433"/>
      <c r="HA13" s="433"/>
      <c r="HB13" s="433"/>
      <c r="HC13" s="433"/>
      <c r="HD13" s="433"/>
      <c r="HE13" s="433"/>
      <c r="HF13" s="433"/>
      <c r="HG13" s="433"/>
      <c r="HH13" s="433"/>
      <c r="HI13" s="433"/>
      <c r="HJ13" s="433"/>
      <c r="HK13" s="433"/>
      <c r="HL13" s="433"/>
      <c r="HM13" s="433"/>
      <c r="HN13" s="433"/>
      <c r="HO13" s="433"/>
      <c r="HP13" s="433"/>
      <c r="HQ13" s="433"/>
      <c r="HR13" s="433"/>
      <c r="HS13" s="433"/>
      <c r="HT13" s="433"/>
      <c r="HU13" s="433"/>
      <c r="HV13" s="433"/>
      <c r="HW13" s="433"/>
      <c r="HX13" s="433"/>
      <c r="HY13" s="433"/>
      <c r="HZ13" s="433"/>
      <c r="IA13" s="433"/>
      <c r="IB13" s="433"/>
      <c r="IC13" s="433"/>
      <c r="ID13" s="433"/>
      <c r="IE13" s="433"/>
      <c r="IF13" s="433"/>
      <c r="IG13" s="433"/>
      <c r="IH13" s="433"/>
      <c r="II13" s="433"/>
      <c r="IJ13" s="433"/>
      <c r="IK13" s="433"/>
      <c r="IL13" s="433"/>
      <c r="IM13" s="433"/>
      <c r="IN13" s="433"/>
      <c r="IO13" s="433"/>
      <c r="IP13" s="433"/>
      <c r="IQ13" s="433"/>
      <c r="IR13" s="433"/>
      <c r="IS13" s="433"/>
      <c r="IT13" s="433"/>
      <c r="IU13" s="433"/>
      <c r="IV13" s="433"/>
      <c r="IW13" s="433"/>
      <c r="IX13" s="433"/>
      <c r="IY13" s="433"/>
      <c r="IZ13" s="433"/>
      <c r="JA13" s="433"/>
      <c r="JB13" s="433"/>
      <c r="JC13" s="433"/>
      <c r="JD13" s="433"/>
      <c r="JE13" s="433"/>
      <c r="JF13" s="433"/>
      <c r="JG13" s="433"/>
      <c r="JH13" s="433"/>
      <c r="JI13" s="433"/>
      <c r="JJ13" s="433"/>
      <c r="JK13" s="433"/>
      <c r="JL13" s="433"/>
      <c r="JM13" s="433"/>
      <c r="JN13" s="433"/>
      <c r="JO13" s="433"/>
      <c r="JP13" s="433"/>
      <c r="JQ13" s="433"/>
      <c r="JR13" s="433"/>
      <c r="JS13" s="433"/>
      <c r="JT13" s="433"/>
      <c r="JU13" s="433"/>
      <c r="JV13" s="433"/>
      <c r="JW13" s="433"/>
      <c r="JX13" s="433"/>
      <c r="JY13" s="433"/>
      <c r="JZ13" s="433"/>
      <c r="KA13" s="433"/>
      <c r="KB13" s="433"/>
      <c r="KC13" s="433"/>
      <c r="KD13" s="433"/>
      <c r="KE13" s="433"/>
      <c r="KF13" s="433"/>
      <c r="KG13" s="433"/>
      <c r="KH13" s="433"/>
      <c r="KI13" s="433"/>
      <c r="KJ13" s="433"/>
      <c r="KK13" s="433"/>
      <c r="KL13" s="433"/>
      <c r="KM13" s="433"/>
      <c r="KN13" s="433"/>
      <c r="KO13" s="433"/>
      <c r="KP13" s="433"/>
      <c r="KQ13" s="433"/>
      <c r="KR13" s="433"/>
      <c r="KS13" s="433"/>
      <c r="KT13" s="433"/>
      <c r="KU13" s="433"/>
      <c r="KV13" s="433"/>
      <c r="KW13" s="433"/>
      <c r="KX13" s="433"/>
      <c r="KY13" s="433"/>
      <c r="KZ13" s="433"/>
      <c r="LA13" s="433"/>
      <c r="LB13" s="433"/>
      <c r="LC13" s="433"/>
      <c r="LD13" s="433"/>
      <c r="LE13" s="433"/>
      <c r="LF13" s="433"/>
      <c r="LG13" s="433"/>
      <c r="LH13" s="433"/>
      <c r="LI13" s="433"/>
      <c r="LJ13" s="433"/>
      <c r="LK13" s="433"/>
      <c r="LL13" s="433"/>
      <c r="LM13" s="433"/>
      <c r="LN13" s="433"/>
      <c r="LO13" s="433"/>
      <c r="LP13" s="433"/>
      <c r="LQ13" s="433"/>
      <c r="LR13" s="433"/>
      <c r="LS13" s="433"/>
      <c r="LT13" s="433"/>
      <c r="LU13" s="433"/>
      <c r="LV13" s="433"/>
      <c r="LW13" s="433"/>
      <c r="LX13" s="433"/>
      <c r="LY13" s="433"/>
      <c r="LZ13" s="433"/>
      <c r="MA13" s="433"/>
      <c r="MB13" s="433"/>
      <c r="MC13" s="433"/>
      <c r="MD13" s="433"/>
      <c r="ME13" s="433"/>
      <c r="MF13" s="433"/>
      <c r="MG13" s="433"/>
      <c r="MH13" s="433"/>
      <c r="MI13" s="433"/>
      <c r="MJ13" s="433"/>
      <c r="MK13" s="433"/>
      <c r="ML13" s="433"/>
      <c r="MM13" s="433"/>
      <c r="MN13" s="433"/>
      <c r="MO13" s="433"/>
      <c r="MP13" s="433"/>
      <c r="MQ13" s="433"/>
      <c r="MR13" s="433"/>
      <c r="MS13" s="433"/>
      <c r="MT13" s="433"/>
      <c r="MU13" s="433"/>
      <c r="MV13" s="433"/>
      <c r="MW13" s="433"/>
      <c r="MX13" s="433"/>
      <c r="MY13" s="433"/>
      <c r="MZ13" s="433"/>
      <c r="NA13" s="433"/>
      <c r="NB13" s="433"/>
      <c r="NC13" s="433"/>
      <c r="ND13" s="433"/>
      <c r="NE13" s="433"/>
      <c r="NF13" s="433"/>
      <c r="NG13" s="433"/>
      <c r="NH13" s="433"/>
      <c r="NI13" s="433"/>
      <c r="NJ13" s="433"/>
      <c r="NK13" s="433"/>
      <c r="NL13" s="433"/>
      <c r="NM13" s="433"/>
      <c r="NN13" s="433"/>
      <c r="NO13" s="433"/>
      <c r="NP13" s="433"/>
      <c r="NQ13" s="433"/>
      <c r="NR13" s="433"/>
      <c r="NS13" s="433"/>
      <c r="NT13" s="433"/>
      <c r="NU13" s="433"/>
      <c r="NV13" s="433"/>
      <c r="NW13" s="433"/>
      <c r="NX13" s="433"/>
      <c r="NY13" s="433"/>
      <c r="NZ13" s="433"/>
      <c r="OA13" s="433"/>
      <c r="OB13" s="433"/>
      <c r="OC13" s="433"/>
      <c r="OD13" s="433"/>
      <c r="OE13" s="433"/>
      <c r="OF13" s="433"/>
      <c r="OG13" s="433"/>
      <c r="OH13" s="433"/>
      <c r="OI13" s="433"/>
      <c r="OJ13" s="433"/>
      <c r="OK13" s="433"/>
      <c r="OL13" s="433"/>
      <c r="OM13" s="433"/>
      <c r="ON13" s="433"/>
      <c r="OO13" s="433"/>
      <c r="OP13" s="433"/>
      <c r="OQ13" s="433"/>
      <c r="OR13" s="433"/>
      <c r="OS13" s="433"/>
      <c r="OT13" s="433"/>
      <c r="OU13" s="433"/>
      <c r="OV13" s="433"/>
      <c r="OW13" s="433"/>
      <c r="OX13" s="433"/>
      <c r="OY13" s="433"/>
      <c r="OZ13" s="433"/>
      <c r="PA13" s="433"/>
      <c r="PB13" s="433"/>
      <c r="PC13" s="433"/>
      <c r="PD13" s="433"/>
      <c r="PE13" s="433"/>
      <c r="PF13" s="433"/>
      <c r="PG13" s="433"/>
      <c r="PH13" s="433"/>
      <c r="PI13" s="433"/>
      <c r="PJ13" s="433"/>
      <c r="PK13" s="433"/>
      <c r="PL13" s="433"/>
      <c r="PM13" s="433"/>
      <c r="PN13" s="433"/>
      <c r="PO13" s="433"/>
      <c r="PP13" s="433"/>
      <c r="PQ13" s="433"/>
      <c r="PR13" s="433"/>
      <c r="PS13" s="433"/>
      <c r="PT13" s="433"/>
      <c r="PU13" s="433"/>
      <c r="PV13" s="433"/>
      <c r="PW13" s="433"/>
      <c r="PX13" s="433"/>
      <c r="PY13" s="433"/>
      <c r="PZ13" s="433"/>
      <c r="QA13" s="433"/>
      <c r="QB13" s="433"/>
      <c r="QC13" s="433"/>
      <c r="QD13" s="433"/>
      <c r="QE13" s="433"/>
      <c r="QF13" s="433"/>
      <c r="QG13" s="433"/>
      <c r="QH13" s="433"/>
      <c r="QI13" s="433"/>
      <c r="QJ13" s="433"/>
      <c r="QK13" s="433"/>
      <c r="QL13" s="433"/>
      <c r="QM13" s="433"/>
      <c r="QN13" s="433"/>
      <c r="QO13" s="433"/>
      <c r="QP13" s="433"/>
      <c r="QQ13" s="433"/>
      <c r="QR13" s="433"/>
      <c r="QS13" s="433"/>
      <c r="QT13" s="433"/>
      <c r="QU13" s="433"/>
      <c r="QV13" s="433"/>
      <c r="QW13" s="433"/>
      <c r="QX13" s="433"/>
      <c r="QY13" s="433"/>
      <c r="QZ13" s="433"/>
      <c r="RA13" s="433"/>
      <c r="RB13" s="433"/>
      <c r="RC13" s="433"/>
      <c r="RD13" s="433"/>
      <c r="RE13" s="433"/>
      <c r="RF13" s="433"/>
      <c r="RG13" s="433"/>
      <c r="RH13" s="433"/>
      <c r="RI13" s="433"/>
      <c r="RJ13" s="433"/>
      <c r="RK13" s="433"/>
      <c r="RL13" s="433"/>
      <c r="RM13" s="433"/>
      <c r="RN13" s="433"/>
      <c r="RO13" s="433"/>
      <c r="RP13" s="433"/>
      <c r="RQ13" s="433"/>
      <c r="RR13" s="433"/>
      <c r="RS13" s="433"/>
      <c r="RT13" s="433"/>
      <c r="RU13" s="433"/>
      <c r="RV13" s="433"/>
      <c r="RW13" s="433"/>
      <c r="RX13" s="433"/>
      <c r="RY13" s="433"/>
      <c r="RZ13" s="433"/>
      <c r="SA13" s="433"/>
      <c r="SB13" s="433"/>
      <c r="SC13" s="433"/>
      <c r="SD13" s="433"/>
      <c r="SE13" s="433"/>
      <c r="SF13" s="433"/>
      <c r="SG13" s="433"/>
      <c r="SH13" s="433"/>
      <c r="SI13" s="433"/>
      <c r="SJ13" s="433"/>
      <c r="SK13" s="433"/>
      <c r="SL13" s="433"/>
      <c r="SM13" s="433"/>
      <c r="SN13" s="433"/>
      <c r="SO13" s="433"/>
      <c r="SP13" s="433"/>
      <c r="SQ13" s="433"/>
      <c r="SR13" s="433"/>
      <c r="SS13" s="433"/>
      <c r="ST13" s="433"/>
      <c r="SU13" s="433"/>
      <c r="SV13" s="433"/>
      <c r="SW13" s="433"/>
      <c r="SX13" s="433"/>
      <c r="SY13" s="433"/>
      <c r="SZ13" s="433"/>
      <c r="TA13" s="433"/>
      <c r="TB13" s="433"/>
      <c r="TC13" s="433"/>
      <c r="TD13" s="433"/>
      <c r="TE13" s="433"/>
      <c r="TF13" s="433"/>
      <c r="TG13" s="433"/>
      <c r="TH13" s="433"/>
      <c r="TI13" s="433"/>
      <c r="TJ13" s="433"/>
      <c r="TK13" s="433"/>
      <c r="TL13" s="433"/>
      <c r="TM13" s="433"/>
      <c r="TN13" s="433"/>
      <c r="TO13" s="433"/>
      <c r="TP13" s="433"/>
      <c r="TQ13" s="433"/>
      <c r="TR13" s="433"/>
      <c r="TS13" s="433"/>
      <c r="TT13" s="433"/>
      <c r="TU13" s="433"/>
      <c r="TV13" s="433"/>
      <c r="TW13" s="433"/>
      <c r="TX13" s="433"/>
      <c r="TY13" s="433"/>
      <c r="TZ13" s="433"/>
      <c r="UA13" s="433"/>
      <c r="UB13" s="433"/>
      <c r="UC13" s="433"/>
      <c r="UD13" s="433"/>
      <c r="UE13" s="433"/>
      <c r="UF13" s="433"/>
      <c r="UG13" s="433"/>
      <c r="UH13" s="433"/>
      <c r="UI13" s="433"/>
      <c r="UJ13" s="433"/>
      <c r="UK13" s="433"/>
      <c r="UL13" s="433"/>
      <c r="UM13" s="433"/>
      <c r="UN13" s="433"/>
      <c r="UO13" s="433"/>
      <c r="UP13" s="433"/>
      <c r="UQ13" s="433"/>
      <c r="UR13" s="433"/>
      <c r="US13" s="433"/>
      <c r="UT13" s="433"/>
      <c r="UU13" s="433"/>
      <c r="UV13" s="433"/>
      <c r="UW13" s="433"/>
      <c r="UX13" s="433"/>
      <c r="UY13" s="433"/>
      <c r="UZ13" s="433"/>
      <c r="VA13" s="433"/>
      <c r="VB13" s="433"/>
      <c r="VC13" s="433"/>
      <c r="VD13" s="433"/>
      <c r="VE13" s="433"/>
      <c r="VF13" s="433"/>
      <c r="VG13" s="433"/>
      <c r="VH13" s="433"/>
      <c r="VI13" s="433"/>
      <c r="VJ13" s="433"/>
      <c r="VK13" s="433"/>
      <c r="VL13" s="433"/>
      <c r="VM13" s="433"/>
      <c r="VN13" s="433"/>
      <c r="VO13" s="433"/>
      <c r="VP13" s="433"/>
      <c r="VQ13" s="433"/>
      <c r="VR13" s="433"/>
      <c r="VS13" s="433"/>
      <c r="VT13" s="433"/>
      <c r="VU13" s="433"/>
      <c r="VV13" s="433"/>
      <c r="VW13" s="433"/>
      <c r="VX13" s="433"/>
      <c r="VY13" s="433"/>
      <c r="VZ13" s="433"/>
      <c r="WA13" s="433"/>
      <c r="WB13" s="433"/>
      <c r="WC13" s="433"/>
      <c r="WD13" s="433"/>
      <c r="WE13" s="433"/>
      <c r="WF13" s="433"/>
      <c r="WG13" s="433"/>
      <c r="WH13" s="433"/>
      <c r="WI13" s="433"/>
      <c r="WJ13" s="433"/>
      <c r="WK13" s="433"/>
      <c r="WL13" s="433"/>
      <c r="WM13" s="433"/>
      <c r="WN13" s="433"/>
      <c r="WO13" s="433"/>
      <c r="WP13" s="433"/>
      <c r="WQ13" s="433"/>
      <c r="WR13" s="433"/>
      <c r="WS13" s="433"/>
      <c r="WT13" s="433"/>
      <c r="WU13" s="433"/>
      <c r="WV13" s="433"/>
      <c r="WW13" s="433"/>
      <c r="WX13" s="433"/>
      <c r="WY13" s="433"/>
      <c r="WZ13" s="433"/>
      <c r="XA13" s="433"/>
      <c r="XB13" s="433"/>
      <c r="XC13" s="433"/>
      <c r="XD13" s="433"/>
      <c r="XE13" s="433"/>
      <c r="XF13" s="433"/>
      <c r="XG13" s="433"/>
      <c r="XH13" s="433"/>
      <c r="XI13" s="433"/>
      <c r="XJ13" s="433"/>
      <c r="XK13" s="433"/>
      <c r="XL13" s="433"/>
      <c r="XM13" s="433"/>
      <c r="XN13" s="433"/>
      <c r="XO13" s="433"/>
      <c r="XP13" s="433"/>
      <c r="XQ13" s="433"/>
      <c r="XR13" s="433"/>
      <c r="XS13" s="433"/>
      <c r="XT13" s="433"/>
      <c r="XU13" s="433"/>
      <c r="XV13" s="433"/>
      <c r="XW13" s="433"/>
      <c r="XX13" s="433"/>
      <c r="XY13" s="433"/>
      <c r="XZ13" s="433"/>
      <c r="YA13" s="433"/>
      <c r="YB13" s="433"/>
      <c r="YC13" s="433"/>
      <c r="YD13" s="433"/>
      <c r="YE13" s="433"/>
      <c r="YF13" s="433"/>
      <c r="YG13" s="433"/>
      <c r="YH13" s="433"/>
      <c r="YI13" s="433"/>
      <c r="YJ13" s="433"/>
      <c r="YK13" s="433"/>
      <c r="YL13" s="433"/>
      <c r="YM13" s="433"/>
      <c r="YN13" s="433"/>
      <c r="YO13" s="433"/>
      <c r="YP13" s="433"/>
      <c r="YQ13" s="433"/>
      <c r="YR13" s="433"/>
      <c r="YS13" s="433"/>
      <c r="YT13" s="433"/>
      <c r="YU13" s="433"/>
      <c r="YV13" s="433"/>
      <c r="YW13" s="433"/>
      <c r="YX13" s="433"/>
      <c r="YY13" s="433"/>
      <c r="YZ13" s="433"/>
      <c r="ZA13" s="433"/>
      <c r="ZB13" s="433"/>
      <c r="ZC13" s="433"/>
      <c r="ZD13" s="433"/>
      <c r="ZE13" s="433"/>
      <c r="ZF13" s="433"/>
      <c r="ZG13" s="433"/>
      <c r="ZH13" s="433"/>
      <c r="ZI13" s="433"/>
      <c r="ZJ13" s="433"/>
      <c r="ZK13" s="433"/>
      <c r="ZL13" s="433"/>
      <c r="ZM13" s="433"/>
      <c r="ZN13" s="433"/>
      <c r="ZO13" s="433"/>
      <c r="ZP13" s="433"/>
      <c r="ZQ13" s="433"/>
      <c r="ZR13" s="433"/>
      <c r="ZS13" s="433"/>
      <c r="ZT13" s="433"/>
      <c r="ZU13" s="433"/>
      <c r="ZV13" s="433"/>
      <c r="ZW13" s="433"/>
      <c r="ZX13" s="433"/>
      <c r="ZY13" s="433"/>
      <c r="ZZ13" s="433"/>
      <c r="AAA13" s="433"/>
      <c r="AAB13" s="433"/>
      <c r="AAC13" s="433"/>
      <c r="AAD13" s="433"/>
      <c r="AAE13" s="433"/>
      <c r="AAF13" s="433"/>
      <c r="AAG13" s="433"/>
      <c r="AAH13" s="433"/>
      <c r="AAI13" s="433"/>
      <c r="AAJ13" s="433"/>
      <c r="AAK13" s="433"/>
      <c r="AAL13" s="433"/>
      <c r="AAM13" s="433"/>
      <c r="AAN13" s="433"/>
      <c r="AAO13" s="433"/>
      <c r="AAP13" s="433"/>
      <c r="AAQ13" s="433"/>
      <c r="AAR13" s="433"/>
      <c r="AAS13" s="433"/>
      <c r="AAT13" s="433"/>
      <c r="AAU13" s="433"/>
      <c r="AAV13" s="433"/>
      <c r="AAW13" s="433"/>
      <c r="AAX13" s="433"/>
      <c r="AAY13" s="433"/>
      <c r="AAZ13" s="433"/>
      <c r="ABA13" s="433"/>
      <c r="ABB13" s="433"/>
      <c r="ABC13" s="433"/>
      <c r="ABD13" s="433"/>
      <c r="ABE13" s="433"/>
      <c r="ABF13" s="433"/>
      <c r="ABG13" s="433"/>
      <c r="ABH13" s="433"/>
      <c r="ABI13" s="433"/>
      <c r="ABJ13" s="433"/>
      <c r="ABK13" s="433"/>
      <c r="ABL13" s="433"/>
      <c r="ABM13" s="433"/>
      <c r="ABN13" s="433"/>
      <c r="ABO13" s="433"/>
      <c r="ABP13" s="433"/>
      <c r="ABQ13" s="433"/>
      <c r="ABR13" s="433"/>
      <c r="ABS13" s="433"/>
      <c r="ABT13" s="433"/>
      <c r="ABU13" s="433"/>
      <c r="ABV13" s="433"/>
      <c r="ABW13" s="433"/>
      <c r="ABX13" s="433"/>
      <c r="ABY13" s="433"/>
      <c r="ABZ13" s="433"/>
      <c r="ACA13" s="433"/>
      <c r="ACB13" s="433"/>
      <c r="ACC13" s="433"/>
      <c r="ACD13" s="433"/>
      <c r="ACE13" s="433"/>
      <c r="ACF13" s="433"/>
      <c r="ACG13" s="433"/>
      <c r="ACH13" s="433"/>
      <c r="ACI13" s="433"/>
      <c r="ACJ13" s="433"/>
      <c r="ACK13" s="433"/>
      <c r="ACL13" s="433"/>
      <c r="ACM13" s="433"/>
      <c r="ACN13" s="433"/>
      <c r="ACO13" s="433"/>
      <c r="ACP13" s="433"/>
      <c r="ACQ13" s="433"/>
      <c r="ACR13" s="433"/>
      <c r="ACS13" s="433"/>
      <c r="ACT13" s="433"/>
      <c r="ACU13" s="433"/>
      <c r="ACV13" s="433"/>
      <c r="ACW13" s="433"/>
      <c r="ACX13" s="433"/>
      <c r="ACY13" s="433"/>
      <c r="ACZ13" s="433"/>
      <c r="ADA13" s="433"/>
      <c r="ADB13" s="433"/>
      <c r="ADC13" s="433"/>
      <c r="ADD13" s="433"/>
      <c r="ADE13" s="433"/>
      <c r="ADF13" s="433"/>
      <c r="ADG13" s="433"/>
      <c r="ADH13" s="433"/>
      <c r="ADI13" s="433"/>
      <c r="ADJ13" s="433"/>
      <c r="ADK13" s="433"/>
      <c r="ADL13" s="433"/>
      <c r="ADM13" s="433"/>
      <c r="ADN13" s="433"/>
      <c r="ADO13" s="433"/>
      <c r="ADP13" s="433"/>
      <c r="ADQ13" s="433"/>
      <c r="ADR13" s="433"/>
      <c r="ADS13" s="433"/>
      <c r="ADT13" s="433"/>
      <c r="ADU13" s="433"/>
      <c r="ADV13" s="433"/>
      <c r="ADW13" s="433"/>
      <c r="ADX13" s="433"/>
      <c r="ADY13" s="433"/>
      <c r="ADZ13" s="433"/>
      <c r="AEA13" s="433"/>
      <c r="AEB13" s="433"/>
      <c r="AEC13" s="433"/>
      <c r="AED13" s="433"/>
      <c r="AEE13" s="433"/>
      <c r="AEF13" s="433"/>
      <c r="AEG13" s="433"/>
      <c r="AEH13" s="433"/>
      <c r="AEI13" s="433"/>
      <c r="AEJ13" s="433"/>
      <c r="AEK13" s="433"/>
      <c r="AEL13" s="433"/>
      <c r="AEM13" s="433"/>
      <c r="AEN13" s="433"/>
      <c r="AEO13" s="433"/>
      <c r="AEP13" s="433"/>
      <c r="AEQ13" s="433"/>
      <c r="AER13" s="433"/>
      <c r="AES13" s="433"/>
      <c r="AET13" s="433"/>
      <c r="AEU13" s="433"/>
      <c r="AEV13" s="433"/>
      <c r="AEW13" s="433"/>
      <c r="AEX13" s="433"/>
      <c r="AEY13" s="433"/>
      <c r="AEZ13" s="433"/>
      <c r="AFA13" s="433"/>
      <c r="AFB13" s="433"/>
      <c r="AFC13" s="433"/>
      <c r="AFD13" s="433"/>
      <c r="AFE13" s="433"/>
      <c r="AFF13" s="433"/>
      <c r="AFG13" s="433"/>
      <c r="AFH13" s="433"/>
      <c r="AFI13" s="433"/>
      <c r="AFJ13" s="433"/>
      <c r="AFK13" s="433"/>
      <c r="AFL13" s="433"/>
      <c r="AFM13" s="433"/>
      <c r="AFN13" s="433"/>
      <c r="AFO13" s="433"/>
      <c r="AFP13" s="433"/>
      <c r="AFQ13" s="433"/>
      <c r="AFR13" s="433"/>
      <c r="AFS13" s="433"/>
      <c r="AFT13" s="433"/>
      <c r="AFU13" s="433"/>
      <c r="AFV13" s="433"/>
      <c r="AFW13" s="433"/>
      <c r="AFX13" s="433"/>
      <c r="AFY13" s="433"/>
      <c r="AFZ13" s="433"/>
      <c r="AGA13" s="433"/>
      <c r="AGB13" s="433"/>
      <c r="AGC13" s="433"/>
      <c r="AGD13" s="433"/>
      <c r="AGE13" s="433"/>
      <c r="AGF13" s="433"/>
      <c r="AGG13" s="433"/>
      <c r="AGH13" s="433"/>
      <c r="AGI13" s="433"/>
      <c r="AGJ13" s="433"/>
      <c r="AGK13" s="433"/>
      <c r="AGL13" s="433"/>
      <c r="AGM13" s="433"/>
      <c r="AGN13" s="433"/>
      <c r="AGO13" s="433"/>
      <c r="AGP13" s="433"/>
      <c r="AGQ13" s="433"/>
      <c r="AGR13" s="433"/>
      <c r="AGS13" s="433"/>
      <c r="AGT13" s="433"/>
      <c r="AGU13" s="433"/>
      <c r="AGV13" s="433"/>
      <c r="AGW13" s="433"/>
      <c r="AGX13" s="433"/>
      <c r="AGY13" s="433"/>
      <c r="AGZ13" s="433"/>
      <c r="AHA13" s="433"/>
      <c r="AHB13" s="433"/>
      <c r="AHC13" s="433"/>
      <c r="AHD13" s="433"/>
      <c r="AHE13" s="433"/>
      <c r="AHF13" s="433"/>
      <c r="AHG13" s="433"/>
      <c r="AHH13" s="433"/>
      <c r="AHI13" s="433"/>
      <c r="AHJ13" s="433"/>
      <c r="AHK13" s="433"/>
      <c r="AHL13" s="433"/>
      <c r="AHM13" s="433"/>
      <c r="AHN13" s="433"/>
      <c r="AHO13" s="433"/>
      <c r="AHP13" s="433"/>
      <c r="AHQ13" s="433"/>
      <c r="AHR13" s="433"/>
      <c r="AHS13" s="433"/>
      <c r="AHT13" s="433"/>
      <c r="AHU13" s="433"/>
      <c r="AHV13" s="433"/>
      <c r="AHW13" s="433"/>
      <c r="AHX13" s="433"/>
      <c r="AHY13" s="433"/>
      <c r="AHZ13" s="433"/>
      <c r="AIA13" s="433"/>
      <c r="AIB13" s="433"/>
      <c r="AIC13" s="433"/>
      <c r="AID13" s="433"/>
      <c r="AIE13" s="433"/>
      <c r="AIF13" s="433"/>
      <c r="AIG13" s="433"/>
      <c r="AIH13" s="433"/>
      <c r="AII13" s="433"/>
      <c r="AIJ13" s="433"/>
      <c r="AIK13" s="433"/>
      <c r="AIL13" s="433"/>
      <c r="AIM13" s="433"/>
      <c r="AIN13" s="433"/>
      <c r="AIO13" s="433"/>
      <c r="AIP13" s="433"/>
      <c r="AIQ13" s="433"/>
      <c r="AIR13" s="433"/>
      <c r="AIS13" s="433"/>
      <c r="AIT13" s="433"/>
      <c r="AIU13" s="433"/>
      <c r="AIV13" s="433"/>
      <c r="AIW13" s="433"/>
      <c r="AIX13" s="433"/>
      <c r="AIY13" s="433"/>
      <c r="AIZ13" s="433"/>
      <c r="AJA13" s="433"/>
      <c r="AJB13" s="433"/>
      <c r="AJC13" s="433"/>
      <c r="AJD13" s="433"/>
      <c r="AJE13" s="433"/>
      <c r="AJF13" s="433"/>
      <c r="AJG13" s="433"/>
      <c r="AJH13" s="433"/>
      <c r="AJI13" s="433"/>
      <c r="AJJ13" s="433"/>
      <c r="AJK13" s="433"/>
      <c r="AJL13" s="433"/>
      <c r="AJM13" s="433"/>
      <c r="AJN13" s="433"/>
      <c r="AJO13" s="433"/>
      <c r="AJP13" s="433"/>
      <c r="AJQ13" s="433"/>
      <c r="AJR13" s="433"/>
      <c r="AJS13" s="433"/>
      <c r="AJT13" s="433"/>
      <c r="AJU13" s="433"/>
      <c r="AJV13" s="433"/>
      <c r="AJW13" s="433"/>
      <c r="AJX13" s="433"/>
      <c r="AJY13" s="433"/>
      <c r="AJZ13" s="433"/>
      <c r="AKA13" s="433"/>
      <c r="AKB13" s="433"/>
      <c r="AKC13" s="433"/>
      <c r="AKD13" s="433"/>
      <c r="AKE13" s="433"/>
      <c r="AKF13" s="433"/>
      <c r="AKG13" s="433"/>
      <c r="AKH13" s="433"/>
      <c r="AKI13" s="433"/>
      <c r="AKJ13" s="433"/>
      <c r="AKK13" s="433"/>
      <c r="AKL13" s="433"/>
      <c r="AKM13" s="433"/>
      <c r="AKN13" s="433"/>
      <c r="AKO13" s="433"/>
      <c r="AKP13" s="433"/>
      <c r="AKQ13" s="433"/>
      <c r="AKR13" s="433"/>
      <c r="AKS13" s="433"/>
      <c r="AKT13" s="433"/>
      <c r="AKU13" s="433"/>
      <c r="AKV13" s="433"/>
      <c r="AKW13" s="433"/>
      <c r="AKX13" s="433"/>
      <c r="AKY13" s="433"/>
      <c r="AKZ13" s="433"/>
      <c r="ALA13" s="433"/>
      <c r="ALB13" s="433"/>
      <c r="ALC13" s="433"/>
      <c r="ALD13" s="433"/>
      <c r="ALE13" s="433"/>
      <c r="ALF13" s="433"/>
      <c r="ALG13" s="433"/>
      <c r="ALH13" s="433"/>
      <c r="ALI13" s="433"/>
      <c r="ALJ13" s="433"/>
      <c r="ALK13" s="433"/>
      <c r="ALL13" s="433"/>
      <c r="ALM13" s="433"/>
      <c r="ALN13" s="433"/>
      <c r="ALO13" s="433"/>
      <c r="ALP13" s="433"/>
      <c r="ALQ13" s="433"/>
      <c r="ALR13" s="433"/>
      <c r="ALS13" s="433"/>
      <c r="ALT13" s="433"/>
      <c r="ALU13" s="433"/>
      <c r="ALV13" s="433"/>
      <c r="ALW13" s="433"/>
      <c r="ALX13" s="433"/>
      <c r="ALY13" s="433"/>
      <c r="ALZ13" s="433"/>
      <c r="AMA13" s="433"/>
      <c r="AMB13" s="433"/>
      <c r="AMC13" s="433"/>
      <c r="AMD13" s="433"/>
      <c r="AME13" s="433"/>
      <c r="AMF13" s="433"/>
      <c r="AMG13" s="433"/>
      <c r="AMH13" s="433"/>
      <c r="AMI13" s="433"/>
      <c r="AMJ13" s="433"/>
      <c r="AMK13" s="433"/>
      <c r="AML13" s="433"/>
      <c r="AMM13" s="433"/>
      <c r="AMN13" s="433"/>
      <c r="AMO13" s="433"/>
      <c r="AMP13" s="433"/>
      <c r="AMQ13" s="433"/>
      <c r="AMR13" s="433"/>
      <c r="AMS13" s="433"/>
      <c r="AMT13" s="433"/>
      <c r="AMU13" s="433"/>
      <c r="AMV13" s="433"/>
      <c r="AMW13" s="433"/>
      <c r="AMX13" s="433"/>
      <c r="AMY13" s="433"/>
      <c r="AMZ13" s="433"/>
      <c r="ANA13" s="433"/>
      <c r="ANB13" s="433"/>
      <c r="ANC13" s="433"/>
      <c r="AND13" s="433"/>
      <c r="ANE13" s="433"/>
      <c r="ANF13" s="433"/>
      <c r="ANG13" s="433"/>
      <c r="ANH13" s="433"/>
      <c r="ANI13" s="433"/>
      <c r="ANJ13" s="433"/>
      <c r="ANK13" s="433"/>
      <c r="ANL13" s="433"/>
      <c r="ANM13" s="433"/>
      <c r="ANN13" s="433"/>
      <c r="ANO13" s="433"/>
      <c r="ANP13" s="433"/>
      <c r="ANQ13" s="433"/>
      <c r="ANR13" s="433"/>
      <c r="ANS13" s="433"/>
      <c r="ANT13" s="433"/>
      <c r="ANU13" s="433"/>
      <c r="ANV13" s="433"/>
      <c r="ANW13" s="433"/>
      <c r="ANX13" s="433"/>
      <c r="ANY13" s="433"/>
      <c r="ANZ13" s="433"/>
      <c r="AOA13" s="433"/>
      <c r="AOB13" s="433"/>
      <c r="AOC13" s="433"/>
      <c r="AOD13" s="433"/>
      <c r="AOE13" s="433"/>
      <c r="AOF13" s="433"/>
      <c r="AOG13" s="433"/>
      <c r="AOH13" s="433"/>
      <c r="AOI13" s="433"/>
      <c r="AOJ13" s="433"/>
      <c r="AOK13" s="433"/>
      <c r="AOL13" s="433"/>
      <c r="AOM13" s="433"/>
      <c r="AON13" s="433"/>
      <c r="AOO13" s="433"/>
      <c r="AOP13" s="433"/>
      <c r="AOQ13" s="433"/>
      <c r="AOR13" s="433"/>
      <c r="AOS13" s="433"/>
      <c r="AOT13" s="433"/>
      <c r="AOU13" s="433"/>
      <c r="AOV13" s="433"/>
      <c r="AOW13" s="433"/>
      <c r="AOX13" s="433"/>
      <c r="AOY13" s="433"/>
      <c r="AOZ13" s="433"/>
      <c r="APA13" s="433"/>
      <c r="APB13" s="433"/>
      <c r="APC13" s="433"/>
      <c r="APD13" s="433"/>
      <c r="APE13" s="433"/>
      <c r="APF13" s="433"/>
      <c r="APG13" s="433"/>
      <c r="APH13" s="433"/>
      <c r="API13" s="433"/>
      <c r="APJ13" s="433"/>
      <c r="APK13" s="433"/>
      <c r="APL13" s="433"/>
      <c r="APM13" s="433"/>
      <c r="APN13" s="433"/>
      <c r="APO13" s="433"/>
      <c r="APP13" s="433"/>
      <c r="APQ13" s="433"/>
      <c r="APR13" s="433"/>
      <c r="APS13" s="433"/>
      <c r="APT13" s="433"/>
      <c r="APU13" s="433"/>
      <c r="APV13" s="433"/>
      <c r="APW13" s="433"/>
      <c r="APX13" s="433"/>
      <c r="APY13" s="433"/>
      <c r="APZ13" s="433"/>
      <c r="AQA13" s="433"/>
      <c r="AQB13" s="433"/>
      <c r="AQC13" s="433"/>
      <c r="AQD13" s="433"/>
      <c r="AQE13" s="433"/>
      <c r="AQF13" s="433"/>
      <c r="AQG13" s="433"/>
      <c r="AQH13" s="433"/>
      <c r="AQI13" s="433"/>
      <c r="AQJ13" s="433"/>
      <c r="AQK13" s="433"/>
      <c r="AQL13" s="433"/>
      <c r="AQM13" s="433"/>
      <c r="AQN13" s="433"/>
      <c r="AQO13" s="433"/>
      <c r="AQP13" s="433"/>
      <c r="AQQ13" s="433"/>
      <c r="AQR13" s="433"/>
      <c r="AQS13" s="433"/>
      <c r="AQT13" s="433"/>
      <c r="AQU13" s="433"/>
      <c r="AQV13" s="433"/>
      <c r="AQW13" s="433"/>
      <c r="AQX13" s="433"/>
      <c r="AQY13" s="433"/>
      <c r="AQZ13" s="433"/>
      <c r="ARA13" s="433"/>
      <c r="ARB13" s="433"/>
      <c r="ARC13" s="433"/>
      <c r="ARD13" s="433"/>
      <c r="ARE13" s="433"/>
      <c r="ARF13" s="433"/>
      <c r="ARG13" s="433"/>
      <c r="ARH13" s="433"/>
      <c r="ARI13" s="433"/>
      <c r="ARJ13" s="433"/>
      <c r="ARK13" s="433"/>
      <c r="ARL13" s="433"/>
      <c r="ARM13" s="433"/>
      <c r="ARN13" s="433"/>
      <c r="ARO13" s="433"/>
      <c r="ARP13" s="433"/>
      <c r="ARQ13" s="433"/>
      <c r="ARR13" s="433"/>
      <c r="ARS13" s="433"/>
      <c r="ART13" s="433"/>
      <c r="ARU13" s="433"/>
      <c r="ARV13" s="433"/>
      <c r="ARW13" s="433"/>
      <c r="ARX13" s="433"/>
      <c r="ARY13" s="433"/>
      <c r="ARZ13" s="433"/>
      <c r="ASA13" s="433"/>
      <c r="ASB13" s="433"/>
      <c r="ASC13" s="433"/>
      <c r="ASD13" s="433"/>
      <c r="ASE13" s="433"/>
      <c r="ASF13" s="433"/>
      <c r="ASG13" s="433"/>
      <c r="ASH13" s="433"/>
      <c r="ASI13" s="433"/>
      <c r="ASJ13" s="433"/>
      <c r="ASK13" s="433"/>
      <c r="ASL13" s="433"/>
      <c r="ASM13" s="433"/>
      <c r="ASN13" s="433"/>
      <c r="ASO13" s="433"/>
      <c r="ASP13" s="433"/>
      <c r="ASQ13" s="433"/>
      <c r="ASR13" s="433"/>
      <c r="ASS13" s="433"/>
      <c r="AST13" s="433"/>
      <c r="ASU13" s="433"/>
      <c r="ASV13" s="433"/>
      <c r="ASW13" s="433"/>
      <c r="ASX13" s="433"/>
      <c r="ASY13" s="433"/>
      <c r="ASZ13" s="433"/>
      <c r="ATA13" s="433"/>
      <c r="ATB13" s="433"/>
      <c r="ATC13" s="433"/>
      <c r="ATD13" s="433"/>
      <c r="ATE13" s="433"/>
      <c r="ATF13" s="433"/>
      <c r="ATG13" s="433"/>
      <c r="ATH13" s="433"/>
      <c r="ATI13" s="433"/>
      <c r="ATJ13" s="433"/>
      <c r="ATK13" s="433"/>
      <c r="ATL13" s="433"/>
      <c r="ATM13" s="433"/>
      <c r="ATN13" s="433"/>
      <c r="ATO13" s="433"/>
      <c r="ATP13" s="433"/>
      <c r="ATQ13" s="433"/>
      <c r="ATR13" s="433"/>
      <c r="ATS13" s="433"/>
      <c r="ATT13" s="433"/>
      <c r="ATU13" s="433"/>
      <c r="ATV13" s="433"/>
      <c r="ATW13" s="433"/>
      <c r="ATX13" s="433"/>
      <c r="ATY13" s="433"/>
      <c r="ATZ13" s="433"/>
      <c r="AUA13" s="433"/>
      <c r="AUB13" s="433"/>
      <c r="AUC13" s="433"/>
      <c r="AUD13" s="433"/>
      <c r="AUE13" s="433"/>
      <c r="AUF13" s="433"/>
      <c r="AUG13" s="433"/>
      <c r="AUH13" s="433"/>
      <c r="AUI13" s="433"/>
      <c r="AUJ13" s="433"/>
      <c r="AUK13" s="433"/>
      <c r="AUL13" s="433"/>
      <c r="AUM13" s="433"/>
      <c r="AUN13" s="433"/>
      <c r="AUO13" s="433"/>
      <c r="AUP13" s="433"/>
      <c r="AUQ13" s="433"/>
      <c r="AUR13" s="433"/>
      <c r="AUS13" s="433"/>
      <c r="AUT13" s="433"/>
      <c r="AUU13" s="433"/>
      <c r="AUV13" s="433"/>
      <c r="AUW13" s="433"/>
      <c r="AUX13" s="433"/>
      <c r="AUY13" s="433"/>
      <c r="AUZ13" s="433"/>
      <c r="AVA13" s="433"/>
      <c r="AVB13" s="433"/>
      <c r="AVC13" s="433"/>
      <c r="AVD13" s="433"/>
      <c r="AVE13" s="433"/>
      <c r="AVF13" s="433"/>
      <c r="AVG13" s="433"/>
      <c r="AVH13" s="433"/>
      <c r="AVI13" s="433"/>
      <c r="AVJ13" s="433"/>
      <c r="AVK13" s="433"/>
      <c r="AVL13" s="433"/>
      <c r="AVM13" s="433"/>
      <c r="AVN13" s="433"/>
      <c r="AVO13" s="433"/>
      <c r="AVP13" s="433"/>
      <c r="AVQ13" s="433"/>
      <c r="AVR13" s="433"/>
      <c r="AVS13" s="433"/>
      <c r="AVT13" s="433"/>
      <c r="AVU13" s="433"/>
      <c r="AVV13" s="433"/>
      <c r="AVW13" s="433"/>
      <c r="AVX13" s="433"/>
      <c r="AVY13" s="433"/>
      <c r="AVZ13" s="433"/>
      <c r="AWA13" s="433"/>
      <c r="AWB13" s="433"/>
      <c r="AWC13" s="433"/>
      <c r="AWD13" s="433"/>
      <c r="AWE13" s="433"/>
      <c r="AWF13" s="433"/>
      <c r="AWG13" s="433"/>
      <c r="AWH13" s="433"/>
      <c r="AWI13" s="433"/>
      <c r="AWJ13" s="433"/>
      <c r="AWK13" s="433"/>
      <c r="AWL13" s="433"/>
      <c r="AWM13" s="433"/>
      <c r="AWN13" s="433"/>
      <c r="AWO13" s="433"/>
      <c r="AWP13" s="433"/>
      <c r="AWQ13" s="433"/>
      <c r="AWR13" s="433"/>
      <c r="AWS13" s="433"/>
      <c r="AWT13" s="433"/>
      <c r="AWU13" s="433"/>
      <c r="AWV13" s="433"/>
      <c r="AWW13" s="433"/>
      <c r="AWX13" s="433"/>
      <c r="AWY13" s="433"/>
      <c r="AWZ13" s="433"/>
      <c r="AXA13" s="433"/>
      <c r="AXB13" s="433"/>
      <c r="AXC13" s="433"/>
      <c r="AXD13" s="433"/>
      <c r="AXE13" s="433"/>
      <c r="AXF13" s="433"/>
      <c r="AXG13" s="433"/>
      <c r="AXH13" s="433"/>
      <c r="AXI13" s="433"/>
      <c r="AXJ13" s="433"/>
      <c r="AXK13" s="433"/>
      <c r="AXL13" s="433"/>
      <c r="AXM13" s="433"/>
      <c r="AXN13" s="433"/>
      <c r="AXO13" s="433"/>
      <c r="AXP13" s="433"/>
      <c r="AXQ13" s="433"/>
      <c r="AXR13" s="433"/>
      <c r="AXS13" s="433"/>
      <c r="AXT13" s="433"/>
      <c r="AXU13" s="433"/>
      <c r="AXV13" s="433"/>
      <c r="AXW13" s="433"/>
      <c r="AXX13" s="433"/>
      <c r="AXY13" s="433"/>
      <c r="AXZ13" s="433"/>
      <c r="AYA13" s="433"/>
      <c r="AYB13" s="433"/>
      <c r="AYC13" s="433"/>
      <c r="AYD13" s="433"/>
      <c r="AYE13" s="433"/>
      <c r="AYF13" s="433"/>
      <c r="AYG13" s="433"/>
      <c r="AYH13" s="433"/>
      <c r="AYI13" s="433"/>
      <c r="AYJ13" s="433"/>
      <c r="AYK13" s="433"/>
      <c r="AYL13" s="433"/>
      <c r="AYM13" s="433"/>
      <c r="AYN13" s="433"/>
      <c r="AYO13" s="433"/>
      <c r="AYP13" s="433"/>
      <c r="AYQ13" s="433"/>
      <c r="AYR13" s="433"/>
      <c r="AYS13" s="433"/>
      <c r="AYT13" s="433"/>
      <c r="AYU13" s="433"/>
      <c r="AYV13" s="433"/>
      <c r="AYW13" s="433"/>
      <c r="AYX13" s="433"/>
      <c r="AYY13" s="433"/>
      <c r="AYZ13" s="433"/>
      <c r="AZA13" s="433"/>
      <c r="AZB13" s="433"/>
      <c r="AZC13" s="433"/>
      <c r="AZD13" s="433"/>
      <c r="AZE13" s="433"/>
      <c r="AZF13" s="433"/>
      <c r="AZG13" s="433"/>
      <c r="AZH13" s="433"/>
      <c r="AZI13" s="433"/>
      <c r="AZJ13" s="433"/>
      <c r="AZK13" s="433"/>
      <c r="AZL13" s="433"/>
      <c r="AZM13" s="433"/>
      <c r="AZN13" s="433"/>
      <c r="AZO13" s="433"/>
      <c r="AZP13" s="433"/>
      <c r="AZQ13" s="433"/>
      <c r="AZR13" s="433"/>
      <c r="AZS13" s="433"/>
      <c r="AZT13" s="433"/>
      <c r="AZU13" s="433"/>
      <c r="AZV13" s="433"/>
      <c r="AZW13" s="433"/>
      <c r="AZX13" s="433"/>
      <c r="AZY13" s="433"/>
      <c r="AZZ13" s="433"/>
      <c r="BAA13" s="433"/>
      <c r="BAB13" s="433"/>
      <c r="BAC13" s="433"/>
      <c r="BAD13" s="433"/>
      <c r="BAE13" s="433"/>
      <c r="BAF13" s="433"/>
      <c r="BAG13" s="433"/>
      <c r="BAH13" s="433"/>
      <c r="BAI13" s="433"/>
      <c r="BAJ13" s="433"/>
      <c r="BAK13" s="433"/>
      <c r="BAL13" s="433"/>
      <c r="BAM13" s="433"/>
      <c r="BAN13" s="433"/>
      <c r="BAO13" s="433"/>
      <c r="BAP13" s="433"/>
      <c r="BAQ13" s="433"/>
      <c r="BAR13" s="433"/>
      <c r="BAS13" s="433"/>
      <c r="BAT13" s="433"/>
      <c r="BAU13" s="433"/>
      <c r="BAV13" s="433"/>
      <c r="BAW13" s="433"/>
      <c r="BAX13" s="433"/>
      <c r="BAY13" s="433"/>
      <c r="BAZ13" s="433"/>
      <c r="BBA13" s="433"/>
      <c r="BBB13" s="433"/>
      <c r="BBC13" s="433"/>
      <c r="BBD13" s="433"/>
      <c r="BBE13" s="433"/>
      <c r="BBF13" s="433"/>
      <c r="BBG13" s="433"/>
      <c r="BBH13" s="433"/>
      <c r="BBI13" s="433"/>
      <c r="BBJ13" s="433"/>
      <c r="BBK13" s="433"/>
      <c r="BBL13" s="433"/>
      <c r="BBM13" s="433"/>
      <c r="BBN13" s="433"/>
      <c r="BBO13" s="433"/>
      <c r="BBP13" s="433"/>
      <c r="BBQ13" s="433"/>
      <c r="BBR13" s="433"/>
      <c r="BBS13" s="433"/>
      <c r="BBT13" s="433"/>
      <c r="BBU13" s="433"/>
      <c r="BBV13" s="433"/>
      <c r="BBW13" s="433"/>
      <c r="BBX13" s="433"/>
      <c r="BBY13" s="433"/>
      <c r="BBZ13" s="433"/>
      <c r="BCA13" s="433"/>
      <c r="BCB13" s="433"/>
      <c r="BCC13" s="433"/>
      <c r="BCD13" s="433"/>
      <c r="BCE13" s="433"/>
      <c r="BCF13" s="433"/>
      <c r="BCG13" s="433"/>
      <c r="BCH13" s="433"/>
      <c r="BCI13" s="433"/>
      <c r="BCJ13" s="433"/>
      <c r="BCK13" s="433"/>
      <c r="BCL13" s="433"/>
      <c r="BCM13" s="433"/>
      <c r="BCN13" s="433"/>
      <c r="BCO13" s="433"/>
      <c r="BCP13" s="433"/>
      <c r="BCQ13" s="433"/>
      <c r="BCR13" s="433"/>
      <c r="BCS13" s="433"/>
      <c r="BCT13" s="433"/>
      <c r="BCU13" s="433"/>
      <c r="BCV13" s="433"/>
      <c r="BCW13" s="433"/>
      <c r="BCX13" s="433"/>
      <c r="BCY13" s="433"/>
      <c r="BCZ13" s="433"/>
      <c r="BDA13" s="433"/>
      <c r="BDB13" s="433"/>
      <c r="BDC13" s="433"/>
      <c r="BDD13" s="433"/>
      <c r="BDE13" s="433"/>
      <c r="BDF13" s="433"/>
      <c r="BDG13" s="433"/>
      <c r="BDH13" s="433"/>
      <c r="BDI13" s="433"/>
      <c r="BDJ13" s="433"/>
      <c r="BDK13" s="433"/>
      <c r="BDL13" s="433"/>
      <c r="BDM13" s="433"/>
      <c r="BDN13" s="433"/>
      <c r="BDO13" s="433"/>
      <c r="BDP13" s="433"/>
      <c r="BDQ13" s="433"/>
      <c r="BDR13" s="433"/>
      <c r="BDS13" s="433"/>
      <c r="BDT13" s="433"/>
      <c r="BDU13" s="433"/>
      <c r="BDV13" s="433"/>
      <c r="BDW13" s="433"/>
      <c r="BDX13" s="433"/>
      <c r="BDY13" s="433"/>
      <c r="BDZ13" s="433"/>
      <c r="BEA13" s="433"/>
      <c r="BEB13" s="433"/>
      <c r="BEC13" s="433"/>
      <c r="BED13" s="433"/>
      <c r="BEE13" s="433"/>
      <c r="BEF13" s="433"/>
      <c r="BEG13" s="433"/>
      <c r="BEH13" s="433"/>
      <c r="BEI13" s="433"/>
      <c r="BEJ13" s="433"/>
      <c r="BEK13" s="433"/>
      <c r="BEL13" s="433"/>
      <c r="BEM13" s="433"/>
      <c r="BEN13" s="433"/>
      <c r="BEO13" s="433"/>
      <c r="BEP13" s="433"/>
      <c r="BEQ13" s="433"/>
      <c r="BER13" s="433"/>
      <c r="BES13" s="433"/>
      <c r="BET13" s="433"/>
      <c r="BEU13" s="433"/>
      <c r="BEV13" s="433"/>
      <c r="BEW13" s="433"/>
      <c r="BEX13" s="433"/>
      <c r="BEY13" s="433"/>
      <c r="BEZ13" s="433"/>
      <c r="BFA13" s="433"/>
      <c r="BFB13" s="433"/>
      <c r="BFC13" s="433"/>
      <c r="BFD13" s="433"/>
      <c r="BFE13" s="433"/>
      <c r="BFF13" s="433"/>
      <c r="BFG13" s="433"/>
      <c r="BFH13" s="433"/>
      <c r="BFI13" s="433"/>
      <c r="BFJ13" s="433"/>
      <c r="BFK13" s="433"/>
      <c r="BFL13" s="433"/>
      <c r="BFM13" s="433"/>
      <c r="BFN13" s="433"/>
      <c r="BFO13" s="433"/>
      <c r="BFP13" s="433"/>
      <c r="BFQ13" s="433"/>
      <c r="BFR13" s="433"/>
      <c r="BFS13" s="433"/>
      <c r="BFT13" s="433"/>
      <c r="BFU13" s="433"/>
      <c r="BFV13" s="433"/>
      <c r="BFW13" s="433"/>
      <c r="BFX13" s="433"/>
      <c r="BFY13" s="433"/>
      <c r="BFZ13" s="433"/>
      <c r="BGA13" s="433"/>
      <c r="BGB13" s="433"/>
      <c r="BGC13" s="433"/>
      <c r="BGD13" s="433"/>
      <c r="BGE13" s="433"/>
      <c r="BGF13" s="433"/>
      <c r="BGG13" s="433"/>
      <c r="BGH13" s="433"/>
      <c r="BGI13" s="433"/>
      <c r="BGJ13" s="433"/>
      <c r="BGK13" s="433"/>
      <c r="BGL13" s="433"/>
      <c r="BGM13" s="433"/>
      <c r="BGN13" s="433"/>
      <c r="BGO13" s="433"/>
      <c r="BGP13" s="433"/>
      <c r="BGQ13" s="433"/>
      <c r="BGR13" s="433"/>
      <c r="BGS13" s="433"/>
      <c r="BGT13" s="433"/>
      <c r="BGU13" s="433"/>
      <c r="BGV13" s="433"/>
      <c r="BGW13" s="433"/>
      <c r="BGX13" s="433"/>
      <c r="BGY13" s="433"/>
      <c r="BGZ13" s="433"/>
      <c r="BHA13" s="433"/>
      <c r="BHB13" s="433"/>
      <c r="BHC13" s="433"/>
      <c r="BHD13" s="433"/>
      <c r="BHE13" s="433"/>
      <c r="BHF13" s="433"/>
      <c r="BHG13" s="433"/>
      <c r="BHH13" s="433"/>
      <c r="BHI13" s="433"/>
      <c r="BHJ13" s="433"/>
      <c r="BHK13" s="433"/>
      <c r="BHL13" s="433"/>
      <c r="BHM13" s="433"/>
      <c r="BHN13" s="433"/>
      <c r="BHO13" s="433"/>
      <c r="BHP13" s="433"/>
      <c r="BHQ13" s="433"/>
      <c r="BHR13" s="433"/>
      <c r="BHS13" s="433"/>
      <c r="BHT13" s="433"/>
      <c r="BHU13" s="433"/>
      <c r="BHV13" s="433"/>
      <c r="BHW13" s="433"/>
      <c r="BHX13" s="433"/>
      <c r="BHY13" s="433"/>
      <c r="BHZ13" s="433"/>
      <c r="BIA13" s="433"/>
      <c r="BIB13" s="433"/>
      <c r="BIC13" s="433"/>
      <c r="BID13" s="433"/>
      <c r="BIE13" s="433"/>
      <c r="BIF13" s="433"/>
      <c r="BIG13" s="433"/>
      <c r="BIH13" s="433"/>
      <c r="BII13" s="433"/>
      <c r="BIJ13" s="433"/>
      <c r="BIK13" s="433"/>
      <c r="BIL13" s="433"/>
      <c r="BIM13" s="433"/>
      <c r="BIN13" s="433"/>
      <c r="BIO13" s="433"/>
      <c r="BIP13" s="433"/>
      <c r="BIQ13" s="433"/>
      <c r="BIR13" s="433"/>
      <c r="BIS13" s="433"/>
      <c r="BIT13" s="433"/>
      <c r="BIU13" s="433"/>
      <c r="BIV13" s="433"/>
      <c r="BIW13" s="433"/>
      <c r="BIX13" s="433"/>
      <c r="BIY13" s="433"/>
      <c r="BIZ13" s="433"/>
      <c r="BJA13" s="433"/>
      <c r="BJB13" s="433"/>
      <c r="BJC13" s="433"/>
      <c r="BJD13" s="433"/>
      <c r="BJE13" s="433"/>
      <c r="BJF13" s="433"/>
      <c r="BJG13" s="433"/>
      <c r="BJH13" s="433"/>
      <c r="BJI13" s="433"/>
      <c r="BJJ13" s="433"/>
      <c r="BJK13" s="433"/>
      <c r="BJL13" s="433"/>
      <c r="BJM13" s="433"/>
      <c r="BJN13" s="433"/>
      <c r="BJO13" s="433"/>
      <c r="BJP13" s="433"/>
      <c r="BJQ13" s="433"/>
      <c r="BJR13" s="433"/>
      <c r="BJS13" s="433"/>
      <c r="BJT13" s="433"/>
      <c r="BJU13" s="433"/>
      <c r="BJV13" s="433"/>
      <c r="BJW13" s="433"/>
      <c r="BJX13" s="433"/>
      <c r="BJY13" s="433"/>
      <c r="BJZ13" s="433"/>
      <c r="BKA13" s="433"/>
      <c r="BKB13" s="433"/>
      <c r="BKC13" s="433"/>
      <c r="BKD13" s="433"/>
      <c r="BKE13" s="433"/>
      <c r="BKF13" s="433"/>
      <c r="BKG13" s="433"/>
      <c r="BKH13" s="433"/>
      <c r="BKI13" s="433"/>
      <c r="BKJ13" s="433"/>
      <c r="BKK13" s="433"/>
      <c r="BKL13" s="433"/>
      <c r="BKM13" s="433"/>
      <c r="BKN13" s="433"/>
      <c r="BKO13" s="433"/>
      <c r="BKP13" s="433"/>
      <c r="BKQ13" s="433"/>
      <c r="BKR13" s="433"/>
      <c r="BKS13" s="433"/>
      <c r="BKT13" s="433"/>
      <c r="BKU13" s="433"/>
      <c r="BKV13" s="433"/>
      <c r="BKW13" s="433"/>
      <c r="BKX13" s="433"/>
      <c r="BKY13" s="433"/>
      <c r="BKZ13" s="433"/>
      <c r="BLA13" s="433"/>
      <c r="BLB13" s="433"/>
      <c r="BLC13" s="433"/>
      <c r="BLD13" s="433"/>
      <c r="BLE13" s="433"/>
      <c r="BLF13" s="433"/>
      <c r="BLG13" s="433"/>
      <c r="BLH13" s="433"/>
      <c r="BLI13" s="433"/>
      <c r="BLJ13" s="433"/>
      <c r="BLK13" s="433"/>
      <c r="BLL13" s="433"/>
      <c r="BLM13" s="433"/>
      <c r="BLN13" s="433"/>
      <c r="BLO13" s="433"/>
      <c r="BLP13" s="433"/>
      <c r="BLQ13" s="433"/>
      <c r="BLR13" s="433"/>
      <c r="BLS13" s="433"/>
      <c r="BLT13" s="433"/>
      <c r="BLU13" s="433"/>
      <c r="BLV13" s="433"/>
      <c r="BLW13" s="433"/>
      <c r="BLX13" s="433"/>
      <c r="BLY13" s="433"/>
      <c r="BLZ13" s="433"/>
      <c r="BMA13" s="433"/>
      <c r="BMB13" s="433"/>
      <c r="BMC13" s="433"/>
      <c r="BMD13" s="433"/>
      <c r="BME13" s="433"/>
      <c r="BMF13" s="433"/>
      <c r="BMG13" s="433"/>
      <c r="BMH13" s="433"/>
      <c r="BMI13" s="433"/>
      <c r="BMJ13" s="433"/>
      <c r="BMK13" s="433"/>
      <c r="BML13" s="433"/>
      <c r="BMM13" s="433"/>
      <c r="BMN13" s="433"/>
      <c r="BMO13" s="433"/>
      <c r="BMP13" s="433"/>
      <c r="BMQ13" s="433"/>
      <c r="BMR13" s="433"/>
      <c r="BMS13" s="433"/>
      <c r="BMT13" s="433"/>
      <c r="BMU13" s="433"/>
      <c r="BMV13" s="433"/>
      <c r="BMW13" s="433"/>
      <c r="BMX13" s="433"/>
      <c r="BMY13" s="433"/>
      <c r="BMZ13" s="433"/>
      <c r="BNA13" s="433"/>
      <c r="BNB13" s="433"/>
      <c r="BNC13" s="433"/>
      <c r="BND13" s="433"/>
      <c r="BNE13" s="433"/>
      <c r="BNF13" s="433"/>
      <c r="BNG13" s="433"/>
      <c r="BNH13" s="433"/>
      <c r="BNI13" s="433"/>
      <c r="BNJ13" s="433"/>
      <c r="BNK13" s="433"/>
      <c r="BNL13" s="433"/>
      <c r="BNM13" s="433"/>
      <c r="BNN13" s="433"/>
      <c r="BNO13" s="433"/>
      <c r="BNP13" s="433"/>
      <c r="BNQ13" s="433"/>
      <c r="BNR13" s="433"/>
      <c r="BNS13" s="433"/>
      <c r="BNT13" s="433"/>
      <c r="BNU13" s="433"/>
      <c r="BNV13" s="433"/>
      <c r="BNW13" s="433"/>
      <c r="BNX13" s="433"/>
      <c r="BNY13" s="433"/>
      <c r="BNZ13" s="433"/>
      <c r="BOA13" s="433"/>
      <c r="BOB13" s="433"/>
      <c r="BOC13" s="433"/>
      <c r="BOD13" s="433"/>
      <c r="BOE13" s="433"/>
      <c r="BOF13" s="433"/>
      <c r="BOG13" s="433"/>
      <c r="BOH13" s="433"/>
      <c r="BOI13" s="433"/>
      <c r="BOJ13" s="433"/>
      <c r="BOK13" s="433"/>
      <c r="BOL13" s="433"/>
      <c r="BOM13" s="433"/>
      <c r="BON13" s="433"/>
      <c r="BOO13" s="433"/>
      <c r="BOP13" s="433"/>
      <c r="BOQ13" s="433"/>
      <c r="BOR13" s="433"/>
      <c r="BOS13" s="433"/>
      <c r="BOT13" s="433"/>
      <c r="BOU13" s="433"/>
      <c r="BOV13" s="433"/>
      <c r="BOW13" s="433"/>
      <c r="BOX13" s="433"/>
      <c r="BOY13" s="433"/>
      <c r="BOZ13" s="433"/>
      <c r="BPA13" s="433"/>
      <c r="BPB13" s="433"/>
      <c r="BPC13" s="433"/>
      <c r="BPD13" s="433"/>
      <c r="BPE13" s="433"/>
      <c r="BPF13" s="433"/>
      <c r="BPG13" s="433"/>
      <c r="BPH13" s="433"/>
      <c r="BPI13" s="433"/>
      <c r="BPJ13" s="433"/>
      <c r="BPK13" s="433"/>
      <c r="BPL13" s="433"/>
      <c r="BPM13" s="433"/>
      <c r="BPN13" s="433"/>
      <c r="BPO13" s="433"/>
      <c r="BPP13" s="433"/>
      <c r="BPQ13" s="433"/>
      <c r="BPR13" s="433"/>
      <c r="BPS13" s="433"/>
      <c r="BPT13" s="433"/>
      <c r="BPU13" s="433"/>
      <c r="BPV13" s="433"/>
      <c r="BPW13" s="433"/>
      <c r="BPX13" s="433"/>
      <c r="BPY13" s="433"/>
      <c r="BPZ13" s="433"/>
      <c r="BQA13" s="433"/>
      <c r="BQB13" s="433"/>
      <c r="BQC13" s="433"/>
      <c r="BQD13" s="433"/>
      <c r="BQE13" s="433"/>
      <c r="BQF13" s="433"/>
      <c r="BQG13" s="433"/>
      <c r="BQH13" s="433"/>
      <c r="BQI13" s="433"/>
      <c r="BQJ13" s="433"/>
      <c r="BQK13" s="433"/>
      <c r="BQL13" s="433"/>
      <c r="BQM13" s="433"/>
      <c r="BQN13" s="433"/>
      <c r="BQO13" s="433"/>
      <c r="BQP13" s="433"/>
      <c r="BQQ13" s="433"/>
      <c r="BQR13" s="433"/>
      <c r="BQS13" s="433"/>
      <c r="BQT13" s="433"/>
      <c r="BQU13" s="433"/>
      <c r="BQV13" s="433"/>
      <c r="BQW13" s="433"/>
      <c r="BQX13" s="433"/>
      <c r="BQY13" s="433"/>
      <c r="BQZ13" s="433"/>
      <c r="BRA13" s="433"/>
      <c r="BRB13" s="433"/>
      <c r="BRC13" s="433"/>
      <c r="BRD13" s="433"/>
      <c r="BRE13" s="433"/>
      <c r="BRF13" s="433"/>
      <c r="BRG13" s="433"/>
      <c r="BRH13" s="433"/>
      <c r="BRI13" s="433"/>
      <c r="BRJ13" s="433"/>
      <c r="BRK13" s="433"/>
      <c r="BRL13" s="433"/>
      <c r="BRM13" s="433"/>
      <c r="BRN13" s="433"/>
      <c r="BRO13" s="433"/>
      <c r="BRP13" s="433"/>
      <c r="BRQ13" s="433"/>
      <c r="BRR13" s="433"/>
      <c r="BRS13" s="433"/>
      <c r="BRT13" s="433"/>
      <c r="BRU13" s="433"/>
      <c r="BRV13" s="433"/>
      <c r="BRW13" s="433"/>
      <c r="BRX13" s="433"/>
      <c r="BRY13" s="433"/>
      <c r="BRZ13" s="433"/>
      <c r="BSA13" s="433"/>
      <c r="BSB13" s="433"/>
      <c r="BSC13" s="433"/>
      <c r="BSD13" s="433"/>
      <c r="BSE13" s="433"/>
      <c r="BSF13" s="433"/>
      <c r="BSG13" s="433"/>
      <c r="BSH13" s="433"/>
      <c r="BSI13" s="433"/>
      <c r="BSJ13" s="433"/>
      <c r="BSK13" s="433"/>
      <c r="BSL13" s="433"/>
      <c r="BSM13" s="433"/>
      <c r="BSN13" s="433"/>
      <c r="BSO13" s="433"/>
      <c r="BSP13" s="433"/>
      <c r="BSQ13" s="433"/>
      <c r="BSR13" s="433"/>
      <c r="BSS13" s="433"/>
      <c r="BST13" s="433"/>
      <c r="BSU13" s="433"/>
      <c r="BSV13" s="433"/>
      <c r="BSW13" s="433"/>
      <c r="BSX13" s="433"/>
      <c r="BSY13" s="433"/>
      <c r="BSZ13" s="433"/>
      <c r="BTA13" s="433"/>
      <c r="BTB13" s="433"/>
      <c r="BTC13" s="433"/>
      <c r="BTD13" s="433"/>
      <c r="BTE13" s="433"/>
      <c r="BTF13" s="433"/>
      <c r="BTG13" s="433"/>
      <c r="BTH13" s="433"/>
      <c r="BTI13" s="433"/>
      <c r="BTJ13" s="433"/>
      <c r="BTK13" s="433"/>
      <c r="BTL13" s="433"/>
      <c r="BTM13" s="433"/>
      <c r="BTN13" s="433"/>
      <c r="BTO13" s="433"/>
      <c r="BTP13" s="433"/>
      <c r="BTQ13" s="433"/>
      <c r="BTR13" s="433"/>
      <c r="BTS13" s="433"/>
      <c r="BTT13" s="433"/>
      <c r="BTU13" s="433"/>
      <c r="BTV13" s="433"/>
      <c r="BTW13" s="433"/>
      <c r="BTX13" s="433"/>
      <c r="BTY13" s="433"/>
      <c r="BTZ13" s="433"/>
      <c r="BUA13" s="433"/>
      <c r="BUB13" s="433"/>
      <c r="BUC13" s="433"/>
      <c r="BUD13" s="433"/>
      <c r="BUE13" s="433"/>
      <c r="BUF13" s="433"/>
      <c r="BUG13" s="433"/>
      <c r="BUH13" s="433"/>
      <c r="BUI13" s="433"/>
      <c r="BUJ13" s="433"/>
      <c r="BUK13" s="433"/>
      <c r="BUL13" s="433"/>
      <c r="BUM13" s="433"/>
      <c r="BUN13" s="433"/>
      <c r="BUO13" s="433"/>
      <c r="BUP13" s="433"/>
      <c r="BUQ13" s="433"/>
      <c r="BUR13" s="433"/>
      <c r="BUS13" s="433"/>
      <c r="BUT13" s="433"/>
      <c r="BUU13" s="433"/>
      <c r="BUV13" s="433"/>
      <c r="BUW13" s="433"/>
      <c r="BUX13" s="433"/>
      <c r="BUY13" s="433"/>
      <c r="BUZ13" s="433"/>
      <c r="BVA13" s="433"/>
      <c r="BVB13" s="433"/>
      <c r="BVC13" s="433"/>
      <c r="BVD13" s="433"/>
      <c r="BVE13" s="433"/>
      <c r="BVF13" s="433"/>
      <c r="BVG13" s="433"/>
      <c r="BVH13" s="433"/>
      <c r="BVI13" s="433"/>
      <c r="BVJ13" s="433"/>
      <c r="BVK13" s="433"/>
      <c r="BVL13" s="433"/>
      <c r="BVM13" s="433"/>
      <c r="BVN13" s="433"/>
      <c r="BVO13" s="433"/>
      <c r="BVP13" s="433"/>
      <c r="BVQ13" s="433"/>
      <c r="BVR13" s="433"/>
      <c r="BVS13" s="433"/>
      <c r="BVT13" s="433"/>
      <c r="BVU13" s="433"/>
      <c r="BVV13" s="433"/>
      <c r="BVW13" s="433"/>
      <c r="BVX13" s="433"/>
      <c r="BVY13" s="433"/>
      <c r="BVZ13" s="433"/>
      <c r="BWA13" s="433"/>
      <c r="BWB13" s="433"/>
      <c r="BWC13" s="433"/>
    </row>
    <row r="14" spans="1:1953" x14ac:dyDescent="0.25">
      <c r="A14" s="501" t="s">
        <v>1263</v>
      </c>
      <c r="B14" s="502">
        <v>3608.542130228203</v>
      </c>
      <c r="C14" s="450">
        <v>3654.3089060656898</v>
      </c>
      <c r="E14" s="497"/>
      <c r="F14" s="497"/>
      <c r="G14" s="497"/>
      <c r="H14" s="497"/>
      <c r="I14" s="498"/>
      <c r="J14" s="498"/>
      <c r="K14" s="498"/>
      <c r="N14" s="434">
        <v>2.5</v>
      </c>
    </row>
    <row r="15" spans="1:1953" x14ac:dyDescent="0.25">
      <c r="A15" s="503" t="s">
        <v>1372</v>
      </c>
      <c r="B15" s="504">
        <v>1502.9572776</v>
      </c>
      <c r="C15" s="454">
        <v>119.06313458999999</v>
      </c>
      <c r="E15" s="497"/>
      <c r="F15" s="497"/>
      <c r="G15" s="497"/>
      <c r="H15" s="497"/>
      <c r="I15" s="498"/>
      <c r="J15" s="498"/>
      <c r="K15" s="498"/>
    </row>
    <row r="16" spans="1:1953" x14ac:dyDescent="0.25">
      <c r="A16" s="503" t="s">
        <v>1373</v>
      </c>
      <c r="B16" s="504">
        <v>355.23122782000002</v>
      </c>
      <c r="C16" s="454">
        <v>345.84556141000002</v>
      </c>
      <c r="E16" s="497"/>
      <c r="F16" s="497"/>
      <c r="G16" s="497"/>
      <c r="H16" s="497"/>
      <c r="I16" s="498"/>
      <c r="J16" s="498"/>
      <c r="K16" s="498"/>
    </row>
    <row r="17" spans="1:11" x14ac:dyDescent="0.25">
      <c r="A17" s="503" t="s">
        <v>1374</v>
      </c>
      <c r="B17" s="504">
        <v>1750.3536248082025</v>
      </c>
      <c r="C17" s="454">
        <v>3189.4002100656903</v>
      </c>
      <c r="E17" s="497"/>
      <c r="F17" s="497"/>
      <c r="G17" s="497"/>
      <c r="H17" s="497"/>
      <c r="I17" s="498"/>
      <c r="J17" s="498"/>
      <c r="K17" s="498"/>
    </row>
    <row r="18" spans="1:11" x14ac:dyDescent="0.25">
      <c r="A18" s="501" t="s">
        <v>1267</v>
      </c>
      <c r="B18" s="502">
        <v>940.22077068999988</v>
      </c>
      <c r="C18" s="450">
        <v>1010.51051523</v>
      </c>
      <c r="E18" s="497"/>
      <c r="F18" s="497"/>
      <c r="G18" s="497"/>
      <c r="H18" s="497"/>
      <c r="I18" s="498"/>
      <c r="J18" s="498"/>
      <c r="K18" s="498"/>
    </row>
    <row r="19" spans="1:11" x14ac:dyDescent="0.25">
      <c r="A19" s="501" t="s">
        <v>1268</v>
      </c>
      <c r="B19" s="502">
        <v>4040.1997807821649</v>
      </c>
      <c r="C19" s="450">
        <v>5519.2941889364456</v>
      </c>
      <c r="E19" s="497"/>
      <c r="F19" s="497"/>
      <c r="G19" s="497"/>
      <c r="H19" s="497"/>
      <c r="I19" s="498"/>
      <c r="J19" s="498"/>
      <c r="K19" s="498"/>
    </row>
    <row r="20" spans="1:11" x14ac:dyDescent="0.25">
      <c r="A20" s="501" t="s">
        <v>1269</v>
      </c>
      <c r="B20" s="502">
        <v>2922.7042334446633</v>
      </c>
      <c r="C20" s="450">
        <v>3852.718430190725</v>
      </c>
      <c r="E20" s="497"/>
      <c r="F20" s="497"/>
      <c r="G20" s="497"/>
      <c r="H20" s="497"/>
      <c r="I20" s="498"/>
      <c r="J20" s="498"/>
      <c r="K20" s="498"/>
    </row>
    <row r="21" spans="1:11" x14ac:dyDescent="0.25">
      <c r="A21" s="501" t="s">
        <v>1270</v>
      </c>
      <c r="B21" s="502">
        <v>92.021182274156089</v>
      </c>
      <c r="C21" s="450">
        <v>108.85317507539824</v>
      </c>
      <c r="E21" s="497"/>
      <c r="F21" s="497"/>
      <c r="G21" s="497"/>
      <c r="H21" s="497"/>
      <c r="I21" s="498"/>
      <c r="J21" s="498"/>
      <c r="K21" s="498"/>
    </row>
    <row r="22" spans="1:11" x14ac:dyDescent="0.25">
      <c r="A22" s="501" t="s">
        <v>1271</v>
      </c>
      <c r="B22" s="502">
        <v>707.40381693000006</v>
      </c>
      <c r="C22" s="450">
        <v>903.51575562999994</v>
      </c>
      <c r="E22" s="497"/>
      <c r="F22" s="497"/>
      <c r="G22" s="497"/>
      <c r="H22" s="497"/>
      <c r="I22" s="498"/>
      <c r="J22" s="498"/>
      <c r="K22" s="498"/>
    </row>
    <row r="23" spans="1:11" x14ac:dyDescent="0.25">
      <c r="A23" s="501" t="s">
        <v>1272</v>
      </c>
      <c r="B23" s="502">
        <v>471.34040276999997</v>
      </c>
      <c r="C23" s="450">
        <v>339.69851058684247</v>
      </c>
      <c r="E23" s="497"/>
      <c r="F23" s="497"/>
      <c r="G23" s="497"/>
      <c r="H23" s="497"/>
      <c r="I23" s="498"/>
      <c r="J23" s="498"/>
      <c r="K23" s="498"/>
    </row>
    <row r="24" spans="1:11" x14ac:dyDescent="0.25">
      <c r="A24" s="501" t="s">
        <v>1273</v>
      </c>
      <c r="B24" s="502">
        <v>1055.6566216659351</v>
      </c>
      <c r="C24" s="450">
        <v>1293.7861272603539</v>
      </c>
      <c r="E24" s="497"/>
      <c r="F24" s="497"/>
      <c r="G24" s="497"/>
      <c r="H24" s="497"/>
      <c r="I24" s="498"/>
      <c r="J24" s="498"/>
      <c r="K24" s="498"/>
    </row>
    <row r="25" spans="1:11" x14ac:dyDescent="0.25">
      <c r="A25" s="501" t="s">
        <v>1274</v>
      </c>
      <c r="B25" s="502">
        <v>257.18714689000001</v>
      </c>
      <c r="C25" s="450">
        <v>1100.2789050699998</v>
      </c>
      <c r="E25" s="497"/>
      <c r="F25" s="497"/>
      <c r="G25" s="497"/>
      <c r="H25" s="497"/>
      <c r="I25" s="498"/>
      <c r="J25" s="498"/>
      <c r="K25" s="498"/>
    </row>
    <row r="26" spans="1:11" x14ac:dyDescent="0.25">
      <c r="A26" s="501" t="s">
        <v>1275</v>
      </c>
      <c r="B26" s="502">
        <v>336.45367220079322</v>
      </c>
      <c r="C26" s="450">
        <v>593.4981966866527</v>
      </c>
      <c r="E26" s="497"/>
      <c r="F26" s="497"/>
      <c r="G26" s="497"/>
      <c r="H26" s="497"/>
      <c r="I26" s="498"/>
      <c r="J26" s="498"/>
      <c r="K26" s="498"/>
    </row>
    <row r="27" spans="1:11" x14ac:dyDescent="0.25">
      <c r="A27" s="501" t="s">
        <v>1276</v>
      </c>
      <c r="B27" s="502">
        <v>1769.5003774099998</v>
      </c>
      <c r="C27" s="450">
        <v>3000.9129214324289</v>
      </c>
      <c r="E27" s="497"/>
      <c r="F27" s="497"/>
      <c r="G27" s="497"/>
      <c r="H27" s="497"/>
      <c r="I27" s="498"/>
      <c r="J27" s="498"/>
      <c r="K27" s="498"/>
    </row>
    <row r="28" spans="1:11" x14ac:dyDescent="0.25">
      <c r="A28" s="501" t="s">
        <v>1277</v>
      </c>
      <c r="B28" s="502">
        <v>733.2869127941558</v>
      </c>
      <c r="C28" s="450">
        <v>1164.6433893631197</v>
      </c>
      <c r="E28" s="497"/>
      <c r="F28" s="497"/>
      <c r="G28" s="497"/>
      <c r="H28" s="497"/>
      <c r="I28" s="498"/>
      <c r="J28" s="498"/>
      <c r="K28" s="498"/>
    </row>
    <row r="29" spans="1:11" x14ac:dyDescent="0.25">
      <c r="A29" s="501" t="s">
        <v>1278</v>
      </c>
      <c r="B29" s="502">
        <v>102.27488826881661</v>
      </c>
      <c r="C29" s="450">
        <v>153.76463837</v>
      </c>
      <c r="E29" s="497"/>
      <c r="F29" s="497"/>
      <c r="G29" s="497"/>
      <c r="H29" s="497"/>
      <c r="I29" s="498"/>
      <c r="J29" s="498"/>
      <c r="K29" s="498"/>
    </row>
    <row r="30" spans="1:11" x14ac:dyDescent="0.25">
      <c r="A30" s="501" t="s">
        <v>1279</v>
      </c>
      <c r="B30" s="502">
        <v>268.09363159999998</v>
      </c>
      <c r="C30" s="450">
        <v>242.50779936000001</v>
      </c>
      <c r="E30" s="497"/>
      <c r="F30" s="497"/>
      <c r="G30" s="497"/>
      <c r="H30" s="497"/>
      <c r="I30" s="498"/>
      <c r="J30" s="498"/>
      <c r="K30" s="498"/>
    </row>
    <row r="31" spans="1:11" x14ac:dyDescent="0.25">
      <c r="A31" s="501" t="s">
        <v>1280</v>
      </c>
      <c r="B31" s="502">
        <v>183.18986657128119</v>
      </c>
      <c r="C31" s="450">
        <v>238.24170347231626</v>
      </c>
      <c r="E31" s="497"/>
      <c r="F31" s="497"/>
      <c r="G31" s="497"/>
      <c r="H31" s="497"/>
      <c r="I31" s="498"/>
      <c r="J31" s="498"/>
      <c r="K31" s="498"/>
    </row>
    <row r="32" spans="1:11" x14ac:dyDescent="0.25">
      <c r="A32" s="501" t="s">
        <v>1281</v>
      </c>
      <c r="B32" s="502">
        <v>1798.2074329902864</v>
      </c>
      <c r="C32" s="450">
        <v>2457.1995958428174</v>
      </c>
      <c r="E32" s="497"/>
      <c r="F32" s="497"/>
      <c r="G32" s="497"/>
      <c r="H32" s="497"/>
      <c r="I32" s="498"/>
      <c r="J32" s="498"/>
      <c r="K32" s="498"/>
    </row>
    <row r="33" spans="1:1953" x14ac:dyDescent="0.25">
      <c r="A33" s="503" t="s">
        <v>1375</v>
      </c>
      <c r="B33" s="504">
        <v>120.01339321924115</v>
      </c>
      <c r="C33" s="454">
        <v>116.77120729270973</v>
      </c>
      <c r="D33" s="506"/>
      <c r="E33" s="507"/>
      <c r="F33" s="497"/>
      <c r="G33" s="497"/>
      <c r="H33" s="497"/>
      <c r="I33" s="498"/>
      <c r="J33" s="498"/>
      <c r="K33" s="498"/>
      <c r="L33" s="506"/>
      <c r="M33" s="506"/>
      <c r="N33" s="506"/>
      <c r="O33" s="506"/>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06"/>
      <c r="CA33" s="506"/>
      <c r="CB33" s="506"/>
      <c r="CC33" s="506"/>
      <c r="CD33" s="506"/>
      <c r="CE33" s="506"/>
      <c r="CF33" s="506"/>
      <c r="CG33" s="506"/>
      <c r="CH33" s="506"/>
      <c r="CI33" s="506"/>
      <c r="CJ33" s="506"/>
      <c r="CK33" s="506"/>
      <c r="CL33" s="506"/>
      <c r="CM33" s="506"/>
      <c r="CN33" s="506"/>
      <c r="CO33" s="506"/>
      <c r="CP33" s="506"/>
      <c r="CQ33" s="506"/>
      <c r="CR33" s="506"/>
      <c r="CS33" s="506"/>
      <c r="CT33" s="506"/>
      <c r="CU33" s="506"/>
      <c r="CV33" s="506"/>
      <c r="CW33" s="506"/>
      <c r="CX33" s="506"/>
      <c r="CY33" s="506"/>
      <c r="CZ33" s="506"/>
      <c r="DA33" s="506"/>
      <c r="DB33" s="506"/>
      <c r="DC33" s="506"/>
      <c r="DD33" s="506"/>
      <c r="DE33" s="506"/>
      <c r="DF33" s="506"/>
      <c r="DG33" s="506"/>
      <c r="DH33" s="506"/>
      <c r="DI33" s="506"/>
      <c r="DJ33" s="506"/>
      <c r="DK33" s="506"/>
      <c r="DL33" s="506"/>
      <c r="DM33" s="506"/>
      <c r="DN33" s="506"/>
      <c r="DO33" s="506"/>
      <c r="DP33" s="506"/>
      <c r="DQ33" s="506"/>
      <c r="DR33" s="506"/>
      <c r="DS33" s="506"/>
      <c r="DT33" s="506"/>
      <c r="DU33" s="506"/>
      <c r="DV33" s="506"/>
      <c r="DW33" s="506"/>
      <c r="DX33" s="506"/>
      <c r="DY33" s="506"/>
      <c r="DZ33" s="506"/>
      <c r="EA33" s="506"/>
      <c r="EB33" s="506"/>
      <c r="EC33" s="506"/>
      <c r="ED33" s="506"/>
      <c r="EE33" s="506"/>
      <c r="EF33" s="506"/>
      <c r="EG33" s="506"/>
      <c r="EH33" s="506"/>
      <c r="EI33" s="506"/>
      <c r="EJ33" s="506"/>
      <c r="EK33" s="506"/>
      <c r="EL33" s="506"/>
      <c r="EM33" s="506"/>
      <c r="EN33" s="506"/>
      <c r="EO33" s="506"/>
      <c r="EP33" s="506"/>
      <c r="EQ33" s="506"/>
      <c r="ER33" s="506"/>
      <c r="ES33" s="506"/>
      <c r="ET33" s="506"/>
      <c r="EU33" s="506"/>
      <c r="EV33" s="506"/>
      <c r="EW33" s="506"/>
      <c r="EX33" s="506"/>
      <c r="EY33" s="506"/>
      <c r="EZ33" s="506"/>
      <c r="FA33" s="506"/>
      <c r="FB33" s="506"/>
      <c r="FC33" s="506"/>
      <c r="FD33" s="506"/>
      <c r="FE33" s="506"/>
      <c r="FF33" s="506"/>
      <c r="FG33" s="506"/>
      <c r="FH33" s="506"/>
      <c r="FI33" s="506"/>
      <c r="FJ33" s="506"/>
      <c r="FK33" s="506"/>
      <c r="FL33" s="506"/>
      <c r="FM33" s="506"/>
      <c r="FN33" s="506"/>
      <c r="FO33" s="506"/>
      <c r="FP33" s="506"/>
      <c r="FQ33" s="506"/>
      <c r="FR33" s="506"/>
      <c r="FS33" s="506"/>
      <c r="FT33" s="506"/>
      <c r="FU33" s="506"/>
      <c r="FV33" s="506"/>
      <c r="FW33" s="506"/>
      <c r="FX33" s="506"/>
      <c r="FY33" s="506"/>
      <c r="FZ33" s="506"/>
      <c r="GA33" s="506"/>
      <c r="GB33" s="506"/>
      <c r="GC33" s="506"/>
      <c r="GD33" s="506"/>
      <c r="GE33" s="506"/>
      <c r="GF33" s="506"/>
      <c r="GG33" s="506"/>
      <c r="GH33" s="506"/>
      <c r="GI33" s="506"/>
      <c r="GJ33" s="506"/>
      <c r="GK33" s="506"/>
      <c r="GL33" s="506"/>
      <c r="GM33" s="506"/>
      <c r="GN33" s="506"/>
      <c r="GO33" s="506"/>
      <c r="GP33" s="506"/>
      <c r="GQ33" s="506"/>
      <c r="GR33" s="506"/>
      <c r="GS33" s="506"/>
      <c r="GT33" s="506"/>
      <c r="GU33" s="506"/>
      <c r="GV33" s="506"/>
      <c r="GW33" s="506"/>
      <c r="GX33" s="506"/>
      <c r="GY33" s="506"/>
      <c r="GZ33" s="506"/>
      <c r="HA33" s="506"/>
      <c r="HB33" s="506"/>
      <c r="HC33" s="506"/>
      <c r="HD33" s="506"/>
      <c r="HE33" s="506"/>
      <c r="HF33" s="506"/>
      <c r="HG33" s="506"/>
      <c r="HH33" s="506"/>
      <c r="HI33" s="506"/>
      <c r="HJ33" s="506"/>
      <c r="HK33" s="506"/>
      <c r="HL33" s="506"/>
      <c r="HM33" s="506"/>
      <c r="HN33" s="506"/>
      <c r="HO33" s="506"/>
      <c r="HP33" s="506"/>
      <c r="HQ33" s="506"/>
      <c r="HR33" s="506"/>
      <c r="HS33" s="506"/>
      <c r="HT33" s="506"/>
      <c r="HU33" s="506"/>
      <c r="HV33" s="506"/>
      <c r="HW33" s="506"/>
      <c r="HX33" s="506"/>
      <c r="HY33" s="506"/>
      <c r="HZ33" s="506"/>
      <c r="IA33" s="506"/>
      <c r="IB33" s="506"/>
      <c r="IC33" s="506"/>
      <c r="ID33" s="506"/>
      <c r="IE33" s="506"/>
      <c r="IF33" s="506"/>
      <c r="IG33" s="506"/>
      <c r="IH33" s="506"/>
      <c r="II33" s="506"/>
      <c r="IJ33" s="506"/>
      <c r="IK33" s="506"/>
      <c r="IL33" s="506"/>
      <c r="IM33" s="506"/>
      <c r="IN33" s="506"/>
      <c r="IO33" s="506"/>
      <c r="IP33" s="506"/>
      <c r="IQ33" s="506"/>
      <c r="IR33" s="506"/>
      <c r="IS33" s="506"/>
      <c r="IT33" s="506"/>
      <c r="IU33" s="506"/>
      <c r="IV33" s="506"/>
      <c r="IW33" s="506"/>
      <c r="IX33" s="506"/>
      <c r="IY33" s="506"/>
      <c r="IZ33" s="506"/>
      <c r="JA33" s="506"/>
      <c r="JB33" s="506"/>
      <c r="JC33" s="506"/>
      <c r="JD33" s="506"/>
      <c r="JE33" s="506"/>
      <c r="JF33" s="506"/>
      <c r="JG33" s="506"/>
      <c r="JH33" s="506"/>
      <c r="JI33" s="506"/>
      <c r="JJ33" s="506"/>
      <c r="JK33" s="506"/>
      <c r="JL33" s="506"/>
      <c r="JM33" s="506"/>
      <c r="JN33" s="506"/>
      <c r="JO33" s="506"/>
      <c r="JP33" s="506"/>
      <c r="JQ33" s="506"/>
      <c r="JR33" s="506"/>
      <c r="JS33" s="506"/>
      <c r="JT33" s="506"/>
      <c r="JU33" s="506"/>
      <c r="JV33" s="506"/>
      <c r="JW33" s="506"/>
      <c r="JX33" s="506"/>
      <c r="JY33" s="506"/>
      <c r="JZ33" s="506"/>
      <c r="KA33" s="506"/>
      <c r="KB33" s="506"/>
      <c r="KC33" s="506"/>
      <c r="KD33" s="506"/>
      <c r="KE33" s="506"/>
      <c r="KF33" s="506"/>
      <c r="KG33" s="506"/>
      <c r="KH33" s="506"/>
      <c r="KI33" s="506"/>
      <c r="KJ33" s="506"/>
      <c r="KK33" s="506"/>
      <c r="KL33" s="506"/>
      <c r="KM33" s="506"/>
      <c r="KN33" s="506"/>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c r="LN33" s="506"/>
      <c r="LO33" s="506"/>
      <c r="LP33" s="506"/>
      <c r="LQ33" s="506"/>
      <c r="LR33" s="506"/>
      <c r="LS33" s="506"/>
      <c r="LT33" s="506"/>
      <c r="LU33" s="506"/>
      <c r="LV33" s="506"/>
      <c r="LW33" s="506"/>
      <c r="LX33" s="506"/>
      <c r="LY33" s="506"/>
      <c r="LZ33" s="506"/>
      <c r="MA33" s="506"/>
      <c r="MB33" s="506"/>
      <c r="MC33" s="506"/>
      <c r="MD33" s="506"/>
      <c r="ME33" s="506"/>
      <c r="MF33" s="506"/>
      <c r="MG33" s="506"/>
      <c r="MH33" s="506"/>
      <c r="MI33" s="506"/>
      <c r="MJ33" s="506"/>
      <c r="MK33" s="506"/>
      <c r="ML33" s="506"/>
      <c r="MM33" s="506"/>
      <c r="MN33" s="506"/>
      <c r="MO33" s="506"/>
      <c r="MP33" s="506"/>
      <c r="MQ33" s="506"/>
      <c r="MR33" s="506"/>
      <c r="MS33" s="506"/>
      <c r="MT33" s="506"/>
      <c r="MU33" s="506"/>
      <c r="MV33" s="506"/>
      <c r="MW33" s="506"/>
      <c r="MX33" s="506"/>
      <c r="MY33" s="506"/>
      <c r="MZ33" s="506"/>
      <c r="NA33" s="506"/>
      <c r="NB33" s="506"/>
      <c r="NC33" s="506"/>
      <c r="ND33" s="506"/>
      <c r="NE33" s="506"/>
      <c r="NF33" s="506"/>
      <c r="NG33" s="506"/>
      <c r="NH33" s="506"/>
      <c r="NI33" s="506"/>
      <c r="NJ33" s="506"/>
      <c r="NK33" s="506"/>
      <c r="NL33" s="506"/>
      <c r="NM33" s="506"/>
      <c r="NN33" s="506"/>
      <c r="NO33" s="506"/>
      <c r="NP33" s="506"/>
      <c r="NQ33" s="506"/>
      <c r="NR33" s="506"/>
      <c r="NS33" s="506"/>
      <c r="NT33" s="506"/>
      <c r="NU33" s="506"/>
      <c r="NV33" s="506"/>
      <c r="NW33" s="506"/>
      <c r="NX33" s="506"/>
      <c r="NY33" s="506"/>
      <c r="NZ33" s="506"/>
      <c r="OA33" s="506"/>
      <c r="OB33" s="506"/>
      <c r="OC33" s="506"/>
      <c r="OD33" s="506"/>
      <c r="OE33" s="506"/>
      <c r="OF33" s="506"/>
      <c r="OG33" s="506"/>
      <c r="OH33" s="506"/>
      <c r="OI33" s="506"/>
      <c r="OJ33" s="506"/>
      <c r="OK33" s="506"/>
      <c r="OL33" s="506"/>
      <c r="OM33" s="506"/>
      <c r="ON33" s="506"/>
      <c r="OO33" s="506"/>
      <c r="OP33" s="506"/>
      <c r="OQ33" s="506"/>
      <c r="OR33" s="506"/>
      <c r="OS33" s="506"/>
      <c r="OT33" s="506"/>
      <c r="OU33" s="506"/>
      <c r="OV33" s="506"/>
      <c r="OW33" s="506"/>
      <c r="OX33" s="506"/>
      <c r="OY33" s="506"/>
      <c r="OZ33" s="506"/>
      <c r="PA33" s="506"/>
      <c r="PB33" s="506"/>
      <c r="PC33" s="506"/>
      <c r="PD33" s="506"/>
      <c r="PE33" s="506"/>
      <c r="PF33" s="506"/>
      <c r="PG33" s="506"/>
      <c r="PH33" s="506"/>
      <c r="PI33" s="506"/>
      <c r="PJ33" s="506"/>
      <c r="PK33" s="506"/>
      <c r="PL33" s="506"/>
      <c r="PM33" s="506"/>
      <c r="PN33" s="506"/>
      <c r="PO33" s="506"/>
      <c r="PP33" s="506"/>
      <c r="PQ33" s="506"/>
      <c r="PR33" s="506"/>
      <c r="PS33" s="506"/>
      <c r="PT33" s="506"/>
      <c r="PU33" s="506"/>
      <c r="PV33" s="506"/>
      <c r="PW33" s="506"/>
      <c r="PX33" s="506"/>
      <c r="PY33" s="506"/>
      <c r="PZ33" s="506"/>
      <c r="QA33" s="506"/>
      <c r="QB33" s="506"/>
      <c r="QC33" s="506"/>
      <c r="QD33" s="506"/>
      <c r="QE33" s="506"/>
      <c r="QF33" s="506"/>
      <c r="QG33" s="506"/>
      <c r="QH33" s="506"/>
      <c r="QI33" s="506"/>
      <c r="QJ33" s="506"/>
      <c r="QK33" s="506"/>
      <c r="QL33" s="506"/>
      <c r="QM33" s="506"/>
      <c r="QN33" s="506"/>
      <c r="QO33" s="506"/>
      <c r="QP33" s="506"/>
      <c r="QQ33" s="506"/>
      <c r="QR33" s="506"/>
      <c r="QS33" s="506"/>
      <c r="QT33" s="506"/>
      <c r="QU33" s="506"/>
      <c r="QV33" s="506"/>
      <c r="QW33" s="506"/>
      <c r="QX33" s="506"/>
      <c r="QY33" s="506"/>
      <c r="QZ33" s="506"/>
      <c r="RA33" s="506"/>
      <c r="RB33" s="506"/>
      <c r="RC33" s="506"/>
      <c r="RD33" s="506"/>
      <c r="RE33" s="506"/>
      <c r="RF33" s="506"/>
      <c r="RG33" s="506"/>
      <c r="RH33" s="506"/>
      <c r="RI33" s="506"/>
      <c r="RJ33" s="506"/>
      <c r="RK33" s="506"/>
      <c r="RL33" s="506"/>
      <c r="RM33" s="506"/>
      <c r="RN33" s="506"/>
      <c r="RO33" s="506"/>
      <c r="RP33" s="506"/>
      <c r="RQ33" s="506"/>
      <c r="RR33" s="506"/>
      <c r="RS33" s="506"/>
      <c r="RT33" s="506"/>
      <c r="RU33" s="506"/>
      <c r="RV33" s="506"/>
      <c r="RW33" s="506"/>
      <c r="RX33" s="506"/>
      <c r="RY33" s="506"/>
      <c r="RZ33" s="506"/>
      <c r="SA33" s="506"/>
      <c r="SB33" s="506"/>
      <c r="SC33" s="506"/>
      <c r="SD33" s="506"/>
      <c r="SE33" s="506"/>
      <c r="SF33" s="506"/>
      <c r="SG33" s="506"/>
      <c r="SH33" s="506"/>
      <c r="SI33" s="506"/>
      <c r="SJ33" s="506"/>
      <c r="SK33" s="506"/>
      <c r="SL33" s="506"/>
      <c r="SM33" s="506"/>
      <c r="SN33" s="506"/>
      <c r="SO33" s="506"/>
      <c r="SP33" s="506"/>
      <c r="SQ33" s="506"/>
      <c r="SR33" s="506"/>
      <c r="SS33" s="506"/>
      <c r="ST33" s="506"/>
      <c r="SU33" s="506"/>
      <c r="SV33" s="506"/>
      <c r="SW33" s="506"/>
      <c r="SX33" s="506"/>
      <c r="SY33" s="506"/>
      <c r="SZ33" s="506"/>
      <c r="TA33" s="506"/>
      <c r="TB33" s="506"/>
      <c r="TC33" s="506"/>
      <c r="TD33" s="506"/>
      <c r="TE33" s="506"/>
      <c r="TF33" s="506"/>
      <c r="TG33" s="506"/>
      <c r="TH33" s="506"/>
      <c r="TI33" s="506"/>
      <c r="TJ33" s="506"/>
      <c r="TK33" s="506"/>
      <c r="TL33" s="506"/>
      <c r="TM33" s="506"/>
      <c r="TN33" s="506"/>
      <c r="TO33" s="506"/>
      <c r="TP33" s="506"/>
      <c r="TQ33" s="506"/>
      <c r="TR33" s="506"/>
      <c r="TS33" s="506"/>
      <c r="TT33" s="506"/>
      <c r="TU33" s="506"/>
      <c r="TV33" s="506"/>
      <c r="TW33" s="506"/>
      <c r="TX33" s="506"/>
      <c r="TY33" s="506"/>
      <c r="TZ33" s="506"/>
      <c r="UA33" s="506"/>
      <c r="UB33" s="506"/>
      <c r="UC33" s="506"/>
      <c r="UD33" s="506"/>
      <c r="UE33" s="506"/>
      <c r="UF33" s="506"/>
      <c r="UG33" s="506"/>
      <c r="UH33" s="506"/>
      <c r="UI33" s="506"/>
      <c r="UJ33" s="506"/>
      <c r="UK33" s="506"/>
      <c r="UL33" s="506"/>
      <c r="UM33" s="506"/>
      <c r="UN33" s="506"/>
      <c r="UO33" s="506"/>
      <c r="UP33" s="506"/>
      <c r="UQ33" s="506"/>
      <c r="UR33" s="506"/>
      <c r="US33" s="506"/>
      <c r="UT33" s="506"/>
      <c r="UU33" s="506"/>
      <c r="UV33" s="506"/>
      <c r="UW33" s="506"/>
      <c r="UX33" s="506"/>
      <c r="UY33" s="506"/>
      <c r="UZ33" s="506"/>
      <c r="VA33" s="506"/>
      <c r="VB33" s="506"/>
      <c r="VC33" s="506"/>
      <c r="VD33" s="506"/>
      <c r="VE33" s="506"/>
      <c r="VF33" s="506"/>
      <c r="VG33" s="506"/>
      <c r="VH33" s="506"/>
      <c r="VI33" s="506"/>
      <c r="VJ33" s="506"/>
      <c r="VK33" s="506"/>
      <c r="VL33" s="506"/>
      <c r="VM33" s="506"/>
      <c r="VN33" s="506"/>
      <c r="VO33" s="506"/>
      <c r="VP33" s="506"/>
      <c r="VQ33" s="506"/>
      <c r="VR33" s="506"/>
      <c r="VS33" s="506"/>
      <c r="VT33" s="506"/>
      <c r="VU33" s="506"/>
      <c r="VV33" s="506"/>
      <c r="VW33" s="506"/>
      <c r="VX33" s="506"/>
      <c r="VY33" s="506"/>
      <c r="VZ33" s="506"/>
      <c r="WA33" s="506"/>
      <c r="WB33" s="506"/>
      <c r="WC33" s="506"/>
      <c r="WD33" s="506"/>
      <c r="WE33" s="506"/>
      <c r="WF33" s="506"/>
      <c r="WG33" s="506"/>
      <c r="WH33" s="506"/>
      <c r="WI33" s="506"/>
      <c r="WJ33" s="506"/>
      <c r="WK33" s="506"/>
      <c r="WL33" s="506"/>
      <c r="WM33" s="506"/>
      <c r="WN33" s="506"/>
      <c r="WO33" s="506"/>
      <c r="WP33" s="506"/>
      <c r="WQ33" s="506"/>
      <c r="WR33" s="506"/>
      <c r="WS33" s="506"/>
      <c r="WT33" s="506"/>
      <c r="WU33" s="506"/>
      <c r="WV33" s="506"/>
      <c r="WW33" s="506"/>
      <c r="WX33" s="506"/>
      <c r="WY33" s="506"/>
      <c r="WZ33" s="506"/>
      <c r="XA33" s="506"/>
      <c r="XB33" s="506"/>
      <c r="XC33" s="506"/>
      <c r="XD33" s="506"/>
      <c r="XE33" s="506"/>
      <c r="XF33" s="506"/>
      <c r="XG33" s="506"/>
      <c r="XH33" s="506"/>
      <c r="XI33" s="506"/>
      <c r="XJ33" s="506"/>
      <c r="XK33" s="506"/>
      <c r="XL33" s="506"/>
      <c r="XM33" s="506"/>
      <c r="XN33" s="506"/>
      <c r="XO33" s="506"/>
      <c r="XP33" s="506"/>
      <c r="XQ33" s="506"/>
      <c r="XR33" s="506"/>
      <c r="XS33" s="506"/>
      <c r="XT33" s="506"/>
      <c r="XU33" s="506"/>
      <c r="XV33" s="506"/>
      <c r="XW33" s="506"/>
      <c r="XX33" s="506"/>
      <c r="XY33" s="506"/>
      <c r="XZ33" s="506"/>
      <c r="YA33" s="506"/>
      <c r="YB33" s="506"/>
      <c r="YC33" s="506"/>
      <c r="YD33" s="506"/>
      <c r="YE33" s="506"/>
      <c r="YF33" s="506"/>
      <c r="YG33" s="506"/>
      <c r="YH33" s="506"/>
      <c r="YI33" s="506"/>
      <c r="YJ33" s="506"/>
      <c r="YK33" s="506"/>
      <c r="YL33" s="506"/>
      <c r="YM33" s="506"/>
      <c r="YN33" s="506"/>
      <c r="YO33" s="506"/>
      <c r="YP33" s="506"/>
      <c r="YQ33" s="506"/>
      <c r="YR33" s="506"/>
      <c r="YS33" s="506"/>
      <c r="YT33" s="506"/>
      <c r="YU33" s="506"/>
      <c r="YV33" s="506"/>
      <c r="YW33" s="506"/>
      <c r="YX33" s="506"/>
      <c r="YY33" s="506"/>
      <c r="YZ33" s="506"/>
      <c r="ZA33" s="506"/>
      <c r="ZB33" s="506"/>
      <c r="ZC33" s="506"/>
      <c r="ZD33" s="506"/>
      <c r="ZE33" s="506"/>
      <c r="ZF33" s="506"/>
      <c r="ZG33" s="506"/>
      <c r="ZH33" s="506"/>
      <c r="ZI33" s="506"/>
      <c r="ZJ33" s="506"/>
      <c r="ZK33" s="506"/>
      <c r="ZL33" s="506"/>
      <c r="ZM33" s="506"/>
      <c r="ZN33" s="506"/>
      <c r="ZO33" s="506"/>
      <c r="ZP33" s="506"/>
      <c r="ZQ33" s="506"/>
      <c r="ZR33" s="506"/>
      <c r="ZS33" s="506"/>
      <c r="ZT33" s="506"/>
      <c r="ZU33" s="506"/>
      <c r="ZV33" s="506"/>
      <c r="ZW33" s="506"/>
      <c r="ZX33" s="506"/>
      <c r="ZY33" s="506"/>
      <c r="ZZ33" s="506"/>
      <c r="AAA33" s="506"/>
      <c r="AAB33" s="506"/>
      <c r="AAC33" s="506"/>
      <c r="AAD33" s="506"/>
      <c r="AAE33" s="506"/>
      <c r="AAF33" s="506"/>
      <c r="AAG33" s="506"/>
      <c r="AAH33" s="506"/>
      <c r="AAI33" s="506"/>
      <c r="AAJ33" s="506"/>
      <c r="AAK33" s="506"/>
      <c r="AAL33" s="506"/>
      <c r="AAM33" s="506"/>
      <c r="AAN33" s="506"/>
      <c r="AAO33" s="506"/>
      <c r="AAP33" s="506"/>
      <c r="AAQ33" s="506"/>
      <c r="AAR33" s="506"/>
      <c r="AAS33" s="506"/>
      <c r="AAT33" s="506"/>
      <c r="AAU33" s="506"/>
      <c r="AAV33" s="506"/>
      <c r="AAW33" s="506"/>
      <c r="AAX33" s="506"/>
      <c r="AAY33" s="506"/>
      <c r="AAZ33" s="506"/>
      <c r="ABA33" s="506"/>
      <c r="ABB33" s="506"/>
      <c r="ABC33" s="506"/>
      <c r="ABD33" s="506"/>
      <c r="ABE33" s="506"/>
      <c r="ABF33" s="506"/>
      <c r="ABG33" s="506"/>
      <c r="ABH33" s="506"/>
      <c r="ABI33" s="506"/>
      <c r="ABJ33" s="506"/>
      <c r="ABK33" s="506"/>
      <c r="ABL33" s="506"/>
      <c r="ABM33" s="506"/>
      <c r="ABN33" s="506"/>
      <c r="ABO33" s="506"/>
      <c r="ABP33" s="506"/>
      <c r="ABQ33" s="506"/>
      <c r="ABR33" s="506"/>
      <c r="ABS33" s="506"/>
      <c r="ABT33" s="506"/>
      <c r="ABU33" s="506"/>
      <c r="ABV33" s="506"/>
      <c r="ABW33" s="506"/>
      <c r="ABX33" s="506"/>
      <c r="ABY33" s="506"/>
      <c r="ABZ33" s="506"/>
      <c r="ACA33" s="506"/>
      <c r="ACB33" s="506"/>
      <c r="ACC33" s="506"/>
      <c r="ACD33" s="506"/>
      <c r="ACE33" s="506"/>
      <c r="ACF33" s="506"/>
      <c r="ACG33" s="506"/>
      <c r="ACH33" s="506"/>
      <c r="ACI33" s="506"/>
      <c r="ACJ33" s="506"/>
      <c r="ACK33" s="506"/>
      <c r="ACL33" s="506"/>
      <c r="ACM33" s="506"/>
      <c r="ACN33" s="506"/>
      <c r="ACO33" s="506"/>
      <c r="ACP33" s="506"/>
      <c r="ACQ33" s="506"/>
      <c r="ACR33" s="506"/>
      <c r="ACS33" s="506"/>
      <c r="ACT33" s="506"/>
      <c r="ACU33" s="506"/>
      <c r="ACV33" s="506"/>
      <c r="ACW33" s="506"/>
      <c r="ACX33" s="506"/>
      <c r="ACY33" s="506"/>
      <c r="ACZ33" s="506"/>
      <c r="ADA33" s="506"/>
      <c r="ADB33" s="506"/>
      <c r="ADC33" s="506"/>
      <c r="ADD33" s="506"/>
      <c r="ADE33" s="506"/>
      <c r="ADF33" s="506"/>
      <c r="ADG33" s="506"/>
      <c r="ADH33" s="506"/>
      <c r="ADI33" s="506"/>
      <c r="ADJ33" s="506"/>
      <c r="ADK33" s="506"/>
      <c r="ADL33" s="506"/>
      <c r="ADM33" s="506"/>
      <c r="ADN33" s="506"/>
      <c r="ADO33" s="506"/>
      <c r="ADP33" s="506"/>
      <c r="ADQ33" s="506"/>
      <c r="ADR33" s="506"/>
      <c r="ADS33" s="506"/>
      <c r="ADT33" s="506"/>
      <c r="ADU33" s="506"/>
      <c r="ADV33" s="506"/>
      <c r="ADW33" s="506"/>
      <c r="ADX33" s="506"/>
      <c r="ADY33" s="506"/>
      <c r="ADZ33" s="506"/>
      <c r="AEA33" s="506"/>
      <c r="AEB33" s="506"/>
      <c r="AEC33" s="506"/>
      <c r="AED33" s="506"/>
      <c r="AEE33" s="506"/>
      <c r="AEF33" s="506"/>
      <c r="AEG33" s="506"/>
      <c r="AEH33" s="506"/>
      <c r="AEI33" s="506"/>
      <c r="AEJ33" s="506"/>
      <c r="AEK33" s="506"/>
      <c r="AEL33" s="506"/>
      <c r="AEM33" s="506"/>
      <c r="AEN33" s="506"/>
      <c r="AEO33" s="506"/>
      <c r="AEP33" s="506"/>
      <c r="AEQ33" s="506"/>
      <c r="AER33" s="506"/>
      <c r="AES33" s="506"/>
      <c r="AET33" s="506"/>
      <c r="AEU33" s="506"/>
      <c r="AEV33" s="506"/>
      <c r="AEW33" s="506"/>
      <c r="AEX33" s="506"/>
      <c r="AEY33" s="506"/>
      <c r="AEZ33" s="506"/>
      <c r="AFA33" s="506"/>
      <c r="AFB33" s="506"/>
      <c r="AFC33" s="506"/>
      <c r="AFD33" s="506"/>
      <c r="AFE33" s="506"/>
      <c r="AFF33" s="506"/>
      <c r="AFG33" s="506"/>
      <c r="AFH33" s="506"/>
      <c r="AFI33" s="506"/>
      <c r="AFJ33" s="506"/>
      <c r="AFK33" s="506"/>
      <c r="AFL33" s="506"/>
      <c r="AFM33" s="506"/>
      <c r="AFN33" s="506"/>
      <c r="AFO33" s="506"/>
      <c r="AFP33" s="506"/>
      <c r="AFQ33" s="506"/>
      <c r="AFR33" s="506"/>
      <c r="AFS33" s="506"/>
      <c r="AFT33" s="506"/>
      <c r="AFU33" s="506"/>
      <c r="AFV33" s="506"/>
      <c r="AFW33" s="506"/>
      <c r="AFX33" s="506"/>
      <c r="AFY33" s="506"/>
      <c r="AFZ33" s="506"/>
      <c r="AGA33" s="506"/>
      <c r="AGB33" s="506"/>
      <c r="AGC33" s="506"/>
      <c r="AGD33" s="506"/>
      <c r="AGE33" s="506"/>
      <c r="AGF33" s="506"/>
      <c r="AGG33" s="506"/>
      <c r="AGH33" s="506"/>
      <c r="AGI33" s="506"/>
      <c r="AGJ33" s="506"/>
      <c r="AGK33" s="506"/>
      <c r="AGL33" s="506"/>
      <c r="AGM33" s="506"/>
      <c r="AGN33" s="506"/>
      <c r="AGO33" s="506"/>
      <c r="AGP33" s="506"/>
      <c r="AGQ33" s="506"/>
      <c r="AGR33" s="506"/>
      <c r="AGS33" s="506"/>
      <c r="AGT33" s="506"/>
      <c r="AGU33" s="506"/>
      <c r="AGV33" s="506"/>
      <c r="AGW33" s="506"/>
      <c r="AGX33" s="506"/>
      <c r="AGY33" s="506"/>
      <c r="AGZ33" s="506"/>
      <c r="AHA33" s="506"/>
      <c r="AHB33" s="506"/>
      <c r="AHC33" s="506"/>
      <c r="AHD33" s="506"/>
      <c r="AHE33" s="506"/>
      <c r="AHF33" s="506"/>
      <c r="AHG33" s="506"/>
      <c r="AHH33" s="506"/>
      <c r="AHI33" s="506"/>
      <c r="AHJ33" s="506"/>
      <c r="AHK33" s="506"/>
      <c r="AHL33" s="506"/>
      <c r="AHM33" s="506"/>
      <c r="AHN33" s="506"/>
      <c r="AHO33" s="506"/>
      <c r="AHP33" s="506"/>
      <c r="AHQ33" s="506"/>
      <c r="AHR33" s="506"/>
      <c r="AHS33" s="506"/>
      <c r="AHT33" s="506"/>
      <c r="AHU33" s="506"/>
      <c r="AHV33" s="506"/>
      <c r="AHW33" s="506"/>
      <c r="AHX33" s="506"/>
      <c r="AHY33" s="506"/>
      <c r="AHZ33" s="506"/>
      <c r="AIA33" s="506"/>
      <c r="AIB33" s="506"/>
      <c r="AIC33" s="506"/>
      <c r="AID33" s="506"/>
      <c r="AIE33" s="506"/>
      <c r="AIF33" s="506"/>
      <c r="AIG33" s="506"/>
      <c r="AIH33" s="506"/>
      <c r="AII33" s="506"/>
      <c r="AIJ33" s="506"/>
      <c r="AIK33" s="506"/>
      <c r="AIL33" s="506"/>
      <c r="AIM33" s="506"/>
      <c r="AIN33" s="506"/>
      <c r="AIO33" s="506"/>
      <c r="AIP33" s="506"/>
      <c r="AIQ33" s="506"/>
      <c r="AIR33" s="506"/>
      <c r="AIS33" s="506"/>
      <c r="AIT33" s="506"/>
      <c r="AIU33" s="506"/>
      <c r="AIV33" s="506"/>
      <c r="AIW33" s="506"/>
      <c r="AIX33" s="506"/>
      <c r="AIY33" s="506"/>
      <c r="AIZ33" s="506"/>
      <c r="AJA33" s="506"/>
      <c r="AJB33" s="506"/>
      <c r="AJC33" s="506"/>
      <c r="AJD33" s="506"/>
      <c r="AJE33" s="506"/>
      <c r="AJF33" s="506"/>
      <c r="AJG33" s="506"/>
      <c r="AJH33" s="506"/>
      <c r="AJI33" s="506"/>
      <c r="AJJ33" s="506"/>
      <c r="AJK33" s="506"/>
      <c r="AJL33" s="506"/>
      <c r="AJM33" s="506"/>
      <c r="AJN33" s="506"/>
      <c r="AJO33" s="506"/>
      <c r="AJP33" s="506"/>
      <c r="AJQ33" s="506"/>
      <c r="AJR33" s="506"/>
      <c r="AJS33" s="506"/>
      <c r="AJT33" s="506"/>
      <c r="AJU33" s="506"/>
      <c r="AJV33" s="506"/>
      <c r="AJW33" s="506"/>
      <c r="AJX33" s="506"/>
      <c r="AJY33" s="506"/>
      <c r="AJZ33" s="506"/>
      <c r="AKA33" s="506"/>
      <c r="AKB33" s="506"/>
      <c r="AKC33" s="506"/>
      <c r="AKD33" s="506"/>
      <c r="AKE33" s="506"/>
      <c r="AKF33" s="506"/>
      <c r="AKG33" s="506"/>
      <c r="AKH33" s="506"/>
      <c r="AKI33" s="506"/>
      <c r="AKJ33" s="506"/>
      <c r="AKK33" s="506"/>
      <c r="AKL33" s="506"/>
      <c r="AKM33" s="506"/>
      <c r="AKN33" s="506"/>
      <c r="AKO33" s="506"/>
      <c r="AKP33" s="506"/>
      <c r="AKQ33" s="506"/>
      <c r="AKR33" s="506"/>
      <c r="AKS33" s="506"/>
      <c r="AKT33" s="506"/>
      <c r="AKU33" s="506"/>
      <c r="AKV33" s="506"/>
      <c r="AKW33" s="506"/>
      <c r="AKX33" s="506"/>
      <c r="AKY33" s="506"/>
      <c r="AKZ33" s="506"/>
      <c r="ALA33" s="506"/>
      <c r="ALB33" s="506"/>
      <c r="ALC33" s="506"/>
      <c r="ALD33" s="506"/>
      <c r="ALE33" s="506"/>
      <c r="ALF33" s="506"/>
      <c r="ALG33" s="506"/>
      <c r="ALH33" s="506"/>
      <c r="ALI33" s="506"/>
      <c r="ALJ33" s="506"/>
      <c r="ALK33" s="506"/>
      <c r="ALL33" s="506"/>
      <c r="ALM33" s="506"/>
      <c r="ALN33" s="506"/>
      <c r="ALO33" s="506"/>
      <c r="ALP33" s="506"/>
      <c r="ALQ33" s="506"/>
      <c r="ALR33" s="506"/>
      <c r="ALS33" s="506"/>
      <c r="ALT33" s="506"/>
      <c r="ALU33" s="506"/>
      <c r="ALV33" s="506"/>
      <c r="ALW33" s="506"/>
      <c r="ALX33" s="506"/>
      <c r="ALY33" s="506"/>
      <c r="ALZ33" s="506"/>
      <c r="AMA33" s="506"/>
      <c r="AMB33" s="506"/>
      <c r="AMC33" s="506"/>
      <c r="AMD33" s="506"/>
      <c r="AME33" s="506"/>
      <c r="AMF33" s="506"/>
      <c r="AMG33" s="506"/>
      <c r="AMH33" s="506"/>
      <c r="AMI33" s="506"/>
      <c r="AMJ33" s="506"/>
      <c r="AMK33" s="506"/>
      <c r="AML33" s="506"/>
      <c r="AMM33" s="506"/>
      <c r="AMN33" s="506"/>
      <c r="AMO33" s="506"/>
      <c r="AMP33" s="506"/>
      <c r="AMQ33" s="506"/>
      <c r="AMR33" s="506"/>
      <c r="AMS33" s="506"/>
      <c r="AMT33" s="506"/>
      <c r="AMU33" s="506"/>
      <c r="AMV33" s="506"/>
      <c r="AMW33" s="506"/>
      <c r="AMX33" s="506"/>
      <c r="AMY33" s="506"/>
      <c r="AMZ33" s="506"/>
      <c r="ANA33" s="506"/>
      <c r="ANB33" s="506"/>
      <c r="ANC33" s="506"/>
      <c r="AND33" s="506"/>
      <c r="ANE33" s="506"/>
      <c r="ANF33" s="506"/>
      <c r="ANG33" s="506"/>
      <c r="ANH33" s="506"/>
      <c r="ANI33" s="506"/>
      <c r="ANJ33" s="506"/>
      <c r="ANK33" s="506"/>
      <c r="ANL33" s="506"/>
      <c r="ANM33" s="506"/>
      <c r="ANN33" s="506"/>
      <c r="ANO33" s="506"/>
      <c r="ANP33" s="506"/>
      <c r="ANQ33" s="506"/>
      <c r="ANR33" s="506"/>
      <c r="ANS33" s="506"/>
      <c r="ANT33" s="506"/>
      <c r="ANU33" s="506"/>
      <c r="ANV33" s="506"/>
      <c r="ANW33" s="506"/>
      <c r="ANX33" s="506"/>
      <c r="ANY33" s="506"/>
      <c r="ANZ33" s="506"/>
      <c r="AOA33" s="506"/>
      <c r="AOB33" s="506"/>
      <c r="AOC33" s="506"/>
      <c r="AOD33" s="506"/>
      <c r="AOE33" s="506"/>
      <c r="AOF33" s="506"/>
      <c r="AOG33" s="506"/>
      <c r="AOH33" s="506"/>
      <c r="AOI33" s="506"/>
      <c r="AOJ33" s="506"/>
      <c r="AOK33" s="506"/>
      <c r="AOL33" s="506"/>
      <c r="AOM33" s="506"/>
      <c r="AON33" s="506"/>
      <c r="AOO33" s="506"/>
      <c r="AOP33" s="506"/>
      <c r="AOQ33" s="506"/>
      <c r="AOR33" s="506"/>
      <c r="AOS33" s="506"/>
      <c r="AOT33" s="506"/>
      <c r="AOU33" s="506"/>
      <c r="AOV33" s="506"/>
      <c r="AOW33" s="506"/>
      <c r="AOX33" s="506"/>
      <c r="AOY33" s="506"/>
      <c r="AOZ33" s="506"/>
      <c r="APA33" s="506"/>
      <c r="APB33" s="506"/>
      <c r="APC33" s="506"/>
      <c r="APD33" s="506"/>
      <c r="APE33" s="506"/>
      <c r="APF33" s="506"/>
      <c r="APG33" s="506"/>
      <c r="APH33" s="506"/>
      <c r="API33" s="506"/>
      <c r="APJ33" s="506"/>
      <c r="APK33" s="506"/>
      <c r="APL33" s="506"/>
      <c r="APM33" s="506"/>
      <c r="APN33" s="506"/>
      <c r="APO33" s="506"/>
      <c r="APP33" s="506"/>
      <c r="APQ33" s="506"/>
      <c r="APR33" s="506"/>
      <c r="APS33" s="506"/>
      <c r="APT33" s="506"/>
      <c r="APU33" s="506"/>
      <c r="APV33" s="506"/>
      <c r="APW33" s="506"/>
      <c r="APX33" s="506"/>
      <c r="APY33" s="506"/>
      <c r="APZ33" s="506"/>
      <c r="AQA33" s="506"/>
      <c r="AQB33" s="506"/>
      <c r="AQC33" s="506"/>
      <c r="AQD33" s="506"/>
      <c r="AQE33" s="506"/>
      <c r="AQF33" s="506"/>
      <c r="AQG33" s="506"/>
      <c r="AQH33" s="506"/>
      <c r="AQI33" s="506"/>
      <c r="AQJ33" s="506"/>
      <c r="AQK33" s="506"/>
      <c r="AQL33" s="506"/>
      <c r="AQM33" s="506"/>
      <c r="AQN33" s="506"/>
      <c r="AQO33" s="506"/>
      <c r="AQP33" s="506"/>
      <c r="AQQ33" s="506"/>
      <c r="AQR33" s="506"/>
      <c r="AQS33" s="506"/>
      <c r="AQT33" s="506"/>
      <c r="AQU33" s="506"/>
      <c r="AQV33" s="506"/>
      <c r="AQW33" s="506"/>
      <c r="AQX33" s="506"/>
      <c r="AQY33" s="506"/>
      <c r="AQZ33" s="506"/>
      <c r="ARA33" s="506"/>
      <c r="ARB33" s="506"/>
      <c r="ARC33" s="506"/>
      <c r="ARD33" s="506"/>
      <c r="ARE33" s="506"/>
      <c r="ARF33" s="506"/>
      <c r="ARG33" s="506"/>
      <c r="ARH33" s="506"/>
      <c r="ARI33" s="506"/>
      <c r="ARJ33" s="506"/>
      <c r="ARK33" s="506"/>
      <c r="ARL33" s="506"/>
      <c r="ARM33" s="506"/>
      <c r="ARN33" s="506"/>
      <c r="ARO33" s="506"/>
      <c r="ARP33" s="506"/>
      <c r="ARQ33" s="506"/>
      <c r="ARR33" s="506"/>
      <c r="ARS33" s="506"/>
      <c r="ART33" s="506"/>
      <c r="ARU33" s="506"/>
      <c r="ARV33" s="506"/>
      <c r="ARW33" s="506"/>
      <c r="ARX33" s="506"/>
      <c r="ARY33" s="506"/>
      <c r="ARZ33" s="506"/>
      <c r="ASA33" s="506"/>
      <c r="ASB33" s="506"/>
      <c r="ASC33" s="506"/>
      <c r="ASD33" s="506"/>
      <c r="ASE33" s="506"/>
      <c r="ASF33" s="506"/>
      <c r="ASG33" s="506"/>
      <c r="ASH33" s="506"/>
      <c r="ASI33" s="506"/>
      <c r="ASJ33" s="506"/>
      <c r="ASK33" s="506"/>
      <c r="ASL33" s="506"/>
      <c r="ASM33" s="506"/>
      <c r="ASN33" s="506"/>
      <c r="ASO33" s="506"/>
      <c r="ASP33" s="506"/>
      <c r="ASQ33" s="506"/>
      <c r="ASR33" s="506"/>
      <c r="ASS33" s="506"/>
      <c r="AST33" s="506"/>
      <c r="ASU33" s="506"/>
      <c r="ASV33" s="506"/>
      <c r="ASW33" s="506"/>
      <c r="ASX33" s="506"/>
      <c r="ASY33" s="506"/>
      <c r="ASZ33" s="506"/>
      <c r="ATA33" s="506"/>
      <c r="ATB33" s="506"/>
      <c r="ATC33" s="506"/>
      <c r="ATD33" s="506"/>
      <c r="ATE33" s="506"/>
      <c r="ATF33" s="506"/>
      <c r="ATG33" s="506"/>
      <c r="ATH33" s="506"/>
      <c r="ATI33" s="506"/>
      <c r="ATJ33" s="506"/>
      <c r="ATK33" s="506"/>
      <c r="ATL33" s="506"/>
      <c r="ATM33" s="506"/>
      <c r="ATN33" s="506"/>
      <c r="ATO33" s="506"/>
      <c r="ATP33" s="506"/>
      <c r="ATQ33" s="506"/>
      <c r="ATR33" s="506"/>
      <c r="ATS33" s="506"/>
      <c r="ATT33" s="506"/>
      <c r="ATU33" s="506"/>
      <c r="ATV33" s="506"/>
      <c r="ATW33" s="506"/>
      <c r="ATX33" s="506"/>
      <c r="ATY33" s="506"/>
      <c r="ATZ33" s="506"/>
      <c r="AUA33" s="506"/>
      <c r="AUB33" s="506"/>
      <c r="AUC33" s="506"/>
      <c r="AUD33" s="506"/>
      <c r="AUE33" s="506"/>
      <c r="AUF33" s="506"/>
      <c r="AUG33" s="506"/>
      <c r="AUH33" s="506"/>
      <c r="AUI33" s="506"/>
      <c r="AUJ33" s="506"/>
      <c r="AUK33" s="506"/>
      <c r="AUL33" s="506"/>
      <c r="AUM33" s="506"/>
      <c r="AUN33" s="506"/>
      <c r="AUO33" s="506"/>
      <c r="AUP33" s="506"/>
      <c r="AUQ33" s="506"/>
      <c r="AUR33" s="506"/>
      <c r="AUS33" s="506"/>
      <c r="AUT33" s="506"/>
      <c r="AUU33" s="506"/>
      <c r="AUV33" s="506"/>
      <c r="AUW33" s="506"/>
      <c r="AUX33" s="506"/>
      <c r="AUY33" s="506"/>
      <c r="AUZ33" s="506"/>
      <c r="AVA33" s="506"/>
      <c r="AVB33" s="506"/>
      <c r="AVC33" s="506"/>
      <c r="AVD33" s="506"/>
      <c r="AVE33" s="506"/>
      <c r="AVF33" s="506"/>
      <c r="AVG33" s="506"/>
      <c r="AVH33" s="506"/>
      <c r="AVI33" s="506"/>
      <c r="AVJ33" s="506"/>
      <c r="AVK33" s="506"/>
      <c r="AVL33" s="506"/>
      <c r="AVM33" s="506"/>
      <c r="AVN33" s="506"/>
      <c r="AVO33" s="506"/>
      <c r="AVP33" s="506"/>
      <c r="AVQ33" s="506"/>
      <c r="AVR33" s="506"/>
      <c r="AVS33" s="506"/>
      <c r="AVT33" s="506"/>
      <c r="AVU33" s="506"/>
      <c r="AVV33" s="506"/>
      <c r="AVW33" s="506"/>
      <c r="AVX33" s="506"/>
      <c r="AVY33" s="506"/>
      <c r="AVZ33" s="506"/>
      <c r="AWA33" s="506"/>
      <c r="AWB33" s="506"/>
      <c r="AWC33" s="506"/>
      <c r="AWD33" s="506"/>
      <c r="AWE33" s="506"/>
      <c r="AWF33" s="506"/>
      <c r="AWG33" s="506"/>
      <c r="AWH33" s="506"/>
      <c r="AWI33" s="506"/>
      <c r="AWJ33" s="506"/>
      <c r="AWK33" s="506"/>
      <c r="AWL33" s="506"/>
      <c r="AWM33" s="506"/>
      <c r="AWN33" s="506"/>
      <c r="AWO33" s="506"/>
      <c r="AWP33" s="506"/>
      <c r="AWQ33" s="506"/>
      <c r="AWR33" s="506"/>
      <c r="AWS33" s="506"/>
      <c r="AWT33" s="506"/>
      <c r="AWU33" s="506"/>
      <c r="AWV33" s="506"/>
      <c r="AWW33" s="506"/>
      <c r="AWX33" s="506"/>
      <c r="AWY33" s="506"/>
      <c r="AWZ33" s="506"/>
      <c r="AXA33" s="506"/>
      <c r="AXB33" s="506"/>
      <c r="AXC33" s="506"/>
      <c r="AXD33" s="506"/>
      <c r="AXE33" s="506"/>
      <c r="AXF33" s="506"/>
      <c r="AXG33" s="506"/>
      <c r="AXH33" s="506"/>
      <c r="AXI33" s="506"/>
      <c r="AXJ33" s="506"/>
      <c r="AXK33" s="506"/>
      <c r="AXL33" s="506"/>
      <c r="AXM33" s="506"/>
      <c r="AXN33" s="506"/>
      <c r="AXO33" s="506"/>
      <c r="AXP33" s="506"/>
      <c r="AXQ33" s="506"/>
      <c r="AXR33" s="506"/>
      <c r="AXS33" s="506"/>
      <c r="AXT33" s="506"/>
      <c r="AXU33" s="506"/>
      <c r="AXV33" s="506"/>
      <c r="AXW33" s="506"/>
      <c r="AXX33" s="506"/>
      <c r="AXY33" s="506"/>
      <c r="AXZ33" s="506"/>
      <c r="AYA33" s="506"/>
      <c r="AYB33" s="506"/>
      <c r="AYC33" s="506"/>
      <c r="AYD33" s="506"/>
      <c r="AYE33" s="506"/>
      <c r="AYF33" s="506"/>
      <c r="AYG33" s="506"/>
      <c r="AYH33" s="506"/>
      <c r="AYI33" s="506"/>
      <c r="AYJ33" s="506"/>
      <c r="AYK33" s="506"/>
      <c r="AYL33" s="506"/>
      <c r="AYM33" s="506"/>
      <c r="AYN33" s="506"/>
      <c r="AYO33" s="506"/>
      <c r="AYP33" s="506"/>
      <c r="AYQ33" s="506"/>
      <c r="AYR33" s="506"/>
      <c r="AYS33" s="506"/>
      <c r="AYT33" s="506"/>
      <c r="AYU33" s="506"/>
      <c r="AYV33" s="506"/>
      <c r="AYW33" s="506"/>
      <c r="AYX33" s="506"/>
      <c r="AYY33" s="506"/>
      <c r="AYZ33" s="506"/>
      <c r="AZA33" s="506"/>
      <c r="AZB33" s="506"/>
      <c r="AZC33" s="506"/>
      <c r="AZD33" s="506"/>
      <c r="AZE33" s="506"/>
      <c r="AZF33" s="506"/>
      <c r="AZG33" s="506"/>
      <c r="AZH33" s="506"/>
      <c r="AZI33" s="506"/>
      <c r="AZJ33" s="506"/>
      <c r="AZK33" s="506"/>
      <c r="AZL33" s="506"/>
      <c r="AZM33" s="506"/>
      <c r="AZN33" s="506"/>
      <c r="AZO33" s="506"/>
      <c r="AZP33" s="506"/>
      <c r="AZQ33" s="506"/>
      <c r="AZR33" s="506"/>
      <c r="AZS33" s="506"/>
      <c r="AZT33" s="506"/>
      <c r="AZU33" s="506"/>
      <c r="AZV33" s="506"/>
      <c r="AZW33" s="506"/>
      <c r="AZX33" s="506"/>
      <c r="AZY33" s="506"/>
      <c r="AZZ33" s="506"/>
      <c r="BAA33" s="506"/>
      <c r="BAB33" s="506"/>
      <c r="BAC33" s="506"/>
      <c r="BAD33" s="506"/>
      <c r="BAE33" s="506"/>
      <c r="BAF33" s="506"/>
      <c r="BAG33" s="506"/>
      <c r="BAH33" s="506"/>
      <c r="BAI33" s="506"/>
      <c r="BAJ33" s="506"/>
      <c r="BAK33" s="506"/>
      <c r="BAL33" s="506"/>
      <c r="BAM33" s="506"/>
      <c r="BAN33" s="506"/>
      <c r="BAO33" s="506"/>
      <c r="BAP33" s="506"/>
      <c r="BAQ33" s="506"/>
      <c r="BAR33" s="506"/>
      <c r="BAS33" s="506"/>
      <c r="BAT33" s="506"/>
      <c r="BAU33" s="506"/>
      <c r="BAV33" s="506"/>
      <c r="BAW33" s="506"/>
      <c r="BAX33" s="506"/>
      <c r="BAY33" s="506"/>
      <c r="BAZ33" s="506"/>
      <c r="BBA33" s="506"/>
      <c r="BBB33" s="506"/>
      <c r="BBC33" s="506"/>
      <c r="BBD33" s="506"/>
      <c r="BBE33" s="506"/>
      <c r="BBF33" s="506"/>
      <c r="BBG33" s="506"/>
      <c r="BBH33" s="506"/>
      <c r="BBI33" s="506"/>
      <c r="BBJ33" s="506"/>
      <c r="BBK33" s="506"/>
      <c r="BBL33" s="506"/>
      <c r="BBM33" s="506"/>
      <c r="BBN33" s="506"/>
      <c r="BBO33" s="506"/>
      <c r="BBP33" s="506"/>
      <c r="BBQ33" s="506"/>
      <c r="BBR33" s="506"/>
      <c r="BBS33" s="506"/>
      <c r="BBT33" s="506"/>
      <c r="BBU33" s="506"/>
      <c r="BBV33" s="506"/>
      <c r="BBW33" s="506"/>
      <c r="BBX33" s="506"/>
      <c r="BBY33" s="506"/>
      <c r="BBZ33" s="506"/>
      <c r="BCA33" s="506"/>
      <c r="BCB33" s="506"/>
      <c r="BCC33" s="506"/>
      <c r="BCD33" s="506"/>
      <c r="BCE33" s="506"/>
      <c r="BCF33" s="506"/>
      <c r="BCG33" s="506"/>
      <c r="BCH33" s="506"/>
      <c r="BCI33" s="506"/>
      <c r="BCJ33" s="506"/>
      <c r="BCK33" s="506"/>
      <c r="BCL33" s="506"/>
      <c r="BCM33" s="506"/>
      <c r="BCN33" s="506"/>
      <c r="BCO33" s="506"/>
      <c r="BCP33" s="506"/>
      <c r="BCQ33" s="506"/>
      <c r="BCR33" s="506"/>
      <c r="BCS33" s="506"/>
      <c r="BCT33" s="506"/>
      <c r="BCU33" s="506"/>
      <c r="BCV33" s="506"/>
      <c r="BCW33" s="506"/>
      <c r="BCX33" s="506"/>
      <c r="BCY33" s="506"/>
      <c r="BCZ33" s="506"/>
      <c r="BDA33" s="506"/>
      <c r="BDB33" s="506"/>
      <c r="BDC33" s="506"/>
      <c r="BDD33" s="506"/>
      <c r="BDE33" s="506"/>
      <c r="BDF33" s="506"/>
      <c r="BDG33" s="506"/>
      <c r="BDH33" s="506"/>
      <c r="BDI33" s="506"/>
      <c r="BDJ33" s="506"/>
      <c r="BDK33" s="506"/>
      <c r="BDL33" s="506"/>
      <c r="BDM33" s="506"/>
      <c r="BDN33" s="506"/>
      <c r="BDO33" s="506"/>
      <c r="BDP33" s="506"/>
      <c r="BDQ33" s="506"/>
      <c r="BDR33" s="506"/>
      <c r="BDS33" s="506"/>
      <c r="BDT33" s="506"/>
      <c r="BDU33" s="506"/>
      <c r="BDV33" s="506"/>
      <c r="BDW33" s="506"/>
      <c r="BDX33" s="506"/>
      <c r="BDY33" s="506"/>
      <c r="BDZ33" s="506"/>
      <c r="BEA33" s="506"/>
      <c r="BEB33" s="506"/>
      <c r="BEC33" s="506"/>
      <c r="BED33" s="506"/>
      <c r="BEE33" s="506"/>
      <c r="BEF33" s="506"/>
      <c r="BEG33" s="506"/>
      <c r="BEH33" s="506"/>
      <c r="BEI33" s="506"/>
      <c r="BEJ33" s="506"/>
      <c r="BEK33" s="506"/>
      <c r="BEL33" s="506"/>
      <c r="BEM33" s="506"/>
      <c r="BEN33" s="506"/>
      <c r="BEO33" s="506"/>
      <c r="BEP33" s="506"/>
      <c r="BEQ33" s="506"/>
      <c r="BER33" s="506"/>
      <c r="BES33" s="506"/>
      <c r="BET33" s="506"/>
      <c r="BEU33" s="506"/>
      <c r="BEV33" s="506"/>
      <c r="BEW33" s="506"/>
      <c r="BEX33" s="506"/>
      <c r="BEY33" s="506"/>
      <c r="BEZ33" s="506"/>
      <c r="BFA33" s="506"/>
      <c r="BFB33" s="506"/>
      <c r="BFC33" s="506"/>
      <c r="BFD33" s="506"/>
      <c r="BFE33" s="506"/>
      <c r="BFF33" s="506"/>
      <c r="BFG33" s="506"/>
      <c r="BFH33" s="506"/>
      <c r="BFI33" s="506"/>
      <c r="BFJ33" s="506"/>
      <c r="BFK33" s="506"/>
      <c r="BFL33" s="506"/>
      <c r="BFM33" s="506"/>
      <c r="BFN33" s="506"/>
      <c r="BFO33" s="506"/>
      <c r="BFP33" s="506"/>
      <c r="BFQ33" s="506"/>
      <c r="BFR33" s="506"/>
      <c r="BFS33" s="506"/>
      <c r="BFT33" s="506"/>
      <c r="BFU33" s="506"/>
      <c r="BFV33" s="506"/>
      <c r="BFW33" s="506"/>
      <c r="BFX33" s="506"/>
      <c r="BFY33" s="506"/>
      <c r="BFZ33" s="506"/>
      <c r="BGA33" s="506"/>
      <c r="BGB33" s="506"/>
      <c r="BGC33" s="506"/>
      <c r="BGD33" s="506"/>
      <c r="BGE33" s="506"/>
      <c r="BGF33" s="506"/>
      <c r="BGG33" s="506"/>
      <c r="BGH33" s="506"/>
      <c r="BGI33" s="506"/>
      <c r="BGJ33" s="506"/>
      <c r="BGK33" s="506"/>
      <c r="BGL33" s="506"/>
      <c r="BGM33" s="506"/>
      <c r="BGN33" s="506"/>
      <c r="BGO33" s="506"/>
      <c r="BGP33" s="506"/>
      <c r="BGQ33" s="506"/>
      <c r="BGR33" s="506"/>
      <c r="BGS33" s="506"/>
      <c r="BGT33" s="506"/>
      <c r="BGU33" s="506"/>
      <c r="BGV33" s="506"/>
      <c r="BGW33" s="506"/>
      <c r="BGX33" s="506"/>
      <c r="BGY33" s="506"/>
      <c r="BGZ33" s="506"/>
      <c r="BHA33" s="506"/>
      <c r="BHB33" s="506"/>
      <c r="BHC33" s="506"/>
      <c r="BHD33" s="506"/>
      <c r="BHE33" s="506"/>
      <c r="BHF33" s="506"/>
      <c r="BHG33" s="506"/>
      <c r="BHH33" s="506"/>
      <c r="BHI33" s="506"/>
      <c r="BHJ33" s="506"/>
      <c r="BHK33" s="506"/>
      <c r="BHL33" s="506"/>
      <c r="BHM33" s="506"/>
      <c r="BHN33" s="506"/>
      <c r="BHO33" s="506"/>
      <c r="BHP33" s="506"/>
      <c r="BHQ33" s="506"/>
      <c r="BHR33" s="506"/>
      <c r="BHS33" s="506"/>
      <c r="BHT33" s="506"/>
      <c r="BHU33" s="506"/>
      <c r="BHV33" s="506"/>
      <c r="BHW33" s="506"/>
      <c r="BHX33" s="506"/>
      <c r="BHY33" s="506"/>
      <c r="BHZ33" s="506"/>
      <c r="BIA33" s="506"/>
      <c r="BIB33" s="506"/>
      <c r="BIC33" s="506"/>
      <c r="BID33" s="506"/>
      <c r="BIE33" s="506"/>
      <c r="BIF33" s="506"/>
      <c r="BIG33" s="506"/>
      <c r="BIH33" s="506"/>
      <c r="BII33" s="506"/>
      <c r="BIJ33" s="506"/>
      <c r="BIK33" s="506"/>
      <c r="BIL33" s="506"/>
      <c r="BIM33" s="506"/>
      <c r="BIN33" s="506"/>
      <c r="BIO33" s="506"/>
      <c r="BIP33" s="506"/>
      <c r="BIQ33" s="506"/>
      <c r="BIR33" s="506"/>
      <c r="BIS33" s="506"/>
      <c r="BIT33" s="506"/>
      <c r="BIU33" s="506"/>
      <c r="BIV33" s="506"/>
      <c r="BIW33" s="506"/>
      <c r="BIX33" s="506"/>
      <c r="BIY33" s="506"/>
      <c r="BIZ33" s="506"/>
      <c r="BJA33" s="506"/>
      <c r="BJB33" s="506"/>
      <c r="BJC33" s="506"/>
      <c r="BJD33" s="506"/>
      <c r="BJE33" s="506"/>
      <c r="BJF33" s="506"/>
      <c r="BJG33" s="506"/>
      <c r="BJH33" s="506"/>
      <c r="BJI33" s="506"/>
      <c r="BJJ33" s="506"/>
      <c r="BJK33" s="506"/>
      <c r="BJL33" s="506"/>
      <c r="BJM33" s="506"/>
      <c r="BJN33" s="506"/>
      <c r="BJO33" s="506"/>
      <c r="BJP33" s="506"/>
      <c r="BJQ33" s="506"/>
      <c r="BJR33" s="506"/>
      <c r="BJS33" s="506"/>
      <c r="BJT33" s="506"/>
      <c r="BJU33" s="506"/>
      <c r="BJV33" s="506"/>
      <c r="BJW33" s="506"/>
      <c r="BJX33" s="506"/>
      <c r="BJY33" s="506"/>
      <c r="BJZ33" s="506"/>
      <c r="BKA33" s="506"/>
      <c r="BKB33" s="506"/>
      <c r="BKC33" s="506"/>
      <c r="BKD33" s="506"/>
      <c r="BKE33" s="506"/>
      <c r="BKF33" s="506"/>
      <c r="BKG33" s="506"/>
      <c r="BKH33" s="506"/>
      <c r="BKI33" s="506"/>
      <c r="BKJ33" s="506"/>
      <c r="BKK33" s="506"/>
      <c r="BKL33" s="506"/>
      <c r="BKM33" s="506"/>
      <c r="BKN33" s="506"/>
      <c r="BKO33" s="506"/>
      <c r="BKP33" s="506"/>
      <c r="BKQ33" s="506"/>
      <c r="BKR33" s="506"/>
      <c r="BKS33" s="506"/>
      <c r="BKT33" s="506"/>
      <c r="BKU33" s="506"/>
      <c r="BKV33" s="506"/>
      <c r="BKW33" s="506"/>
      <c r="BKX33" s="506"/>
      <c r="BKY33" s="506"/>
      <c r="BKZ33" s="506"/>
      <c r="BLA33" s="506"/>
      <c r="BLB33" s="506"/>
      <c r="BLC33" s="506"/>
      <c r="BLD33" s="506"/>
      <c r="BLE33" s="506"/>
      <c r="BLF33" s="506"/>
      <c r="BLG33" s="506"/>
      <c r="BLH33" s="506"/>
      <c r="BLI33" s="506"/>
      <c r="BLJ33" s="506"/>
      <c r="BLK33" s="506"/>
      <c r="BLL33" s="506"/>
      <c r="BLM33" s="506"/>
      <c r="BLN33" s="506"/>
      <c r="BLO33" s="506"/>
      <c r="BLP33" s="506"/>
      <c r="BLQ33" s="506"/>
      <c r="BLR33" s="506"/>
      <c r="BLS33" s="506"/>
      <c r="BLT33" s="506"/>
      <c r="BLU33" s="506"/>
      <c r="BLV33" s="506"/>
      <c r="BLW33" s="506"/>
      <c r="BLX33" s="506"/>
      <c r="BLY33" s="506"/>
      <c r="BLZ33" s="506"/>
      <c r="BMA33" s="506"/>
      <c r="BMB33" s="506"/>
      <c r="BMC33" s="506"/>
      <c r="BMD33" s="506"/>
      <c r="BME33" s="506"/>
      <c r="BMF33" s="506"/>
      <c r="BMG33" s="506"/>
      <c r="BMH33" s="506"/>
      <c r="BMI33" s="506"/>
      <c r="BMJ33" s="506"/>
      <c r="BMK33" s="506"/>
      <c r="BML33" s="506"/>
      <c r="BMM33" s="506"/>
      <c r="BMN33" s="506"/>
      <c r="BMO33" s="506"/>
      <c r="BMP33" s="506"/>
      <c r="BMQ33" s="506"/>
      <c r="BMR33" s="506"/>
      <c r="BMS33" s="506"/>
      <c r="BMT33" s="506"/>
      <c r="BMU33" s="506"/>
      <c r="BMV33" s="506"/>
      <c r="BMW33" s="506"/>
      <c r="BMX33" s="506"/>
      <c r="BMY33" s="506"/>
      <c r="BMZ33" s="506"/>
      <c r="BNA33" s="506"/>
      <c r="BNB33" s="506"/>
      <c r="BNC33" s="506"/>
      <c r="BND33" s="506"/>
      <c r="BNE33" s="506"/>
      <c r="BNF33" s="506"/>
      <c r="BNG33" s="506"/>
      <c r="BNH33" s="506"/>
      <c r="BNI33" s="506"/>
      <c r="BNJ33" s="506"/>
      <c r="BNK33" s="506"/>
      <c r="BNL33" s="506"/>
      <c r="BNM33" s="506"/>
      <c r="BNN33" s="506"/>
      <c r="BNO33" s="506"/>
      <c r="BNP33" s="506"/>
      <c r="BNQ33" s="506"/>
      <c r="BNR33" s="506"/>
      <c r="BNS33" s="506"/>
      <c r="BNT33" s="506"/>
      <c r="BNU33" s="506"/>
      <c r="BNV33" s="506"/>
      <c r="BNW33" s="506"/>
      <c r="BNX33" s="506"/>
      <c r="BNY33" s="506"/>
      <c r="BNZ33" s="506"/>
      <c r="BOA33" s="506"/>
      <c r="BOB33" s="506"/>
      <c r="BOC33" s="506"/>
      <c r="BOD33" s="506"/>
      <c r="BOE33" s="506"/>
      <c r="BOF33" s="506"/>
      <c r="BOG33" s="506"/>
      <c r="BOH33" s="506"/>
      <c r="BOI33" s="506"/>
      <c r="BOJ33" s="506"/>
      <c r="BOK33" s="506"/>
      <c r="BOL33" s="506"/>
      <c r="BOM33" s="506"/>
      <c r="BON33" s="506"/>
      <c r="BOO33" s="506"/>
      <c r="BOP33" s="506"/>
      <c r="BOQ33" s="506"/>
      <c r="BOR33" s="506"/>
      <c r="BOS33" s="506"/>
      <c r="BOT33" s="506"/>
      <c r="BOU33" s="506"/>
      <c r="BOV33" s="506"/>
      <c r="BOW33" s="506"/>
      <c r="BOX33" s="506"/>
      <c r="BOY33" s="506"/>
      <c r="BOZ33" s="506"/>
      <c r="BPA33" s="506"/>
      <c r="BPB33" s="506"/>
      <c r="BPC33" s="506"/>
      <c r="BPD33" s="506"/>
      <c r="BPE33" s="506"/>
      <c r="BPF33" s="506"/>
      <c r="BPG33" s="506"/>
      <c r="BPH33" s="506"/>
      <c r="BPI33" s="506"/>
      <c r="BPJ33" s="506"/>
      <c r="BPK33" s="506"/>
      <c r="BPL33" s="506"/>
      <c r="BPM33" s="506"/>
      <c r="BPN33" s="506"/>
      <c r="BPO33" s="506"/>
      <c r="BPP33" s="506"/>
      <c r="BPQ33" s="506"/>
      <c r="BPR33" s="506"/>
      <c r="BPS33" s="506"/>
      <c r="BPT33" s="506"/>
      <c r="BPU33" s="506"/>
      <c r="BPV33" s="506"/>
      <c r="BPW33" s="506"/>
      <c r="BPX33" s="506"/>
      <c r="BPY33" s="506"/>
      <c r="BPZ33" s="506"/>
      <c r="BQA33" s="506"/>
      <c r="BQB33" s="506"/>
      <c r="BQC33" s="506"/>
      <c r="BQD33" s="506"/>
      <c r="BQE33" s="506"/>
      <c r="BQF33" s="506"/>
      <c r="BQG33" s="506"/>
      <c r="BQH33" s="506"/>
      <c r="BQI33" s="506"/>
      <c r="BQJ33" s="506"/>
      <c r="BQK33" s="506"/>
      <c r="BQL33" s="506"/>
      <c r="BQM33" s="506"/>
      <c r="BQN33" s="506"/>
      <c r="BQO33" s="506"/>
      <c r="BQP33" s="506"/>
      <c r="BQQ33" s="506"/>
      <c r="BQR33" s="506"/>
      <c r="BQS33" s="506"/>
      <c r="BQT33" s="506"/>
      <c r="BQU33" s="506"/>
      <c r="BQV33" s="506"/>
      <c r="BQW33" s="506"/>
      <c r="BQX33" s="506"/>
      <c r="BQY33" s="506"/>
      <c r="BQZ33" s="506"/>
      <c r="BRA33" s="506"/>
      <c r="BRB33" s="506"/>
      <c r="BRC33" s="506"/>
      <c r="BRD33" s="506"/>
      <c r="BRE33" s="506"/>
      <c r="BRF33" s="506"/>
      <c r="BRG33" s="506"/>
      <c r="BRH33" s="506"/>
      <c r="BRI33" s="506"/>
      <c r="BRJ33" s="506"/>
      <c r="BRK33" s="506"/>
      <c r="BRL33" s="506"/>
      <c r="BRM33" s="506"/>
      <c r="BRN33" s="506"/>
      <c r="BRO33" s="506"/>
      <c r="BRP33" s="506"/>
      <c r="BRQ33" s="506"/>
      <c r="BRR33" s="506"/>
      <c r="BRS33" s="506"/>
      <c r="BRT33" s="506"/>
      <c r="BRU33" s="506"/>
      <c r="BRV33" s="506"/>
      <c r="BRW33" s="506"/>
      <c r="BRX33" s="506"/>
      <c r="BRY33" s="506"/>
      <c r="BRZ33" s="506"/>
      <c r="BSA33" s="506"/>
      <c r="BSB33" s="506"/>
      <c r="BSC33" s="506"/>
      <c r="BSD33" s="506"/>
      <c r="BSE33" s="506"/>
      <c r="BSF33" s="506"/>
      <c r="BSG33" s="506"/>
      <c r="BSH33" s="506"/>
      <c r="BSI33" s="506"/>
      <c r="BSJ33" s="506"/>
      <c r="BSK33" s="506"/>
      <c r="BSL33" s="506"/>
      <c r="BSM33" s="506"/>
      <c r="BSN33" s="506"/>
      <c r="BSO33" s="506"/>
      <c r="BSP33" s="506"/>
      <c r="BSQ33" s="506"/>
      <c r="BSR33" s="506"/>
      <c r="BSS33" s="506"/>
      <c r="BST33" s="506"/>
      <c r="BSU33" s="506"/>
      <c r="BSV33" s="506"/>
      <c r="BSW33" s="506"/>
      <c r="BSX33" s="506"/>
      <c r="BSY33" s="506"/>
      <c r="BSZ33" s="506"/>
      <c r="BTA33" s="506"/>
      <c r="BTB33" s="506"/>
      <c r="BTC33" s="506"/>
      <c r="BTD33" s="506"/>
      <c r="BTE33" s="506"/>
      <c r="BTF33" s="506"/>
      <c r="BTG33" s="506"/>
      <c r="BTH33" s="506"/>
      <c r="BTI33" s="506"/>
      <c r="BTJ33" s="506"/>
      <c r="BTK33" s="506"/>
      <c r="BTL33" s="506"/>
      <c r="BTM33" s="506"/>
      <c r="BTN33" s="506"/>
      <c r="BTO33" s="506"/>
      <c r="BTP33" s="506"/>
      <c r="BTQ33" s="506"/>
      <c r="BTR33" s="506"/>
      <c r="BTS33" s="506"/>
      <c r="BTT33" s="506"/>
      <c r="BTU33" s="506"/>
      <c r="BTV33" s="506"/>
      <c r="BTW33" s="506"/>
      <c r="BTX33" s="506"/>
      <c r="BTY33" s="506"/>
      <c r="BTZ33" s="506"/>
      <c r="BUA33" s="506"/>
      <c r="BUB33" s="506"/>
      <c r="BUC33" s="506"/>
      <c r="BUD33" s="506"/>
      <c r="BUE33" s="506"/>
      <c r="BUF33" s="506"/>
      <c r="BUG33" s="506"/>
      <c r="BUH33" s="506"/>
      <c r="BUI33" s="506"/>
      <c r="BUJ33" s="506"/>
      <c r="BUK33" s="506"/>
      <c r="BUL33" s="506"/>
      <c r="BUM33" s="506"/>
      <c r="BUN33" s="506"/>
      <c r="BUO33" s="506"/>
      <c r="BUP33" s="506"/>
      <c r="BUQ33" s="506"/>
      <c r="BUR33" s="506"/>
      <c r="BUS33" s="506"/>
      <c r="BUT33" s="506"/>
      <c r="BUU33" s="506"/>
      <c r="BUV33" s="506"/>
      <c r="BUW33" s="506"/>
      <c r="BUX33" s="506"/>
      <c r="BUY33" s="506"/>
      <c r="BUZ33" s="506"/>
      <c r="BVA33" s="506"/>
      <c r="BVB33" s="506"/>
      <c r="BVC33" s="506"/>
      <c r="BVD33" s="506"/>
      <c r="BVE33" s="506"/>
      <c r="BVF33" s="506"/>
      <c r="BVG33" s="506"/>
      <c r="BVH33" s="506"/>
      <c r="BVI33" s="506"/>
      <c r="BVJ33" s="506"/>
      <c r="BVK33" s="506"/>
      <c r="BVL33" s="506"/>
      <c r="BVM33" s="506"/>
      <c r="BVN33" s="506"/>
      <c r="BVO33" s="506"/>
      <c r="BVP33" s="506"/>
      <c r="BVQ33" s="506"/>
      <c r="BVR33" s="506"/>
      <c r="BVS33" s="506"/>
      <c r="BVT33" s="506"/>
      <c r="BVU33" s="506"/>
      <c r="BVV33" s="506"/>
      <c r="BVW33" s="506"/>
      <c r="BVX33" s="506"/>
      <c r="BVY33" s="506"/>
      <c r="BVZ33" s="506"/>
      <c r="BWA33" s="506"/>
      <c r="BWB33" s="506"/>
      <c r="BWC33" s="506"/>
    </row>
    <row r="34" spans="1:1953" x14ac:dyDescent="0.25">
      <c r="A34" s="503" t="s">
        <v>1376</v>
      </c>
      <c r="B34" s="504">
        <v>1678.1940397710457</v>
      </c>
      <c r="C34" s="454">
        <v>2340.4283885501081</v>
      </c>
      <c r="D34" s="506"/>
      <c r="E34" s="507"/>
      <c r="F34" s="497"/>
      <c r="G34" s="497"/>
      <c r="H34" s="497"/>
      <c r="I34" s="498"/>
      <c r="J34" s="498"/>
      <c r="K34" s="498"/>
      <c r="L34" s="506"/>
      <c r="M34" s="506"/>
      <c r="N34" s="506"/>
      <c r="O34" s="506"/>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506"/>
      <c r="AO34" s="506"/>
      <c r="AP34" s="506"/>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06"/>
      <c r="EU34" s="506"/>
      <c r="EV34" s="506"/>
      <c r="EW34" s="506"/>
      <c r="EX34" s="506"/>
      <c r="EY34" s="506"/>
      <c r="EZ34" s="506"/>
      <c r="FA34" s="506"/>
      <c r="FB34" s="506"/>
      <c r="FC34" s="506"/>
      <c r="FD34" s="506"/>
      <c r="FE34" s="506"/>
      <c r="FF34" s="506"/>
      <c r="FG34" s="506"/>
      <c r="FH34" s="506"/>
      <c r="FI34" s="506"/>
      <c r="FJ34" s="506"/>
      <c r="FK34" s="506"/>
      <c r="FL34" s="506"/>
      <c r="FM34" s="506"/>
      <c r="FN34" s="506"/>
      <c r="FO34" s="506"/>
      <c r="FP34" s="506"/>
      <c r="FQ34" s="506"/>
      <c r="FR34" s="506"/>
      <c r="FS34" s="506"/>
      <c r="FT34" s="506"/>
      <c r="FU34" s="506"/>
      <c r="FV34" s="506"/>
      <c r="FW34" s="506"/>
      <c r="FX34" s="506"/>
      <c r="FY34" s="506"/>
      <c r="FZ34" s="506"/>
      <c r="GA34" s="506"/>
      <c r="GB34" s="506"/>
      <c r="GC34" s="506"/>
      <c r="GD34" s="506"/>
      <c r="GE34" s="506"/>
      <c r="GF34" s="506"/>
      <c r="GG34" s="506"/>
      <c r="GH34" s="506"/>
      <c r="GI34" s="506"/>
      <c r="GJ34" s="506"/>
      <c r="GK34" s="506"/>
      <c r="GL34" s="506"/>
      <c r="GM34" s="506"/>
      <c r="GN34" s="506"/>
      <c r="GO34" s="506"/>
      <c r="GP34" s="506"/>
      <c r="GQ34" s="506"/>
      <c r="GR34" s="506"/>
      <c r="GS34" s="506"/>
      <c r="GT34" s="506"/>
      <c r="GU34" s="506"/>
      <c r="GV34" s="506"/>
      <c r="GW34" s="506"/>
      <c r="GX34" s="506"/>
      <c r="GY34" s="506"/>
      <c r="GZ34" s="506"/>
      <c r="HA34" s="506"/>
      <c r="HB34" s="506"/>
      <c r="HC34" s="506"/>
      <c r="HD34" s="506"/>
      <c r="HE34" s="506"/>
      <c r="HF34" s="506"/>
      <c r="HG34" s="506"/>
      <c r="HH34" s="506"/>
      <c r="HI34" s="506"/>
      <c r="HJ34" s="506"/>
      <c r="HK34" s="506"/>
      <c r="HL34" s="506"/>
      <c r="HM34" s="506"/>
      <c r="HN34" s="506"/>
      <c r="HO34" s="506"/>
      <c r="HP34" s="506"/>
      <c r="HQ34" s="506"/>
      <c r="HR34" s="506"/>
      <c r="HS34" s="506"/>
      <c r="HT34" s="506"/>
      <c r="HU34" s="506"/>
      <c r="HV34" s="506"/>
      <c r="HW34" s="506"/>
      <c r="HX34" s="506"/>
      <c r="HY34" s="506"/>
      <c r="HZ34" s="506"/>
      <c r="IA34" s="506"/>
      <c r="IB34" s="506"/>
      <c r="IC34" s="506"/>
      <c r="ID34" s="506"/>
      <c r="IE34" s="506"/>
      <c r="IF34" s="506"/>
      <c r="IG34" s="506"/>
      <c r="IH34" s="506"/>
      <c r="II34" s="506"/>
      <c r="IJ34" s="506"/>
      <c r="IK34" s="506"/>
      <c r="IL34" s="506"/>
      <c r="IM34" s="506"/>
      <c r="IN34" s="506"/>
      <c r="IO34" s="506"/>
      <c r="IP34" s="506"/>
      <c r="IQ34" s="506"/>
      <c r="IR34" s="506"/>
      <c r="IS34" s="506"/>
      <c r="IT34" s="506"/>
      <c r="IU34" s="506"/>
      <c r="IV34" s="506"/>
      <c r="IW34" s="506"/>
      <c r="IX34" s="506"/>
      <c r="IY34" s="506"/>
      <c r="IZ34" s="506"/>
      <c r="JA34" s="506"/>
      <c r="JB34" s="506"/>
      <c r="JC34" s="506"/>
      <c r="JD34" s="506"/>
      <c r="JE34" s="506"/>
      <c r="JF34" s="506"/>
      <c r="JG34" s="506"/>
      <c r="JH34" s="506"/>
      <c r="JI34" s="506"/>
      <c r="JJ34" s="506"/>
      <c r="JK34" s="506"/>
      <c r="JL34" s="506"/>
      <c r="JM34" s="506"/>
      <c r="JN34" s="506"/>
      <c r="JO34" s="506"/>
      <c r="JP34" s="506"/>
      <c r="JQ34" s="506"/>
      <c r="JR34" s="506"/>
      <c r="JS34" s="506"/>
      <c r="JT34" s="506"/>
      <c r="JU34" s="506"/>
      <c r="JV34" s="506"/>
      <c r="JW34" s="506"/>
      <c r="JX34" s="506"/>
      <c r="JY34" s="506"/>
      <c r="JZ34" s="506"/>
      <c r="KA34" s="506"/>
      <c r="KB34" s="506"/>
      <c r="KC34" s="506"/>
      <c r="KD34" s="506"/>
      <c r="KE34" s="506"/>
      <c r="KF34" s="506"/>
      <c r="KG34" s="506"/>
      <c r="KH34" s="506"/>
      <c r="KI34" s="506"/>
      <c r="KJ34" s="506"/>
      <c r="KK34" s="506"/>
      <c r="KL34" s="506"/>
      <c r="KM34" s="506"/>
      <c r="KN34" s="506"/>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c r="LN34" s="506"/>
      <c r="LO34" s="506"/>
      <c r="LP34" s="506"/>
      <c r="LQ34" s="506"/>
      <c r="LR34" s="506"/>
      <c r="LS34" s="506"/>
      <c r="LT34" s="506"/>
      <c r="LU34" s="506"/>
      <c r="LV34" s="506"/>
      <c r="LW34" s="506"/>
      <c r="LX34" s="506"/>
      <c r="LY34" s="506"/>
      <c r="LZ34" s="506"/>
      <c r="MA34" s="506"/>
      <c r="MB34" s="506"/>
      <c r="MC34" s="506"/>
      <c r="MD34" s="506"/>
      <c r="ME34" s="506"/>
      <c r="MF34" s="506"/>
      <c r="MG34" s="506"/>
      <c r="MH34" s="506"/>
      <c r="MI34" s="506"/>
      <c r="MJ34" s="506"/>
      <c r="MK34" s="506"/>
      <c r="ML34" s="506"/>
      <c r="MM34" s="506"/>
      <c r="MN34" s="506"/>
      <c r="MO34" s="506"/>
      <c r="MP34" s="506"/>
      <c r="MQ34" s="506"/>
      <c r="MR34" s="506"/>
      <c r="MS34" s="506"/>
      <c r="MT34" s="506"/>
      <c r="MU34" s="506"/>
      <c r="MV34" s="506"/>
      <c r="MW34" s="506"/>
      <c r="MX34" s="506"/>
      <c r="MY34" s="506"/>
      <c r="MZ34" s="506"/>
      <c r="NA34" s="506"/>
      <c r="NB34" s="506"/>
      <c r="NC34" s="506"/>
      <c r="ND34" s="506"/>
      <c r="NE34" s="506"/>
      <c r="NF34" s="506"/>
      <c r="NG34" s="506"/>
      <c r="NH34" s="506"/>
      <c r="NI34" s="506"/>
      <c r="NJ34" s="506"/>
      <c r="NK34" s="506"/>
      <c r="NL34" s="506"/>
      <c r="NM34" s="506"/>
      <c r="NN34" s="506"/>
      <c r="NO34" s="506"/>
      <c r="NP34" s="506"/>
      <c r="NQ34" s="506"/>
      <c r="NR34" s="506"/>
      <c r="NS34" s="506"/>
      <c r="NT34" s="506"/>
      <c r="NU34" s="506"/>
      <c r="NV34" s="506"/>
      <c r="NW34" s="506"/>
      <c r="NX34" s="506"/>
      <c r="NY34" s="506"/>
      <c r="NZ34" s="506"/>
      <c r="OA34" s="506"/>
      <c r="OB34" s="506"/>
      <c r="OC34" s="506"/>
      <c r="OD34" s="506"/>
      <c r="OE34" s="506"/>
      <c r="OF34" s="506"/>
      <c r="OG34" s="506"/>
      <c r="OH34" s="506"/>
      <c r="OI34" s="506"/>
      <c r="OJ34" s="506"/>
      <c r="OK34" s="506"/>
      <c r="OL34" s="506"/>
      <c r="OM34" s="506"/>
      <c r="ON34" s="506"/>
      <c r="OO34" s="506"/>
      <c r="OP34" s="506"/>
      <c r="OQ34" s="506"/>
      <c r="OR34" s="506"/>
      <c r="OS34" s="506"/>
      <c r="OT34" s="506"/>
      <c r="OU34" s="506"/>
      <c r="OV34" s="506"/>
      <c r="OW34" s="506"/>
      <c r="OX34" s="506"/>
      <c r="OY34" s="506"/>
      <c r="OZ34" s="506"/>
      <c r="PA34" s="506"/>
      <c r="PB34" s="506"/>
      <c r="PC34" s="506"/>
      <c r="PD34" s="506"/>
      <c r="PE34" s="506"/>
      <c r="PF34" s="506"/>
      <c r="PG34" s="506"/>
      <c r="PH34" s="506"/>
      <c r="PI34" s="506"/>
      <c r="PJ34" s="506"/>
      <c r="PK34" s="506"/>
      <c r="PL34" s="506"/>
      <c r="PM34" s="506"/>
      <c r="PN34" s="506"/>
      <c r="PO34" s="506"/>
      <c r="PP34" s="506"/>
      <c r="PQ34" s="506"/>
      <c r="PR34" s="506"/>
      <c r="PS34" s="506"/>
      <c r="PT34" s="506"/>
      <c r="PU34" s="506"/>
      <c r="PV34" s="506"/>
      <c r="PW34" s="506"/>
      <c r="PX34" s="506"/>
      <c r="PY34" s="506"/>
      <c r="PZ34" s="506"/>
      <c r="QA34" s="506"/>
      <c r="QB34" s="506"/>
      <c r="QC34" s="506"/>
      <c r="QD34" s="506"/>
      <c r="QE34" s="506"/>
      <c r="QF34" s="506"/>
      <c r="QG34" s="506"/>
      <c r="QH34" s="506"/>
      <c r="QI34" s="506"/>
      <c r="QJ34" s="506"/>
      <c r="QK34" s="506"/>
      <c r="QL34" s="506"/>
      <c r="QM34" s="506"/>
      <c r="QN34" s="506"/>
      <c r="QO34" s="506"/>
      <c r="QP34" s="506"/>
      <c r="QQ34" s="506"/>
      <c r="QR34" s="506"/>
      <c r="QS34" s="506"/>
      <c r="QT34" s="506"/>
      <c r="QU34" s="506"/>
      <c r="QV34" s="506"/>
      <c r="QW34" s="506"/>
      <c r="QX34" s="506"/>
      <c r="QY34" s="506"/>
      <c r="QZ34" s="506"/>
      <c r="RA34" s="506"/>
      <c r="RB34" s="506"/>
      <c r="RC34" s="506"/>
      <c r="RD34" s="506"/>
      <c r="RE34" s="506"/>
      <c r="RF34" s="506"/>
      <c r="RG34" s="506"/>
      <c r="RH34" s="506"/>
      <c r="RI34" s="506"/>
      <c r="RJ34" s="506"/>
      <c r="RK34" s="506"/>
      <c r="RL34" s="506"/>
      <c r="RM34" s="506"/>
      <c r="RN34" s="506"/>
      <c r="RO34" s="506"/>
      <c r="RP34" s="506"/>
      <c r="RQ34" s="506"/>
      <c r="RR34" s="506"/>
      <c r="RS34" s="506"/>
      <c r="RT34" s="506"/>
      <c r="RU34" s="506"/>
      <c r="RV34" s="506"/>
      <c r="RW34" s="506"/>
      <c r="RX34" s="506"/>
      <c r="RY34" s="506"/>
      <c r="RZ34" s="506"/>
      <c r="SA34" s="506"/>
      <c r="SB34" s="506"/>
      <c r="SC34" s="506"/>
      <c r="SD34" s="506"/>
      <c r="SE34" s="506"/>
      <c r="SF34" s="506"/>
      <c r="SG34" s="506"/>
      <c r="SH34" s="506"/>
      <c r="SI34" s="506"/>
      <c r="SJ34" s="506"/>
      <c r="SK34" s="506"/>
      <c r="SL34" s="506"/>
      <c r="SM34" s="506"/>
      <c r="SN34" s="506"/>
      <c r="SO34" s="506"/>
      <c r="SP34" s="506"/>
      <c r="SQ34" s="506"/>
      <c r="SR34" s="506"/>
      <c r="SS34" s="506"/>
      <c r="ST34" s="506"/>
      <c r="SU34" s="506"/>
      <c r="SV34" s="506"/>
      <c r="SW34" s="506"/>
      <c r="SX34" s="506"/>
      <c r="SY34" s="506"/>
      <c r="SZ34" s="506"/>
      <c r="TA34" s="506"/>
      <c r="TB34" s="506"/>
      <c r="TC34" s="506"/>
      <c r="TD34" s="506"/>
      <c r="TE34" s="506"/>
      <c r="TF34" s="506"/>
      <c r="TG34" s="506"/>
      <c r="TH34" s="506"/>
      <c r="TI34" s="506"/>
      <c r="TJ34" s="506"/>
      <c r="TK34" s="506"/>
      <c r="TL34" s="506"/>
      <c r="TM34" s="506"/>
      <c r="TN34" s="506"/>
      <c r="TO34" s="506"/>
      <c r="TP34" s="506"/>
      <c r="TQ34" s="506"/>
      <c r="TR34" s="506"/>
      <c r="TS34" s="506"/>
      <c r="TT34" s="506"/>
      <c r="TU34" s="506"/>
      <c r="TV34" s="506"/>
      <c r="TW34" s="506"/>
      <c r="TX34" s="506"/>
      <c r="TY34" s="506"/>
      <c r="TZ34" s="506"/>
      <c r="UA34" s="506"/>
      <c r="UB34" s="506"/>
      <c r="UC34" s="506"/>
      <c r="UD34" s="506"/>
      <c r="UE34" s="506"/>
      <c r="UF34" s="506"/>
      <c r="UG34" s="506"/>
      <c r="UH34" s="506"/>
      <c r="UI34" s="506"/>
      <c r="UJ34" s="506"/>
      <c r="UK34" s="506"/>
      <c r="UL34" s="506"/>
      <c r="UM34" s="506"/>
      <c r="UN34" s="506"/>
      <c r="UO34" s="506"/>
      <c r="UP34" s="506"/>
      <c r="UQ34" s="506"/>
      <c r="UR34" s="506"/>
      <c r="US34" s="506"/>
      <c r="UT34" s="506"/>
      <c r="UU34" s="506"/>
      <c r="UV34" s="506"/>
      <c r="UW34" s="506"/>
      <c r="UX34" s="506"/>
      <c r="UY34" s="506"/>
      <c r="UZ34" s="506"/>
      <c r="VA34" s="506"/>
      <c r="VB34" s="506"/>
      <c r="VC34" s="506"/>
      <c r="VD34" s="506"/>
      <c r="VE34" s="506"/>
      <c r="VF34" s="506"/>
      <c r="VG34" s="506"/>
      <c r="VH34" s="506"/>
      <c r="VI34" s="506"/>
      <c r="VJ34" s="506"/>
      <c r="VK34" s="506"/>
      <c r="VL34" s="506"/>
      <c r="VM34" s="506"/>
      <c r="VN34" s="506"/>
      <c r="VO34" s="506"/>
      <c r="VP34" s="506"/>
      <c r="VQ34" s="506"/>
      <c r="VR34" s="506"/>
      <c r="VS34" s="506"/>
      <c r="VT34" s="506"/>
      <c r="VU34" s="506"/>
      <c r="VV34" s="506"/>
      <c r="VW34" s="506"/>
      <c r="VX34" s="506"/>
      <c r="VY34" s="506"/>
      <c r="VZ34" s="506"/>
      <c r="WA34" s="506"/>
      <c r="WB34" s="506"/>
      <c r="WC34" s="506"/>
      <c r="WD34" s="506"/>
      <c r="WE34" s="506"/>
      <c r="WF34" s="506"/>
      <c r="WG34" s="506"/>
      <c r="WH34" s="506"/>
      <c r="WI34" s="506"/>
      <c r="WJ34" s="506"/>
      <c r="WK34" s="506"/>
      <c r="WL34" s="506"/>
      <c r="WM34" s="506"/>
      <c r="WN34" s="506"/>
      <c r="WO34" s="506"/>
      <c r="WP34" s="506"/>
      <c r="WQ34" s="506"/>
      <c r="WR34" s="506"/>
      <c r="WS34" s="506"/>
      <c r="WT34" s="506"/>
      <c r="WU34" s="506"/>
      <c r="WV34" s="506"/>
      <c r="WW34" s="506"/>
      <c r="WX34" s="506"/>
      <c r="WY34" s="506"/>
      <c r="WZ34" s="506"/>
      <c r="XA34" s="506"/>
      <c r="XB34" s="506"/>
      <c r="XC34" s="506"/>
      <c r="XD34" s="506"/>
      <c r="XE34" s="506"/>
      <c r="XF34" s="506"/>
      <c r="XG34" s="506"/>
      <c r="XH34" s="506"/>
      <c r="XI34" s="506"/>
      <c r="XJ34" s="506"/>
      <c r="XK34" s="506"/>
      <c r="XL34" s="506"/>
      <c r="XM34" s="506"/>
      <c r="XN34" s="506"/>
      <c r="XO34" s="506"/>
      <c r="XP34" s="506"/>
      <c r="XQ34" s="506"/>
      <c r="XR34" s="506"/>
      <c r="XS34" s="506"/>
      <c r="XT34" s="506"/>
      <c r="XU34" s="506"/>
      <c r="XV34" s="506"/>
      <c r="XW34" s="506"/>
      <c r="XX34" s="506"/>
      <c r="XY34" s="506"/>
      <c r="XZ34" s="506"/>
      <c r="YA34" s="506"/>
      <c r="YB34" s="506"/>
      <c r="YC34" s="506"/>
      <c r="YD34" s="506"/>
      <c r="YE34" s="506"/>
      <c r="YF34" s="506"/>
      <c r="YG34" s="506"/>
      <c r="YH34" s="506"/>
      <c r="YI34" s="506"/>
      <c r="YJ34" s="506"/>
      <c r="YK34" s="506"/>
      <c r="YL34" s="506"/>
      <c r="YM34" s="506"/>
      <c r="YN34" s="506"/>
      <c r="YO34" s="506"/>
      <c r="YP34" s="506"/>
      <c r="YQ34" s="506"/>
      <c r="YR34" s="506"/>
      <c r="YS34" s="506"/>
      <c r="YT34" s="506"/>
      <c r="YU34" s="506"/>
      <c r="YV34" s="506"/>
      <c r="YW34" s="506"/>
      <c r="YX34" s="506"/>
      <c r="YY34" s="506"/>
      <c r="YZ34" s="506"/>
      <c r="ZA34" s="506"/>
      <c r="ZB34" s="506"/>
      <c r="ZC34" s="506"/>
      <c r="ZD34" s="506"/>
      <c r="ZE34" s="506"/>
      <c r="ZF34" s="506"/>
      <c r="ZG34" s="506"/>
      <c r="ZH34" s="506"/>
      <c r="ZI34" s="506"/>
      <c r="ZJ34" s="506"/>
      <c r="ZK34" s="506"/>
      <c r="ZL34" s="506"/>
      <c r="ZM34" s="506"/>
      <c r="ZN34" s="506"/>
      <c r="ZO34" s="506"/>
      <c r="ZP34" s="506"/>
      <c r="ZQ34" s="506"/>
      <c r="ZR34" s="506"/>
      <c r="ZS34" s="506"/>
      <c r="ZT34" s="506"/>
      <c r="ZU34" s="506"/>
      <c r="ZV34" s="506"/>
      <c r="ZW34" s="506"/>
      <c r="ZX34" s="506"/>
      <c r="ZY34" s="506"/>
      <c r="ZZ34" s="506"/>
      <c r="AAA34" s="506"/>
      <c r="AAB34" s="506"/>
      <c r="AAC34" s="506"/>
      <c r="AAD34" s="506"/>
      <c r="AAE34" s="506"/>
      <c r="AAF34" s="506"/>
      <c r="AAG34" s="506"/>
      <c r="AAH34" s="506"/>
      <c r="AAI34" s="506"/>
      <c r="AAJ34" s="506"/>
      <c r="AAK34" s="506"/>
      <c r="AAL34" s="506"/>
      <c r="AAM34" s="506"/>
      <c r="AAN34" s="506"/>
      <c r="AAO34" s="506"/>
      <c r="AAP34" s="506"/>
      <c r="AAQ34" s="506"/>
      <c r="AAR34" s="506"/>
      <c r="AAS34" s="506"/>
      <c r="AAT34" s="506"/>
      <c r="AAU34" s="506"/>
      <c r="AAV34" s="506"/>
      <c r="AAW34" s="506"/>
      <c r="AAX34" s="506"/>
      <c r="AAY34" s="506"/>
      <c r="AAZ34" s="506"/>
      <c r="ABA34" s="506"/>
      <c r="ABB34" s="506"/>
      <c r="ABC34" s="506"/>
      <c r="ABD34" s="506"/>
      <c r="ABE34" s="506"/>
      <c r="ABF34" s="506"/>
      <c r="ABG34" s="506"/>
      <c r="ABH34" s="506"/>
      <c r="ABI34" s="506"/>
      <c r="ABJ34" s="506"/>
      <c r="ABK34" s="506"/>
      <c r="ABL34" s="506"/>
      <c r="ABM34" s="506"/>
      <c r="ABN34" s="506"/>
      <c r="ABO34" s="506"/>
      <c r="ABP34" s="506"/>
      <c r="ABQ34" s="506"/>
      <c r="ABR34" s="506"/>
      <c r="ABS34" s="506"/>
      <c r="ABT34" s="506"/>
      <c r="ABU34" s="506"/>
      <c r="ABV34" s="506"/>
      <c r="ABW34" s="506"/>
      <c r="ABX34" s="506"/>
      <c r="ABY34" s="506"/>
      <c r="ABZ34" s="506"/>
      <c r="ACA34" s="506"/>
      <c r="ACB34" s="506"/>
      <c r="ACC34" s="506"/>
      <c r="ACD34" s="506"/>
      <c r="ACE34" s="506"/>
      <c r="ACF34" s="506"/>
      <c r="ACG34" s="506"/>
      <c r="ACH34" s="506"/>
      <c r="ACI34" s="506"/>
      <c r="ACJ34" s="506"/>
      <c r="ACK34" s="506"/>
      <c r="ACL34" s="506"/>
      <c r="ACM34" s="506"/>
      <c r="ACN34" s="506"/>
      <c r="ACO34" s="506"/>
      <c r="ACP34" s="506"/>
      <c r="ACQ34" s="506"/>
      <c r="ACR34" s="506"/>
      <c r="ACS34" s="506"/>
      <c r="ACT34" s="506"/>
      <c r="ACU34" s="506"/>
      <c r="ACV34" s="506"/>
      <c r="ACW34" s="506"/>
      <c r="ACX34" s="506"/>
      <c r="ACY34" s="506"/>
      <c r="ACZ34" s="506"/>
      <c r="ADA34" s="506"/>
      <c r="ADB34" s="506"/>
      <c r="ADC34" s="506"/>
      <c r="ADD34" s="506"/>
      <c r="ADE34" s="506"/>
      <c r="ADF34" s="506"/>
      <c r="ADG34" s="506"/>
      <c r="ADH34" s="506"/>
      <c r="ADI34" s="506"/>
      <c r="ADJ34" s="506"/>
      <c r="ADK34" s="506"/>
      <c r="ADL34" s="506"/>
      <c r="ADM34" s="506"/>
      <c r="ADN34" s="506"/>
      <c r="ADO34" s="506"/>
      <c r="ADP34" s="506"/>
      <c r="ADQ34" s="506"/>
      <c r="ADR34" s="506"/>
      <c r="ADS34" s="506"/>
      <c r="ADT34" s="506"/>
      <c r="ADU34" s="506"/>
      <c r="ADV34" s="506"/>
      <c r="ADW34" s="506"/>
      <c r="ADX34" s="506"/>
      <c r="ADY34" s="506"/>
      <c r="ADZ34" s="506"/>
      <c r="AEA34" s="506"/>
      <c r="AEB34" s="506"/>
      <c r="AEC34" s="506"/>
      <c r="AED34" s="506"/>
      <c r="AEE34" s="506"/>
      <c r="AEF34" s="506"/>
      <c r="AEG34" s="506"/>
      <c r="AEH34" s="506"/>
      <c r="AEI34" s="506"/>
      <c r="AEJ34" s="506"/>
      <c r="AEK34" s="506"/>
      <c r="AEL34" s="506"/>
      <c r="AEM34" s="506"/>
      <c r="AEN34" s="506"/>
      <c r="AEO34" s="506"/>
      <c r="AEP34" s="506"/>
      <c r="AEQ34" s="506"/>
      <c r="AER34" s="506"/>
      <c r="AES34" s="506"/>
      <c r="AET34" s="506"/>
      <c r="AEU34" s="506"/>
      <c r="AEV34" s="506"/>
      <c r="AEW34" s="506"/>
      <c r="AEX34" s="506"/>
      <c r="AEY34" s="506"/>
      <c r="AEZ34" s="506"/>
      <c r="AFA34" s="506"/>
      <c r="AFB34" s="506"/>
      <c r="AFC34" s="506"/>
      <c r="AFD34" s="506"/>
      <c r="AFE34" s="506"/>
      <c r="AFF34" s="506"/>
      <c r="AFG34" s="506"/>
      <c r="AFH34" s="506"/>
      <c r="AFI34" s="506"/>
      <c r="AFJ34" s="506"/>
      <c r="AFK34" s="506"/>
      <c r="AFL34" s="506"/>
      <c r="AFM34" s="506"/>
      <c r="AFN34" s="506"/>
      <c r="AFO34" s="506"/>
      <c r="AFP34" s="506"/>
      <c r="AFQ34" s="506"/>
      <c r="AFR34" s="506"/>
      <c r="AFS34" s="506"/>
      <c r="AFT34" s="506"/>
      <c r="AFU34" s="506"/>
      <c r="AFV34" s="506"/>
      <c r="AFW34" s="506"/>
      <c r="AFX34" s="506"/>
      <c r="AFY34" s="506"/>
      <c r="AFZ34" s="506"/>
      <c r="AGA34" s="506"/>
      <c r="AGB34" s="506"/>
      <c r="AGC34" s="506"/>
      <c r="AGD34" s="506"/>
      <c r="AGE34" s="506"/>
      <c r="AGF34" s="506"/>
      <c r="AGG34" s="506"/>
      <c r="AGH34" s="506"/>
      <c r="AGI34" s="506"/>
      <c r="AGJ34" s="506"/>
      <c r="AGK34" s="506"/>
      <c r="AGL34" s="506"/>
      <c r="AGM34" s="506"/>
      <c r="AGN34" s="506"/>
      <c r="AGO34" s="506"/>
      <c r="AGP34" s="506"/>
      <c r="AGQ34" s="506"/>
      <c r="AGR34" s="506"/>
      <c r="AGS34" s="506"/>
      <c r="AGT34" s="506"/>
      <c r="AGU34" s="506"/>
      <c r="AGV34" s="506"/>
      <c r="AGW34" s="506"/>
      <c r="AGX34" s="506"/>
      <c r="AGY34" s="506"/>
      <c r="AGZ34" s="506"/>
      <c r="AHA34" s="506"/>
      <c r="AHB34" s="506"/>
      <c r="AHC34" s="506"/>
      <c r="AHD34" s="506"/>
      <c r="AHE34" s="506"/>
      <c r="AHF34" s="506"/>
      <c r="AHG34" s="506"/>
      <c r="AHH34" s="506"/>
      <c r="AHI34" s="506"/>
      <c r="AHJ34" s="506"/>
      <c r="AHK34" s="506"/>
      <c r="AHL34" s="506"/>
      <c r="AHM34" s="506"/>
      <c r="AHN34" s="506"/>
      <c r="AHO34" s="506"/>
      <c r="AHP34" s="506"/>
      <c r="AHQ34" s="506"/>
      <c r="AHR34" s="506"/>
      <c r="AHS34" s="506"/>
      <c r="AHT34" s="506"/>
      <c r="AHU34" s="506"/>
      <c r="AHV34" s="506"/>
      <c r="AHW34" s="506"/>
      <c r="AHX34" s="506"/>
      <c r="AHY34" s="506"/>
      <c r="AHZ34" s="506"/>
      <c r="AIA34" s="506"/>
      <c r="AIB34" s="506"/>
      <c r="AIC34" s="506"/>
      <c r="AID34" s="506"/>
      <c r="AIE34" s="506"/>
      <c r="AIF34" s="506"/>
      <c r="AIG34" s="506"/>
      <c r="AIH34" s="506"/>
      <c r="AII34" s="506"/>
      <c r="AIJ34" s="506"/>
      <c r="AIK34" s="506"/>
      <c r="AIL34" s="506"/>
      <c r="AIM34" s="506"/>
      <c r="AIN34" s="506"/>
      <c r="AIO34" s="506"/>
      <c r="AIP34" s="506"/>
      <c r="AIQ34" s="506"/>
      <c r="AIR34" s="506"/>
      <c r="AIS34" s="506"/>
      <c r="AIT34" s="506"/>
      <c r="AIU34" s="506"/>
      <c r="AIV34" s="506"/>
      <c r="AIW34" s="506"/>
      <c r="AIX34" s="506"/>
      <c r="AIY34" s="506"/>
      <c r="AIZ34" s="506"/>
      <c r="AJA34" s="506"/>
      <c r="AJB34" s="506"/>
      <c r="AJC34" s="506"/>
      <c r="AJD34" s="506"/>
      <c r="AJE34" s="506"/>
      <c r="AJF34" s="506"/>
      <c r="AJG34" s="506"/>
      <c r="AJH34" s="506"/>
      <c r="AJI34" s="506"/>
      <c r="AJJ34" s="506"/>
      <c r="AJK34" s="506"/>
      <c r="AJL34" s="506"/>
      <c r="AJM34" s="506"/>
      <c r="AJN34" s="506"/>
      <c r="AJO34" s="506"/>
      <c r="AJP34" s="506"/>
      <c r="AJQ34" s="506"/>
      <c r="AJR34" s="506"/>
      <c r="AJS34" s="506"/>
      <c r="AJT34" s="506"/>
      <c r="AJU34" s="506"/>
      <c r="AJV34" s="506"/>
      <c r="AJW34" s="506"/>
      <c r="AJX34" s="506"/>
      <c r="AJY34" s="506"/>
      <c r="AJZ34" s="506"/>
      <c r="AKA34" s="506"/>
      <c r="AKB34" s="506"/>
      <c r="AKC34" s="506"/>
      <c r="AKD34" s="506"/>
      <c r="AKE34" s="506"/>
      <c r="AKF34" s="506"/>
      <c r="AKG34" s="506"/>
      <c r="AKH34" s="506"/>
      <c r="AKI34" s="506"/>
      <c r="AKJ34" s="506"/>
      <c r="AKK34" s="506"/>
      <c r="AKL34" s="506"/>
      <c r="AKM34" s="506"/>
      <c r="AKN34" s="506"/>
      <c r="AKO34" s="506"/>
      <c r="AKP34" s="506"/>
      <c r="AKQ34" s="506"/>
      <c r="AKR34" s="506"/>
      <c r="AKS34" s="506"/>
      <c r="AKT34" s="506"/>
      <c r="AKU34" s="506"/>
      <c r="AKV34" s="506"/>
      <c r="AKW34" s="506"/>
      <c r="AKX34" s="506"/>
      <c r="AKY34" s="506"/>
      <c r="AKZ34" s="506"/>
      <c r="ALA34" s="506"/>
      <c r="ALB34" s="506"/>
      <c r="ALC34" s="506"/>
      <c r="ALD34" s="506"/>
      <c r="ALE34" s="506"/>
      <c r="ALF34" s="506"/>
      <c r="ALG34" s="506"/>
      <c r="ALH34" s="506"/>
      <c r="ALI34" s="506"/>
      <c r="ALJ34" s="506"/>
      <c r="ALK34" s="506"/>
      <c r="ALL34" s="506"/>
      <c r="ALM34" s="506"/>
      <c r="ALN34" s="506"/>
      <c r="ALO34" s="506"/>
      <c r="ALP34" s="506"/>
      <c r="ALQ34" s="506"/>
      <c r="ALR34" s="506"/>
      <c r="ALS34" s="506"/>
      <c r="ALT34" s="506"/>
      <c r="ALU34" s="506"/>
      <c r="ALV34" s="506"/>
      <c r="ALW34" s="506"/>
      <c r="ALX34" s="506"/>
      <c r="ALY34" s="506"/>
      <c r="ALZ34" s="506"/>
      <c r="AMA34" s="506"/>
      <c r="AMB34" s="506"/>
      <c r="AMC34" s="506"/>
      <c r="AMD34" s="506"/>
      <c r="AME34" s="506"/>
      <c r="AMF34" s="506"/>
      <c r="AMG34" s="506"/>
      <c r="AMH34" s="506"/>
      <c r="AMI34" s="506"/>
      <c r="AMJ34" s="506"/>
      <c r="AMK34" s="506"/>
      <c r="AML34" s="506"/>
      <c r="AMM34" s="506"/>
      <c r="AMN34" s="506"/>
      <c r="AMO34" s="506"/>
      <c r="AMP34" s="506"/>
      <c r="AMQ34" s="506"/>
      <c r="AMR34" s="506"/>
      <c r="AMS34" s="506"/>
      <c r="AMT34" s="506"/>
      <c r="AMU34" s="506"/>
      <c r="AMV34" s="506"/>
      <c r="AMW34" s="506"/>
      <c r="AMX34" s="506"/>
      <c r="AMY34" s="506"/>
      <c r="AMZ34" s="506"/>
      <c r="ANA34" s="506"/>
      <c r="ANB34" s="506"/>
      <c r="ANC34" s="506"/>
      <c r="AND34" s="506"/>
      <c r="ANE34" s="506"/>
      <c r="ANF34" s="506"/>
      <c r="ANG34" s="506"/>
      <c r="ANH34" s="506"/>
      <c r="ANI34" s="506"/>
      <c r="ANJ34" s="506"/>
      <c r="ANK34" s="506"/>
      <c r="ANL34" s="506"/>
      <c r="ANM34" s="506"/>
      <c r="ANN34" s="506"/>
      <c r="ANO34" s="506"/>
      <c r="ANP34" s="506"/>
      <c r="ANQ34" s="506"/>
      <c r="ANR34" s="506"/>
      <c r="ANS34" s="506"/>
      <c r="ANT34" s="506"/>
      <c r="ANU34" s="506"/>
      <c r="ANV34" s="506"/>
      <c r="ANW34" s="506"/>
      <c r="ANX34" s="506"/>
      <c r="ANY34" s="506"/>
      <c r="ANZ34" s="506"/>
      <c r="AOA34" s="506"/>
      <c r="AOB34" s="506"/>
      <c r="AOC34" s="506"/>
      <c r="AOD34" s="506"/>
      <c r="AOE34" s="506"/>
      <c r="AOF34" s="506"/>
      <c r="AOG34" s="506"/>
      <c r="AOH34" s="506"/>
      <c r="AOI34" s="506"/>
      <c r="AOJ34" s="506"/>
      <c r="AOK34" s="506"/>
      <c r="AOL34" s="506"/>
      <c r="AOM34" s="506"/>
      <c r="AON34" s="506"/>
      <c r="AOO34" s="506"/>
      <c r="AOP34" s="506"/>
      <c r="AOQ34" s="506"/>
      <c r="AOR34" s="506"/>
      <c r="AOS34" s="506"/>
      <c r="AOT34" s="506"/>
      <c r="AOU34" s="506"/>
      <c r="AOV34" s="506"/>
      <c r="AOW34" s="506"/>
      <c r="AOX34" s="506"/>
      <c r="AOY34" s="506"/>
      <c r="AOZ34" s="506"/>
      <c r="APA34" s="506"/>
      <c r="APB34" s="506"/>
      <c r="APC34" s="506"/>
      <c r="APD34" s="506"/>
      <c r="APE34" s="506"/>
      <c r="APF34" s="506"/>
      <c r="APG34" s="506"/>
      <c r="APH34" s="506"/>
      <c r="API34" s="506"/>
      <c r="APJ34" s="506"/>
      <c r="APK34" s="506"/>
      <c r="APL34" s="506"/>
      <c r="APM34" s="506"/>
      <c r="APN34" s="506"/>
      <c r="APO34" s="506"/>
      <c r="APP34" s="506"/>
      <c r="APQ34" s="506"/>
      <c r="APR34" s="506"/>
      <c r="APS34" s="506"/>
      <c r="APT34" s="506"/>
      <c r="APU34" s="506"/>
      <c r="APV34" s="506"/>
      <c r="APW34" s="506"/>
      <c r="APX34" s="506"/>
      <c r="APY34" s="506"/>
      <c r="APZ34" s="506"/>
      <c r="AQA34" s="506"/>
      <c r="AQB34" s="506"/>
      <c r="AQC34" s="506"/>
      <c r="AQD34" s="506"/>
      <c r="AQE34" s="506"/>
      <c r="AQF34" s="506"/>
      <c r="AQG34" s="506"/>
      <c r="AQH34" s="506"/>
      <c r="AQI34" s="506"/>
      <c r="AQJ34" s="506"/>
      <c r="AQK34" s="506"/>
      <c r="AQL34" s="506"/>
      <c r="AQM34" s="506"/>
      <c r="AQN34" s="506"/>
      <c r="AQO34" s="506"/>
      <c r="AQP34" s="506"/>
      <c r="AQQ34" s="506"/>
      <c r="AQR34" s="506"/>
      <c r="AQS34" s="506"/>
      <c r="AQT34" s="506"/>
      <c r="AQU34" s="506"/>
      <c r="AQV34" s="506"/>
      <c r="AQW34" s="506"/>
      <c r="AQX34" s="506"/>
      <c r="AQY34" s="506"/>
      <c r="AQZ34" s="506"/>
      <c r="ARA34" s="506"/>
      <c r="ARB34" s="506"/>
      <c r="ARC34" s="506"/>
      <c r="ARD34" s="506"/>
      <c r="ARE34" s="506"/>
      <c r="ARF34" s="506"/>
      <c r="ARG34" s="506"/>
      <c r="ARH34" s="506"/>
      <c r="ARI34" s="506"/>
      <c r="ARJ34" s="506"/>
      <c r="ARK34" s="506"/>
      <c r="ARL34" s="506"/>
      <c r="ARM34" s="506"/>
      <c r="ARN34" s="506"/>
      <c r="ARO34" s="506"/>
      <c r="ARP34" s="506"/>
      <c r="ARQ34" s="506"/>
      <c r="ARR34" s="506"/>
      <c r="ARS34" s="506"/>
      <c r="ART34" s="506"/>
      <c r="ARU34" s="506"/>
      <c r="ARV34" s="506"/>
      <c r="ARW34" s="506"/>
      <c r="ARX34" s="506"/>
      <c r="ARY34" s="506"/>
      <c r="ARZ34" s="506"/>
      <c r="ASA34" s="506"/>
      <c r="ASB34" s="506"/>
      <c r="ASC34" s="506"/>
      <c r="ASD34" s="506"/>
      <c r="ASE34" s="506"/>
      <c r="ASF34" s="506"/>
      <c r="ASG34" s="506"/>
      <c r="ASH34" s="506"/>
      <c r="ASI34" s="506"/>
      <c r="ASJ34" s="506"/>
      <c r="ASK34" s="506"/>
      <c r="ASL34" s="506"/>
      <c r="ASM34" s="506"/>
      <c r="ASN34" s="506"/>
      <c r="ASO34" s="506"/>
      <c r="ASP34" s="506"/>
      <c r="ASQ34" s="506"/>
      <c r="ASR34" s="506"/>
      <c r="ASS34" s="506"/>
      <c r="AST34" s="506"/>
      <c r="ASU34" s="506"/>
      <c r="ASV34" s="506"/>
      <c r="ASW34" s="506"/>
      <c r="ASX34" s="506"/>
      <c r="ASY34" s="506"/>
      <c r="ASZ34" s="506"/>
      <c r="ATA34" s="506"/>
      <c r="ATB34" s="506"/>
      <c r="ATC34" s="506"/>
      <c r="ATD34" s="506"/>
      <c r="ATE34" s="506"/>
      <c r="ATF34" s="506"/>
      <c r="ATG34" s="506"/>
      <c r="ATH34" s="506"/>
      <c r="ATI34" s="506"/>
      <c r="ATJ34" s="506"/>
      <c r="ATK34" s="506"/>
      <c r="ATL34" s="506"/>
      <c r="ATM34" s="506"/>
      <c r="ATN34" s="506"/>
      <c r="ATO34" s="506"/>
      <c r="ATP34" s="506"/>
      <c r="ATQ34" s="506"/>
      <c r="ATR34" s="506"/>
      <c r="ATS34" s="506"/>
      <c r="ATT34" s="506"/>
      <c r="ATU34" s="506"/>
      <c r="ATV34" s="506"/>
      <c r="ATW34" s="506"/>
      <c r="ATX34" s="506"/>
      <c r="ATY34" s="506"/>
      <c r="ATZ34" s="506"/>
      <c r="AUA34" s="506"/>
      <c r="AUB34" s="506"/>
      <c r="AUC34" s="506"/>
      <c r="AUD34" s="506"/>
      <c r="AUE34" s="506"/>
      <c r="AUF34" s="506"/>
      <c r="AUG34" s="506"/>
      <c r="AUH34" s="506"/>
      <c r="AUI34" s="506"/>
      <c r="AUJ34" s="506"/>
      <c r="AUK34" s="506"/>
      <c r="AUL34" s="506"/>
      <c r="AUM34" s="506"/>
      <c r="AUN34" s="506"/>
      <c r="AUO34" s="506"/>
      <c r="AUP34" s="506"/>
      <c r="AUQ34" s="506"/>
      <c r="AUR34" s="506"/>
      <c r="AUS34" s="506"/>
      <c r="AUT34" s="506"/>
      <c r="AUU34" s="506"/>
      <c r="AUV34" s="506"/>
      <c r="AUW34" s="506"/>
      <c r="AUX34" s="506"/>
      <c r="AUY34" s="506"/>
      <c r="AUZ34" s="506"/>
      <c r="AVA34" s="506"/>
      <c r="AVB34" s="506"/>
      <c r="AVC34" s="506"/>
      <c r="AVD34" s="506"/>
      <c r="AVE34" s="506"/>
      <c r="AVF34" s="506"/>
      <c r="AVG34" s="506"/>
      <c r="AVH34" s="506"/>
      <c r="AVI34" s="506"/>
      <c r="AVJ34" s="506"/>
      <c r="AVK34" s="506"/>
      <c r="AVL34" s="506"/>
      <c r="AVM34" s="506"/>
      <c r="AVN34" s="506"/>
      <c r="AVO34" s="506"/>
      <c r="AVP34" s="506"/>
      <c r="AVQ34" s="506"/>
      <c r="AVR34" s="506"/>
      <c r="AVS34" s="506"/>
      <c r="AVT34" s="506"/>
      <c r="AVU34" s="506"/>
      <c r="AVV34" s="506"/>
      <c r="AVW34" s="506"/>
      <c r="AVX34" s="506"/>
      <c r="AVY34" s="506"/>
      <c r="AVZ34" s="506"/>
      <c r="AWA34" s="506"/>
      <c r="AWB34" s="506"/>
      <c r="AWC34" s="506"/>
      <c r="AWD34" s="506"/>
      <c r="AWE34" s="506"/>
      <c r="AWF34" s="506"/>
      <c r="AWG34" s="506"/>
      <c r="AWH34" s="506"/>
      <c r="AWI34" s="506"/>
      <c r="AWJ34" s="506"/>
      <c r="AWK34" s="506"/>
      <c r="AWL34" s="506"/>
      <c r="AWM34" s="506"/>
      <c r="AWN34" s="506"/>
      <c r="AWO34" s="506"/>
      <c r="AWP34" s="506"/>
      <c r="AWQ34" s="506"/>
      <c r="AWR34" s="506"/>
      <c r="AWS34" s="506"/>
      <c r="AWT34" s="506"/>
      <c r="AWU34" s="506"/>
      <c r="AWV34" s="506"/>
      <c r="AWW34" s="506"/>
      <c r="AWX34" s="506"/>
      <c r="AWY34" s="506"/>
      <c r="AWZ34" s="506"/>
      <c r="AXA34" s="506"/>
      <c r="AXB34" s="506"/>
      <c r="AXC34" s="506"/>
      <c r="AXD34" s="506"/>
      <c r="AXE34" s="506"/>
      <c r="AXF34" s="506"/>
      <c r="AXG34" s="506"/>
      <c r="AXH34" s="506"/>
      <c r="AXI34" s="506"/>
      <c r="AXJ34" s="506"/>
      <c r="AXK34" s="506"/>
      <c r="AXL34" s="506"/>
      <c r="AXM34" s="506"/>
      <c r="AXN34" s="506"/>
      <c r="AXO34" s="506"/>
      <c r="AXP34" s="506"/>
      <c r="AXQ34" s="506"/>
      <c r="AXR34" s="506"/>
      <c r="AXS34" s="506"/>
      <c r="AXT34" s="506"/>
      <c r="AXU34" s="506"/>
      <c r="AXV34" s="506"/>
      <c r="AXW34" s="506"/>
      <c r="AXX34" s="506"/>
      <c r="AXY34" s="506"/>
      <c r="AXZ34" s="506"/>
      <c r="AYA34" s="506"/>
      <c r="AYB34" s="506"/>
      <c r="AYC34" s="506"/>
      <c r="AYD34" s="506"/>
      <c r="AYE34" s="506"/>
      <c r="AYF34" s="506"/>
      <c r="AYG34" s="506"/>
      <c r="AYH34" s="506"/>
      <c r="AYI34" s="506"/>
      <c r="AYJ34" s="506"/>
      <c r="AYK34" s="506"/>
      <c r="AYL34" s="506"/>
      <c r="AYM34" s="506"/>
      <c r="AYN34" s="506"/>
      <c r="AYO34" s="506"/>
      <c r="AYP34" s="506"/>
      <c r="AYQ34" s="506"/>
      <c r="AYR34" s="506"/>
      <c r="AYS34" s="506"/>
      <c r="AYT34" s="506"/>
      <c r="AYU34" s="506"/>
      <c r="AYV34" s="506"/>
      <c r="AYW34" s="506"/>
      <c r="AYX34" s="506"/>
      <c r="AYY34" s="506"/>
      <c r="AYZ34" s="506"/>
      <c r="AZA34" s="506"/>
      <c r="AZB34" s="506"/>
      <c r="AZC34" s="506"/>
      <c r="AZD34" s="506"/>
      <c r="AZE34" s="506"/>
      <c r="AZF34" s="506"/>
      <c r="AZG34" s="506"/>
      <c r="AZH34" s="506"/>
      <c r="AZI34" s="506"/>
      <c r="AZJ34" s="506"/>
      <c r="AZK34" s="506"/>
      <c r="AZL34" s="506"/>
      <c r="AZM34" s="506"/>
      <c r="AZN34" s="506"/>
      <c r="AZO34" s="506"/>
      <c r="AZP34" s="506"/>
      <c r="AZQ34" s="506"/>
      <c r="AZR34" s="506"/>
      <c r="AZS34" s="506"/>
      <c r="AZT34" s="506"/>
      <c r="AZU34" s="506"/>
      <c r="AZV34" s="506"/>
      <c r="AZW34" s="506"/>
      <c r="AZX34" s="506"/>
      <c r="AZY34" s="506"/>
      <c r="AZZ34" s="506"/>
      <c r="BAA34" s="506"/>
      <c r="BAB34" s="506"/>
      <c r="BAC34" s="506"/>
      <c r="BAD34" s="506"/>
      <c r="BAE34" s="506"/>
      <c r="BAF34" s="506"/>
      <c r="BAG34" s="506"/>
      <c r="BAH34" s="506"/>
      <c r="BAI34" s="506"/>
      <c r="BAJ34" s="506"/>
      <c r="BAK34" s="506"/>
      <c r="BAL34" s="506"/>
      <c r="BAM34" s="506"/>
      <c r="BAN34" s="506"/>
      <c r="BAO34" s="506"/>
      <c r="BAP34" s="506"/>
      <c r="BAQ34" s="506"/>
      <c r="BAR34" s="506"/>
      <c r="BAS34" s="506"/>
      <c r="BAT34" s="506"/>
      <c r="BAU34" s="506"/>
      <c r="BAV34" s="506"/>
      <c r="BAW34" s="506"/>
      <c r="BAX34" s="506"/>
      <c r="BAY34" s="506"/>
      <c r="BAZ34" s="506"/>
      <c r="BBA34" s="506"/>
      <c r="BBB34" s="506"/>
      <c r="BBC34" s="506"/>
      <c r="BBD34" s="506"/>
      <c r="BBE34" s="506"/>
      <c r="BBF34" s="506"/>
      <c r="BBG34" s="506"/>
      <c r="BBH34" s="506"/>
      <c r="BBI34" s="506"/>
      <c r="BBJ34" s="506"/>
      <c r="BBK34" s="506"/>
      <c r="BBL34" s="506"/>
      <c r="BBM34" s="506"/>
      <c r="BBN34" s="506"/>
      <c r="BBO34" s="506"/>
      <c r="BBP34" s="506"/>
      <c r="BBQ34" s="506"/>
      <c r="BBR34" s="506"/>
      <c r="BBS34" s="506"/>
      <c r="BBT34" s="506"/>
      <c r="BBU34" s="506"/>
      <c r="BBV34" s="506"/>
      <c r="BBW34" s="506"/>
      <c r="BBX34" s="506"/>
      <c r="BBY34" s="506"/>
      <c r="BBZ34" s="506"/>
      <c r="BCA34" s="506"/>
      <c r="BCB34" s="506"/>
      <c r="BCC34" s="506"/>
      <c r="BCD34" s="506"/>
      <c r="BCE34" s="506"/>
      <c r="BCF34" s="506"/>
      <c r="BCG34" s="506"/>
      <c r="BCH34" s="506"/>
      <c r="BCI34" s="506"/>
      <c r="BCJ34" s="506"/>
      <c r="BCK34" s="506"/>
      <c r="BCL34" s="506"/>
      <c r="BCM34" s="506"/>
      <c r="BCN34" s="506"/>
      <c r="BCO34" s="506"/>
      <c r="BCP34" s="506"/>
      <c r="BCQ34" s="506"/>
      <c r="BCR34" s="506"/>
      <c r="BCS34" s="506"/>
      <c r="BCT34" s="506"/>
      <c r="BCU34" s="506"/>
      <c r="BCV34" s="506"/>
      <c r="BCW34" s="506"/>
      <c r="BCX34" s="506"/>
      <c r="BCY34" s="506"/>
      <c r="BCZ34" s="506"/>
      <c r="BDA34" s="506"/>
      <c r="BDB34" s="506"/>
      <c r="BDC34" s="506"/>
      <c r="BDD34" s="506"/>
      <c r="BDE34" s="506"/>
      <c r="BDF34" s="506"/>
      <c r="BDG34" s="506"/>
      <c r="BDH34" s="506"/>
      <c r="BDI34" s="506"/>
      <c r="BDJ34" s="506"/>
      <c r="BDK34" s="506"/>
      <c r="BDL34" s="506"/>
      <c r="BDM34" s="506"/>
      <c r="BDN34" s="506"/>
      <c r="BDO34" s="506"/>
      <c r="BDP34" s="506"/>
      <c r="BDQ34" s="506"/>
      <c r="BDR34" s="506"/>
      <c r="BDS34" s="506"/>
      <c r="BDT34" s="506"/>
      <c r="BDU34" s="506"/>
      <c r="BDV34" s="506"/>
      <c r="BDW34" s="506"/>
      <c r="BDX34" s="506"/>
      <c r="BDY34" s="506"/>
      <c r="BDZ34" s="506"/>
      <c r="BEA34" s="506"/>
      <c r="BEB34" s="506"/>
      <c r="BEC34" s="506"/>
      <c r="BED34" s="506"/>
      <c r="BEE34" s="506"/>
      <c r="BEF34" s="506"/>
      <c r="BEG34" s="506"/>
      <c r="BEH34" s="506"/>
      <c r="BEI34" s="506"/>
      <c r="BEJ34" s="506"/>
      <c r="BEK34" s="506"/>
      <c r="BEL34" s="506"/>
      <c r="BEM34" s="506"/>
      <c r="BEN34" s="506"/>
      <c r="BEO34" s="506"/>
      <c r="BEP34" s="506"/>
      <c r="BEQ34" s="506"/>
      <c r="BER34" s="506"/>
      <c r="BES34" s="506"/>
      <c r="BET34" s="506"/>
      <c r="BEU34" s="506"/>
      <c r="BEV34" s="506"/>
      <c r="BEW34" s="506"/>
      <c r="BEX34" s="506"/>
      <c r="BEY34" s="506"/>
      <c r="BEZ34" s="506"/>
      <c r="BFA34" s="506"/>
      <c r="BFB34" s="506"/>
      <c r="BFC34" s="506"/>
      <c r="BFD34" s="506"/>
      <c r="BFE34" s="506"/>
      <c r="BFF34" s="506"/>
      <c r="BFG34" s="506"/>
      <c r="BFH34" s="506"/>
      <c r="BFI34" s="506"/>
      <c r="BFJ34" s="506"/>
      <c r="BFK34" s="506"/>
      <c r="BFL34" s="506"/>
      <c r="BFM34" s="506"/>
      <c r="BFN34" s="506"/>
      <c r="BFO34" s="506"/>
      <c r="BFP34" s="506"/>
      <c r="BFQ34" s="506"/>
      <c r="BFR34" s="506"/>
      <c r="BFS34" s="506"/>
      <c r="BFT34" s="506"/>
      <c r="BFU34" s="506"/>
      <c r="BFV34" s="506"/>
      <c r="BFW34" s="506"/>
      <c r="BFX34" s="506"/>
      <c r="BFY34" s="506"/>
      <c r="BFZ34" s="506"/>
      <c r="BGA34" s="506"/>
      <c r="BGB34" s="506"/>
      <c r="BGC34" s="506"/>
      <c r="BGD34" s="506"/>
      <c r="BGE34" s="506"/>
      <c r="BGF34" s="506"/>
      <c r="BGG34" s="506"/>
      <c r="BGH34" s="506"/>
      <c r="BGI34" s="506"/>
      <c r="BGJ34" s="506"/>
      <c r="BGK34" s="506"/>
      <c r="BGL34" s="506"/>
      <c r="BGM34" s="506"/>
      <c r="BGN34" s="506"/>
      <c r="BGO34" s="506"/>
      <c r="BGP34" s="506"/>
      <c r="BGQ34" s="506"/>
      <c r="BGR34" s="506"/>
      <c r="BGS34" s="506"/>
      <c r="BGT34" s="506"/>
      <c r="BGU34" s="506"/>
      <c r="BGV34" s="506"/>
      <c r="BGW34" s="506"/>
      <c r="BGX34" s="506"/>
      <c r="BGY34" s="506"/>
      <c r="BGZ34" s="506"/>
      <c r="BHA34" s="506"/>
      <c r="BHB34" s="506"/>
      <c r="BHC34" s="506"/>
      <c r="BHD34" s="506"/>
      <c r="BHE34" s="506"/>
      <c r="BHF34" s="506"/>
      <c r="BHG34" s="506"/>
      <c r="BHH34" s="506"/>
      <c r="BHI34" s="506"/>
      <c r="BHJ34" s="506"/>
      <c r="BHK34" s="506"/>
      <c r="BHL34" s="506"/>
      <c r="BHM34" s="506"/>
      <c r="BHN34" s="506"/>
      <c r="BHO34" s="506"/>
      <c r="BHP34" s="506"/>
      <c r="BHQ34" s="506"/>
      <c r="BHR34" s="506"/>
      <c r="BHS34" s="506"/>
      <c r="BHT34" s="506"/>
      <c r="BHU34" s="506"/>
      <c r="BHV34" s="506"/>
      <c r="BHW34" s="506"/>
      <c r="BHX34" s="506"/>
      <c r="BHY34" s="506"/>
      <c r="BHZ34" s="506"/>
      <c r="BIA34" s="506"/>
      <c r="BIB34" s="506"/>
      <c r="BIC34" s="506"/>
      <c r="BID34" s="506"/>
      <c r="BIE34" s="506"/>
      <c r="BIF34" s="506"/>
      <c r="BIG34" s="506"/>
      <c r="BIH34" s="506"/>
      <c r="BII34" s="506"/>
      <c r="BIJ34" s="506"/>
      <c r="BIK34" s="506"/>
      <c r="BIL34" s="506"/>
      <c r="BIM34" s="506"/>
      <c r="BIN34" s="506"/>
      <c r="BIO34" s="506"/>
      <c r="BIP34" s="506"/>
      <c r="BIQ34" s="506"/>
      <c r="BIR34" s="506"/>
      <c r="BIS34" s="506"/>
      <c r="BIT34" s="506"/>
      <c r="BIU34" s="506"/>
      <c r="BIV34" s="506"/>
      <c r="BIW34" s="506"/>
      <c r="BIX34" s="506"/>
      <c r="BIY34" s="506"/>
      <c r="BIZ34" s="506"/>
      <c r="BJA34" s="506"/>
      <c r="BJB34" s="506"/>
      <c r="BJC34" s="506"/>
      <c r="BJD34" s="506"/>
      <c r="BJE34" s="506"/>
      <c r="BJF34" s="506"/>
      <c r="BJG34" s="506"/>
      <c r="BJH34" s="506"/>
      <c r="BJI34" s="506"/>
      <c r="BJJ34" s="506"/>
      <c r="BJK34" s="506"/>
      <c r="BJL34" s="506"/>
      <c r="BJM34" s="506"/>
      <c r="BJN34" s="506"/>
      <c r="BJO34" s="506"/>
      <c r="BJP34" s="506"/>
      <c r="BJQ34" s="506"/>
      <c r="BJR34" s="506"/>
      <c r="BJS34" s="506"/>
      <c r="BJT34" s="506"/>
      <c r="BJU34" s="506"/>
      <c r="BJV34" s="506"/>
      <c r="BJW34" s="506"/>
      <c r="BJX34" s="506"/>
      <c r="BJY34" s="506"/>
      <c r="BJZ34" s="506"/>
      <c r="BKA34" s="506"/>
      <c r="BKB34" s="506"/>
      <c r="BKC34" s="506"/>
      <c r="BKD34" s="506"/>
      <c r="BKE34" s="506"/>
      <c r="BKF34" s="506"/>
      <c r="BKG34" s="506"/>
      <c r="BKH34" s="506"/>
      <c r="BKI34" s="506"/>
      <c r="BKJ34" s="506"/>
      <c r="BKK34" s="506"/>
      <c r="BKL34" s="506"/>
      <c r="BKM34" s="506"/>
      <c r="BKN34" s="506"/>
      <c r="BKO34" s="506"/>
      <c r="BKP34" s="506"/>
      <c r="BKQ34" s="506"/>
      <c r="BKR34" s="506"/>
      <c r="BKS34" s="506"/>
      <c r="BKT34" s="506"/>
      <c r="BKU34" s="506"/>
      <c r="BKV34" s="506"/>
      <c r="BKW34" s="506"/>
      <c r="BKX34" s="506"/>
      <c r="BKY34" s="506"/>
      <c r="BKZ34" s="506"/>
      <c r="BLA34" s="506"/>
      <c r="BLB34" s="506"/>
      <c r="BLC34" s="506"/>
      <c r="BLD34" s="506"/>
      <c r="BLE34" s="506"/>
      <c r="BLF34" s="506"/>
      <c r="BLG34" s="506"/>
      <c r="BLH34" s="506"/>
      <c r="BLI34" s="506"/>
      <c r="BLJ34" s="506"/>
      <c r="BLK34" s="506"/>
      <c r="BLL34" s="506"/>
      <c r="BLM34" s="506"/>
      <c r="BLN34" s="506"/>
      <c r="BLO34" s="506"/>
      <c r="BLP34" s="506"/>
      <c r="BLQ34" s="506"/>
      <c r="BLR34" s="506"/>
      <c r="BLS34" s="506"/>
      <c r="BLT34" s="506"/>
      <c r="BLU34" s="506"/>
      <c r="BLV34" s="506"/>
      <c r="BLW34" s="506"/>
      <c r="BLX34" s="506"/>
      <c r="BLY34" s="506"/>
      <c r="BLZ34" s="506"/>
      <c r="BMA34" s="506"/>
      <c r="BMB34" s="506"/>
      <c r="BMC34" s="506"/>
      <c r="BMD34" s="506"/>
      <c r="BME34" s="506"/>
      <c r="BMF34" s="506"/>
      <c r="BMG34" s="506"/>
      <c r="BMH34" s="506"/>
      <c r="BMI34" s="506"/>
      <c r="BMJ34" s="506"/>
      <c r="BMK34" s="506"/>
      <c r="BML34" s="506"/>
      <c r="BMM34" s="506"/>
      <c r="BMN34" s="506"/>
      <c r="BMO34" s="506"/>
      <c r="BMP34" s="506"/>
      <c r="BMQ34" s="506"/>
      <c r="BMR34" s="506"/>
      <c r="BMS34" s="506"/>
      <c r="BMT34" s="506"/>
      <c r="BMU34" s="506"/>
      <c r="BMV34" s="506"/>
      <c r="BMW34" s="506"/>
      <c r="BMX34" s="506"/>
      <c r="BMY34" s="506"/>
      <c r="BMZ34" s="506"/>
      <c r="BNA34" s="506"/>
      <c r="BNB34" s="506"/>
      <c r="BNC34" s="506"/>
      <c r="BND34" s="506"/>
      <c r="BNE34" s="506"/>
      <c r="BNF34" s="506"/>
      <c r="BNG34" s="506"/>
      <c r="BNH34" s="506"/>
      <c r="BNI34" s="506"/>
      <c r="BNJ34" s="506"/>
      <c r="BNK34" s="506"/>
      <c r="BNL34" s="506"/>
      <c r="BNM34" s="506"/>
      <c r="BNN34" s="506"/>
      <c r="BNO34" s="506"/>
      <c r="BNP34" s="506"/>
      <c r="BNQ34" s="506"/>
      <c r="BNR34" s="506"/>
      <c r="BNS34" s="506"/>
      <c r="BNT34" s="506"/>
      <c r="BNU34" s="506"/>
      <c r="BNV34" s="506"/>
      <c r="BNW34" s="506"/>
      <c r="BNX34" s="506"/>
      <c r="BNY34" s="506"/>
      <c r="BNZ34" s="506"/>
      <c r="BOA34" s="506"/>
      <c r="BOB34" s="506"/>
      <c r="BOC34" s="506"/>
      <c r="BOD34" s="506"/>
      <c r="BOE34" s="506"/>
      <c r="BOF34" s="506"/>
      <c r="BOG34" s="506"/>
      <c r="BOH34" s="506"/>
      <c r="BOI34" s="506"/>
      <c r="BOJ34" s="506"/>
      <c r="BOK34" s="506"/>
      <c r="BOL34" s="506"/>
      <c r="BOM34" s="506"/>
      <c r="BON34" s="506"/>
      <c r="BOO34" s="506"/>
      <c r="BOP34" s="506"/>
      <c r="BOQ34" s="506"/>
      <c r="BOR34" s="506"/>
      <c r="BOS34" s="506"/>
      <c r="BOT34" s="506"/>
      <c r="BOU34" s="506"/>
      <c r="BOV34" s="506"/>
      <c r="BOW34" s="506"/>
      <c r="BOX34" s="506"/>
      <c r="BOY34" s="506"/>
      <c r="BOZ34" s="506"/>
      <c r="BPA34" s="506"/>
      <c r="BPB34" s="506"/>
      <c r="BPC34" s="506"/>
      <c r="BPD34" s="506"/>
      <c r="BPE34" s="506"/>
      <c r="BPF34" s="506"/>
      <c r="BPG34" s="506"/>
      <c r="BPH34" s="506"/>
      <c r="BPI34" s="506"/>
      <c r="BPJ34" s="506"/>
      <c r="BPK34" s="506"/>
      <c r="BPL34" s="506"/>
      <c r="BPM34" s="506"/>
      <c r="BPN34" s="506"/>
      <c r="BPO34" s="506"/>
      <c r="BPP34" s="506"/>
      <c r="BPQ34" s="506"/>
      <c r="BPR34" s="506"/>
      <c r="BPS34" s="506"/>
      <c r="BPT34" s="506"/>
      <c r="BPU34" s="506"/>
      <c r="BPV34" s="506"/>
      <c r="BPW34" s="506"/>
      <c r="BPX34" s="506"/>
      <c r="BPY34" s="506"/>
      <c r="BPZ34" s="506"/>
      <c r="BQA34" s="506"/>
      <c r="BQB34" s="506"/>
      <c r="BQC34" s="506"/>
      <c r="BQD34" s="506"/>
      <c r="BQE34" s="506"/>
      <c r="BQF34" s="506"/>
      <c r="BQG34" s="506"/>
      <c r="BQH34" s="506"/>
      <c r="BQI34" s="506"/>
      <c r="BQJ34" s="506"/>
      <c r="BQK34" s="506"/>
      <c r="BQL34" s="506"/>
      <c r="BQM34" s="506"/>
      <c r="BQN34" s="506"/>
      <c r="BQO34" s="506"/>
      <c r="BQP34" s="506"/>
      <c r="BQQ34" s="506"/>
      <c r="BQR34" s="506"/>
      <c r="BQS34" s="506"/>
      <c r="BQT34" s="506"/>
      <c r="BQU34" s="506"/>
      <c r="BQV34" s="506"/>
      <c r="BQW34" s="506"/>
      <c r="BQX34" s="506"/>
      <c r="BQY34" s="506"/>
      <c r="BQZ34" s="506"/>
      <c r="BRA34" s="506"/>
      <c r="BRB34" s="506"/>
      <c r="BRC34" s="506"/>
      <c r="BRD34" s="506"/>
      <c r="BRE34" s="506"/>
      <c r="BRF34" s="506"/>
      <c r="BRG34" s="506"/>
      <c r="BRH34" s="506"/>
      <c r="BRI34" s="506"/>
      <c r="BRJ34" s="506"/>
      <c r="BRK34" s="506"/>
      <c r="BRL34" s="506"/>
      <c r="BRM34" s="506"/>
      <c r="BRN34" s="506"/>
      <c r="BRO34" s="506"/>
      <c r="BRP34" s="506"/>
      <c r="BRQ34" s="506"/>
      <c r="BRR34" s="506"/>
      <c r="BRS34" s="506"/>
      <c r="BRT34" s="506"/>
      <c r="BRU34" s="506"/>
      <c r="BRV34" s="506"/>
      <c r="BRW34" s="506"/>
      <c r="BRX34" s="506"/>
      <c r="BRY34" s="506"/>
      <c r="BRZ34" s="506"/>
      <c r="BSA34" s="506"/>
      <c r="BSB34" s="506"/>
      <c r="BSC34" s="506"/>
      <c r="BSD34" s="506"/>
      <c r="BSE34" s="506"/>
      <c r="BSF34" s="506"/>
      <c r="BSG34" s="506"/>
      <c r="BSH34" s="506"/>
      <c r="BSI34" s="506"/>
      <c r="BSJ34" s="506"/>
      <c r="BSK34" s="506"/>
      <c r="BSL34" s="506"/>
      <c r="BSM34" s="506"/>
      <c r="BSN34" s="506"/>
      <c r="BSO34" s="506"/>
      <c r="BSP34" s="506"/>
      <c r="BSQ34" s="506"/>
      <c r="BSR34" s="506"/>
      <c r="BSS34" s="506"/>
      <c r="BST34" s="506"/>
      <c r="BSU34" s="506"/>
      <c r="BSV34" s="506"/>
      <c r="BSW34" s="506"/>
      <c r="BSX34" s="506"/>
      <c r="BSY34" s="506"/>
      <c r="BSZ34" s="506"/>
      <c r="BTA34" s="506"/>
      <c r="BTB34" s="506"/>
      <c r="BTC34" s="506"/>
      <c r="BTD34" s="506"/>
      <c r="BTE34" s="506"/>
      <c r="BTF34" s="506"/>
      <c r="BTG34" s="506"/>
      <c r="BTH34" s="506"/>
      <c r="BTI34" s="506"/>
      <c r="BTJ34" s="506"/>
      <c r="BTK34" s="506"/>
      <c r="BTL34" s="506"/>
      <c r="BTM34" s="506"/>
      <c r="BTN34" s="506"/>
      <c r="BTO34" s="506"/>
      <c r="BTP34" s="506"/>
      <c r="BTQ34" s="506"/>
      <c r="BTR34" s="506"/>
      <c r="BTS34" s="506"/>
      <c r="BTT34" s="506"/>
      <c r="BTU34" s="506"/>
      <c r="BTV34" s="506"/>
      <c r="BTW34" s="506"/>
      <c r="BTX34" s="506"/>
      <c r="BTY34" s="506"/>
      <c r="BTZ34" s="506"/>
      <c r="BUA34" s="506"/>
      <c r="BUB34" s="506"/>
      <c r="BUC34" s="506"/>
      <c r="BUD34" s="506"/>
      <c r="BUE34" s="506"/>
      <c r="BUF34" s="506"/>
      <c r="BUG34" s="506"/>
      <c r="BUH34" s="506"/>
      <c r="BUI34" s="506"/>
      <c r="BUJ34" s="506"/>
      <c r="BUK34" s="506"/>
      <c r="BUL34" s="506"/>
      <c r="BUM34" s="506"/>
      <c r="BUN34" s="506"/>
      <c r="BUO34" s="506"/>
      <c r="BUP34" s="506"/>
      <c r="BUQ34" s="506"/>
      <c r="BUR34" s="506"/>
      <c r="BUS34" s="506"/>
      <c r="BUT34" s="506"/>
      <c r="BUU34" s="506"/>
      <c r="BUV34" s="506"/>
      <c r="BUW34" s="506"/>
      <c r="BUX34" s="506"/>
      <c r="BUY34" s="506"/>
      <c r="BUZ34" s="506"/>
      <c r="BVA34" s="506"/>
      <c r="BVB34" s="506"/>
      <c r="BVC34" s="506"/>
      <c r="BVD34" s="506"/>
      <c r="BVE34" s="506"/>
      <c r="BVF34" s="506"/>
      <c r="BVG34" s="506"/>
      <c r="BVH34" s="506"/>
      <c r="BVI34" s="506"/>
      <c r="BVJ34" s="506"/>
      <c r="BVK34" s="506"/>
      <c r="BVL34" s="506"/>
      <c r="BVM34" s="506"/>
      <c r="BVN34" s="506"/>
      <c r="BVO34" s="506"/>
      <c r="BVP34" s="506"/>
      <c r="BVQ34" s="506"/>
      <c r="BVR34" s="506"/>
      <c r="BVS34" s="506"/>
      <c r="BVT34" s="506"/>
      <c r="BVU34" s="506"/>
      <c r="BVV34" s="506"/>
      <c r="BVW34" s="506"/>
      <c r="BVX34" s="506"/>
      <c r="BVY34" s="506"/>
      <c r="BVZ34" s="506"/>
      <c r="BWA34" s="506"/>
      <c r="BWB34" s="506"/>
      <c r="BWC34" s="506"/>
    </row>
    <row r="35" spans="1:1953" x14ac:dyDescent="0.25">
      <c r="A35" s="501" t="s">
        <v>1284</v>
      </c>
      <c r="B35" s="502">
        <v>184.31612156471903</v>
      </c>
      <c r="C35" s="450">
        <v>51.788955739999999</v>
      </c>
      <c r="E35" s="497"/>
      <c r="F35" s="497"/>
      <c r="G35" s="497"/>
      <c r="H35" s="497"/>
      <c r="I35" s="498"/>
      <c r="J35" s="498"/>
      <c r="K35" s="498"/>
    </row>
    <row r="36" spans="1:1953" x14ac:dyDescent="0.25">
      <c r="A36" s="499" t="s">
        <v>1285</v>
      </c>
      <c r="B36" s="500">
        <v>3573.52422824</v>
      </c>
      <c r="C36" s="446">
        <v>3818.7859990918778</v>
      </c>
      <c r="D36" s="433"/>
      <c r="E36" s="505"/>
      <c r="F36" s="497"/>
      <c r="G36" s="497"/>
      <c r="H36" s="497"/>
      <c r="I36" s="498"/>
      <c r="J36" s="498"/>
      <c r="K36" s="498"/>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c r="HN36" s="433"/>
      <c r="HO36" s="433"/>
      <c r="HP36" s="433"/>
      <c r="HQ36" s="433"/>
      <c r="HR36" s="433"/>
      <c r="HS36" s="433"/>
      <c r="HT36" s="433"/>
      <c r="HU36" s="433"/>
      <c r="HV36" s="433"/>
      <c r="HW36" s="433"/>
      <c r="HX36" s="433"/>
      <c r="HY36" s="433"/>
      <c r="HZ36" s="433"/>
      <c r="IA36" s="433"/>
      <c r="IB36" s="433"/>
      <c r="IC36" s="433"/>
      <c r="ID36" s="433"/>
      <c r="IE36" s="433"/>
      <c r="IF36" s="433"/>
      <c r="IG36" s="433"/>
      <c r="IH36" s="433"/>
      <c r="II36" s="433"/>
      <c r="IJ36" s="433"/>
      <c r="IK36" s="433"/>
      <c r="IL36" s="433"/>
      <c r="IM36" s="433"/>
      <c r="IN36" s="433"/>
      <c r="IO36" s="433"/>
      <c r="IP36" s="433"/>
      <c r="IQ36" s="433"/>
      <c r="IR36" s="433"/>
      <c r="IS36" s="433"/>
      <c r="IT36" s="433"/>
      <c r="IU36" s="433"/>
      <c r="IV36" s="433"/>
      <c r="IW36" s="433"/>
      <c r="IX36" s="433"/>
      <c r="IY36" s="433"/>
      <c r="IZ36" s="433"/>
      <c r="JA36" s="433"/>
      <c r="JB36" s="433"/>
      <c r="JC36" s="433"/>
      <c r="JD36" s="433"/>
      <c r="JE36" s="433"/>
      <c r="JF36" s="433"/>
      <c r="JG36" s="433"/>
      <c r="JH36" s="433"/>
      <c r="JI36" s="433"/>
      <c r="JJ36" s="433"/>
      <c r="JK36" s="433"/>
      <c r="JL36" s="433"/>
      <c r="JM36" s="433"/>
      <c r="JN36" s="433"/>
      <c r="JO36" s="433"/>
      <c r="JP36" s="433"/>
      <c r="JQ36" s="433"/>
      <c r="JR36" s="433"/>
      <c r="JS36" s="433"/>
      <c r="JT36" s="433"/>
      <c r="JU36" s="433"/>
      <c r="JV36" s="433"/>
      <c r="JW36" s="433"/>
      <c r="JX36" s="433"/>
      <c r="JY36" s="433"/>
      <c r="JZ36" s="433"/>
      <c r="KA36" s="433"/>
      <c r="KB36" s="433"/>
      <c r="KC36" s="433"/>
      <c r="KD36" s="433"/>
      <c r="KE36" s="433"/>
      <c r="KF36" s="433"/>
      <c r="KG36" s="433"/>
      <c r="KH36" s="433"/>
      <c r="KI36" s="433"/>
      <c r="KJ36" s="433"/>
      <c r="KK36" s="433"/>
      <c r="KL36" s="433"/>
      <c r="KM36" s="433"/>
      <c r="KN36" s="433"/>
      <c r="KO36" s="433"/>
      <c r="KP36" s="433"/>
      <c r="KQ36" s="433"/>
      <c r="KR36" s="433"/>
      <c r="KS36" s="433"/>
      <c r="KT36" s="433"/>
      <c r="KU36" s="433"/>
      <c r="KV36" s="433"/>
      <c r="KW36" s="433"/>
      <c r="KX36" s="433"/>
      <c r="KY36" s="433"/>
      <c r="KZ36" s="433"/>
      <c r="LA36" s="433"/>
      <c r="LB36" s="433"/>
      <c r="LC36" s="433"/>
      <c r="LD36" s="433"/>
      <c r="LE36" s="433"/>
      <c r="LF36" s="433"/>
      <c r="LG36" s="433"/>
      <c r="LH36" s="433"/>
      <c r="LI36" s="433"/>
      <c r="LJ36" s="433"/>
      <c r="LK36" s="433"/>
      <c r="LL36" s="433"/>
      <c r="LM36" s="433"/>
      <c r="LN36" s="433"/>
      <c r="LO36" s="433"/>
      <c r="LP36" s="433"/>
      <c r="LQ36" s="433"/>
      <c r="LR36" s="433"/>
      <c r="LS36" s="433"/>
      <c r="LT36" s="433"/>
      <c r="LU36" s="433"/>
      <c r="LV36" s="433"/>
      <c r="LW36" s="433"/>
      <c r="LX36" s="433"/>
      <c r="LY36" s="433"/>
      <c r="LZ36" s="433"/>
      <c r="MA36" s="433"/>
      <c r="MB36" s="433"/>
      <c r="MC36" s="433"/>
      <c r="MD36" s="433"/>
      <c r="ME36" s="433"/>
      <c r="MF36" s="433"/>
      <c r="MG36" s="433"/>
      <c r="MH36" s="433"/>
      <c r="MI36" s="433"/>
      <c r="MJ36" s="433"/>
      <c r="MK36" s="433"/>
      <c r="ML36" s="433"/>
      <c r="MM36" s="433"/>
      <c r="MN36" s="433"/>
      <c r="MO36" s="433"/>
      <c r="MP36" s="433"/>
      <c r="MQ36" s="433"/>
      <c r="MR36" s="433"/>
      <c r="MS36" s="433"/>
      <c r="MT36" s="433"/>
      <c r="MU36" s="433"/>
      <c r="MV36" s="433"/>
      <c r="MW36" s="433"/>
      <c r="MX36" s="433"/>
      <c r="MY36" s="433"/>
      <c r="MZ36" s="433"/>
      <c r="NA36" s="433"/>
      <c r="NB36" s="433"/>
      <c r="NC36" s="433"/>
      <c r="ND36" s="433"/>
      <c r="NE36" s="433"/>
      <c r="NF36" s="433"/>
      <c r="NG36" s="433"/>
      <c r="NH36" s="433"/>
      <c r="NI36" s="433"/>
      <c r="NJ36" s="433"/>
      <c r="NK36" s="433"/>
      <c r="NL36" s="433"/>
      <c r="NM36" s="433"/>
      <c r="NN36" s="433"/>
      <c r="NO36" s="433"/>
      <c r="NP36" s="433"/>
      <c r="NQ36" s="433"/>
      <c r="NR36" s="433"/>
      <c r="NS36" s="433"/>
      <c r="NT36" s="433"/>
      <c r="NU36" s="433"/>
      <c r="NV36" s="433"/>
      <c r="NW36" s="433"/>
      <c r="NX36" s="433"/>
      <c r="NY36" s="433"/>
      <c r="NZ36" s="433"/>
      <c r="OA36" s="433"/>
      <c r="OB36" s="433"/>
      <c r="OC36" s="433"/>
      <c r="OD36" s="433"/>
      <c r="OE36" s="433"/>
      <c r="OF36" s="433"/>
      <c r="OG36" s="433"/>
      <c r="OH36" s="433"/>
      <c r="OI36" s="433"/>
      <c r="OJ36" s="433"/>
      <c r="OK36" s="433"/>
      <c r="OL36" s="433"/>
      <c r="OM36" s="433"/>
      <c r="ON36" s="433"/>
      <c r="OO36" s="433"/>
      <c r="OP36" s="433"/>
      <c r="OQ36" s="433"/>
      <c r="OR36" s="433"/>
      <c r="OS36" s="433"/>
      <c r="OT36" s="433"/>
      <c r="OU36" s="433"/>
      <c r="OV36" s="433"/>
      <c r="OW36" s="433"/>
      <c r="OX36" s="433"/>
      <c r="OY36" s="433"/>
      <c r="OZ36" s="433"/>
      <c r="PA36" s="433"/>
      <c r="PB36" s="433"/>
      <c r="PC36" s="433"/>
      <c r="PD36" s="433"/>
      <c r="PE36" s="433"/>
      <c r="PF36" s="433"/>
      <c r="PG36" s="433"/>
      <c r="PH36" s="433"/>
      <c r="PI36" s="433"/>
      <c r="PJ36" s="433"/>
      <c r="PK36" s="433"/>
      <c r="PL36" s="433"/>
      <c r="PM36" s="433"/>
      <c r="PN36" s="433"/>
      <c r="PO36" s="433"/>
      <c r="PP36" s="433"/>
      <c r="PQ36" s="433"/>
      <c r="PR36" s="433"/>
      <c r="PS36" s="433"/>
      <c r="PT36" s="433"/>
      <c r="PU36" s="433"/>
      <c r="PV36" s="433"/>
      <c r="PW36" s="433"/>
      <c r="PX36" s="433"/>
      <c r="PY36" s="433"/>
      <c r="PZ36" s="433"/>
      <c r="QA36" s="433"/>
      <c r="QB36" s="433"/>
      <c r="QC36" s="433"/>
      <c r="QD36" s="433"/>
      <c r="QE36" s="433"/>
      <c r="QF36" s="433"/>
      <c r="QG36" s="433"/>
      <c r="QH36" s="433"/>
      <c r="QI36" s="433"/>
      <c r="QJ36" s="433"/>
      <c r="QK36" s="433"/>
      <c r="QL36" s="433"/>
      <c r="QM36" s="433"/>
      <c r="QN36" s="433"/>
      <c r="QO36" s="433"/>
      <c r="QP36" s="433"/>
      <c r="QQ36" s="433"/>
      <c r="QR36" s="433"/>
      <c r="QS36" s="433"/>
      <c r="QT36" s="433"/>
      <c r="QU36" s="433"/>
      <c r="QV36" s="433"/>
      <c r="QW36" s="433"/>
      <c r="QX36" s="433"/>
      <c r="QY36" s="433"/>
      <c r="QZ36" s="433"/>
      <c r="RA36" s="433"/>
      <c r="RB36" s="433"/>
      <c r="RC36" s="433"/>
      <c r="RD36" s="433"/>
      <c r="RE36" s="433"/>
      <c r="RF36" s="433"/>
      <c r="RG36" s="433"/>
      <c r="RH36" s="433"/>
      <c r="RI36" s="433"/>
      <c r="RJ36" s="433"/>
      <c r="RK36" s="433"/>
      <c r="RL36" s="433"/>
      <c r="RM36" s="433"/>
      <c r="RN36" s="433"/>
      <c r="RO36" s="433"/>
      <c r="RP36" s="433"/>
      <c r="RQ36" s="433"/>
      <c r="RR36" s="433"/>
      <c r="RS36" s="433"/>
      <c r="RT36" s="433"/>
      <c r="RU36" s="433"/>
      <c r="RV36" s="433"/>
      <c r="RW36" s="433"/>
      <c r="RX36" s="433"/>
      <c r="RY36" s="433"/>
      <c r="RZ36" s="433"/>
      <c r="SA36" s="433"/>
      <c r="SB36" s="433"/>
      <c r="SC36" s="433"/>
      <c r="SD36" s="433"/>
      <c r="SE36" s="433"/>
      <c r="SF36" s="433"/>
      <c r="SG36" s="433"/>
      <c r="SH36" s="433"/>
      <c r="SI36" s="433"/>
      <c r="SJ36" s="433"/>
      <c r="SK36" s="433"/>
      <c r="SL36" s="433"/>
      <c r="SM36" s="433"/>
      <c r="SN36" s="433"/>
      <c r="SO36" s="433"/>
      <c r="SP36" s="433"/>
      <c r="SQ36" s="433"/>
      <c r="SR36" s="433"/>
      <c r="SS36" s="433"/>
      <c r="ST36" s="433"/>
      <c r="SU36" s="433"/>
      <c r="SV36" s="433"/>
      <c r="SW36" s="433"/>
      <c r="SX36" s="433"/>
      <c r="SY36" s="433"/>
      <c r="SZ36" s="433"/>
      <c r="TA36" s="433"/>
      <c r="TB36" s="433"/>
      <c r="TC36" s="433"/>
      <c r="TD36" s="433"/>
      <c r="TE36" s="433"/>
      <c r="TF36" s="433"/>
      <c r="TG36" s="433"/>
      <c r="TH36" s="433"/>
      <c r="TI36" s="433"/>
      <c r="TJ36" s="433"/>
      <c r="TK36" s="433"/>
      <c r="TL36" s="433"/>
      <c r="TM36" s="433"/>
      <c r="TN36" s="433"/>
      <c r="TO36" s="433"/>
      <c r="TP36" s="433"/>
      <c r="TQ36" s="433"/>
      <c r="TR36" s="433"/>
      <c r="TS36" s="433"/>
      <c r="TT36" s="433"/>
      <c r="TU36" s="433"/>
      <c r="TV36" s="433"/>
      <c r="TW36" s="433"/>
      <c r="TX36" s="433"/>
      <c r="TY36" s="433"/>
      <c r="TZ36" s="433"/>
      <c r="UA36" s="433"/>
      <c r="UB36" s="433"/>
      <c r="UC36" s="433"/>
      <c r="UD36" s="433"/>
      <c r="UE36" s="433"/>
      <c r="UF36" s="433"/>
      <c r="UG36" s="433"/>
      <c r="UH36" s="433"/>
      <c r="UI36" s="433"/>
      <c r="UJ36" s="433"/>
      <c r="UK36" s="433"/>
      <c r="UL36" s="433"/>
      <c r="UM36" s="433"/>
      <c r="UN36" s="433"/>
      <c r="UO36" s="433"/>
      <c r="UP36" s="433"/>
      <c r="UQ36" s="433"/>
      <c r="UR36" s="433"/>
      <c r="US36" s="433"/>
      <c r="UT36" s="433"/>
      <c r="UU36" s="433"/>
      <c r="UV36" s="433"/>
      <c r="UW36" s="433"/>
      <c r="UX36" s="433"/>
      <c r="UY36" s="433"/>
      <c r="UZ36" s="433"/>
      <c r="VA36" s="433"/>
      <c r="VB36" s="433"/>
      <c r="VC36" s="433"/>
      <c r="VD36" s="433"/>
      <c r="VE36" s="433"/>
      <c r="VF36" s="433"/>
      <c r="VG36" s="433"/>
      <c r="VH36" s="433"/>
      <c r="VI36" s="433"/>
      <c r="VJ36" s="433"/>
      <c r="VK36" s="433"/>
      <c r="VL36" s="433"/>
      <c r="VM36" s="433"/>
      <c r="VN36" s="433"/>
      <c r="VO36" s="433"/>
      <c r="VP36" s="433"/>
      <c r="VQ36" s="433"/>
      <c r="VR36" s="433"/>
      <c r="VS36" s="433"/>
      <c r="VT36" s="433"/>
      <c r="VU36" s="433"/>
      <c r="VV36" s="433"/>
      <c r="VW36" s="433"/>
      <c r="VX36" s="433"/>
      <c r="VY36" s="433"/>
      <c r="VZ36" s="433"/>
      <c r="WA36" s="433"/>
      <c r="WB36" s="433"/>
      <c r="WC36" s="433"/>
      <c r="WD36" s="433"/>
      <c r="WE36" s="433"/>
      <c r="WF36" s="433"/>
      <c r="WG36" s="433"/>
      <c r="WH36" s="433"/>
      <c r="WI36" s="433"/>
      <c r="WJ36" s="433"/>
      <c r="WK36" s="433"/>
      <c r="WL36" s="433"/>
      <c r="WM36" s="433"/>
      <c r="WN36" s="433"/>
      <c r="WO36" s="433"/>
      <c r="WP36" s="433"/>
      <c r="WQ36" s="433"/>
      <c r="WR36" s="433"/>
      <c r="WS36" s="433"/>
      <c r="WT36" s="433"/>
      <c r="WU36" s="433"/>
      <c r="WV36" s="433"/>
      <c r="WW36" s="433"/>
      <c r="WX36" s="433"/>
      <c r="WY36" s="433"/>
      <c r="WZ36" s="433"/>
      <c r="XA36" s="433"/>
      <c r="XB36" s="433"/>
      <c r="XC36" s="433"/>
      <c r="XD36" s="433"/>
      <c r="XE36" s="433"/>
      <c r="XF36" s="433"/>
      <c r="XG36" s="433"/>
      <c r="XH36" s="433"/>
      <c r="XI36" s="433"/>
      <c r="XJ36" s="433"/>
      <c r="XK36" s="433"/>
      <c r="XL36" s="433"/>
      <c r="XM36" s="433"/>
      <c r="XN36" s="433"/>
      <c r="XO36" s="433"/>
      <c r="XP36" s="433"/>
      <c r="XQ36" s="433"/>
      <c r="XR36" s="433"/>
      <c r="XS36" s="433"/>
      <c r="XT36" s="433"/>
      <c r="XU36" s="433"/>
      <c r="XV36" s="433"/>
      <c r="XW36" s="433"/>
      <c r="XX36" s="433"/>
      <c r="XY36" s="433"/>
      <c r="XZ36" s="433"/>
      <c r="YA36" s="433"/>
      <c r="YB36" s="433"/>
      <c r="YC36" s="433"/>
      <c r="YD36" s="433"/>
      <c r="YE36" s="433"/>
      <c r="YF36" s="433"/>
      <c r="YG36" s="433"/>
      <c r="YH36" s="433"/>
      <c r="YI36" s="433"/>
      <c r="YJ36" s="433"/>
      <c r="YK36" s="433"/>
      <c r="YL36" s="433"/>
      <c r="YM36" s="433"/>
      <c r="YN36" s="433"/>
      <c r="YO36" s="433"/>
      <c r="YP36" s="433"/>
      <c r="YQ36" s="433"/>
      <c r="YR36" s="433"/>
      <c r="YS36" s="433"/>
      <c r="YT36" s="433"/>
      <c r="YU36" s="433"/>
      <c r="YV36" s="433"/>
      <c r="YW36" s="433"/>
      <c r="YX36" s="433"/>
      <c r="YY36" s="433"/>
      <c r="YZ36" s="433"/>
      <c r="ZA36" s="433"/>
      <c r="ZB36" s="433"/>
      <c r="ZC36" s="433"/>
      <c r="ZD36" s="433"/>
      <c r="ZE36" s="433"/>
      <c r="ZF36" s="433"/>
      <c r="ZG36" s="433"/>
      <c r="ZH36" s="433"/>
      <c r="ZI36" s="433"/>
      <c r="ZJ36" s="433"/>
      <c r="ZK36" s="433"/>
      <c r="ZL36" s="433"/>
      <c r="ZM36" s="433"/>
      <c r="ZN36" s="433"/>
      <c r="ZO36" s="433"/>
      <c r="ZP36" s="433"/>
      <c r="ZQ36" s="433"/>
      <c r="ZR36" s="433"/>
      <c r="ZS36" s="433"/>
      <c r="ZT36" s="433"/>
      <c r="ZU36" s="433"/>
      <c r="ZV36" s="433"/>
      <c r="ZW36" s="433"/>
      <c r="ZX36" s="433"/>
      <c r="ZY36" s="433"/>
      <c r="ZZ36" s="433"/>
      <c r="AAA36" s="433"/>
      <c r="AAB36" s="433"/>
      <c r="AAC36" s="433"/>
      <c r="AAD36" s="433"/>
      <c r="AAE36" s="433"/>
      <c r="AAF36" s="433"/>
      <c r="AAG36" s="433"/>
      <c r="AAH36" s="433"/>
      <c r="AAI36" s="433"/>
      <c r="AAJ36" s="433"/>
      <c r="AAK36" s="433"/>
      <c r="AAL36" s="433"/>
      <c r="AAM36" s="433"/>
      <c r="AAN36" s="433"/>
      <c r="AAO36" s="433"/>
      <c r="AAP36" s="433"/>
      <c r="AAQ36" s="433"/>
      <c r="AAR36" s="433"/>
      <c r="AAS36" s="433"/>
      <c r="AAT36" s="433"/>
      <c r="AAU36" s="433"/>
      <c r="AAV36" s="433"/>
      <c r="AAW36" s="433"/>
      <c r="AAX36" s="433"/>
      <c r="AAY36" s="433"/>
      <c r="AAZ36" s="433"/>
      <c r="ABA36" s="433"/>
      <c r="ABB36" s="433"/>
      <c r="ABC36" s="433"/>
      <c r="ABD36" s="433"/>
      <c r="ABE36" s="433"/>
      <c r="ABF36" s="433"/>
      <c r="ABG36" s="433"/>
      <c r="ABH36" s="433"/>
      <c r="ABI36" s="433"/>
      <c r="ABJ36" s="433"/>
      <c r="ABK36" s="433"/>
      <c r="ABL36" s="433"/>
      <c r="ABM36" s="433"/>
      <c r="ABN36" s="433"/>
      <c r="ABO36" s="433"/>
      <c r="ABP36" s="433"/>
      <c r="ABQ36" s="433"/>
      <c r="ABR36" s="433"/>
      <c r="ABS36" s="433"/>
      <c r="ABT36" s="433"/>
      <c r="ABU36" s="433"/>
      <c r="ABV36" s="433"/>
      <c r="ABW36" s="433"/>
      <c r="ABX36" s="433"/>
      <c r="ABY36" s="433"/>
      <c r="ABZ36" s="433"/>
      <c r="ACA36" s="433"/>
      <c r="ACB36" s="433"/>
      <c r="ACC36" s="433"/>
      <c r="ACD36" s="433"/>
      <c r="ACE36" s="433"/>
      <c r="ACF36" s="433"/>
      <c r="ACG36" s="433"/>
      <c r="ACH36" s="433"/>
      <c r="ACI36" s="433"/>
      <c r="ACJ36" s="433"/>
      <c r="ACK36" s="433"/>
      <c r="ACL36" s="433"/>
      <c r="ACM36" s="433"/>
      <c r="ACN36" s="433"/>
      <c r="ACO36" s="433"/>
      <c r="ACP36" s="433"/>
      <c r="ACQ36" s="433"/>
      <c r="ACR36" s="433"/>
      <c r="ACS36" s="433"/>
      <c r="ACT36" s="433"/>
      <c r="ACU36" s="433"/>
      <c r="ACV36" s="433"/>
      <c r="ACW36" s="433"/>
      <c r="ACX36" s="433"/>
      <c r="ACY36" s="433"/>
      <c r="ACZ36" s="433"/>
      <c r="ADA36" s="433"/>
      <c r="ADB36" s="433"/>
      <c r="ADC36" s="433"/>
      <c r="ADD36" s="433"/>
      <c r="ADE36" s="433"/>
      <c r="ADF36" s="433"/>
      <c r="ADG36" s="433"/>
      <c r="ADH36" s="433"/>
      <c r="ADI36" s="433"/>
      <c r="ADJ36" s="433"/>
      <c r="ADK36" s="433"/>
      <c r="ADL36" s="433"/>
      <c r="ADM36" s="433"/>
      <c r="ADN36" s="433"/>
      <c r="ADO36" s="433"/>
      <c r="ADP36" s="433"/>
      <c r="ADQ36" s="433"/>
      <c r="ADR36" s="433"/>
      <c r="ADS36" s="433"/>
      <c r="ADT36" s="433"/>
      <c r="ADU36" s="433"/>
      <c r="ADV36" s="433"/>
      <c r="ADW36" s="433"/>
      <c r="ADX36" s="433"/>
      <c r="ADY36" s="433"/>
      <c r="ADZ36" s="433"/>
      <c r="AEA36" s="433"/>
      <c r="AEB36" s="433"/>
      <c r="AEC36" s="433"/>
      <c r="AED36" s="433"/>
      <c r="AEE36" s="433"/>
      <c r="AEF36" s="433"/>
      <c r="AEG36" s="433"/>
      <c r="AEH36" s="433"/>
      <c r="AEI36" s="433"/>
      <c r="AEJ36" s="433"/>
      <c r="AEK36" s="433"/>
      <c r="AEL36" s="433"/>
      <c r="AEM36" s="433"/>
      <c r="AEN36" s="433"/>
      <c r="AEO36" s="433"/>
      <c r="AEP36" s="433"/>
      <c r="AEQ36" s="433"/>
      <c r="AER36" s="433"/>
      <c r="AES36" s="433"/>
      <c r="AET36" s="433"/>
      <c r="AEU36" s="433"/>
      <c r="AEV36" s="433"/>
      <c r="AEW36" s="433"/>
      <c r="AEX36" s="433"/>
      <c r="AEY36" s="433"/>
      <c r="AEZ36" s="433"/>
      <c r="AFA36" s="433"/>
      <c r="AFB36" s="433"/>
      <c r="AFC36" s="433"/>
      <c r="AFD36" s="433"/>
      <c r="AFE36" s="433"/>
      <c r="AFF36" s="433"/>
      <c r="AFG36" s="433"/>
      <c r="AFH36" s="433"/>
      <c r="AFI36" s="433"/>
      <c r="AFJ36" s="433"/>
      <c r="AFK36" s="433"/>
      <c r="AFL36" s="433"/>
      <c r="AFM36" s="433"/>
      <c r="AFN36" s="433"/>
      <c r="AFO36" s="433"/>
      <c r="AFP36" s="433"/>
      <c r="AFQ36" s="433"/>
      <c r="AFR36" s="433"/>
      <c r="AFS36" s="433"/>
      <c r="AFT36" s="433"/>
      <c r="AFU36" s="433"/>
      <c r="AFV36" s="433"/>
      <c r="AFW36" s="433"/>
      <c r="AFX36" s="433"/>
      <c r="AFY36" s="433"/>
      <c r="AFZ36" s="433"/>
      <c r="AGA36" s="433"/>
      <c r="AGB36" s="433"/>
      <c r="AGC36" s="433"/>
      <c r="AGD36" s="433"/>
      <c r="AGE36" s="433"/>
      <c r="AGF36" s="433"/>
      <c r="AGG36" s="433"/>
      <c r="AGH36" s="433"/>
      <c r="AGI36" s="433"/>
      <c r="AGJ36" s="433"/>
      <c r="AGK36" s="433"/>
      <c r="AGL36" s="433"/>
      <c r="AGM36" s="433"/>
      <c r="AGN36" s="433"/>
      <c r="AGO36" s="433"/>
      <c r="AGP36" s="433"/>
      <c r="AGQ36" s="433"/>
      <c r="AGR36" s="433"/>
      <c r="AGS36" s="433"/>
      <c r="AGT36" s="433"/>
      <c r="AGU36" s="433"/>
      <c r="AGV36" s="433"/>
      <c r="AGW36" s="433"/>
      <c r="AGX36" s="433"/>
      <c r="AGY36" s="433"/>
      <c r="AGZ36" s="433"/>
      <c r="AHA36" s="433"/>
      <c r="AHB36" s="433"/>
      <c r="AHC36" s="433"/>
      <c r="AHD36" s="433"/>
      <c r="AHE36" s="433"/>
      <c r="AHF36" s="433"/>
      <c r="AHG36" s="433"/>
      <c r="AHH36" s="433"/>
      <c r="AHI36" s="433"/>
      <c r="AHJ36" s="433"/>
      <c r="AHK36" s="433"/>
      <c r="AHL36" s="433"/>
      <c r="AHM36" s="433"/>
      <c r="AHN36" s="433"/>
      <c r="AHO36" s="433"/>
      <c r="AHP36" s="433"/>
      <c r="AHQ36" s="433"/>
      <c r="AHR36" s="433"/>
      <c r="AHS36" s="433"/>
      <c r="AHT36" s="433"/>
      <c r="AHU36" s="433"/>
      <c r="AHV36" s="433"/>
      <c r="AHW36" s="433"/>
      <c r="AHX36" s="433"/>
      <c r="AHY36" s="433"/>
      <c r="AHZ36" s="433"/>
      <c r="AIA36" s="433"/>
      <c r="AIB36" s="433"/>
      <c r="AIC36" s="433"/>
      <c r="AID36" s="433"/>
      <c r="AIE36" s="433"/>
      <c r="AIF36" s="433"/>
      <c r="AIG36" s="433"/>
      <c r="AIH36" s="433"/>
      <c r="AII36" s="433"/>
      <c r="AIJ36" s="433"/>
      <c r="AIK36" s="433"/>
      <c r="AIL36" s="433"/>
      <c r="AIM36" s="433"/>
      <c r="AIN36" s="433"/>
      <c r="AIO36" s="433"/>
      <c r="AIP36" s="433"/>
      <c r="AIQ36" s="433"/>
      <c r="AIR36" s="433"/>
      <c r="AIS36" s="433"/>
      <c r="AIT36" s="433"/>
      <c r="AIU36" s="433"/>
      <c r="AIV36" s="433"/>
      <c r="AIW36" s="433"/>
      <c r="AIX36" s="433"/>
      <c r="AIY36" s="433"/>
      <c r="AIZ36" s="433"/>
      <c r="AJA36" s="433"/>
      <c r="AJB36" s="433"/>
      <c r="AJC36" s="433"/>
      <c r="AJD36" s="433"/>
      <c r="AJE36" s="433"/>
      <c r="AJF36" s="433"/>
      <c r="AJG36" s="433"/>
      <c r="AJH36" s="433"/>
      <c r="AJI36" s="433"/>
      <c r="AJJ36" s="433"/>
      <c r="AJK36" s="433"/>
      <c r="AJL36" s="433"/>
      <c r="AJM36" s="433"/>
      <c r="AJN36" s="433"/>
      <c r="AJO36" s="433"/>
      <c r="AJP36" s="433"/>
      <c r="AJQ36" s="433"/>
      <c r="AJR36" s="433"/>
      <c r="AJS36" s="433"/>
      <c r="AJT36" s="433"/>
      <c r="AJU36" s="433"/>
      <c r="AJV36" s="433"/>
      <c r="AJW36" s="433"/>
      <c r="AJX36" s="433"/>
      <c r="AJY36" s="433"/>
      <c r="AJZ36" s="433"/>
      <c r="AKA36" s="433"/>
      <c r="AKB36" s="433"/>
      <c r="AKC36" s="433"/>
      <c r="AKD36" s="433"/>
      <c r="AKE36" s="433"/>
      <c r="AKF36" s="433"/>
      <c r="AKG36" s="433"/>
      <c r="AKH36" s="433"/>
      <c r="AKI36" s="433"/>
      <c r="AKJ36" s="433"/>
      <c r="AKK36" s="433"/>
      <c r="AKL36" s="433"/>
      <c r="AKM36" s="433"/>
      <c r="AKN36" s="433"/>
      <c r="AKO36" s="433"/>
      <c r="AKP36" s="433"/>
      <c r="AKQ36" s="433"/>
      <c r="AKR36" s="433"/>
      <c r="AKS36" s="433"/>
      <c r="AKT36" s="433"/>
      <c r="AKU36" s="433"/>
      <c r="AKV36" s="433"/>
      <c r="AKW36" s="433"/>
      <c r="AKX36" s="433"/>
      <c r="AKY36" s="433"/>
      <c r="AKZ36" s="433"/>
      <c r="ALA36" s="433"/>
      <c r="ALB36" s="433"/>
      <c r="ALC36" s="433"/>
      <c r="ALD36" s="433"/>
      <c r="ALE36" s="433"/>
      <c r="ALF36" s="433"/>
      <c r="ALG36" s="433"/>
      <c r="ALH36" s="433"/>
      <c r="ALI36" s="433"/>
      <c r="ALJ36" s="433"/>
      <c r="ALK36" s="433"/>
      <c r="ALL36" s="433"/>
      <c r="ALM36" s="433"/>
      <c r="ALN36" s="433"/>
      <c r="ALO36" s="433"/>
      <c r="ALP36" s="433"/>
      <c r="ALQ36" s="433"/>
      <c r="ALR36" s="433"/>
      <c r="ALS36" s="433"/>
      <c r="ALT36" s="433"/>
      <c r="ALU36" s="433"/>
      <c r="ALV36" s="433"/>
      <c r="ALW36" s="433"/>
      <c r="ALX36" s="433"/>
      <c r="ALY36" s="433"/>
      <c r="ALZ36" s="433"/>
      <c r="AMA36" s="433"/>
      <c r="AMB36" s="433"/>
      <c r="AMC36" s="433"/>
      <c r="AMD36" s="433"/>
      <c r="AME36" s="433"/>
      <c r="AMF36" s="433"/>
      <c r="AMG36" s="433"/>
      <c r="AMH36" s="433"/>
      <c r="AMI36" s="433"/>
      <c r="AMJ36" s="433"/>
      <c r="AMK36" s="433"/>
      <c r="AML36" s="433"/>
      <c r="AMM36" s="433"/>
      <c r="AMN36" s="433"/>
      <c r="AMO36" s="433"/>
      <c r="AMP36" s="433"/>
      <c r="AMQ36" s="433"/>
      <c r="AMR36" s="433"/>
      <c r="AMS36" s="433"/>
      <c r="AMT36" s="433"/>
      <c r="AMU36" s="433"/>
      <c r="AMV36" s="433"/>
      <c r="AMW36" s="433"/>
      <c r="AMX36" s="433"/>
      <c r="AMY36" s="433"/>
      <c r="AMZ36" s="433"/>
      <c r="ANA36" s="433"/>
      <c r="ANB36" s="433"/>
      <c r="ANC36" s="433"/>
      <c r="AND36" s="433"/>
      <c r="ANE36" s="433"/>
      <c r="ANF36" s="433"/>
      <c r="ANG36" s="433"/>
      <c r="ANH36" s="433"/>
      <c r="ANI36" s="433"/>
      <c r="ANJ36" s="433"/>
      <c r="ANK36" s="433"/>
      <c r="ANL36" s="433"/>
      <c r="ANM36" s="433"/>
      <c r="ANN36" s="433"/>
      <c r="ANO36" s="433"/>
      <c r="ANP36" s="433"/>
      <c r="ANQ36" s="433"/>
      <c r="ANR36" s="433"/>
      <c r="ANS36" s="433"/>
      <c r="ANT36" s="433"/>
      <c r="ANU36" s="433"/>
      <c r="ANV36" s="433"/>
      <c r="ANW36" s="433"/>
      <c r="ANX36" s="433"/>
      <c r="ANY36" s="433"/>
      <c r="ANZ36" s="433"/>
      <c r="AOA36" s="433"/>
      <c r="AOB36" s="433"/>
      <c r="AOC36" s="433"/>
      <c r="AOD36" s="433"/>
      <c r="AOE36" s="433"/>
      <c r="AOF36" s="433"/>
      <c r="AOG36" s="433"/>
      <c r="AOH36" s="433"/>
      <c r="AOI36" s="433"/>
      <c r="AOJ36" s="433"/>
      <c r="AOK36" s="433"/>
      <c r="AOL36" s="433"/>
      <c r="AOM36" s="433"/>
      <c r="AON36" s="433"/>
      <c r="AOO36" s="433"/>
      <c r="AOP36" s="433"/>
      <c r="AOQ36" s="433"/>
      <c r="AOR36" s="433"/>
      <c r="AOS36" s="433"/>
      <c r="AOT36" s="433"/>
      <c r="AOU36" s="433"/>
      <c r="AOV36" s="433"/>
      <c r="AOW36" s="433"/>
      <c r="AOX36" s="433"/>
      <c r="AOY36" s="433"/>
      <c r="AOZ36" s="433"/>
      <c r="APA36" s="433"/>
      <c r="APB36" s="433"/>
      <c r="APC36" s="433"/>
      <c r="APD36" s="433"/>
      <c r="APE36" s="433"/>
      <c r="APF36" s="433"/>
      <c r="APG36" s="433"/>
      <c r="APH36" s="433"/>
      <c r="API36" s="433"/>
      <c r="APJ36" s="433"/>
      <c r="APK36" s="433"/>
      <c r="APL36" s="433"/>
      <c r="APM36" s="433"/>
      <c r="APN36" s="433"/>
      <c r="APO36" s="433"/>
      <c r="APP36" s="433"/>
      <c r="APQ36" s="433"/>
      <c r="APR36" s="433"/>
      <c r="APS36" s="433"/>
      <c r="APT36" s="433"/>
      <c r="APU36" s="433"/>
      <c r="APV36" s="433"/>
      <c r="APW36" s="433"/>
      <c r="APX36" s="433"/>
      <c r="APY36" s="433"/>
      <c r="APZ36" s="433"/>
      <c r="AQA36" s="433"/>
      <c r="AQB36" s="433"/>
      <c r="AQC36" s="433"/>
      <c r="AQD36" s="433"/>
      <c r="AQE36" s="433"/>
      <c r="AQF36" s="433"/>
      <c r="AQG36" s="433"/>
      <c r="AQH36" s="433"/>
      <c r="AQI36" s="433"/>
      <c r="AQJ36" s="433"/>
      <c r="AQK36" s="433"/>
      <c r="AQL36" s="433"/>
      <c r="AQM36" s="433"/>
      <c r="AQN36" s="433"/>
      <c r="AQO36" s="433"/>
      <c r="AQP36" s="433"/>
      <c r="AQQ36" s="433"/>
      <c r="AQR36" s="433"/>
      <c r="AQS36" s="433"/>
      <c r="AQT36" s="433"/>
      <c r="AQU36" s="433"/>
      <c r="AQV36" s="433"/>
      <c r="AQW36" s="433"/>
      <c r="AQX36" s="433"/>
      <c r="AQY36" s="433"/>
      <c r="AQZ36" s="433"/>
      <c r="ARA36" s="433"/>
      <c r="ARB36" s="433"/>
      <c r="ARC36" s="433"/>
      <c r="ARD36" s="433"/>
      <c r="ARE36" s="433"/>
      <c r="ARF36" s="433"/>
      <c r="ARG36" s="433"/>
      <c r="ARH36" s="433"/>
      <c r="ARI36" s="433"/>
      <c r="ARJ36" s="433"/>
      <c r="ARK36" s="433"/>
      <c r="ARL36" s="433"/>
      <c r="ARM36" s="433"/>
      <c r="ARN36" s="433"/>
      <c r="ARO36" s="433"/>
      <c r="ARP36" s="433"/>
      <c r="ARQ36" s="433"/>
      <c r="ARR36" s="433"/>
      <c r="ARS36" s="433"/>
      <c r="ART36" s="433"/>
      <c r="ARU36" s="433"/>
      <c r="ARV36" s="433"/>
      <c r="ARW36" s="433"/>
      <c r="ARX36" s="433"/>
      <c r="ARY36" s="433"/>
      <c r="ARZ36" s="433"/>
      <c r="ASA36" s="433"/>
      <c r="ASB36" s="433"/>
      <c r="ASC36" s="433"/>
      <c r="ASD36" s="433"/>
      <c r="ASE36" s="433"/>
      <c r="ASF36" s="433"/>
      <c r="ASG36" s="433"/>
      <c r="ASH36" s="433"/>
      <c r="ASI36" s="433"/>
      <c r="ASJ36" s="433"/>
      <c r="ASK36" s="433"/>
      <c r="ASL36" s="433"/>
      <c r="ASM36" s="433"/>
      <c r="ASN36" s="433"/>
      <c r="ASO36" s="433"/>
      <c r="ASP36" s="433"/>
      <c r="ASQ36" s="433"/>
      <c r="ASR36" s="433"/>
      <c r="ASS36" s="433"/>
      <c r="AST36" s="433"/>
      <c r="ASU36" s="433"/>
      <c r="ASV36" s="433"/>
      <c r="ASW36" s="433"/>
      <c r="ASX36" s="433"/>
      <c r="ASY36" s="433"/>
      <c r="ASZ36" s="433"/>
      <c r="ATA36" s="433"/>
      <c r="ATB36" s="433"/>
      <c r="ATC36" s="433"/>
      <c r="ATD36" s="433"/>
      <c r="ATE36" s="433"/>
      <c r="ATF36" s="433"/>
      <c r="ATG36" s="433"/>
      <c r="ATH36" s="433"/>
      <c r="ATI36" s="433"/>
      <c r="ATJ36" s="433"/>
      <c r="ATK36" s="433"/>
      <c r="ATL36" s="433"/>
      <c r="ATM36" s="433"/>
      <c r="ATN36" s="433"/>
      <c r="ATO36" s="433"/>
      <c r="ATP36" s="433"/>
      <c r="ATQ36" s="433"/>
      <c r="ATR36" s="433"/>
      <c r="ATS36" s="433"/>
      <c r="ATT36" s="433"/>
      <c r="ATU36" s="433"/>
      <c r="ATV36" s="433"/>
      <c r="ATW36" s="433"/>
      <c r="ATX36" s="433"/>
      <c r="ATY36" s="433"/>
      <c r="ATZ36" s="433"/>
      <c r="AUA36" s="433"/>
      <c r="AUB36" s="433"/>
      <c r="AUC36" s="433"/>
      <c r="AUD36" s="433"/>
      <c r="AUE36" s="433"/>
      <c r="AUF36" s="433"/>
      <c r="AUG36" s="433"/>
      <c r="AUH36" s="433"/>
      <c r="AUI36" s="433"/>
      <c r="AUJ36" s="433"/>
      <c r="AUK36" s="433"/>
      <c r="AUL36" s="433"/>
      <c r="AUM36" s="433"/>
      <c r="AUN36" s="433"/>
      <c r="AUO36" s="433"/>
      <c r="AUP36" s="433"/>
      <c r="AUQ36" s="433"/>
      <c r="AUR36" s="433"/>
      <c r="AUS36" s="433"/>
      <c r="AUT36" s="433"/>
      <c r="AUU36" s="433"/>
      <c r="AUV36" s="433"/>
      <c r="AUW36" s="433"/>
      <c r="AUX36" s="433"/>
      <c r="AUY36" s="433"/>
      <c r="AUZ36" s="433"/>
      <c r="AVA36" s="433"/>
      <c r="AVB36" s="433"/>
      <c r="AVC36" s="433"/>
      <c r="AVD36" s="433"/>
      <c r="AVE36" s="433"/>
      <c r="AVF36" s="433"/>
      <c r="AVG36" s="433"/>
      <c r="AVH36" s="433"/>
      <c r="AVI36" s="433"/>
      <c r="AVJ36" s="433"/>
      <c r="AVK36" s="433"/>
      <c r="AVL36" s="433"/>
      <c r="AVM36" s="433"/>
      <c r="AVN36" s="433"/>
      <c r="AVO36" s="433"/>
      <c r="AVP36" s="433"/>
      <c r="AVQ36" s="433"/>
      <c r="AVR36" s="433"/>
      <c r="AVS36" s="433"/>
      <c r="AVT36" s="433"/>
      <c r="AVU36" s="433"/>
      <c r="AVV36" s="433"/>
      <c r="AVW36" s="433"/>
      <c r="AVX36" s="433"/>
      <c r="AVY36" s="433"/>
      <c r="AVZ36" s="433"/>
      <c r="AWA36" s="433"/>
      <c r="AWB36" s="433"/>
      <c r="AWC36" s="433"/>
      <c r="AWD36" s="433"/>
      <c r="AWE36" s="433"/>
      <c r="AWF36" s="433"/>
      <c r="AWG36" s="433"/>
      <c r="AWH36" s="433"/>
      <c r="AWI36" s="433"/>
      <c r="AWJ36" s="433"/>
      <c r="AWK36" s="433"/>
      <c r="AWL36" s="433"/>
      <c r="AWM36" s="433"/>
      <c r="AWN36" s="433"/>
      <c r="AWO36" s="433"/>
      <c r="AWP36" s="433"/>
      <c r="AWQ36" s="433"/>
      <c r="AWR36" s="433"/>
      <c r="AWS36" s="433"/>
      <c r="AWT36" s="433"/>
      <c r="AWU36" s="433"/>
      <c r="AWV36" s="433"/>
      <c r="AWW36" s="433"/>
      <c r="AWX36" s="433"/>
      <c r="AWY36" s="433"/>
      <c r="AWZ36" s="433"/>
      <c r="AXA36" s="433"/>
      <c r="AXB36" s="433"/>
      <c r="AXC36" s="433"/>
      <c r="AXD36" s="433"/>
      <c r="AXE36" s="433"/>
      <c r="AXF36" s="433"/>
      <c r="AXG36" s="433"/>
      <c r="AXH36" s="433"/>
      <c r="AXI36" s="433"/>
      <c r="AXJ36" s="433"/>
      <c r="AXK36" s="433"/>
      <c r="AXL36" s="433"/>
      <c r="AXM36" s="433"/>
      <c r="AXN36" s="433"/>
      <c r="AXO36" s="433"/>
      <c r="AXP36" s="433"/>
      <c r="AXQ36" s="433"/>
      <c r="AXR36" s="433"/>
      <c r="AXS36" s="433"/>
      <c r="AXT36" s="433"/>
      <c r="AXU36" s="433"/>
      <c r="AXV36" s="433"/>
      <c r="AXW36" s="433"/>
      <c r="AXX36" s="433"/>
      <c r="AXY36" s="433"/>
      <c r="AXZ36" s="433"/>
      <c r="AYA36" s="433"/>
      <c r="AYB36" s="433"/>
      <c r="AYC36" s="433"/>
      <c r="AYD36" s="433"/>
      <c r="AYE36" s="433"/>
      <c r="AYF36" s="433"/>
      <c r="AYG36" s="433"/>
      <c r="AYH36" s="433"/>
      <c r="AYI36" s="433"/>
      <c r="AYJ36" s="433"/>
      <c r="AYK36" s="433"/>
      <c r="AYL36" s="433"/>
      <c r="AYM36" s="433"/>
      <c r="AYN36" s="433"/>
      <c r="AYO36" s="433"/>
      <c r="AYP36" s="433"/>
      <c r="AYQ36" s="433"/>
      <c r="AYR36" s="433"/>
      <c r="AYS36" s="433"/>
      <c r="AYT36" s="433"/>
      <c r="AYU36" s="433"/>
      <c r="AYV36" s="433"/>
      <c r="AYW36" s="433"/>
      <c r="AYX36" s="433"/>
      <c r="AYY36" s="433"/>
      <c r="AYZ36" s="433"/>
      <c r="AZA36" s="433"/>
      <c r="AZB36" s="433"/>
      <c r="AZC36" s="433"/>
      <c r="AZD36" s="433"/>
      <c r="AZE36" s="433"/>
      <c r="AZF36" s="433"/>
      <c r="AZG36" s="433"/>
      <c r="AZH36" s="433"/>
      <c r="AZI36" s="433"/>
      <c r="AZJ36" s="433"/>
      <c r="AZK36" s="433"/>
      <c r="AZL36" s="433"/>
      <c r="AZM36" s="433"/>
      <c r="AZN36" s="433"/>
      <c r="AZO36" s="433"/>
      <c r="AZP36" s="433"/>
      <c r="AZQ36" s="433"/>
      <c r="AZR36" s="433"/>
      <c r="AZS36" s="433"/>
      <c r="AZT36" s="433"/>
      <c r="AZU36" s="433"/>
      <c r="AZV36" s="433"/>
      <c r="AZW36" s="433"/>
      <c r="AZX36" s="433"/>
      <c r="AZY36" s="433"/>
      <c r="AZZ36" s="433"/>
      <c r="BAA36" s="433"/>
      <c r="BAB36" s="433"/>
      <c r="BAC36" s="433"/>
      <c r="BAD36" s="433"/>
      <c r="BAE36" s="433"/>
      <c r="BAF36" s="433"/>
      <c r="BAG36" s="433"/>
      <c r="BAH36" s="433"/>
      <c r="BAI36" s="433"/>
      <c r="BAJ36" s="433"/>
      <c r="BAK36" s="433"/>
      <c r="BAL36" s="433"/>
      <c r="BAM36" s="433"/>
      <c r="BAN36" s="433"/>
      <c r="BAO36" s="433"/>
      <c r="BAP36" s="433"/>
      <c r="BAQ36" s="433"/>
      <c r="BAR36" s="433"/>
      <c r="BAS36" s="433"/>
      <c r="BAT36" s="433"/>
      <c r="BAU36" s="433"/>
      <c r="BAV36" s="433"/>
      <c r="BAW36" s="433"/>
      <c r="BAX36" s="433"/>
      <c r="BAY36" s="433"/>
      <c r="BAZ36" s="433"/>
      <c r="BBA36" s="433"/>
      <c r="BBB36" s="433"/>
      <c r="BBC36" s="433"/>
      <c r="BBD36" s="433"/>
      <c r="BBE36" s="433"/>
      <c r="BBF36" s="433"/>
      <c r="BBG36" s="433"/>
      <c r="BBH36" s="433"/>
      <c r="BBI36" s="433"/>
      <c r="BBJ36" s="433"/>
      <c r="BBK36" s="433"/>
      <c r="BBL36" s="433"/>
      <c r="BBM36" s="433"/>
      <c r="BBN36" s="433"/>
      <c r="BBO36" s="433"/>
      <c r="BBP36" s="433"/>
      <c r="BBQ36" s="433"/>
      <c r="BBR36" s="433"/>
      <c r="BBS36" s="433"/>
      <c r="BBT36" s="433"/>
      <c r="BBU36" s="433"/>
      <c r="BBV36" s="433"/>
      <c r="BBW36" s="433"/>
      <c r="BBX36" s="433"/>
      <c r="BBY36" s="433"/>
      <c r="BBZ36" s="433"/>
      <c r="BCA36" s="433"/>
      <c r="BCB36" s="433"/>
      <c r="BCC36" s="433"/>
      <c r="BCD36" s="433"/>
      <c r="BCE36" s="433"/>
      <c r="BCF36" s="433"/>
      <c r="BCG36" s="433"/>
      <c r="BCH36" s="433"/>
      <c r="BCI36" s="433"/>
      <c r="BCJ36" s="433"/>
      <c r="BCK36" s="433"/>
      <c r="BCL36" s="433"/>
      <c r="BCM36" s="433"/>
      <c r="BCN36" s="433"/>
      <c r="BCO36" s="433"/>
      <c r="BCP36" s="433"/>
      <c r="BCQ36" s="433"/>
      <c r="BCR36" s="433"/>
      <c r="BCS36" s="433"/>
      <c r="BCT36" s="433"/>
      <c r="BCU36" s="433"/>
      <c r="BCV36" s="433"/>
      <c r="BCW36" s="433"/>
      <c r="BCX36" s="433"/>
      <c r="BCY36" s="433"/>
      <c r="BCZ36" s="433"/>
      <c r="BDA36" s="433"/>
      <c r="BDB36" s="433"/>
      <c r="BDC36" s="433"/>
      <c r="BDD36" s="433"/>
      <c r="BDE36" s="433"/>
      <c r="BDF36" s="433"/>
      <c r="BDG36" s="433"/>
      <c r="BDH36" s="433"/>
      <c r="BDI36" s="433"/>
      <c r="BDJ36" s="433"/>
      <c r="BDK36" s="433"/>
      <c r="BDL36" s="433"/>
      <c r="BDM36" s="433"/>
      <c r="BDN36" s="433"/>
      <c r="BDO36" s="433"/>
      <c r="BDP36" s="433"/>
      <c r="BDQ36" s="433"/>
      <c r="BDR36" s="433"/>
      <c r="BDS36" s="433"/>
      <c r="BDT36" s="433"/>
      <c r="BDU36" s="433"/>
      <c r="BDV36" s="433"/>
      <c r="BDW36" s="433"/>
      <c r="BDX36" s="433"/>
      <c r="BDY36" s="433"/>
      <c r="BDZ36" s="433"/>
      <c r="BEA36" s="433"/>
      <c r="BEB36" s="433"/>
      <c r="BEC36" s="433"/>
      <c r="BED36" s="433"/>
      <c r="BEE36" s="433"/>
      <c r="BEF36" s="433"/>
      <c r="BEG36" s="433"/>
      <c r="BEH36" s="433"/>
      <c r="BEI36" s="433"/>
      <c r="BEJ36" s="433"/>
      <c r="BEK36" s="433"/>
      <c r="BEL36" s="433"/>
      <c r="BEM36" s="433"/>
      <c r="BEN36" s="433"/>
      <c r="BEO36" s="433"/>
      <c r="BEP36" s="433"/>
      <c r="BEQ36" s="433"/>
      <c r="BER36" s="433"/>
      <c r="BES36" s="433"/>
      <c r="BET36" s="433"/>
      <c r="BEU36" s="433"/>
      <c r="BEV36" s="433"/>
      <c r="BEW36" s="433"/>
      <c r="BEX36" s="433"/>
      <c r="BEY36" s="433"/>
      <c r="BEZ36" s="433"/>
      <c r="BFA36" s="433"/>
      <c r="BFB36" s="433"/>
      <c r="BFC36" s="433"/>
      <c r="BFD36" s="433"/>
      <c r="BFE36" s="433"/>
      <c r="BFF36" s="433"/>
      <c r="BFG36" s="433"/>
      <c r="BFH36" s="433"/>
      <c r="BFI36" s="433"/>
      <c r="BFJ36" s="433"/>
      <c r="BFK36" s="433"/>
      <c r="BFL36" s="433"/>
      <c r="BFM36" s="433"/>
      <c r="BFN36" s="433"/>
      <c r="BFO36" s="433"/>
      <c r="BFP36" s="433"/>
      <c r="BFQ36" s="433"/>
      <c r="BFR36" s="433"/>
      <c r="BFS36" s="433"/>
      <c r="BFT36" s="433"/>
      <c r="BFU36" s="433"/>
      <c r="BFV36" s="433"/>
      <c r="BFW36" s="433"/>
      <c r="BFX36" s="433"/>
      <c r="BFY36" s="433"/>
      <c r="BFZ36" s="433"/>
      <c r="BGA36" s="433"/>
      <c r="BGB36" s="433"/>
      <c r="BGC36" s="433"/>
      <c r="BGD36" s="433"/>
      <c r="BGE36" s="433"/>
      <c r="BGF36" s="433"/>
      <c r="BGG36" s="433"/>
      <c r="BGH36" s="433"/>
      <c r="BGI36" s="433"/>
      <c r="BGJ36" s="433"/>
      <c r="BGK36" s="433"/>
      <c r="BGL36" s="433"/>
      <c r="BGM36" s="433"/>
      <c r="BGN36" s="433"/>
      <c r="BGO36" s="433"/>
      <c r="BGP36" s="433"/>
      <c r="BGQ36" s="433"/>
      <c r="BGR36" s="433"/>
      <c r="BGS36" s="433"/>
      <c r="BGT36" s="433"/>
      <c r="BGU36" s="433"/>
      <c r="BGV36" s="433"/>
      <c r="BGW36" s="433"/>
      <c r="BGX36" s="433"/>
      <c r="BGY36" s="433"/>
      <c r="BGZ36" s="433"/>
      <c r="BHA36" s="433"/>
      <c r="BHB36" s="433"/>
      <c r="BHC36" s="433"/>
      <c r="BHD36" s="433"/>
      <c r="BHE36" s="433"/>
      <c r="BHF36" s="433"/>
      <c r="BHG36" s="433"/>
      <c r="BHH36" s="433"/>
      <c r="BHI36" s="433"/>
      <c r="BHJ36" s="433"/>
      <c r="BHK36" s="433"/>
      <c r="BHL36" s="433"/>
      <c r="BHM36" s="433"/>
      <c r="BHN36" s="433"/>
      <c r="BHO36" s="433"/>
      <c r="BHP36" s="433"/>
      <c r="BHQ36" s="433"/>
      <c r="BHR36" s="433"/>
      <c r="BHS36" s="433"/>
      <c r="BHT36" s="433"/>
      <c r="BHU36" s="433"/>
      <c r="BHV36" s="433"/>
      <c r="BHW36" s="433"/>
      <c r="BHX36" s="433"/>
      <c r="BHY36" s="433"/>
      <c r="BHZ36" s="433"/>
      <c r="BIA36" s="433"/>
      <c r="BIB36" s="433"/>
      <c r="BIC36" s="433"/>
      <c r="BID36" s="433"/>
      <c r="BIE36" s="433"/>
      <c r="BIF36" s="433"/>
      <c r="BIG36" s="433"/>
      <c r="BIH36" s="433"/>
      <c r="BII36" s="433"/>
      <c r="BIJ36" s="433"/>
      <c r="BIK36" s="433"/>
      <c r="BIL36" s="433"/>
      <c r="BIM36" s="433"/>
      <c r="BIN36" s="433"/>
      <c r="BIO36" s="433"/>
      <c r="BIP36" s="433"/>
      <c r="BIQ36" s="433"/>
      <c r="BIR36" s="433"/>
      <c r="BIS36" s="433"/>
      <c r="BIT36" s="433"/>
      <c r="BIU36" s="433"/>
      <c r="BIV36" s="433"/>
      <c r="BIW36" s="433"/>
      <c r="BIX36" s="433"/>
      <c r="BIY36" s="433"/>
      <c r="BIZ36" s="433"/>
      <c r="BJA36" s="433"/>
      <c r="BJB36" s="433"/>
      <c r="BJC36" s="433"/>
      <c r="BJD36" s="433"/>
      <c r="BJE36" s="433"/>
      <c r="BJF36" s="433"/>
      <c r="BJG36" s="433"/>
      <c r="BJH36" s="433"/>
      <c r="BJI36" s="433"/>
      <c r="BJJ36" s="433"/>
      <c r="BJK36" s="433"/>
      <c r="BJL36" s="433"/>
      <c r="BJM36" s="433"/>
      <c r="BJN36" s="433"/>
      <c r="BJO36" s="433"/>
      <c r="BJP36" s="433"/>
      <c r="BJQ36" s="433"/>
      <c r="BJR36" s="433"/>
      <c r="BJS36" s="433"/>
      <c r="BJT36" s="433"/>
      <c r="BJU36" s="433"/>
      <c r="BJV36" s="433"/>
      <c r="BJW36" s="433"/>
      <c r="BJX36" s="433"/>
      <c r="BJY36" s="433"/>
      <c r="BJZ36" s="433"/>
      <c r="BKA36" s="433"/>
      <c r="BKB36" s="433"/>
      <c r="BKC36" s="433"/>
      <c r="BKD36" s="433"/>
      <c r="BKE36" s="433"/>
      <c r="BKF36" s="433"/>
      <c r="BKG36" s="433"/>
      <c r="BKH36" s="433"/>
      <c r="BKI36" s="433"/>
      <c r="BKJ36" s="433"/>
      <c r="BKK36" s="433"/>
      <c r="BKL36" s="433"/>
      <c r="BKM36" s="433"/>
      <c r="BKN36" s="433"/>
      <c r="BKO36" s="433"/>
      <c r="BKP36" s="433"/>
      <c r="BKQ36" s="433"/>
      <c r="BKR36" s="433"/>
      <c r="BKS36" s="433"/>
      <c r="BKT36" s="433"/>
      <c r="BKU36" s="433"/>
      <c r="BKV36" s="433"/>
      <c r="BKW36" s="433"/>
      <c r="BKX36" s="433"/>
      <c r="BKY36" s="433"/>
      <c r="BKZ36" s="433"/>
      <c r="BLA36" s="433"/>
      <c r="BLB36" s="433"/>
      <c r="BLC36" s="433"/>
      <c r="BLD36" s="433"/>
      <c r="BLE36" s="433"/>
      <c r="BLF36" s="433"/>
      <c r="BLG36" s="433"/>
      <c r="BLH36" s="433"/>
      <c r="BLI36" s="433"/>
      <c r="BLJ36" s="433"/>
      <c r="BLK36" s="433"/>
      <c r="BLL36" s="433"/>
      <c r="BLM36" s="433"/>
      <c r="BLN36" s="433"/>
      <c r="BLO36" s="433"/>
      <c r="BLP36" s="433"/>
      <c r="BLQ36" s="433"/>
      <c r="BLR36" s="433"/>
      <c r="BLS36" s="433"/>
      <c r="BLT36" s="433"/>
      <c r="BLU36" s="433"/>
      <c r="BLV36" s="433"/>
      <c r="BLW36" s="433"/>
      <c r="BLX36" s="433"/>
      <c r="BLY36" s="433"/>
      <c r="BLZ36" s="433"/>
      <c r="BMA36" s="433"/>
      <c r="BMB36" s="433"/>
      <c r="BMC36" s="433"/>
      <c r="BMD36" s="433"/>
      <c r="BME36" s="433"/>
      <c r="BMF36" s="433"/>
      <c r="BMG36" s="433"/>
      <c r="BMH36" s="433"/>
      <c r="BMI36" s="433"/>
      <c r="BMJ36" s="433"/>
      <c r="BMK36" s="433"/>
      <c r="BML36" s="433"/>
      <c r="BMM36" s="433"/>
      <c r="BMN36" s="433"/>
      <c r="BMO36" s="433"/>
      <c r="BMP36" s="433"/>
      <c r="BMQ36" s="433"/>
      <c r="BMR36" s="433"/>
      <c r="BMS36" s="433"/>
      <c r="BMT36" s="433"/>
      <c r="BMU36" s="433"/>
      <c r="BMV36" s="433"/>
      <c r="BMW36" s="433"/>
      <c r="BMX36" s="433"/>
      <c r="BMY36" s="433"/>
      <c r="BMZ36" s="433"/>
      <c r="BNA36" s="433"/>
      <c r="BNB36" s="433"/>
      <c r="BNC36" s="433"/>
      <c r="BND36" s="433"/>
      <c r="BNE36" s="433"/>
      <c r="BNF36" s="433"/>
      <c r="BNG36" s="433"/>
      <c r="BNH36" s="433"/>
      <c r="BNI36" s="433"/>
      <c r="BNJ36" s="433"/>
      <c r="BNK36" s="433"/>
      <c r="BNL36" s="433"/>
      <c r="BNM36" s="433"/>
      <c r="BNN36" s="433"/>
      <c r="BNO36" s="433"/>
      <c r="BNP36" s="433"/>
      <c r="BNQ36" s="433"/>
      <c r="BNR36" s="433"/>
      <c r="BNS36" s="433"/>
      <c r="BNT36" s="433"/>
      <c r="BNU36" s="433"/>
      <c r="BNV36" s="433"/>
      <c r="BNW36" s="433"/>
      <c r="BNX36" s="433"/>
      <c r="BNY36" s="433"/>
      <c r="BNZ36" s="433"/>
      <c r="BOA36" s="433"/>
      <c r="BOB36" s="433"/>
      <c r="BOC36" s="433"/>
      <c r="BOD36" s="433"/>
      <c r="BOE36" s="433"/>
      <c r="BOF36" s="433"/>
      <c r="BOG36" s="433"/>
      <c r="BOH36" s="433"/>
      <c r="BOI36" s="433"/>
      <c r="BOJ36" s="433"/>
      <c r="BOK36" s="433"/>
      <c r="BOL36" s="433"/>
      <c r="BOM36" s="433"/>
      <c r="BON36" s="433"/>
      <c r="BOO36" s="433"/>
      <c r="BOP36" s="433"/>
      <c r="BOQ36" s="433"/>
      <c r="BOR36" s="433"/>
      <c r="BOS36" s="433"/>
      <c r="BOT36" s="433"/>
      <c r="BOU36" s="433"/>
      <c r="BOV36" s="433"/>
      <c r="BOW36" s="433"/>
      <c r="BOX36" s="433"/>
      <c r="BOY36" s="433"/>
      <c r="BOZ36" s="433"/>
      <c r="BPA36" s="433"/>
      <c r="BPB36" s="433"/>
      <c r="BPC36" s="433"/>
      <c r="BPD36" s="433"/>
      <c r="BPE36" s="433"/>
      <c r="BPF36" s="433"/>
      <c r="BPG36" s="433"/>
      <c r="BPH36" s="433"/>
      <c r="BPI36" s="433"/>
      <c r="BPJ36" s="433"/>
      <c r="BPK36" s="433"/>
      <c r="BPL36" s="433"/>
      <c r="BPM36" s="433"/>
      <c r="BPN36" s="433"/>
      <c r="BPO36" s="433"/>
      <c r="BPP36" s="433"/>
      <c r="BPQ36" s="433"/>
      <c r="BPR36" s="433"/>
      <c r="BPS36" s="433"/>
      <c r="BPT36" s="433"/>
      <c r="BPU36" s="433"/>
      <c r="BPV36" s="433"/>
      <c r="BPW36" s="433"/>
      <c r="BPX36" s="433"/>
      <c r="BPY36" s="433"/>
      <c r="BPZ36" s="433"/>
      <c r="BQA36" s="433"/>
      <c r="BQB36" s="433"/>
      <c r="BQC36" s="433"/>
      <c r="BQD36" s="433"/>
      <c r="BQE36" s="433"/>
      <c r="BQF36" s="433"/>
      <c r="BQG36" s="433"/>
      <c r="BQH36" s="433"/>
      <c r="BQI36" s="433"/>
      <c r="BQJ36" s="433"/>
      <c r="BQK36" s="433"/>
      <c r="BQL36" s="433"/>
      <c r="BQM36" s="433"/>
      <c r="BQN36" s="433"/>
      <c r="BQO36" s="433"/>
      <c r="BQP36" s="433"/>
      <c r="BQQ36" s="433"/>
      <c r="BQR36" s="433"/>
      <c r="BQS36" s="433"/>
      <c r="BQT36" s="433"/>
      <c r="BQU36" s="433"/>
      <c r="BQV36" s="433"/>
      <c r="BQW36" s="433"/>
      <c r="BQX36" s="433"/>
      <c r="BQY36" s="433"/>
      <c r="BQZ36" s="433"/>
      <c r="BRA36" s="433"/>
      <c r="BRB36" s="433"/>
      <c r="BRC36" s="433"/>
      <c r="BRD36" s="433"/>
      <c r="BRE36" s="433"/>
      <c r="BRF36" s="433"/>
      <c r="BRG36" s="433"/>
      <c r="BRH36" s="433"/>
      <c r="BRI36" s="433"/>
      <c r="BRJ36" s="433"/>
      <c r="BRK36" s="433"/>
      <c r="BRL36" s="433"/>
      <c r="BRM36" s="433"/>
      <c r="BRN36" s="433"/>
      <c r="BRO36" s="433"/>
      <c r="BRP36" s="433"/>
      <c r="BRQ36" s="433"/>
      <c r="BRR36" s="433"/>
      <c r="BRS36" s="433"/>
      <c r="BRT36" s="433"/>
      <c r="BRU36" s="433"/>
      <c r="BRV36" s="433"/>
      <c r="BRW36" s="433"/>
      <c r="BRX36" s="433"/>
      <c r="BRY36" s="433"/>
      <c r="BRZ36" s="433"/>
      <c r="BSA36" s="433"/>
      <c r="BSB36" s="433"/>
      <c r="BSC36" s="433"/>
      <c r="BSD36" s="433"/>
      <c r="BSE36" s="433"/>
      <c r="BSF36" s="433"/>
      <c r="BSG36" s="433"/>
      <c r="BSH36" s="433"/>
      <c r="BSI36" s="433"/>
      <c r="BSJ36" s="433"/>
      <c r="BSK36" s="433"/>
      <c r="BSL36" s="433"/>
      <c r="BSM36" s="433"/>
      <c r="BSN36" s="433"/>
      <c r="BSO36" s="433"/>
      <c r="BSP36" s="433"/>
      <c r="BSQ36" s="433"/>
      <c r="BSR36" s="433"/>
      <c r="BSS36" s="433"/>
      <c r="BST36" s="433"/>
      <c r="BSU36" s="433"/>
      <c r="BSV36" s="433"/>
      <c r="BSW36" s="433"/>
      <c r="BSX36" s="433"/>
      <c r="BSY36" s="433"/>
      <c r="BSZ36" s="433"/>
      <c r="BTA36" s="433"/>
      <c r="BTB36" s="433"/>
      <c r="BTC36" s="433"/>
      <c r="BTD36" s="433"/>
      <c r="BTE36" s="433"/>
      <c r="BTF36" s="433"/>
      <c r="BTG36" s="433"/>
      <c r="BTH36" s="433"/>
      <c r="BTI36" s="433"/>
      <c r="BTJ36" s="433"/>
      <c r="BTK36" s="433"/>
      <c r="BTL36" s="433"/>
      <c r="BTM36" s="433"/>
      <c r="BTN36" s="433"/>
      <c r="BTO36" s="433"/>
      <c r="BTP36" s="433"/>
      <c r="BTQ36" s="433"/>
      <c r="BTR36" s="433"/>
      <c r="BTS36" s="433"/>
      <c r="BTT36" s="433"/>
      <c r="BTU36" s="433"/>
      <c r="BTV36" s="433"/>
      <c r="BTW36" s="433"/>
      <c r="BTX36" s="433"/>
      <c r="BTY36" s="433"/>
      <c r="BTZ36" s="433"/>
      <c r="BUA36" s="433"/>
      <c r="BUB36" s="433"/>
      <c r="BUC36" s="433"/>
      <c r="BUD36" s="433"/>
      <c r="BUE36" s="433"/>
      <c r="BUF36" s="433"/>
      <c r="BUG36" s="433"/>
      <c r="BUH36" s="433"/>
      <c r="BUI36" s="433"/>
      <c r="BUJ36" s="433"/>
      <c r="BUK36" s="433"/>
      <c r="BUL36" s="433"/>
      <c r="BUM36" s="433"/>
      <c r="BUN36" s="433"/>
      <c r="BUO36" s="433"/>
      <c r="BUP36" s="433"/>
      <c r="BUQ36" s="433"/>
      <c r="BUR36" s="433"/>
      <c r="BUS36" s="433"/>
      <c r="BUT36" s="433"/>
      <c r="BUU36" s="433"/>
      <c r="BUV36" s="433"/>
      <c r="BUW36" s="433"/>
      <c r="BUX36" s="433"/>
      <c r="BUY36" s="433"/>
      <c r="BUZ36" s="433"/>
      <c r="BVA36" s="433"/>
      <c r="BVB36" s="433"/>
      <c r="BVC36" s="433"/>
      <c r="BVD36" s="433"/>
      <c r="BVE36" s="433"/>
      <c r="BVF36" s="433"/>
      <c r="BVG36" s="433"/>
      <c r="BVH36" s="433"/>
      <c r="BVI36" s="433"/>
      <c r="BVJ36" s="433"/>
      <c r="BVK36" s="433"/>
      <c r="BVL36" s="433"/>
      <c r="BVM36" s="433"/>
      <c r="BVN36" s="433"/>
      <c r="BVO36" s="433"/>
      <c r="BVP36" s="433"/>
      <c r="BVQ36" s="433"/>
      <c r="BVR36" s="433"/>
      <c r="BVS36" s="433"/>
      <c r="BVT36" s="433"/>
      <c r="BVU36" s="433"/>
      <c r="BVV36" s="433"/>
      <c r="BVW36" s="433"/>
      <c r="BVX36" s="433"/>
      <c r="BVY36" s="433"/>
      <c r="BVZ36" s="433"/>
      <c r="BWA36" s="433"/>
      <c r="BWB36" s="433"/>
      <c r="BWC36" s="433"/>
    </row>
    <row r="37" spans="1:1953" x14ac:dyDescent="0.25">
      <c r="A37" s="499" t="s">
        <v>1286</v>
      </c>
      <c r="B37" s="500">
        <v>531.33121232999997</v>
      </c>
      <c r="C37" s="446">
        <v>634.41413765999994</v>
      </c>
      <c r="D37" s="433"/>
      <c r="E37" s="505"/>
      <c r="F37" s="497"/>
      <c r="G37" s="497"/>
      <c r="H37" s="497"/>
      <c r="I37" s="498"/>
      <c r="J37" s="498"/>
      <c r="K37" s="498"/>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c r="HN37" s="433"/>
      <c r="HO37" s="433"/>
      <c r="HP37" s="433"/>
      <c r="HQ37" s="433"/>
      <c r="HR37" s="433"/>
      <c r="HS37" s="433"/>
      <c r="HT37" s="433"/>
      <c r="HU37" s="433"/>
      <c r="HV37" s="433"/>
      <c r="HW37" s="433"/>
      <c r="HX37" s="433"/>
      <c r="HY37" s="433"/>
      <c r="HZ37" s="433"/>
      <c r="IA37" s="433"/>
      <c r="IB37" s="433"/>
      <c r="IC37" s="433"/>
      <c r="ID37" s="433"/>
      <c r="IE37" s="433"/>
      <c r="IF37" s="433"/>
      <c r="IG37" s="433"/>
      <c r="IH37" s="433"/>
      <c r="II37" s="433"/>
      <c r="IJ37" s="433"/>
      <c r="IK37" s="433"/>
      <c r="IL37" s="433"/>
      <c r="IM37" s="433"/>
      <c r="IN37" s="433"/>
      <c r="IO37" s="433"/>
      <c r="IP37" s="433"/>
      <c r="IQ37" s="433"/>
      <c r="IR37" s="433"/>
      <c r="IS37" s="433"/>
      <c r="IT37" s="433"/>
      <c r="IU37" s="433"/>
      <c r="IV37" s="433"/>
      <c r="IW37" s="433"/>
      <c r="IX37" s="433"/>
      <c r="IY37" s="433"/>
      <c r="IZ37" s="433"/>
      <c r="JA37" s="433"/>
      <c r="JB37" s="433"/>
      <c r="JC37" s="433"/>
      <c r="JD37" s="433"/>
      <c r="JE37" s="433"/>
      <c r="JF37" s="433"/>
      <c r="JG37" s="433"/>
      <c r="JH37" s="433"/>
      <c r="JI37" s="433"/>
      <c r="JJ37" s="433"/>
      <c r="JK37" s="433"/>
      <c r="JL37" s="433"/>
      <c r="JM37" s="433"/>
      <c r="JN37" s="433"/>
      <c r="JO37" s="433"/>
      <c r="JP37" s="433"/>
      <c r="JQ37" s="433"/>
      <c r="JR37" s="433"/>
      <c r="JS37" s="433"/>
      <c r="JT37" s="433"/>
      <c r="JU37" s="433"/>
      <c r="JV37" s="433"/>
      <c r="JW37" s="433"/>
      <c r="JX37" s="433"/>
      <c r="JY37" s="433"/>
      <c r="JZ37" s="433"/>
      <c r="KA37" s="433"/>
      <c r="KB37" s="433"/>
      <c r="KC37" s="433"/>
      <c r="KD37" s="433"/>
      <c r="KE37" s="433"/>
      <c r="KF37" s="433"/>
      <c r="KG37" s="433"/>
      <c r="KH37" s="433"/>
      <c r="KI37" s="433"/>
      <c r="KJ37" s="433"/>
      <c r="KK37" s="433"/>
      <c r="KL37" s="433"/>
      <c r="KM37" s="433"/>
      <c r="KN37" s="433"/>
      <c r="KO37" s="433"/>
      <c r="KP37" s="433"/>
      <c r="KQ37" s="433"/>
      <c r="KR37" s="433"/>
      <c r="KS37" s="433"/>
      <c r="KT37" s="433"/>
      <c r="KU37" s="433"/>
      <c r="KV37" s="433"/>
      <c r="KW37" s="433"/>
      <c r="KX37" s="433"/>
      <c r="KY37" s="433"/>
      <c r="KZ37" s="433"/>
      <c r="LA37" s="433"/>
      <c r="LB37" s="433"/>
      <c r="LC37" s="433"/>
      <c r="LD37" s="433"/>
      <c r="LE37" s="433"/>
      <c r="LF37" s="433"/>
      <c r="LG37" s="433"/>
      <c r="LH37" s="433"/>
      <c r="LI37" s="433"/>
      <c r="LJ37" s="433"/>
      <c r="LK37" s="433"/>
      <c r="LL37" s="433"/>
      <c r="LM37" s="433"/>
      <c r="LN37" s="433"/>
      <c r="LO37" s="433"/>
      <c r="LP37" s="433"/>
      <c r="LQ37" s="433"/>
      <c r="LR37" s="433"/>
      <c r="LS37" s="433"/>
      <c r="LT37" s="433"/>
      <c r="LU37" s="433"/>
      <c r="LV37" s="433"/>
      <c r="LW37" s="433"/>
      <c r="LX37" s="433"/>
      <c r="LY37" s="433"/>
      <c r="LZ37" s="433"/>
      <c r="MA37" s="433"/>
      <c r="MB37" s="433"/>
      <c r="MC37" s="433"/>
      <c r="MD37" s="433"/>
      <c r="ME37" s="433"/>
      <c r="MF37" s="433"/>
      <c r="MG37" s="433"/>
      <c r="MH37" s="433"/>
      <c r="MI37" s="433"/>
      <c r="MJ37" s="433"/>
      <c r="MK37" s="433"/>
      <c r="ML37" s="433"/>
      <c r="MM37" s="433"/>
      <c r="MN37" s="433"/>
      <c r="MO37" s="433"/>
      <c r="MP37" s="433"/>
      <c r="MQ37" s="433"/>
      <c r="MR37" s="433"/>
      <c r="MS37" s="433"/>
      <c r="MT37" s="433"/>
      <c r="MU37" s="433"/>
      <c r="MV37" s="433"/>
      <c r="MW37" s="433"/>
      <c r="MX37" s="433"/>
      <c r="MY37" s="433"/>
      <c r="MZ37" s="433"/>
      <c r="NA37" s="433"/>
      <c r="NB37" s="433"/>
      <c r="NC37" s="433"/>
      <c r="ND37" s="433"/>
      <c r="NE37" s="433"/>
      <c r="NF37" s="433"/>
      <c r="NG37" s="433"/>
      <c r="NH37" s="433"/>
      <c r="NI37" s="433"/>
      <c r="NJ37" s="433"/>
      <c r="NK37" s="433"/>
      <c r="NL37" s="433"/>
      <c r="NM37" s="433"/>
      <c r="NN37" s="433"/>
      <c r="NO37" s="433"/>
      <c r="NP37" s="433"/>
      <c r="NQ37" s="433"/>
      <c r="NR37" s="433"/>
      <c r="NS37" s="433"/>
      <c r="NT37" s="433"/>
      <c r="NU37" s="433"/>
      <c r="NV37" s="433"/>
      <c r="NW37" s="433"/>
      <c r="NX37" s="433"/>
      <c r="NY37" s="433"/>
      <c r="NZ37" s="433"/>
      <c r="OA37" s="433"/>
      <c r="OB37" s="433"/>
      <c r="OC37" s="433"/>
      <c r="OD37" s="433"/>
      <c r="OE37" s="433"/>
      <c r="OF37" s="433"/>
      <c r="OG37" s="433"/>
      <c r="OH37" s="433"/>
      <c r="OI37" s="433"/>
      <c r="OJ37" s="433"/>
      <c r="OK37" s="433"/>
      <c r="OL37" s="433"/>
      <c r="OM37" s="433"/>
      <c r="ON37" s="433"/>
      <c r="OO37" s="433"/>
      <c r="OP37" s="433"/>
      <c r="OQ37" s="433"/>
      <c r="OR37" s="433"/>
      <c r="OS37" s="433"/>
      <c r="OT37" s="433"/>
      <c r="OU37" s="433"/>
      <c r="OV37" s="433"/>
      <c r="OW37" s="433"/>
      <c r="OX37" s="433"/>
      <c r="OY37" s="433"/>
      <c r="OZ37" s="433"/>
      <c r="PA37" s="433"/>
      <c r="PB37" s="433"/>
      <c r="PC37" s="433"/>
      <c r="PD37" s="433"/>
      <c r="PE37" s="433"/>
      <c r="PF37" s="433"/>
      <c r="PG37" s="433"/>
      <c r="PH37" s="433"/>
      <c r="PI37" s="433"/>
      <c r="PJ37" s="433"/>
      <c r="PK37" s="433"/>
      <c r="PL37" s="433"/>
      <c r="PM37" s="433"/>
      <c r="PN37" s="433"/>
      <c r="PO37" s="433"/>
      <c r="PP37" s="433"/>
      <c r="PQ37" s="433"/>
      <c r="PR37" s="433"/>
      <c r="PS37" s="433"/>
      <c r="PT37" s="433"/>
      <c r="PU37" s="433"/>
      <c r="PV37" s="433"/>
      <c r="PW37" s="433"/>
      <c r="PX37" s="433"/>
      <c r="PY37" s="433"/>
      <c r="PZ37" s="433"/>
      <c r="QA37" s="433"/>
      <c r="QB37" s="433"/>
      <c r="QC37" s="433"/>
      <c r="QD37" s="433"/>
      <c r="QE37" s="433"/>
      <c r="QF37" s="433"/>
      <c r="QG37" s="433"/>
      <c r="QH37" s="433"/>
      <c r="QI37" s="433"/>
      <c r="QJ37" s="433"/>
      <c r="QK37" s="433"/>
      <c r="QL37" s="433"/>
      <c r="QM37" s="433"/>
      <c r="QN37" s="433"/>
      <c r="QO37" s="433"/>
      <c r="QP37" s="433"/>
      <c r="QQ37" s="433"/>
      <c r="QR37" s="433"/>
      <c r="QS37" s="433"/>
      <c r="QT37" s="433"/>
      <c r="QU37" s="433"/>
      <c r="QV37" s="433"/>
      <c r="QW37" s="433"/>
      <c r="QX37" s="433"/>
      <c r="QY37" s="433"/>
      <c r="QZ37" s="433"/>
      <c r="RA37" s="433"/>
      <c r="RB37" s="433"/>
      <c r="RC37" s="433"/>
      <c r="RD37" s="433"/>
      <c r="RE37" s="433"/>
      <c r="RF37" s="433"/>
      <c r="RG37" s="433"/>
      <c r="RH37" s="433"/>
      <c r="RI37" s="433"/>
      <c r="RJ37" s="433"/>
      <c r="RK37" s="433"/>
      <c r="RL37" s="433"/>
      <c r="RM37" s="433"/>
      <c r="RN37" s="433"/>
      <c r="RO37" s="433"/>
      <c r="RP37" s="433"/>
      <c r="RQ37" s="433"/>
      <c r="RR37" s="433"/>
      <c r="RS37" s="433"/>
      <c r="RT37" s="433"/>
      <c r="RU37" s="433"/>
      <c r="RV37" s="433"/>
      <c r="RW37" s="433"/>
      <c r="RX37" s="433"/>
      <c r="RY37" s="433"/>
      <c r="RZ37" s="433"/>
      <c r="SA37" s="433"/>
      <c r="SB37" s="433"/>
      <c r="SC37" s="433"/>
      <c r="SD37" s="433"/>
      <c r="SE37" s="433"/>
      <c r="SF37" s="433"/>
      <c r="SG37" s="433"/>
      <c r="SH37" s="433"/>
      <c r="SI37" s="433"/>
      <c r="SJ37" s="433"/>
      <c r="SK37" s="433"/>
      <c r="SL37" s="433"/>
      <c r="SM37" s="433"/>
      <c r="SN37" s="433"/>
      <c r="SO37" s="433"/>
      <c r="SP37" s="433"/>
      <c r="SQ37" s="433"/>
      <c r="SR37" s="433"/>
      <c r="SS37" s="433"/>
      <c r="ST37" s="433"/>
      <c r="SU37" s="433"/>
      <c r="SV37" s="433"/>
      <c r="SW37" s="433"/>
      <c r="SX37" s="433"/>
      <c r="SY37" s="433"/>
      <c r="SZ37" s="433"/>
      <c r="TA37" s="433"/>
      <c r="TB37" s="433"/>
      <c r="TC37" s="433"/>
      <c r="TD37" s="433"/>
      <c r="TE37" s="433"/>
      <c r="TF37" s="433"/>
      <c r="TG37" s="433"/>
      <c r="TH37" s="433"/>
      <c r="TI37" s="433"/>
      <c r="TJ37" s="433"/>
      <c r="TK37" s="433"/>
      <c r="TL37" s="433"/>
      <c r="TM37" s="433"/>
      <c r="TN37" s="433"/>
      <c r="TO37" s="433"/>
      <c r="TP37" s="433"/>
      <c r="TQ37" s="433"/>
      <c r="TR37" s="433"/>
      <c r="TS37" s="433"/>
      <c r="TT37" s="433"/>
      <c r="TU37" s="433"/>
      <c r="TV37" s="433"/>
      <c r="TW37" s="433"/>
      <c r="TX37" s="433"/>
      <c r="TY37" s="433"/>
      <c r="TZ37" s="433"/>
      <c r="UA37" s="433"/>
      <c r="UB37" s="433"/>
      <c r="UC37" s="433"/>
      <c r="UD37" s="433"/>
      <c r="UE37" s="433"/>
      <c r="UF37" s="433"/>
      <c r="UG37" s="433"/>
      <c r="UH37" s="433"/>
      <c r="UI37" s="433"/>
      <c r="UJ37" s="433"/>
      <c r="UK37" s="433"/>
      <c r="UL37" s="433"/>
      <c r="UM37" s="433"/>
      <c r="UN37" s="433"/>
      <c r="UO37" s="433"/>
      <c r="UP37" s="433"/>
      <c r="UQ37" s="433"/>
      <c r="UR37" s="433"/>
      <c r="US37" s="433"/>
      <c r="UT37" s="433"/>
      <c r="UU37" s="433"/>
      <c r="UV37" s="433"/>
      <c r="UW37" s="433"/>
      <c r="UX37" s="433"/>
      <c r="UY37" s="433"/>
      <c r="UZ37" s="433"/>
      <c r="VA37" s="433"/>
      <c r="VB37" s="433"/>
      <c r="VC37" s="433"/>
      <c r="VD37" s="433"/>
      <c r="VE37" s="433"/>
      <c r="VF37" s="433"/>
      <c r="VG37" s="433"/>
      <c r="VH37" s="433"/>
      <c r="VI37" s="433"/>
      <c r="VJ37" s="433"/>
      <c r="VK37" s="433"/>
      <c r="VL37" s="433"/>
      <c r="VM37" s="433"/>
      <c r="VN37" s="433"/>
      <c r="VO37" s="433"/>
      <c r="VP37" s="433"/>
      <c r="VQ37" s="433"/>
      <c r="VR37" s="433"/>
      <c r="VS37" s="433"/>
      <c r="VT37" s="433"/>
      <c r="VU37" s="433"/>
      <c r="VV37" s="433"/>
      <c r="VW37" s="433"/>
      <c r="VX37" s="433"/>
      <c r="VY37" s="433"/>
      <c r="VZ37" s="433"/>
      <c r="WA37" s="433"/>
      <c r="WB37" s="433"/>
      <c r="WC37" s="433"/>
      <c r="WD37" s="433"/>
      <c r="WE37" s="433"/>
      <c r="WF37" s="433"/>
      <c r="WG37" s="433"/>
      <c r="WH37" s="433"/>
      <c r="WI37" s="433"/>
      <c r="WJ37" s="433"/>
      <c r="WK37" s="433"/>
      <c r="WL37" s="433"/>
      <c r="WM37" s="433"/>
      <c r="WN37" s="433"/>
      <c r="WO37" s="433"/>
      <c r="WP37" s="433"/>
      <c r="WQ37" s="433"/>
      <c r="WR37" s="433"/>
      <c r="WS37" s="433"/>
      <c r="WT37" s="433"/>
      <c r="WU37" s="433"/>
      <c r="WV37" s="433"/>
      <c r="WW37" s="433"/>
      <c r="WX37" s="433"/>
      <c r="WY37" s="433"/>
      <c r="WZ37" s="433"/>
      <c r="XA37" s="433"/>
      <c r="XB37" s="433"/>
      <c r="XC37" s="433"/>
      <c r="XD37" s="433"/>
      <c r="XE37" s="433"/>
      <c r="XF37" s="433"/>
      <c r="XG37" s="433"/>
      <c r="XH37" s="433"/>
      <c r="XI37" s="433"/>
      <c r="XJ37" s="433"/>
      <c r="XK37" s="433"/>
      <c r="XL37" s="433"/>
      <c r="XM37" s="433"/>
      <c r="XN37" s="433"/>
      <c r="XO37" s="433"/>
      <c r="XP37" s="433"/>
      <c r="XQ37" s="433"/>
      <c r="XR37" s="433"/>
      <c r="XS37" s="433"/>
      <c r="XT37" s="433"/>
      <c r="XU37" s="433"/>
      <c r="XV37" s="433"/>
      <c r="XW37" s="433"/>
      <c r="XX37" s="433"/>
      <c r="XY37" s="433"/>
      <c r="XZ37" s="433"/>
      <c r="YA37" s="433"/>
      <c r="YB37" s="433"/>
      <c r="YC37" s="433"/>
      <c r="YD37" s="433"/>
      <c r="YE37" s="433"/>
      <c r="YF37" s="433"/>
      <c r="YG37" s="433"/>
      <c r="YH37" s="433"/>
      <c r="YI37" s="433"/>
      <c r="YJ37" s="433"/>
      <c r="YK37" s="433"/>
      <c r="YL37" s="433"/>
      <c r="YM37" s="433"/>
      <c r="YN37" s="433"/>
      <c r="YO37" s="433"/>
      <c r="YP37" s="433"/>
      <c r="YQ37" s="433"/>
      <c r="YR37" s="433"/>
      <c r="YS37" s="433"/>
      <c r="YT37" s="433"/>
      <c r="YU37" s="433"/>
      <c r="YV37" s="433"/>
      <c r="YW37" s="433"/>
      <c r="YX37" s="433"/>
      <c r="YY37" s="433"/>
      <c r="YZ37" s="433"/>
      <c r="ZA37" s="433"/>
      <c r="ZB37" s="433"/>
      <c r="ZC37" s="433"/>
      <c r="ZD37" s="433"/>
      <c r="ZE37" s="433"/>
      <c r="ZF37" s="433"/>
      <c r="ZG37" s="433"/>
      <c r="ZH37" s="433"/>
      <c r="ZI37" s="433"/>
      <c r="ZJ37" s="433"/>
      <c r="ZK37" s="433"/>
      <c r="ZL37" s="433"/>
      <c r="ZM37" s="433"/>
      <c r="ZN37" s="433"/>
      <c r="ZO37" s="433"/>
      <c r="ZP37" s="433"/>
      <c r="ZQ37" s="433"/>
      <c r="ZR37" s="433"/>
      <c r="ZS37" s="433"/>
      <c r="ZT37" s="433"/>
      <c r="ZU37" s="433"/>
      <c r="ZV37" s="433"/>
      <c r="ZW37" s="433"/>
      <c r="ZX37" s="433"/>
      <c r="ZY37" s="433"/>
      <c r="ZZ37" s="433"/>
      <c r="AAA37" s="433"/>
      <c r="AAB37" s="433"/>
      <c r="AAC37" s="433"/>
      <c r="AAD37" s="433"/>
      <c r="AAE37" s="433"/>
      <c r="AAF37" s="433"/>
      <c r="AAG37" s="433"/>
      <c r="AAH37" s="433"/>
      <c r="AAI37" s="433"/>
      <c r="AAJ37" s="433"/>
      <c r="AAK37" s="433"/>
      <c r="AAL37" s="433"/>
      <c r="AAM37" s="433"/>
      <c r="AAN37" s="433"/>
      <c r="AAO37" s="433"/>
      <c r="AAP37" s="433"/>
      <c r="AAQ37" s="433"/>
      <c r="AAR37" s="433"/>
      <c r="AAS37" s="433"/>
      <c r="AAT37" s="433"/>
      <c r="AAU37" s="433"/>
      <c r="AAV37" s="433"/>
      <c r="AAW37" s="433"/>
      <c r="AAX37" s="433"/>
      <c r="AAY37" s="433"/>
      <c r="AAZ37" s="433"/>
      <c r="ABA37" s="433"/>
      <c r="ABB37" s="433"/>
      <c r="ABC37" s="433"/>
      <c r="ABD37" s="433"/>
      <c r="ABE37" s="433"/>
      <c r="ABF37" s="433"/>
      <c r="ABG37" s="433"/>
      <c r="ABH37" s="433"/>
      <c r="ABI37" s="433"/>
      <c r="ABJ37" s="433"/>
      <c r="ABK37" s="433"/>
      <c r="ABL37" s="433"/>
      <c r="ABM37" s="433"/>
      <c r="ABN37" s="433"/>
      <c r="ABO37" s="433"/>
      <c r="ABP37" s="433"/>
      <c r="ABQ37" s="433"/>
      <c r="ABR37" s="433"/>
      <c r="ABS37" s="433"/>
      <c r="ABT37" s="433"/>
      <c r="ABU37" s="433"/>
      <c r="ABV37" s="433"/>
      <c r="ABW37" s="433"/>
      <c r="ABX37" s="433"/>
      <c r="ABY37" s="433"/>
      <c r="ABZ37" s="433"/>
      <c r="ACA37" s="433"/>
      <c r="ACB37" s="433"/>
      <c r="ACC37" s="433"/>
      <c r="ACD37" s="433"/>
      <c r="ACE37" s="433"/>
      <c r="ACF37" s="433"/>
      <c r="ACG37" s="433"/>
      <c r="ACH37" s="433"/>
      <c r="ACI37" s="433"/>
      <c r="ACJ37" s="433"/>
      <c r="ACK37" s="433"/>
      <c r="ACL37" s="433"/>
      <c r="ACM37" s="433"/>
      <c r="ACN37" s="433"/>
      <c r="ACO37" s="433"/>
      <c r="ACP37" s="433"/>
      <c r="ACQ37" s="433"/>
      <c r="ACR37" s="433"/>
      <c r="ACS37" s="433"/>
      <c r="ACT37" s="433"/>
      <c r="ACU37" s="433"/>
      <c r="ACV37" s="433"/>
      <c r="ACW37" s="433"/>
      <c r="ACX37" s="433"/>
      <c r="ACY37" s="433"/>
      <c r="ACZ37" s="433"/>
      <c r="ADA37" s="433"/>
      <c r="ADB37" s="433"/>
      <c r="ADC37" s="433"/>
      <c r="ADD37" s="433"/>
      <c r="ADE37" s="433"/>
      <c r="ADF37" s="433"/>
      <c r="ADG37" s="433"/>
      <c r="ADH37" s="433"/>
      <c r="ADI37" s="433"/>
      <c r="ADJ37" s="433"/>
      <c r="ADK37" s="433"/>
      <c r="ADL37" s="433"/>
      <c r="ADM37" s="433"/>
      <c r="ADN37" s="433"/>
      <c r="ADO37" s="433"/>
      <c r="ADP37" s="433"/>
      <c r="ADQ37" s="433"/>
      <c r="ADR37" s="433"/>
      <c r="ADS37" s="433"/>
      <c r="ADT37" s="433"/>
      <c r="ADU37" s="433"/>
      <c r="ADV37" s="433"/>
      <c r="ADW37" s="433"/>
      <c r="ADX37" s="433"/>
      <c r="ADY37" s="433"/>
      <c r="ADZ37" s="433"/>
      <c r="AEA37" s="433"/>
      <c r="AEB37" s="433"/>
      <c r="AEC37" s="433"/>
      <c r="AED37" s="433"/>
      <c r="AEE37" s="433"/>
      <c r="AEF37" s="433"/>
      <c r="AEG37" s="433"/>
      <c r="AEH37" s="433"/>
      <c r="AEI37" s="433"/>
      <c r="AEJ37" s="433"/>
      <c r="AEK37" s="433"/>
      <c r="AEL37" s="433"/>
      <c r="AEM37" s="433"/>
      <c r="AEN37" s="433"/>
      <c r="AEO37" s="433"/>
      <c r="AEP37" s="433"/>
      <c r="AEQ37" s="433"/>
      <c r="AER37" s="433"/>
      <c r="AES37" s="433"/>
      <c r="AET37" s="433"/>
      <c r="AEU37" s="433"/>
      <c r="AEV37" s="433"/>
      <c r="AEW37" s="433"/>
      <c r="AEX37" s="433"/>
      <c r="AEY37" s="433"/>
      <c r="AEZ37" s="433"/>
      <c r="AFA37" s="433"/>
      <c r="AFB37" s="433"/>
      <c r="AFC37" s="433"/>
      <c r="AFD37" s="433"/>
      <c r="AFE37" s="433"/>
      <c r="AFF37" s="433"/>
      <c r="AFG37" s="433"/>
      <c r="AFH37" s="433"/>
      <c r="AFI37" s="433"/>
      <c r="AFJ37" s="433"/>
      <c r="AFK37" s="433"/>
      <c r="AFL37" s="433"/>
      <c r="AFM37" s="433"/>
      <c r="AFN37" s="433"/>
      <c r="AFO37" s="433"/>
      <c r="AFP37" s="433"/>
      <c r="AFQ37" s="433"/>
      <c r="AFR37" s="433"/>
      <c r="AFS37" s="433"/>
      <c r="AFT37" s="433"/>
      <c r="AFU37" s="433"/>
      <c r="AFV37" s="433"/>
      <c r="AFW37" s="433"/>
      <c r="AFX37" s="433"/>
      <c r="AFY37" s="433"/>
      <c r="AFZ37" s="433"/>
      <c r="AGA37" s="433"/>
      <c r="AGB37" s="433"/>
      <c r="AGC37" s="433"/>
      <c r="AGD37" s="433"/>
      <c r="AGE37" s="433"/>
      <c r="AGF37" s="433"/>
      <c r="AGG37" s="433"/>
      <c r="AGH37" s="433"/>
      <c r="AGI37" s="433"/>
      <c r="AGJ37" s="433"/>
      <c r="AGK37" s="433"/>
      <c r="AGL37" s="433"/>
      <c r="AGM37" s="433"/>
      <c r="AGN37" s="433"/>
      <c r="AGO37" s="433"/>
      <c r="AGP37" s="433"/>
      <c r="AGQ37" s="433"/>
      <c r="AGR37" s="433"/>
      <c r="AGS37" s="433"/>
      <c r="AGT37" s="433"/>
      <c r="AGU37" s="433"/>
      <c r="AGV37" s="433"/>
      <c r="AGW37" s="433"/>
      <c r="AGX37" s="433"/>
      <c r="AGY37" s="433"/>
      <c r="AGZ37" s="433"/>
      <c r="AHA37" s="433"/>
      <c r="AHB37" s="433"/>
      <c r="AHC37" s="433"/>
      <c r="AHD37" s="433"/>
      <c r="AHE37" s="433"/>
      <c r="AHF37" s="433"/>
      <c r="AHG37" s="433"/>
      <c r="AHH37" s="433"/>
      <c r="AHI37" s="433"/>
      <c r="AHJ37" s="433"/>
      <c r="AHK37" s="433"/>
      <c r="AHL37" s="433"/>
      <c r="AHM37" s="433"/>
      <c r="AHN37" s="433"/>
      <c r="AHO37" s="433"/>
      <c r="AHP37" s="433"/>
      <c r="AHQ37" s="433"/>
      <c r="AHR37" s="433"/>
      <c r="AHS37" s="433"/>
      <c r="AHT37" s="433"/>
      <c r="AHU37" s="433"/>
      <c r="AHV37" s="433"/>
      <c r="AHW37" s="433"/>
      <c r="AHX37" s="433"/>
      <c r="AHY37" s="433"/>
      <c r="AHZ37" s="433"/>
      <c r="AIA37" s="433"/>
      <c r="AIB37" s="433"/>
      <c r="AIC37" s="433"/>
      <c r="AID37" s="433"/>
      <c r="AIE37" s="433"/>
      <c r="AIF37" s="433"/>
      <c r="AIG37" s="433"/>
      <c r="AIH37" s="433"/>
      <c r="AII37" s="433"/>
      <c r="AIJ37" s="433"/>
      <c r="AIK37" s="433"/>
      <c r="AIL37" s="433"/>
      <c r="AIM37" s="433"/>
      <c r="AIN37" s="433"/>
      <c r="AIO37" s="433"/>
      <c r="AIP37" s="433"/>
      <c r="AIQ37" s="433"/>
      <c r="AIR37" s="433"/>
      <c r="AIS37" s="433"/>
      <c r="AIT37" s="433"/>
      <c r="AIU37" s="433"/>
      <c r="AIV37" s="433"/>
      <c r="AIW37" s="433"/>
      <c r="AIX37" s="433"/>
      <c r="AIY37" s="433"/>
      <c r="AIZ37" s="433"/>
      <c r="AJA37" s="433"/>
      <c r="AJB37" s="433"/>
      <c r="AJC37" s="433"/>
      <c r="AJD37" s="433"/>
      <c r="AJE37" s="433"/>
      <c r="AJF37" s="433"/>
      <c r="AJG37" s="433"/>
      <c r="AJH37" s="433"/>
      <c r="AJI37" s="433"/>
      <c r="AJJ37" s="433"/>
      <c r="AJK37" s="433"/>
      <c r="AJL37" s="433"/>
      <c r="AJM37" s="433"/>
      <c r="AJN37" s="433"/>
      <c r="AJO37" s="433"/>
      <c r="AJP37" s="433"/>
      <c r="AJQ37" s="433"/>
      <c r="AJR37" s="433"/>
      <c r="AJS37" s="433"/>
      <c r="AJT37" s="433"/>
      <c r="AJU37" s="433"/>
      <c r="AJV37" s="433"/>
      <c r="AJW37" s="433"/>
      <c r="AJX37" s="433"/>
      <c r="AJY37" s="433"/>
      <c r="AJZ37" s="433"/>
      <c r="AKA37" s="433"/>
      <c r="AKB37" s="433"/>
      <c r="AKC37" s="433"/>
      <c r="AKD37" s="433"/>
      <c r="AKE37" s="433"/>
      <c r="AKF37" s="433"/>
      <c r="AKG37" s="433"/>
      <c r="AKH37" s="433"/>
      <c r="AKI37" s="433"/>
      <c r="AKJ37" s="433"/>
      <c r="AKK37" s="433"/>
      <c r="AKL37" s="433"/>
      <c r="AKM37" s="433"/>
      <c r="AKN37" s="433"/>
      <c r="AKO37" s="433"/>
      <c r="AKP37" s="433"/>
      <c r="AKQ37" s="433"/>
      <c r="AKR37" s="433"/>
      <c r="AKS37" s="433"/>
      <c r="AKT37" s="433"/>
      <c r="AKU37" s="433"/>
      <c r="AKV37" s="433"/>
      <c r="AKW37" s="433"/>
      <c r="AKX37" s="433"/>
      <c r="AKY37" s="433"/>
      <c r="AKZ37" s="433"/>
      <c r="ALA37" s="433"/>
      <c r="ALB37" s="433"/>
      <c r="ALC37" s="433"/>
      <c r="ALD37" s="433"/>
      <c r="ALE37" s="433"/>
      <c r="ALF37" s="433"/>
      <c r="ALG37" s="433"/>
      <c r="ALH37" s="433"/>
      <c r="ALI37" s="433"/>
      <c r="ALJ37" s="433"/>
      <c r="ALK37" s="433"/>
      <c r="ALL37" s="433"/>
      <c r="ALM37" s="433"/>
      <c r="ALN37" s="433"/>
      <c r="ALO37" s="433"/>
      <c r="ALP37" s="433"/>
      <c r="ALQ37" s="433"/>
      <c r="ALR37" s="433"/>
      <c r="ALS37" s="433"/>
      <c r="ALT37" s="433"/>
      <c r="ALU37" s="433"/>
      <c r="ALV37" s="433"/>
      <c r="ALW37" s="433"/>
      <c r="ALX37" s="433"/>
      <c r="ALY37" s="433"/>
      <c r="ALZ37" s="433"/>
      <c r="AMA37" s="433"/>
      <c r="AMB37" s="433"/>
      <c r="AMC37" s="433"/>
      <c r="AMD37" s="433"/>
      <c r="AME37" s="433"/>
      <c r="AMF37" s="433"/>
      <c r="AMG37" s="433"/>
      <c r="AMH37" s="433"/>
      <c r="AMI37" s="433"/>
      <c r="AMJ37" s="433"/>
      <c r="AMK37" s="433"/>
      <c r="AML37" s="433"/>
      <c r="AMM37" s="433"/>
      <c r="AMN37" s="433"/>
      <c r="AMO37" s="433"/>
      <c r="AMP37" s="433"/>
      <c r="AMQ37" s="433"/>
      <c r="AMR37" s="433"/>
      <c r="AMS37" s="433"/>
      <c r="AMT37" s="433"/>
      <c r="AMU37" s="433"/>
      <c r="AMV37" s="433"/>
      <c r="AMW37" s="433"/>
      <c r="AMX37" s="433"/>
      <c r="AMY37" s="433"/>
      <c r="AMZ37" s="433"/>
      <c r="ANA37" s="433"/>
      <c r="ANB37" s="433"/>
      <c r="ANC37" s="433"/>
      <c r="AND37" s="433"/>
      <c r="ANE37" s="433"/>
      <c r="ANF37" s="433"/>
      <c r="ANG37" s="433"/>
      <c r="ANH37" s="433"/>
      <c r="ANI37" s="433"/>
      <c r="ANJ37" s="433"/>
      <c r="ANK37" s="433"/>
      <c r="ANL37" s="433"/>
      <c r="ANM37" s="433"/>
      <c r="ANN37" s="433"/>
      <c r="ANO37" s="433"/>
      <c r="ANP37" s="433"/>
      <c r="ANQ37" s="433"/>
      <c r="ANR37" s="433"/>
      <c r="ANS37" s="433"/>
      <c r="ANT37" s="433"/>
      <c r="ANU37" s="433"/>
      <c r="ANV37" s="433"/>
      <c r="ANW37" s="433"/>
      <c r="ANX37" s="433"/>
      <c r="ANY37" s="433"/>
      <c r="ANZ37" s="433"/>
      <c r="AOA37" s="433"/>
      <c r="AOB37" s="433"/>
      <c r="AOC37" s="433"/>
      <c r="AOD37" s="433"/>
      <c r="AOE37" s="433"/>
      <c r="AOF37" s="433"/>
      <c r="AOG37" s="433"/>
      <c r="AOH37" s="433"/>
      <c r="AOI37" s="433"/>
      <c r="AOJ37" s="433"/>
      <c r="AOK37" s="433"/>
      <c r="AOL37" s="433"/>
      <c r="AOM37" s="433"/>
      <c r="AON37" s="433"/>
      <c r="AOO37" s="433"/>
      <c r="AOP37" s="433"/>
      <c r="AOQ37" s="433"/>
      <c r="AOR37" s="433"/>
      <c r="AOS37" s="433"/>
      <c r="AOT37" s="433"/>
      <c r="AOU37" s="433"/>
      <c r="AOV37" s="433"/>
      <c r="AOW37" s="433"/>
      <c r="AOX37" s="433"/>
      <c r="AOY37" s="433"/>
      <c r="AOZ37" s="433"/>
      <c r="APA37" s="433"/>
      <c r="APB37" s="433"/>
      <c r="APC37" s="433"/>
      <c r="APD37" s="433"/>
      <c r="APE37" s="433"/>
      <c r="APF37" s="433"/>
      <c r="APG37" s="433"/>
      <c r="APH37" s="433"/>
      <c r="API37" s="433"/>
      <c r="APJ37" s="433"/>
      <c r="APK37" s="433"/>
      <c r="APL37" s="433"/>
      <c r="APM37" s="433"/>
      <c r="APN37" s="433"/>
      <c r="APO37" s="433"/>
      <c r="APP37" s="433"/>
      <c r="APQ37" s="433"/>
      <c r="APR37" s="433"/>
      <c r="APS37" s="433"/>
      <c r="APT37" s="433"/>
      <c r="APU37" s="433"/>
      <c r="APV37" s="433"/>
      <c r="APW37" s="433"/>
      <c r="APX37" s="433"/>
      <c r="APY37" s="433"/>
      <c r="APZ37" s="433"/>
      <c r="AQA37" s="433"/>
      <c r="AQB37" s="433"/>
      <c r="AQC37" s="433"/>
      <c r="AQD37" s="433"/>
      <c r="AQE37" s="433"/>
      <c r="AQF37" s="433"/>
      <c r="AQG37" s="433"/>
      <c r="AQH37" s="433"/>
      <c r="AQI37" s="433"/>
      <c r="AQJ37" s="433"/>
      <c r="AQK37" s="433"/>
      <c r="AQL37" s="433"/>
      <c r="AQM37" s="433"/>
      <c r="AQN37" s="433"/>
      <c r="AQO37" s="433"/>
      <c r="AQP37" s="433"/>
      <c r="AQQ37" s="433"/>
      <c r="AQR37" s="433"/>
      <c r="AQS37" s="433"/>
      <c r="AQT37" s="433"/>
      <c r="AQU37" s="433"/>
      <c r="AQV37" s="433"/>
      <c r="AQW37" s="433"/>
      <c r="AQX37" s="433"/>
      <c r="AQY37" s="433"/>
      <c r="AQZ37" s="433"/>
      <c r="ARA37" s="433"/>
      <c r="ARB37" s="433"/>
      <c r="ARC37" s="433"/>
      <c r="ARD37" s="433"/>
      <c r="ARE37" s="433"/>
      <c r="ARF37" s="433"/>
      <c r="ARG37" s="433"/>
      <c r="ARH37" s="433"/>
      <c r="ARI37" s="433"/>
      <c r="ARJ37" s="433"/>
      <c r="ARK37" s="433"/>
      <c r="ARL37" s="433"/>
      <c r="ARM37" s="433"/>
      <c r="ARN37" s="433"/>
      <c r="ARO37" s="433"/>
      <c r="ARP37" s="433"/>
      <c r="ARQ37" s="433"/>
      <c r="ARR37" s="433"/>
      <c r="ARS37" s="433"/>
      <c r="ART37" s="433"/>
      <c r="ARU37" s="433"/>
      <c r="ARV37" s="433"/>
      <c r="ARW37" s="433"/>
      <c r="ARX37" s="433"/>
      <c r="ARY37" s="433"/>
      <c r="ARZ37" s="433"/>
      <c r="ASA37" s="433"/>
      <c r="ASB37" s="433"/>
      <c r="ASC37" s="433"/>
      <c r="ASD37" s="433"/>
      <c r="ASE37" s="433"/>
      <c r="ASF37" s="433"/>
      <c r="ASG37" s="433"/>
      <c r="ASH37" s="433"/>
      <c r="ASI37" s="433"/>
      <c r="ASJ37" s="433"/>
      <c r="ASK37" s="433"/>
      <c r="ASL37" s="433"/>
      <c r="ASM37" s="433"/>
      <c r="ASN37" s="433"/>
      <c r="ASO37" s="433"/>
      <c r="ASP37" s="433"/>
      <c r="ASQ37" s="433"/>
      <c r="ASR37" s="433"/>
      <c r="ASS37" s="433"/>
      <c r="AST37" s="433"/>
      <c r="ASU37" s="433"/>
      <c r="ASV37" s="433"/>
      <c r="ASW37" s="433"/>
      <c r="ASX37" s="433"/>
      <c r="ASY37" s="433"/>
      <c r="ASZ37" s="433"/>
      <c r="ATA37" s="433"/>
      <c r="ATB37" s="433"/>
      <c r="ATC37" s="433"/>
      <c r="ATD37" s="433"/>
      <c r="ATE37" s="433"/>
      <c r="ATF37" s="433"/>
      <c r="ATG37" s="433"/>
      <c r="ATH37" s="433"/>
      <c r="ATI37" s="433"/>
      <c r="ATJ37" s="433"/>
      <c r="ATK37" s="433"/>
      <c r="ATL37" s="433"/>
      <c r="ATM37" s="433"/>
      <c r="ATN37" s="433"/>
      <c r="ATO37" s="433"/>
      <c r="ATP37" s="433"/>
      <c r="ATQ37" s="433"/>
      <c r="ATR37" s="433"/>
      <c r="ATS37" s="433"/>
      <c r="ATT37" s="433"/>
      <c r="ATU37" s="433"/>
      <c r="ATV37" s="433"/>
      <c r="ATW37" s="433"/>
      <c r="ATX37" s="433"/>
      <c r="ATY37" s="433"/>
      <c r="ATZ37" s="433"/>
      <c r="AUA37" s="433"/>
      <c r="AUB37" s="433"/>
      <c r="AUC37" s="433"/>
      <c r="AUD37" s="433"/>
      <c r="AUE37" s="433"/>
      <c r="AUF37" s="433"/>
      <c r="AUG37" s="433"/>
      <c r="AUH37" s="433"/>
      <c r="AUI37" s="433"/>
      <c r="AUJ37" s="433"/>
      <c r="AUK37" s="433"/>
      <c r="AUL37" s="433"/>
      <c r="AUM37" s="433"/>
      <c r="AUN37" s="433"/>
      <c r="AUO37" s="433"/>
      <c r="AUP37" s="433"/>
      <c r="AUQ37" s="433"/>
      <c r="AUR37" s="433"/>
      <c r="AUS37" s="433"/>
      <c r="AUT37" s="433"/>
      <c r="AUU37" s="433"/>
      <c r="AUV37" s="433"/>
      <c r="AUW37" s="433"/>
      <c r="AUX37" s="433"/>
      <c r="AUY37" s="433"/>
      <c r="AUZ37" s="433"/>
      <c r="AVA37" s="433"/>
      <c r="AVB37" s="433"/>
      <c r="AVC37" s="433"/>
      <c r="AVD37" s="433"/>
      <c r="AVE37" s="433"/>
      <c r="AVF37" s="433"/>
      <c r="AVG37" s="433"/>
      <c r="AVH37" s="433"/>
      <c r="AVI37" s="433"/>
      <c r="AVJ37" s="433"/>
      <c r="AVK37" s="433"/>
      <c r="AVL37" s="433"/>
      <c r="AVM37" s="433"/>
      <c r="AVN37" s="433"/>
      <c r="AVO37" s="433"/>
      <c r="AVP37" s="433"/>
      <c r="AVQ37" s="433"/>
      <c r="AVR37" s="433"/>
      <c r="AVS37" s="433"/>
      <c r="AVT37" s="433"/>
      <c r="AVU37" s="433"/>
      <c r="AVV37" s="433"/>
      <c r="AVW37" s="433"/>
      <c r="AVX37" s="433"/>
      <c r="AVY37" s="433"/>
      <c r="AVZ37" s="433"/>
      <c r="AWA37" s="433"/>
      <c r="AWB37" s="433"/>
      <c r="AWC37" s="433"/>
      <c r="AWD37" s="433"/>
      <c r="AWE37" s="433"/>
      <c r="AWF37" s="433"/>
      <c r="AWG37" s="433"/>
      <c r="AWH37" s="433"/>
      <c r="AWI37" s="433"/>
      <c r="AWJ37" s="433"/>
      <c r="AWK37" s="433"/>
      <c r="AWL37" s="433"/>
      <c r="AWM37" s="433"/>
      <c r="AWN37" s="433"/>
      <c r="AWO37" s="433"/>
      <c r="AWP37" s="433"/>
      <c r="AWQ37" s="433"/>
      <c r="AWR37" s="433"/>
      <c r="AWS37" s="433"/>
      <c r="AWT37" s="433"/>
      <c r="AWU37" s="433"/>
      <c r="AWV37" s="433"/>
      <c r="AWW37" s="433"/>
      <c r="AWX37" s="433"/>
      <c r="AWY37" s="433"/>
      <c r="AWZ37" s="433"/>
      <c r="AXA37" s="433"/>
      <c r="AXB37" s="433"/>
      <c r="AXC37" s="433"/>
      <c r="AXD37" s="433"/>
      <c r="AXE37" s="433"/>
      <c r="AXF37" s="433"/>
      <c r="AXG37" s="433"/>
      <c r="AXH37" s="433"/>
      <c r="AXI37" s="433"/>
      <c r="AXJ37" s="433"/>
      <c r="AXK37" s="433"/>
      <c r="AXL37" s="433"/>
      <c r="AXM37" s="433"/>
      <c r="AXN37" s="433"/>
      <c r="AXO37" s="433"/>
      <c r="AXP37" s="433"/>
      <c r="AXQ37" s="433"/>
      <c r="AXR37" s="433"/>
      <c r="AXS37" s="433"/>
      <c r="AXT37" s="433"/>
      <c r="AXU37" s="433"/>
      <c r="AXV37" s="433"/>
      <c r="AXW37" s="433"/>
      <c r="AXX37" s="433"/>
      <c r="AXY37" s="433"/>
      <c r="AXZ37" s="433"/>
      <c r="AYA37" s="433"/>
      <c r="AYB37" s="433"/>
      <c r="AYC37" s="433"/>
      <c r="AYD37" s="433"/>
      <c r="AYE37" s="433"/>
      <c r="AYF37" s="433"/>
      <c r="AYG37" s="433"/>
      <c r="AYH37" s="433"/>
      <c r="AYI37" s="433"/>
      <c r="AYJ37" s="433"/>
      <c r="AYK37" s="433"/>
      <c r="AYL37" s="433"/>
      <c r="AYM37" s="433"/>
      <c r="AYN37" s="433"/>
      <c r="AYO37" s="433"/>
      <c r="AYP37" s="433"/>
      <c r="AYQ37" s="433"/>
      <c r="AYR37" s="433"/>
      <c r="AYS37" s="433"/>
      <c r="AYT37" s="433"/>
      <c r="AYU37" s="433"/>
      <c r="AYV37" s="433"/>
      <c r="AYW37" s="433"/>
      <c r="AYX37" s="433"/>
      <c r="AYY37" s="433"/>
      <c r="AYZ37" s="433"/>
      <c r="AZA37" s="433"/>
      <c r="AZB37" s="433"/>
      <c r="AZC37" s="433"/>
      <c r="AZD37" s="433"/>
      <c r="AZE37" s="433"/>
      <c r="AZF37" s="433"/>
      <c r="AZG37" s="433"/>
      <c r="AZH37" s="433"/>
      <c r="AZI37" s="433"/>
      <c r="AZJ37" s="433"/>
      <c r="AZK37" s="433"/>
      <c r="AZL37" s="433"/>
      <c r="AZM37" s="433"/>
      <c r="AZN37" s="433"/>
      <c r="AZO37" s="433"/>
      <c r="AZP37" s="433"/>
      <c r="AZQ37" s="433"/>
      <c r="AZR37" s="433"/>
      <c r="AZS37" s="433"/>
      <c r="AZT37" s="433"/>
      <c r="AZU37" s="433"/>
      <c r="AZV37" s="433"/>
      <c r="AZW37" s="433"/>
      <c r="AZX37" s="433"/>
      <c r="AZY37" s="433"/>
      <c r="AZZ37" s="433"/>
      <c r="BAA37" s="433"/>
      <c r="BAB37" s="433"/>
      <c r="BAC37" s="433"/>
      <c r="BAD37" s="433"/>
      <c r="BAE37" s="433"/>
      <c r="BAF37" s="433"/>
      <c r="BAG37" s="433"/>
      <c r="BAH37" s="433"/>
      <c r="BAI37" s="433"/>
      <c r="BAJ37" s="433"/>
      <c r="BAK37" s="433"/>
      <c r="BAL37" s="433"/>
      <c r="BAM37" s="433"/>
      <c r="BAN37" s="433"/>
      <c r="BAO37" s="433"/>
      <c r="BAP37" s="433"/>
      <c r="BAQ37" s="433"/>
      <c r="BAR37" s="433"/>
      <c r="BAS37" s="433"/>
      <c r="BAT37" s="433"/>
      <c r="BAU37" s="433"/>
      <c r="BAV37" s="433"/>
      <c r="BAW37" s="433"/>
      <c r="BAX37" s="433"/>
      <c r="BAY37" s="433"/>
      <c r="BAZ37" s="433"/>
      <c r="BBA37" s="433"/>
      <c r="BBB37" s="433"/>
      <c r="BBC37" s="433"/>
      <c r="BBD37" s="433"/>
      <c r="BBE37" s="433"/>
      <c r="BBF37" s="433"/>
      <c r="BBG37" s="433"/>
      <c r="BBH37" s="433"/>
      <c r="BBI37" s="433"/>
      <c r="BBJ37" s="433"/>
      <c r="BBK37" s="433"/>
      <c r="BBL37" s="433"/>
      <c r="BBM37" s="433"/>
      <c r="BBN37" s="433"/>
      <c r="BBO37" s="433"/>
      <c r="BBP37" s="433"/>
      <c r="BBQ37" s="433"/>
      <c r="BBR37" s="433"/>
      <c r="BBS37" s="433"/>
      <c r="BBT37" s="433"/>
      <c r="BBU37" s="433"/>
      <c r="BBV37" s="433"/>
      <c r="BBW37" s="433"/>
      <c r="BBX37" s="433"/>
      <c r="BBY37" s="433"/>
      <c r="BBZ37" s="433"/>
      <c r="BCA37" s="433"/>
      <c r="BCB37" s="433"/>
      <c r="BCC37" s="433"/>
      <c r="BCD37" s="433"/>
      <c r="BCE37" s="433"/>
      <c r="BCF37" s="433"/>
      <c r="BCG37" s="433"/>
      <c r="BCH37" s="433"/>
      <c r="BCI37" s="433"/>
      <c r="BCJ37" s="433"/>
      <c r="BCK37" s="433"/>
      <c r="BCL37" s="433"/>
      <c r="BCM37" s="433"/>
      <c r="BCN37" s="433"/>
      <c r="BCO37" s="433"/>
      <c r="BCP37" s="433"/>
      <c r="BCQ37" s="433"/>
      <c r="BCR37" s="433"/>
      <c r="BCS37" s="433"/>
      <c r="BCT37" s="433"/>
      <c r="BCU37" s="433"/>
      <c r="BCV37" s="433"/>
      <c r="BCW37" s="433"/>
      <c r="BCX37" s="433"/>
      <c r="BCY37" s="433"/>
      <c r="BCZ37" s="433"/>
      <c r="BDA37" s="433"/>
      <c r="BDB37" s="433"/>
      <c r="BDC37" s="433"/>
      <c r="BDD37" s="433"/>
      <c r="BDE37" s="433"/>
      <c r="BDF37" s="433"/>
      <c r="BDG37" s="433"/>
      <c r="BDH37" s="433"/>
      <c r="BDI37" s="433"/>
      <c r="BDJ37" s="433"/>
      <c r="BDK37" s="433"/>
      <c r="BDL37" s="433"/>
      <c r="BDM37" s="433"/>
      <c r="BDN37" s="433"/>
      <c r="BDO37" s="433"/>
      <c r="BDP37" s="433"/>
      <c r="BDQ37" s="433"/>
      <c r="BDR37" s="433"/>
      <c r="BDS37" s="433"/>
      <c r="BDT37" s="433"/>
      <c r="BDU37" s="433"/>
      <c r="BDV37" s="433"/>
      <c r="BDW37" s="433"/>
      <c r="BDX37" s="433"/>
      <c r="BDY37" s="433"/>
      <c r="BDZ37" s="433"/>
      <c r="BEA37" s="433"/>
      <c r="BEB37" s="433"/>
      <c r="BEC37" s="433"/>
      <c r="BED37" s="433"/>
      <c r="BEE37" s="433"/>
      <c r="BEF37" s="433"/>
      <c r="BEG37" s="433"/>
      <c r="BEH37" s="433"/>
      <c r="BEI37" s="433"/>
      <c r="BEJ37" s="433"/>
      <c r="BEK37" s="433"/>
      <c r="BEL37" s="433"/>
      <c r="BEM37" s="433"/>
      <c r="BEN37" s="433"/>
      <c r="BEO37" s="433"/>
      <c r="BEP37" s="433"/>
      <c r="BEQ37" s="433"/>
      <c r="BER37" s="433"/>
      <c r="BES37" s="433"/>
      <c r="BET37" s="433"/>
      <c r="BEU37" s="433"/>
      <c r="BEV37" s="433"/>
      <c r="BEW37" s="433"/>
      <c r="BEX37" s="433"/>
      <c r="BEY37" s="433"/>
      <c r="BEZ37" s="433"/>
      <c r="BFA37" s="433"/>
      <c r="BFB37" s="433"/>
      <c r="BFC37" s="433"/>
      <c r="BFD37" s="433"/>
      <c r="BFE37" s="433"/>
      <c r="BFF37" s="433"/>
      <c r="BFG37" s="433"/>
      <c r="BFH37" s="433"/>
      <c r="BFI37" s="433"/>
      <c r="BFJ37" s="433"/>
      <c r="BFK37" s="433"/>
      <c r="BFL37" s="433"/>
      <c r="BFM37" s="433"/>
      <c r="BFN37" s="433"/>
      <c r="BFO37" s="433"/>
      <c r="BFP37" s="433"/>
      <c r="BFQ37" s="433"/>
      <c r="BFR37" s="433"/>
      <c r="BFS37" s="433"/>
      <c r="BFT37" s="433"/>
      <c r="BFU37" s="433"/>
      <c r="BFV37" s="433"/>
      <c r="BFW37" s="433"/>
      <c r="BFX37" s="433"/>
      <c r="BFY37" s="433"/>
      <c r="BFZ37" s="433"/>
      <c r="BGA37" s="433"/>
      <c r="BGB37" s="433"/>
      <c r="BGC37" s="433"/>
      <c r="BGD37" s="433"/>
      <c r="BGE37" s="433"/>
      <c r="BGF37" s="433"/>
      <c r="BGG37" s="433"/>
      <c r="BGH37" s="433"/>
      <c r="BGI37" s="433"/>
      <c r="BGJ37" s="433"/>
      <c r="BGK37" s="433"/>
      <c r="BGL37" s="433"/>
      <c r="BGM37" s="433"/>
      <c r="BGN37" s="433"/>
      <c r="BGO37" s="433"/>
      <c r="BGP37" s="433"/>
      <c r="BGQ37" s="433"/>
      <c r="BGR37" s="433"/>
      <c r="BGS37" s="433"/>
      <c r="BGT37" s="433"/>
      <c r="BGU37" s="433"/>
      <c r="BGV37" s="433"/>
      <c r="BGW37" s="433"/>
      <c r="BGX37" s="433"/>
      <c r="BGY37" s="433"/>
      <c r="BGZ37" s="433"/>
      <c r="BHA37" s="433"/>
      <c r="BHB37" s="433"/>
      <c r="BHC37" s="433"/>
      <c r="BHD37" s="433"/>
      <c r="BHE37" s="433"/>
      <c r="BHF37" s="433"/>
      <c r="BHG37" s="433"/>
      <c r="BHH37" s="433"/>
      <c r="BHI37" s="433"/>
      <c r="BHJ37" s="433"/>
      <c r="BHK37" s="433"/>
      <c r="BHL37" s="433"/>
      <c r="BHM37" s="433"/>
      <c r="BHN37" s="433"/>
      <c r="BHO37" s="433"/>
      <c r="BHP37" s="433"/>
      <c r="BHQ37" s="433"/>
      <c r="BHR37" s="433"/>
      <c r="BHS37" s="433"/>
      <c r="BHT37" s="433"/>
      <c r="BHU37" s="433"/>
      <c r="BHV37" s="433"/>
      <c r="BHW37" s="433"/>
      <c r="BHX37" s="433"/>
      <c r="BHY37" s="433"/>
      <c r="BHZ37" s="433"/>
      <c r="BIA37" s="433"/>
      <c r="BIB37" s="433"/>
      <c r="BIC37" s="433"/>
      <c r="BID37" s="433"/>
      <c r="BIE37" s="433"/>
      <c r="BIF37" s="433"/>
      <c r="BIG37" s="433"/>
      <c r="BIH37" s="433"/>
      <c r="BII37" s="433"/>
      <c r="BIJ37" s="433"/>
      <c r="BIK37" s="433"/>
      <c r="BIL37" s="433"/>
      <c r="BIM37" s="433"/>
      <c r="BIN37" s="433"/>
      <c r="BIO37" s="433"/>
      <c r="BIP37" s="433"/>
      <c r="BIQ37" s="433"/>
      <c r="BIR37" s="433"/>
      <c r="BIS37" s="433"/>
      <c r="BIT37" s="433"/>
      <c r="BIU37" s="433"/>
      <c r="BIV37" s="433"/>
      <c r="BIW37" s="433"/>
      <c r="BIX37" s="433"/>
      <c r="BIY37" s="433"/>
      <c r="BIZ37" s="433"/>
      <c r="BJA37" s="433"/>
      <c r="BJB37" s="433"/>
      <c r="BJC37" s="433"/>
      <c r="BJD37" s="433"/>
      <c r="BJE37" s="433"/>
      <c r="BJF37" s="433"/>
      <c r="BJG37" s="433"/>
      <c r="BJH37" s="433"/>
      <c r="BJI37" s="433"/>
      <c r="BJJ37" s="433"/>
      <c r="BJK37" s="433"/>
      <c r="BJL37" s="433"/>
      <c r="BJM37" s="433"/>
      <c r="BJN37" s="433"/>
      <c r="BJO37" s="433"/>
      <c r="BJP37" s="433"/>
      <c r="BJQ37" s="433"/>
      <c r="BJR37" s="433"/>
      <c r="BJS37" s="433"/>
      <c r="BJT37" s="433"/>
      <c r="BJU37" s="433"/>
      <c r="BJV37" s="433"/>
      <c r="BJW37" s="433"/>
      <c r="BJX37" s="433"/>
      <c r="BJY37" s="433"/>
      <c r="BJZ37" s="433"/>
      <c r="BKA37" s="433"/>
      <c r="BKB37" s="433"/>
      <c r="BKC37" s="433"/>
      <c r="BKD37" s="433"/>
      <c r="BKE37" s="433"/>
      <c r="BKF37" s="433"/>
      <c r="BKG37" s="433"/>
      <c r="BKH37" s="433"/>
      <c r="BKI37" s="433"/>
      <c r="BKJ37" s="433"/>
      <c r="BKK37" s="433"/>
      <c r="BKL37" s="433"/>
      <c r="BKM37" s="433"/>
      <c r="BKN37" s="433"/>
      <c r="BKO37" s="433"/>
      <c r="BKP37" s="433"/>
      <c r="BKQ37" s="433"/>
      <c r="BKR37" s="433"/>
      <c r="BKS37" s="433"/>
      <c r="BKT37" s="433"/>
      <c r="BKU37" s="433"/>
      <c r="BKV37" s="433"/>
      <c r="BKW37" s="433"/>
      <c r="BKX37" s="433"/>
      <c r="BKY37" s="433"/>
      <c r="BKZ37" s="433"/>
      <c r="BLA37" s="433"/>
      <c r="BLB37" s="433"/>
      <c r="BLC37" s="433"/>
      <c r="BLD37" s="433"/>
      <c r="BLE37" s="433"/>
      <c r="BLF37" s="433"/>
      <c r="BLG37" s="433"/>
      <c r="BLH37" s="433"/>
      <c r="BLI37" s="433"/>
      <c r="BLJ37" s="433"/>
      <c r="BLK37" s="433"/>
      <c r="BLL37" s="433"/>
      <c r="BLM37" s="433"/>
      <c r="BLN37" s="433"/>
      <c r="BLO37" s="433"/>
      <c r="BLP37" s="433"/>
      <c r="BLQ37" s="433"/>
      <c r="BLR37" s="433"/>
      <c r="BLS37" s="433"/>
      <c r="BLT37" s="433"/>
      <c r="BLU37" s="433"/>
      <c r="BLV37" s="433"/>
      <c r="BLW37" s="433"/>
      <c r="BLX37" s="433"/>
      <c r="BLY37" s="433"/>
      <c r="BLZ37" s="433"/>
      <c r="BMA37" s="433"/>
      <c r="BMB37" s="433"/>
      <c r="BMC37" s="433"/>
      <c r="BMD37" s="433"/>
      <c r="BME37" s="433"/>
      <c r="BMF37" s="433"/>
      <c r="BMG37" s="433"/>
      <c r="BMH37" s="433"/>
      <c r="BMI37" s="433"/>
      <c r="BMJ37" s="433"/>
      <c r="BMK37" s="433"/>
      <c r="BML37" s="433"/>
      <c r="BMM37" s="433"/>
      <c r="BMN37" s="433"/>
      <c r="BMO37" s="433"/>
      <c r="BMP37" s="433"/>
      <c r="BMQ37" s="433"/>
      <c r="BMR37" s="433"/>
      <c r="BMS37" s="433"/>
      <c r="BMT37" s="433"/>
      <c r="BMU37" s="433"/>
      <c r="BMV37" s="433"/>
      <c r="BMW37" s="433"/>
      <c r="BMX37" s="433"/>
      <c r="BMY37" s="433"/>
      <c r="BMZ37" s="433"/>
      <c r="BNA37" s="433"/>
      <c r="BNB37" s="433"/>
      <c r="BNC37" s="433"/>
      <c r="BND37" s="433"/>
      <c r="BNE37" s="433"/>
      <c r="BNF37" s="433"/>
      <c r="BNG37" s="433"/>
      <c r="BNH37" s="433"/>
      <c r="BNI37" s="433"/>
      <c r="BNJ37" s="433"/>
      <c r="BNK37" s="433"/>
      <c r="BNL37" s="433"/>
      <c r="BNM37" s="433"/>
      <c r="BNN37" s="433"/>
      <c r="BNO37" s="433"/>
      <c r="BNP37" s="433"/>
      <c r="BNQ37" s="433"/>
      <c r="BNR37" s="433"/>
      <c r="BNS37" s="433"/>
      <c r="BNT37" s="433"/>
      <c r="BNU37" s="433"/>
      <c r="BNV37" s="433"/>
      <c r="BNW37" s="433"/>
      <c r="BNX37" s="433"/>
      <c r="BNY37" s="433"/>
      <c r="BNZ37" s="433"/>
      <c r="BOA37" s="433"/>
      <c r="BOB37" s="433"/>
      <c r="BOC37" s="433"/>
      <c r="BOD37" s="433"/>
      <c r="BOE37" s="433"/>
      <c r="BOF37" s="433"/>
      <c r="BOG37" s="433"/>
      <c r="BOH37" s="433"/>
      <c r="BOI37" s="433"/>
      <c r="BOJ37" s="433"/>
      <c r="BOK37" s="433"/>
      <c r="BOL37" s="433"/>
      <c r="BOM37" s="433"/>
      <c r="BON37" s="433"/>
      <c r="BOO37" s="433"/>
      <c r="BOP37" s="433"/>
      <c r="BOQ37" s="433"/>
      <c r="BOR37" s="433"/>
      <c r="BOS37" s="433"/>
      <c r="BOT37" s="433"/>
      <c r="BOU37" s="433"/>
      <c r="BOV37" s="433"/>
      <c r="BOW37" s="433"/>
      <c r="BOX37" s="433"/>
      <c r="BOY37" s="433"/>
      <c r="BOZ37" s="433"/>
      <c r="BPA37" s="433"/>
      <c r="BPB37" s="433"/>
      <c r="BPC37" s="433"/>
      <c r="BPD37" s="433"/>
      <c r="BPE37" s="433"/>
      <c r="BPF37" s="433"/>
      <c r="BPG37" s="433"/>
      <c r="BPH37" s="433"/>
      <c r="BPI37" s="433"/>
      <c r="BPJ37" s="433"/>
      <c r="BPK37" s="433"/>
      <c r="BPL37" s="433"/>
      <c r="BPM37" s="433"/>
      <c r="BPN37" s="433"/>
      <c r="BPO37" s="433"/>
      <c r="BPP37" s="433"/>
      <c r="BPQ37" s="433"/>
      <c r="BPR37" s="433"/>
      <c r="BPS37" s="433"/>
      <c r="BPT37" s="433"/>
      <c r="BPU37" s="433"/>
      <c r="BPV37" s="433"/>
      <c r="BPW37" s="433"/>
      <c r="BPX37" s="433"/>
      <c r="BPY37" s="433"/>
      <c r="BPZ37" s="433"/>
      <c r="BQA37" s="433"/>
      <c r="BQB37" s="433"/>
      <c r="BQC37" s="433"/>
      <c r="BQD37" s="433"/>
      <c r="BQE37" s="433"/>
      <c r="BQF37" s="433"/>
      <c r="BQG37" s="433"/>
      <c r="BQH37" s="433"/>
      <c r="BQI37" s="433"/>
      <c r="BQJ37" s="433"/>
      <c r="BQK37" s="433"/>
      <c r="BQL37" s="433"/>
      <c r="BQM37" s="433"/>
      <c r="BQN37" s="433"/>
      <c r="BQO37" s="433"/>
      <c r="BQP37" s="433"/>
      <c r="BQQ37" s="433"/>
      <c r="BQR37" s="433"/>
      <c r="BQS37" s="433"/>
      <c r="BQT37" s="433"/>
      <c r="BQU37" s="433"/>
      <c r="BQV37" s="433"/>
      <c r="BQW37" s="433"/>
      <c r="BQX37" s="433"/>
      <c r="BQY37" s="433"/>
      <c r="BQZ37" s="433"/>
      <c r="BRA37" s="433"/>
      <c r="BRB37" s="433"/>
      <c r="BRC37" s="433"/>
      <c r="BRD37" s="433"/>
      <c r="BRE37" s="433"/>
      <c r="BRF37" s="433"/>
      <c r="BRG37" s="433"/>
      <c r="BRH37" s="433"/>
      <c r="BRI37" s="433"/>
      <c r="BRJ37" s="433"/>
      <c r="BRK37" s="433"/>
      <c r="BRL37" s="433"/>
      <c r="BRM37" s="433"/>
      <c r="BRN37" s="433"/>
      <c r="BRO37" s="433"/>
      <c r="BRP37" s="433"/>
      <c r="BRQ37" s="433"/>
      <c r="BRR37" s="433"/>
      <c r="BRS37" s="433"/>
      <c r="BRT37" s="433"/>
      <c r="BRU37" s="433"/>
      <c r="BRV37" s="433"/>
      <c r="BRW37" s="433"/>
      <c r="BRX37" s="433"/>
      <c r="BRY37" s="433"/>
      <c r="BRZ37" s="433"/>
      <c r="BSA37" s="433"/>
      <c r="BSB37" s="433"/>
      <c r="BSC37" s="433"/>
      <c r="BSD37" s="433"/>
      <c r="BSE37" s="433"/>
      <c r="BSF37" s="433"/>
      <c r="BSG37" s="433"/>
      <c r="BSH37" s="433"/>
      <c r="BSI37" s="433"/>
      <c r="BSJ37" s="433"/>
      <c r="BSK37" s="433"/>
      <c r="BSL37" s="433"/>
      <c r="BSM37" s="433"/>
      <c r="BSN37" s="433"/>
      <c r="BSO37" s="433"/>
      <c r="BSP37" s="433"/>
      <c r="BSQ37" s="433"/>
      <c r="BSR37" s="433"/>
      <c r="BSS37" s="433"/>
      <c r="BST37" s="433"/>
      <c r="BSU37" s="433"/>
      <c r="BSV37" s="433"/>
      <c r="BSW37" s="433"/>
      <c r="BSX37" s="433"/>
      <c r="BSY37" s="433"/>
      <c r="BSZ37" s="433"/>
      <c r="BTA37" s="433"/>
      <c r="BTB37" s="433"/>
      <c r="BTC37" s="433"/>
      <c r="BTD37" s="433"/>
      <c r="BTE37" s="433"/>
      <c r="BTF37" s="433"/>
      <c r="BTG37" s="433"/>
      <c r="BTH37" s="433"/>
      <c r="BTI37" s="433"/>
      <c r="BTJ37" s="433"/>
      <c r="BTK37" s="433"/>
      <c r="BTL37" s="433"/>
      <c r="BTM37" s="433"/>
      <c r="BTN37" s="433"/>
      <c r="BTO37" s="433"/>
      <c r="BTP37" s="433"/>
      <c r="BTQ37" s="433"/>
      <c r="BTR37" s="433"/>
      <c r="BTS37" s="433"/>
      <c r="BTT37" s="433"/>
      <c r="BTU37" s="433"/>
      <c r="BTV37" s="433"/>
      <c r="BTW37" s="433"/>
      <c r="BTX37" s="433"/>
      <c r="BTY37" s="433"/>
      <c r="BTZ37" s="433"/>
      <c r="BUA37" s="433"/>
      <c r="BUB37" s="433"/>
      <c r="BUC37" s="433"/>
      <c r="BUD37" s="433"/>
      <c r="BUE37" s="433"/>
      <c r="BUF37" s="433"/>
      <c r="BUG37" s="433"/>
      <c r="BUH37" s="433"/>
      <c r="BUI37" s="433"/>
      <c r="BUJ37" s="433"/>
      <c r="BUK37" s="433"/>
      <c r="BUL37" s="433"/>
      <c r="BUM37" s="433"/>
      <c r="BUN37" s="433"/>
      <c r="BUO37" s="433"/>
      <c r="BUP37" s="433"/>
      <c r="BUQ37" s="433"/>
      <c r="BUR37" s="433"/>
      <c r="BUS37" s="433"/>
      <c r="BUT37" s="433"/>
      <c r="BUU37" s="433"/>
      <c r="BUV37" s="433"/>
      <c r="BUW37" s="433"/>
      <c r="BUX37" s="433"/>
      <c r="BUY37" s="433"/>
      <c r="BUZ37" s="433"/>
      <c r="BVA37" s="433"/>
      <c r="BVB37" s="433"/>
      <c r="BVC37" s="433"/>
      <c r="BVD37" s="433"/>
      <c r="BVE37" s="433"/>
      <c r="BVF37" s="433"/>
      <c r="BVG37" s="433"/>
      <c r="BVH37" s="433"/>
      <c r="BVI37" s="433"/>
      <c r="BVJ37" s="433"/>
      <c r="BVK37" s="433"/>
      <c r="BVL37" s="433"/>
      <c r="BVM37" s="433"/>
      <c r="BVN37" s="433"/>
      <c r="BVO37" s="433"/>
      <c r="BVP37" s="433"/>
      <c r="BVQ37" s="433"/>
      <c r="BVR37" s="433"/>
      <c r="BVS37" s="433"/>
      <c r="BVT37" s="433"/>
      <c r="BVU37" s="433"/>
      <c r="BVV37" s="433"/>
      <c r="BVW37" s="433"/>
      <c r="BVX37" s="433"/>
      <c r="BVY37" s="433"/>
      <c r="BVZ37" s="433"/>
      <c r="BWA37" s="433"/>
      <c r="BWB37" s="433"/>
      <c r="BWC37" s="433"/>
    </row>
    <row r="38" spans="1:1953" x14ac:dyDescent="0.25">
      <c r="A38" s="499" t="s">
        <v>1287</v>
      </c>
      <c r="B38" s="500">
        <v>16847.479478871301</v>
      </c>
      <c r="C38" s="446">
        <v>18444.259321955509</v>
      </c>
      <c r="E38" s="497"/>
      <c r="F38" s="497"/>
      <c r="G38" s="497"/>
      <c r="H38" s="497"/>
      <c r="I38" s="498"/>
      <c r="J38" s="498"/>
      <c r="K38" s="498"/>
    </row>
    <row r="39" spans="1:1953" x14ac:dyDescent="0.25">
      <c r="A39" s="501" t="s">
        <v>1288</v>
      </c>
      <c r="B39" s="502">
        <v>12897.306044715564</v>
      </c>
      <c r="C39" s="450">
        <v>14205.433730863964</v>
      </c>
      <c r="E39" s="497"/>
      <c r="F39" s="497"/>
      <c r="G39" s="497"/>
      <c r="H39" s="497"/>
      <c r="I39" s="498"/>
      <c r="J39" s="498"/>
      <c r="K39" s="498"/>
    </row>
    <row r="40" spans="1:1953" x14ac:dyDescent="0.25">
      <c r="A40" s="503" t="s">
        <v>1377</v>
      </c>
      <c r="B40" s="504">
        <v>3470.2111565099999</v>
      </c>
      <c r="C40" s="454">
        <v>4037.33628937</v>
      </c>
      <c r="E40" s="497"/>
      <c r="F40" s="497"/>
      <c r="G40" s="497"/>
      <c r="H40" s="497"/>
      <c r="I40" s="498"/>
      <c r="J40" s="498"/>
      <c r="K40" s="498"/>
    </row>
    <row r="41" spans="1:1953" x14ac:dyDescent="0.25">
      <c r="A41" s="503" t="s">
        <v>1378</v>
      </c>
      <c r="B41" s="504">
        <v>9427.0948882055618</v>
      </c>
      <c r="C41" s="454">
        <v>10168.097441493961</v>
      </c>
      <c r="E41" s="497"/>
      <c r="F41" s="497"/>
      <c r="G41" s="497"/>
      <c r="H41" s="497"/>
      <c r="I41" s="498"/>
      <c r="J41" s="498"/>
      <c r="K41" s="498"/>
    </row>
    <row r="42" spans="1:1953" x14ac:dyDescent="0.25">
      <c r="A42" s="503" t="s">
        <v>1379</v>
      </c>
      <c r="B42" s="504">
        <v>288.76927169999999</v>
      </c>
      <c r="C42" s="454">
        <v>303.53500313000001</v>
      </c>
      <c r="E42" s="497"/>
      <c r="F42" s="497"/>
      <c r="G42" s="497"/>
      <c r="H42" s="497"/>
      <c r="I42" s="498"/>
      <c r="J42" s="498"/>
      <c r="K42" s="498"/>
    </row>
    <row r="43" spans="1:1953" x14ac:dyDescent="0.25">
      <c r="A43" s="503" t="s">
        <v>1380</v>
      </c>
      <c r="B43" s="504">
        <v>393.31641430556346</v>
      </c>
      <c r="C43" s="454">
        <v>304.91975987396251</v>
      </c>
      <c r="E43" s="497"/>
      <c r="F43" s="497"/>
      <c r="G43" s="497"/>
      <c r="H43" s="497"/>
      <c r="I43" s="498"/>
      <c r="J43" s="498"/>
      <c r="K43" s="498"/>
    </row>
    <row r="44" spans="1:1953" x14ac:dyDescent="0.25">
      <c r="A44" s="503" t="s">
        <v>1381</v>
      </c>
      <c r="B44" s="504">
        <v>5790.2544181900003</v>
      </c>
      <c r="C44" s="454">
        <v>6640.8766110500001</v>
      </c>
      <c r="E44" s="497"/>
      <c r="F44" s="497"/>
      <c r="G44" s="497"/>
      <c r="H44" s="497"/>
      <c r="I44" s="498"/>
      <c r="J44" s="498"/>
      <c r="K44" s="498"/>
    </row>
    <row r="45" spans="1:1953" x14ac:dyDescent="0.25">
      <c r="A45" s="503" t="s">
        <v>1382</v>
      </c>
      <c r="B45" s="504">
        <v>2954.7547840100001</v>
      </c>
      <c r="C45" s="454">
        <v>2918.7660674399999</v>
      </c>
      <c r="E45" s="497"/>
      <c r="F45" s="497"/>
      <c r="G45" s="497"/>
      <c r="H45" s="497"/>
      <c r="I45" s="498"/>
      <c r="J45" s="498"/>
      <c r="K45" s="498"/>
    </row>
    <row r="46" spans="1:1953" x14ac:dyDescent="0.25">
      <c r="A46" s="501" t="s">
        <v>1295</v>
      </c>
      <c r="B46" s="502">
        <v>2029.7433524511414</v>
      </c>
      <c r="C46" s="450">
        <v>2197.7840780466136</v>
      </c>
      <c r="E46" s="497"/>
      <c r="F46" s="497"/>
      <c r="G46" s="497"/>
      <c r="H46" s="497"/>
      <c r="I46" s="498"/>
      <c r="J46" s="498"/>
      <c r="K46" s="498"/>
    </row>
    <row r="47" spans="1:1953" x14ac:dyDescent="0.25">
      <c r="A47" s="501" t="s">
        <v>1296</v>
      </c>
      <c r="B47" s="502">
        <v>1920.4300817045939</v>
      </c>
      <c r="C47" s="450">
        <v>2041.0415130449326</v>
      </c>
      <c r="E47" s="497"/>
      <c r="F47" s="497"/>
      <c r="G47" s="497"/>
      <c r="H47" s="497"/>
      <c r="I47" s="498"/>
      <c r="J47" s="498"/>
      <c r="K47" s="498"/>
    </row>
    <row r="48" spans="1:1953" x14ac:dyDescent="0.25">
      <c r="A48" s="499" t="s">
        <v>1297</v>
      </c>
      <c r="B48" s="500">
        <v>31284.093115176907</v>
      </c>
      <c r="C48" s="446">
        <v>43081.550257342227</v>
      </c>
      <c r="E48" s="497"/>
      <c r="F48" s="497"/>
      <c r="G48" s="497"/>
      <c r="H48" s="497"/>
      <c r="I48" s="498"/>
      <c r="J48" s="498"/>
      <c r="K48" s="498"/>
    </row>
    <row r="49" spans="1:11" x14ac:dyDescent="0.25">
      <c r="A49" s="501" t="s">
        <v>1298</v>
      </c>
      <c r="B49" s="502">
        <v>6715.6217156685962</v>
      </c>
      <c r="C49" s="450">
        <v>10393.828803489492</v>
      </c>
      <c r="E49" s="497"/>
      <c r="F49" s="497"/>
      <c r="G49" s="497"/>
      <c r="H49" s="497"/>
      <c r="I49" s="498"/>
      <c r="J49" s="498"/>
      <c r="K49" s="498"/>
    </row>
    <row r="50" spans="1:11" x14ac:dyDescent="0.25">
      <c r="A50" s="501" t="s">
        <v>1299</v>
      </c>
      <c r="B50" s="502">
        <v>16599.829886962809</v>
      </c>
      <c r="C50" s="450">
        <v>21666.4359727878</v>
      </c>
      <c r="E50" s="497"/>
      <c r="F50" s="497"/>
      <c r="G50" s="497"/>
      <c r="H50" s="497"/>
      <c r="I50" s="498"/>
      <c r="J50" s="498"/>
      <c r="K50" s="498"/>
    </row>
    <row r="51" spans="1:11" x14ac:dyDescent="0.25">
      <c r="A51" s="501" t="s">
        <v>1300</v>
      </c>
      <c r="B51" s="502">
        <v>7968.6415125455032</v>
      </c>
      <c r="C51" s="450">
        <v>11021.285481064926</v>
      </c>
      <c r="E51" s="497"/>
      <c r="F51" s="497"/>
      <c r="G51" s="497"/>
      <c r="H51" s="497"/>
      <c r="I51" s="498"/>
      <c r="J51" s="498"/>
      <c r="K51" s="498"/>
    </row>
    <row r="52" spans="1:11" x14ac:dyDescent="0.25">
      <c r="A52" s="499" t="s">
        <v>1301</v>
      </c>
      <c r="B52" s="500">
        <v>4834.7062722851351</v>
      </c>
      <c r="C52" s="446">
        <v>4792.1044870039223</v>
      </c>
      <c r="E52" s="497"/>
      <c r="F52" s="497"/>
      <c r="G52" s="497"/>
      <c r="H52" s="497"/>
      <c r="I52" s="498"/>
      <c r="J52" s="498"/>
      <c r="K52" s="498"/>
    </row>
    <row r="53" spans="1:11" x14ac:dyDescent="0.25">
      <c r="A53" s="501" t="s">
        <v>1302</v>
      </c>
      <c r="B53" s="502">
        <v>972.46915086174226</v>
      </c>
      <c r="C53" s="450">
        <v>1001.0284210855248</v>
      </c>
      <c r="E53" s="497"/>
      <c r="F53" s="497"/>
      <c r="G53" s="497"/>
      <c r="H53" s="497"/>
      <c r="I53" s="498"/>
      <c r="J53" s="498"/>
      <c r="K53" s="498"/>
    </row>
    <row r="54" spans="1:11" x14ac:dyDescent="0.25">
      <c r="A54" s="501" t="s">
        <v>1303</v>
      </c>
      <c r="B54" s="502">
        <v>244.62026069000001</v>
      </c>
      <c r="C54" s="450">
        <v>261.09344553</v>
      </c>
      <c r="E54" s="497"/>
      <c r="F54" s="497"/>
      <c r="G54" s="497"/>
      <c r="H54" s="497"/>
      <c r="I54" s="498"/>
      <c r="J54" s="498"/>
      <c r="K54" s="498"/>
    </row>
    <row r="55" spans="1:11" x14ac:dyDescent="0.25">
      <c r="A55" s="501" t="s">
        <v>1304</v>
      </c>
      <c r="B55" s="502">
        <v>12.079790869999998</v>
      </c>
      <c r="C55" s="450">
        <v>9.0058852199999997</v>
      </c>
      <c r="E55" s="497"/>
      <c r="F55" s="497"/>
      <c r="G55" s="497"/>
      <c r="H55" s="497"/>
      <c r="I55" s="498"/>
      <c r="J55" s="498"/>
      <c r="K55" s="498"/>
    </row>
    <row r="56" spans="1:11" x14ac:dyDescent="0.25">
      <c r="A56" s="501" t="s">
        <v>1305</v>
      </c>
      <c r="B56" s="502">
        <v>3605.5343476733933</v>
      </c>
      <c r="C56" s="450">
        <v>3520.8802181483979</v>
      </c>
      <c r="E56" s="497"/>
      <c r="F56" s="497"/>
      <c r="G56" s="497"/>
      <c r="H56" s="497"/>
      <c r="I56" s="498"/>
      <c r="J56" s="498"/>
      <c r="K56" s="498"/>
    </row>
    <row r="57" spans="1:11" x14ac:dyDescent="0.25">
      <c r="A57" s="501" t="s">
        <v>1306</v>
      </c>
      <c r="B57" s="502">
        <v>2.7221900000000002E-3</v>
      </c>
      <c r="C57" s="450">
        <v>9.6517020000000009E-2</v>
      </c>
      <c r="E57" s="497"/>
      <c r="F57" s="497"/>
      <c r="G57" s="497"/>
      <c r="H57" s="497"/>
      <c r="I57" s="498"/>
      <c r="J57" s="498"/>
      <c r="K57" s="498"/>
    </row>
    <row r="58" spans="1:11" x14ac:dyDescent="0.25">
      <c r="A58" s="499" t="s">
        <v>1307</v>
      </c>
      <c r="B58" s="500">
        <v>47107.503352296393</v>
      </c>
      <c r="C58" s="446">
        <v>41371.942107760173</v>
      </c>
      <c r="E58" s="497"/>
      <c r="F58" s="497"/>
      <c r="G58" s="497"/>
      <c r="H58" s="497"/>
      <c r="I58" s="498"/>
      <c r="J58" s="498"/>
      <c r="K58" s="498"/>
    </row>
    <row r="59" spans="1:11" x14ac:dyDescent="0.25">
      <c r="A59" s="501" t="s">
        <v>1308</v>
      </c>
      <c r="B59" s="502">
        <v>46544.793566701373</v>
      </c>
      <c r="C59" s="450">
        <v>40649.195026711561</v>
      </c>
      <c r="E59" s="497"/>
      <c r="F59" s="497"/>
      <c r="G59" s="497"/>
      <c r="H59" s="497"/>
      <c r="I59" s="498"/>
      <c r="J59" s="498"/>
      <c r="K59" s="498"/>
    </row>
    <row r="60" spans="1:11" x14ac:dyDescent="0.25">
      <c r="A60" s="503" t="s">
        <v>1383</v>
      </c>
      <c r="B60" s="504">
        <v>40037.387614520827</v>
      </c>
      <c r="C60" s="454">
        <v>34134.020392088794</v>
      </c>
      <c r="E60" s="497"/>
      <c r="F60" s="497"/>
      <c r="G60" s="497"/>
      <c r="H60" s="497"/>
      <c r="I60" s="498"/>
      <c r="J60" s="498"/>
      <c r="K60" s="498"/>
    </row>
    <row r="61" spans="1:11" x14ac:dyDescent="0.25">
      <c r="A61" s="503" t="s">
        <v>1384</v>
      </c>
      <c r="B61" s="504">
        <v>5810.4311153999997</v>
      </c>
      <c r="C61" s="454">
        <v>5450.7123627197334</v>
      </c>
      <c r="E61" s="497"/>
      <c r="F61" s="497"/>
      <c r="G61" s="497"/>
      <c r="H61" s="497"/>
      <c r="I61" s="498"/>
      <c r="J61" s="498"/>
      <c r="K61" s="498"/>
    </row>
    <row r="62" spans="1:11" x14ac:dyDescent="0.25">
      <c r="A62" s="503" t="s">
        <v>1385</v>
      </c>
      <c r="B62" s="504">
        <v>115.08011588000001</v>
      </c>
      <c r="C62" s="454">
        <v>103.83534800999999</v>
      </c>
      <c r="E62" s="497"/>
      <c r="F62" s="497"/>
      <c r="G62" s="497"/>
      <c r="H62" s="497"/>
      <c r="I62" s="498"/>
      <c r="J62" s="498"/>
      <c r="K62" s="498"/>
    </row>
    <row r="63" spans="1:11" x14ac:dyDescent="0.25">
      <c r="A63" s="503" t="s">
        <v>1386</v>
      </c>
      <c r="B63" s="504">
        <v>377.55756547052715</v>
      </c>
      <c r="C63" s="454">
        <v>533.86792128304</v>
      </c>
      <c r="E63" s="497"/>
      <c r="F63" s="497"/>
      <c r="G63" s="497"/>
      <c r="H63" s="497"/>
      <c r="I63" s="498"/>
      <c r="J63" s="498"/>
      <c r="K63" s="498"/>
    </row>
    <row r="64" spans="1:11" x14ac:dyDescent="0.25">
      <c r="A64" s="503" t="s">
        <v>1387</v>
      </c>
      <c r="B64" s="504">
        <v>40.835192050000003</v>
      </c>
      <c r="C64" s="454">
        <v>35.094673569999998</v>
      </c>
      <c r="E64" s="497"/>
      <c r="F64" s="497"/>
      <c r="G64" s="497"/>
      <c r="H64" s="497"/>
      <c r="I64" s="498"/>
      <c r="J64" s="498"/>
      <c r="K64" s="498"/>
    </row>
    <row r="65" spans="1:11" x14ac:dyDescent="0.25">
      <c r="A65" s="503" t="s">
        <v>1388</v>
      </c>
      <c r="B65" s="504">
        <v>163.50196338000001</v>
      </c>
      <c r="C65" s="454">
        <v>391.66432904000004</v>
      </c>
      <c r="E65" s="497"/>
      <c r="F65" s="497"/>
      <c r="G65" s="497"/>
      <c r="H65" s="497"/>
      <c r="I65" s="498"/>
      <c r="J65" s="498"/>
      <c r="K65" s="498"/>
    </row>
    <row r="66" spans="1:11" s="434" customFormat="1" x14ac:dyDescent="0.25">
      <c r="A66" s="508" t="s">
        <v>1315</v>
      </c>
      <c r="B66" s="509">
        <v>562.70978559502691</v>
      </c>
      <c r="C66" s="458">
        <v>722.74708104861202</v>
      </c>
      <c r="E66" s="497"/>
      <c r="F66" s="497"/>
      <c r="G66" s="497"/>
      <c r="H66" s="497"/>
      <c r="I66" s="498"/>
      <c r="J66" s="498"/>
      <c r="K66" s="498"/>
    </row>
    <row r="67" spans="1:11" s="434" customFormat="1" x14ac:dyDescent="0.25">
      <c r="A67" s="459" t="s">
        <v>1389</v>
      </c>
      <c r="B67" s="502"/>
      <c r="C67" s="460"/>
      <c r="F67" s="497"/>
      <c r="G67" s="497"/>
      <c r="H67" s="497"/>
      <c r="I67" s="498"/>
      <c r="J67" s="498"/>
      <c r="K67" s="498"/>
    </row>
  </sheetData>
  <hyperlinks>
    <hyperlink ref="A1" location="CONTENT!A76" display="Back to table of contents" xr:uid="{9FE7511B-080B-42C3-8B9C-17C007A8A553}"/>
    <hyperlink ref="A1:D1" location="CONTENT!A71" display="Back to table of contents" xr:uid="{18B987CE-5D43-4AC8-A172-33A8890F280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7EEE2-C3FB-4FEE-9974-EDC15313B43E}">
  <dimension ref="A1:BWA59"/>
  <sheetViews>
    <sheetView workbookViewId="0">
      <selection sqref="A1:B1"/>
    </sheetView>
  </sheetViews>
  <sheetFormatPr defaultColWidth="65" defaultRowHeight="13.8" x14ac:dyDescent="0.25"/>
  <cols>
    <col min="1" max="1" width="91.5" style="434" customWidth="1"/>
    <col min="2" max="2" width="10.69921875" style="434" bestFit="1" customWidth="1"/>
    <col min="3" max="3" width="11" style="435" customWidth="1"/>
    <col min="4" max="4" width="9.8984375" style="434" customWidth="1"/>
    <col min="5" max="5" width="11.19921875" style="434" bestFit="1" customWidth="1"/>
    <col min="6" max="6" width="9" style="434" customWidth="1"/>
    <col min="7" max="9" width="16.3984375" style="434" bestFit="1" customWidth="1"/>
    <col min="10" max="1951" width="65" style="434"/>
    <col min="1952" max="16384" width="65" style="492"/>
  </cols>
  <sheetData>
    <row r="1" spans="1:9" s="422" customFormat="1" ht="15.6" x14ac:dyDescent="0.3">
      <c r="A1" s="5863" t="s">
        <v>0</v>
      </c>
      <c r="B1" s="5863"/>
    </row>
    <row r="2" spans="1:9" ht="29.25" customHeight="1" x14ac:dyDescent="0.25">
      <c r="A2" s="6064" t="s">
        <v>1390</v>
      </c>
      <c r="B2" s="6064"/>
      <c r="C2" s="434"/>
    </row>
    <row r="3" spans="1:9" ht="12.75" customHeight="1" x14ac:dyDescent="0.25">
      <c r="B3" s="436"/>
      <c r="C3" s="436" t="s">
        <v>1253</v>
      </c>
    </row>
    <row r="4" spans="1:9" s="434" customFormat="1" ht="20.399999999999999" customHeight="1" x14ac:dyDescent="0.25">
      <c r="A4" s="469" t="s">
        <v>1254</v>
      </c>
      <c r="B4" s="510">
        <v>2023</v>
      </c>
      <c r="C4" s="511">
        <v>2024</v>
      </c>
      <c r="D4" s="497"/>
      <c r="E4" s="497"/>
      <c r="F4" s="497"/>
      <c r="G4" s="498"/>
      <c r="H4" s="498"/>
      <c r="I4" s="498"/>
    </row>
    <row r="5" spans="1:9" s="434" customFormat="1" x14ac:dyDescent="0.25">
      <c r="A5" s="512" t="s">
        <v>1318</v>
      </c>
      <c r="B5" s="513">
        <v>3117.2099400863808</v>
      </c>
      <c r="C5" s="514">
        <v>4156.9480349253763</v>
      </c>
      <c r="D5" s="497"/>
      <c r="E5" s="497"/>
      <c r="F5" s="497"/>
      <c r="G5" s="498"/>
      <c r="H5" s="498"/>
      <c r="I5" s="498"/>
    </row>
    <row r="6" spans="1:9" s="434" customFormat="1" x14ac:dyDescent="0.25">
      <c r="A6" s="501" t="s">
        <v>1319</v>
      </c>
      <c r="B6" s="515">
        <v>315.94044145999993</v>
      </c>
      <c r="C6" s="516">
        <v>324.52598860000001</v>
      </c>
      <c r="D6" s="497"/>
      <c r="E6" s="497"/>
      <c r="F6" s="497"/>
      <c r="G6" s="498"/>
      <c r="H6" s="498"/>
      <c r="I6" s="498"/>
    </row>
    <row r="7" spans="1:9" s="434" customFormat="1" x14ac:dyDescent="0.25">
      <c r="A7" s="501" t="s">
        <v>1320</v>
      </c>
      <c r="B7" s="515">
        <v>166.80763228000001</v>
      </c>
      <c r="C7" s="516">
        <v>219.90321544</v>
      </c>
      <c r="D7" s="497"/>
      <c r="E7" s="497"/>
      <c r="F7" s="497"/>
      <c r="G7" s="498"/>
      <c r="H7" s="498"/>
      <c r="I7" s="498"/>
    </row>
    <row r="8" spans="1:9" s="434" customFormat="1" x14ac:dyDescent="0.25">
      <c r="A8" s="501" t="s">
        <v>1321</v>
      </c>
      <c r="B8" s="515">
        <v>141.4586827</v>
      </c>
      <c r="C8" s="516">
        <v>85.677295070000014</v>
      </c>
      <c r="D8" s="497"/>
      <c r="E8" s="497"/>
      <c r="F8" s="497"/>
      <c r="G8" s="498"/>
      <c r="H8" s="498"/>
      <c r="I8" s="498"/>
    </row>
    <row r="9" spans="1:9" s="434" customFormat="1" x14ac:dyDescent="0.25">
      <c r="A9" s="501" t="s">
        <v>1322</v>
      </c>
      <c r="B9" s="515">
        <v>2039.0048760649763</v>
      </c>
      <c r="C9" s="516">
        <v>2997.9495970478524</v>
      </c>
      <c r="D9" s="497"/>
      <c r="E9" s="497"/>
      <c r="F9" s="497"/>
      <c r="G9" s="498"/>
      <c r="H9" s="498"/>
      <c r="I9" s="498"/>
    </row>
    <row r="10" spans="1:9" s="434" customFormat="1" x14ac:dyDescent="0.25">
      <c r="A10" s="501" t="s">
        <v>1323</v>
      </c>
      <c r="B10" s="515">
        <v>305.61203423348235</v>
      </c>
      <c r="C10" s="516">
        <v>312.22352026840196</v>
      </c>
      <c r="D10" s="497"/>
      <c r="E10" s="497"/>
      <c r="F10" s="497"/>
      <c r="G10" s="498"/>
      <c r="H10" s="498"/>
      <c r="I10" s="498"/>
    </row>
    <row r="11" spans="1:9" s="434" customFormat="1" x14ac:dyDescent="0.25">
      <c r="A11" s="501" t="s">
        <v>1324</v>
      </c>
      <c r="B11" s="515">
        <v>148.3862733479227</v>
      </c>
      <c r="C11" s="516">
        <v>216.66841849912097</v>
      </c>
      <c r="D11" s="497"/>
      <c r="E11" s="497"/>
      <c r="F11" s="497"/>
      <c r="G11" s="498"/>
      <c r="H11" s="498"/>
      <c r="I11" s="498"/>
    </row>
    <row r="12" spans="1:9" s="434" customFormat="1" x14ac:dyDescent="0.25">
      <c r="A12" s="499" t="s">
        <v>1325</v>
      </c>
      <c r="B12" s="517">
        <v>23121.986774978319</v>
      </c>
      <c r="C12" s="518">
        <v>25425.537276855484</v>
      </c>
      <c r="D12" s="497"/>
      <c r="E12" s="497"/>
      <c r="F12" s="497"/>
      <c r="G12" s="498"/>
      <c r="H12" s="498"/>
      <c r="I12" s="498"/>
    </row>
    <row r="13" spans="1:9" s="434" customFormat="1" x14ac:dyDescent="0.25">
      <c r="A13" s="499" t="s">
        <v>1326</v>
      </c>
      <c r="B13" s="517">
        <v>5046.1992877777966</v>
      </c>
      <c r="C13" s="518">
        <v>8497.7080818674476</v>
      </c>
      <c r="D13" s="497"/>
      <c r="E13" s="497"/>
      <c r="F13" s="497"/>
      <c r="G13" s="498"/>
      <c r="H13" s="498"/>
      <c r="I13" s="498"/>
    </row>
    <row r="14" spans="1:9" s="434" customFormat="1" x14ac:dyDescent="0.25">
      <c r="A14" s="501" t="s">
        <v>1327</v>
      </c>
      <c r="B14" s="515">
        <v>381.92483262999991</v>
      </c>
      <c r="C14" s="516">
        <v>542.23557363624707</v>
      </c>
      <c r="D14" s="497"/>
      <c r="E14" s="497"/>
      <c r="F14" s="497"/>
      <c r="G14" s="498"/>
      <c r="H14" s="498"/>
      <c r="I14" s="498"/>
    </row>
    <row r="15" spans="1:9" s="434" customFormat="1" x14ac:dyDescent="0.25">
      <c r="A15" s="501" t="s">
        <v>1328</v>
      </c>
      <c r="B15" s="515">
        <v>2232.6937290848073</v>
      </c>
      <c r="C15" s="516">
        <v>3518.1012859198422</v>
      </c>
      <c r="D15" s="497"/>
      <c r="E15" s="497"/>
      <c r="F15" s="497"/>
      <c r="G15" s="498"/>
      <c r="H15" s="498"/>
      <c r="I15" s="498"/>
    </row>
    <row r="16" spans="1:9" s="434" customFormat="1" x14ac:dyDescent="0.25">
      <c r="A16" s="501" t="s">
        <v>1329</v>
      </c>
      <c r="B16" s="515">
        <v>130.01302863999999</v>
      </c>
      <c r="C16" s="516">
        <v>171.66656302358248</v>
      </c>
      <c r="D16" s="497"/>
      <c r="E16" s="497"/>
      <c r="F16" s="497"/>
      <c r="G16" s="498"/>
      <c r="H16" s="498"/>
      <c r="I16" s="498"/>
    </row>
    <row r="17" spans="1:9" s="434" customFormat="1" x14ac:dyDescent="0.25">
      <c r="A17" s="501" t="s">
        <v>1330</v>
      </c>
      <c r="B17" s="515">
        <v>21.25130785</v>
      </c>
      <c r="C17" s="516">
        <v>76.059234639999985</v>
      </c>
      <c r="D17" s="497"/>
      <c r="E17" s="497"/>
      <c r="F17" s="497"/>
      <c r="G17" s="498"/>
      <c r="H17" s="498"/>
      <c r="I17" s="498"/>
    </row>
    <row r="18" spans="1:9" s="434" customFormat="1" x14ac:dyDescent="0.25">
      <c r="A18" s="501" t="s">
        <v>1331</v>
      </c>
      <c r="B18" s="515">
        <v>100.24792405000001</v>
      </c>
      <c r="C18" s="516">
        <v>110.44746055</v>
      </c>
      <c r="D18" s="497"/>
      <c r="E18" s="497"/>
      <c r="F18" s="497"/>
      <c r="G18" s="498"/>
      <c r="H18" s="498"/>
      <c r="I18" s="498"/>
    </row>
    <row r="19" spans="1:9" s="434" customFormat="1" x14ac:dyDescent="0.25">
      <c r="A19" s="501" t="s">
        <v>1332</v>
      </c>
      <c r="B19" s="515">
        <v>2180.0684655229884</v>
      </c>
      <c r="C19" s="516">
        <v>4079.1979640977756</v>
      </c>
      <c r="D19" s="497"/>
      <c r="E19" s="497"/>
      <c r="F19" s="497"/>
      <c r="G19" s="498"/>
      <c r="H19" s="498"/>
      <c r="I19" s="498"/>
    </row>
    <row r="20" spans="1:9" s="434" customFormat="1" x14ac:dyDescent="0.25">
      <c r="A20" s="499" t="s">
        <v>1333</v>
      </c>
      <c r="B20" s="517">
        <v>3601.2091632447978</v>
      </c>
      <c r="C20" s="518">
        <v>4495.9809374027154</v>
      </c>
      <c r="D20" s="497"/>
      <c r="E20" s="497"/>
      <c r="F20" s="497"/>
      <c r="G20" s="498"/>
      <c r="H20" s="498"/>
      <c r="I20" s="498"/>
    </row>
    <row r="21" spans="1:9" s="434" customFormat="1" x14ac:dyDescent="0.25">
      <c r="A21" s="501" t="s">
        <v>1334</v>
      </c>
      <c r="B21" s="515">
        <v>1569.3953955467607</v>
      </c>
      <c r="C21" s="516">
        <v>1578.1811523524561</v>
      </c>
      <c r="D21" s="497"/>
      <c r="E21" s="497"/>
      <c r="F21" s="497"/>
      <c r="G21" s="498"/>
      <c r="H21" s="498"/>
      <c r="I21" s="498"/>
    </row>
    <row r="22" spans="1:9" s="434" customFormat="1" x14ac:dyDescent="0.25">
      <c r="A22" s="501" t="s">
        <v>1335</v>
      </c>
      <c r="B22" s="515">
        <v>33.1446129883781</v>
      </c>
      <c r="C22" s="516">
        <v>38.852986583188503</v>
      </c>
      <c r="D22" s="497"/>
      <c r="E22" s="497"/>
      <c r="F22" s="497"/>
      <c r="G22" s="498"/>
      <c r="H22" s="498"/>
      <c r="I22" s="498"/>
    </row>
    <row r="23" spans="1:9" s="434" customFormat="1" x14ac:dyDescent="0.25">
      <c r="A23" s="501" t="s">
        <v>1336</v>
      </c>
      <c r="B23" s="515">
        <v>446.97502049045289</v>
      </c>
      <c r="C23" s="516">
        <v>497.58762326159177</v>
      </c>
      <c r="D23" s="497"/>
      <c r="E23" s="497"/>
      <c r="F23" s="497"/>
      <c r="G23" s="498"/>
      <c r="H23" s="498"/>
      <c r="I23" s="498"/>
    </row>
    <row r="24" spans="1:9" s="434" customFormat="1" x14ac:dyDescent="0.25">
      <c r="A24" s="501" t="s">
        <v>1337</v>
      </c>
      <c r="B24" s="515">
        <v>93.645613980000007</v>
      </c>
      <c r="C24" s="516">
        <v>84.131916189999998</v>
      </c>
      <c r="D24" s="497"/>
      <c r="E24" s="497"/>
      <c r="F24" s="497"/>
      <c r="G24" s="498"/>
      <c r="H24" s="498"/>
      <c r="I24" s="498"/>
    </row>
    <row r="25" spans="1:9" s="434" customFormat="1" x14ac:dyDescent="0.25">
      <c r="A25" s="501" t="s">
        <v>1338</v>
      </c>
      <c r="B25" s="515">
        <v>221.46290118000002</v>
      </c>
      <c r="C25" s="516">
        <v>212.14888910999997</v>
      </c>
      <c r="D25" s="497"/>
      <c r="E25" s="497"/>
      <c r="F25" s="497"/>
      <c r="G25" s="498"/>
      <c r="H25" s="498"/>
      <c r="I25" s="498"/>
    </row>
    <row r="26" spans="1:9" s="434" customFormat="1" x14ac:dyDescent="0.25">
      <c r="A26" s="501" t="s">
        <v>1339</v>
      </c>
      <c r="B26" s="515">
        <v>1236.5856190592056</v>
      </c>
      <c r="C26" s="516">
        <v>2085.0783699054791</v>
      </c>
      <c r="D26" s="497"/>
      <c r="E26" s="497"/>
      <c r="F26" s="497"/>
      <c r="G26" s="498"/>
      <c r="H26" s="498"/>
      <c r="I26" s="498"/>
    </row>
    <row r="27" spans="1:9" s="434" customFormat="1" x14ac:dyDescent="0.25">
      <c r="A27" s="499" t="s">
        <v>1340</v>
      </c>
      <c r="B27" s="517">
        <v>935.82726472000002</v>
      </c>
      <c r="C27" s="518">
        <v>834.50964489</v>
      </c>
      <c r="D27" s="497"/>
      <c r="E27" s="497"/>
      <c r="F27" s="497"/>
      <c r="G27" s="498"/>
      <c r="H27" s="498"/>
      <c r="I27" s="498"/>
    </row>
    <row r="28" spans="1:9" s="434" customFormat="1" x14ac:dyDescent="0.25">
      <c r="A28" s="501" t="s">
        <v>1341</v>
      </c>
      <c r="B28" s="515">
        <v>213.15684190000002</v>
      </c>
      <c r="C28" s="516">
        <v>146.81565808000002</v>
      </c>
      <c r="D28" s="497"/>
      <c r="E28" s="497"/>
      <c r="F28" s="497"/>
      <c r="G28" s="498"/>
      <c r="H28" s="498"/>
      <c r="I28" s="498"/>
    </row>
    <row r="29" spans="1:9" s="434" customFormat="1" x14ac:dyDescent="0.25">
      <c r="A29" s="501" t="s">
        <v>1342</v>
      </c>
      <c r="B29" s="515">
        <v>263.48373521999997</v>
      </c>
      <c r="C29" s="516">
        <v>274.63917720000001</v>
      </c>
      <c r="D29" s="497"/>
      <c r="E29" s="497"/>
      <c r="F29" s="497"/>
      <c r="G29" s="498"/>
      <c r="H29" s="498"/>
      <c r="I29" s="498"/>
    </row>
    <row r="30" spans="1:9" s="434" customFormat="1" x14ac:dyDescent="0.25">
      <c r="A30" s="501" t="s">
        <v>1343</v>
      </c>
      <c r="B30" s="515">
        <v>154.31573974</v>
      </c>
      <c r="C30" s="516">
        <v>83.886537930000003</v>
      </c>
      <c r="D30" s="497"/>
      <c r="E30" s="497"/>
      <c r="F30" s="497"/>
      <c r="G30" s="498"/>
      <c r="H30" s="498"/>
      <c r="I30" s="498"/>
    </row>
    <row r="31" spans="1:9" s="434" customFormat="1" x14ac:dyDescent="0.25">
      <c r="A31" s="501" t="s">
        <v>1344</v>
      </c>
      <c r="B31" s="515">
        <v>212.21469859000001</v>
      </c>
      <c r="C31" s="516">
        <v>211.03379931999999</v>
      </c>
      <c r="D31" s="497"/>
      <c r="E31" s="497"/>
      <c r="F31" s="497"/>
      <c r="G31" s="498"/>
      <c r="H31" s="498"/>
      <c r="I31" s="498"/>
    </row>
    <row r="32" spans="1:9" s="434" customFormat="1" x14ac:dyDescent="0.25">
      <c r="A32" s="501" t="s">
        <v>1345</v>
      </c>
      <c r="B32" s="515">
        <v>92.656249270000018</v>
      </c>
      <c r="C32" s="516">
        <v>118.13447236</v>
      </c>
      <c r="D32" s="497"/>
      <c r="E32" s="497"/>
      <c r="F32" s="497"/>
      <c r="G32" s="498"/>
      <c r="H32" s="498"/>
      <c r="I32" s="498"/>
    </row>
    <row r="33" spans="1:9" s="434" customFormat="1" x14ac:dyDescent="0.25">
      <c r="A33" s="499" t="s">
        <v>1346</v>
      </c>
      <c r="B33" s="517">
        <v>1871.4278915302339</v>
      </c>
      <c r="C33" s="518">
        <v>2178.7958510078593</v>
      </c>
      <c r="D33" s="497"/>
      <c r="E33" s="497"/>
      <c r="F33" s="497"/>
      <c r="G33" s="498"/>
      <c r="H33" s="498"/>
      <c r="I33" s="498"/>
    </row>
    <row r="34" spans="1:9" s="434" customFormat="1" x14ac:dyDescent="0.25">
      <c r="A34" s="501" t="s">
        <v>1347</v>
      </c>
      <c r="B34" s="515">
        <v>1515.8281017002348</v>
      </c>
      <c r="C34" s="516">
        <v>2170.6696438978602</v>
      </c>
      <c r="D34" s="497"/>
      <c r="E34" s="497"/>
      <c r="F34" s="497"/>
      <c r="G34" s="498"/>
      <c r="H34" s="498"/>
      <c r="I34" s="498"/>
    </row>
    <row r="35" spans="1:9" s="434" customFormat="1" x14ac:dyDescent="0.25">
      <c r="A35" s="501" t="s">
        <v>1348</v>
      </c>
      <c r="B35" s="515">
        <v>355.599789829999</v>
      </c>
      <c r="C35" s="516">
        <v>8.1262071099989992</v>
      </c>
      <c r="D35" s="497"/>
      <c r="E35" s="497"/>
      <c r="F35" s="497"/>
      <c r="G35" s="498"/>
      <c r="H35" s="498"/>
      <c r="I35" s="498"/>
    </row>
    <row r="36" spans="1:9" s="434" customFormat="1" x14ac:dyDescent="0.25">
      <c r="A36" s="499" t="s">
        <v>1349</v>
      </c>
      <c r="B36" s="517">
        <v>1800.5415825</v>
      </c>
      <c r="C36" s="518">
        <v>1486.4811530941681</v>
      </c>
      <c r="D36" s="497"/>
      <c r="E36" s="497"/>
      <c r="F36" s="497"/>
      <c r="G36" s="498"/>
      <c r="H36" s="498"/>
      <c r="I36" s="498"/>
    </row>
    <row r="37" spans="1:9" s="434" customFormat="1" x14ac:dyDescent="0.25">
      <c r="A37" s="501" t="s">
        <v>1350</v>
      </c>
      <c r="B37" s="515">
        <v>417.03777353999999</v>
      </c>
      <c r="C37" s="516">
        <v>303.61827812000001</v>
      </c>
      <c r="D37" s="497"/>
      <c r="E37" s="497"/>
      <c r="F37" s="497"/>
      <c r="G37" s="498"/>
      <c r="H37" s="498"/>
      <c r="I37" s="498"/>
    </row>
    <row r="38" spans="1:9" s="434" customFormat="1" x14ac:dyDescent="0.25">
      <c r="A38" s="501" t="s">
        <v>1351</v>
      </c>
      <c r="B38" s="515">
        <v>322.62998643000003</v>
      </c>
      <c r="C38" s="516">
        <v>156.64609725</v>
      </c>
      <c r="D38" s="497"/>
      <c r="E38" s="497"/>
      <c r="F38" s="497"/>
      <c r="G38" s="498"/>
      <c r="H38" s="498"/>
      <c r="I38" s="498"/>
    </row>
    <row r="39" spans="1:9" s="434" customFormat="1" x14ac:dyDescent="0.25">
      <c r="A39" s="501" t="s">
        <v>1352</v>
      </c>
      <c r="B39" s="515">
        <v>433.61911127000002</v>
      </c>
      <c r="C39" s="516">
        <v>462.96492186999996</v>
      </c>
      <c r="D39" s="497"/>
      <c r="E39" s="497"/>
      <c r="F39" s="497"/>
      <c r="G39" s="498"/>
      <c r="H39" s="498"/>
      <c r="I39" s="498"/>
    </row>
    <row r="40" spans="1:9" s="434" customFormat="1" x14ac:dyDescent="0.25">
      <c r="A40" s="501" t="s">
        <v>1353</v>
      </c>
      <c r="B40" s="515">
        <v>627.25471126000002</v>
      </c>
      <c r="C40" s="516">
        <v>563.25185585416796</v>
      </c>
      <c r="D40" s="497"/>
      <c r="E40" s="497"/>
      <c r="F40" s="497"/>
      <c r="G40" s="498"/>
      <c r="H40" s="498"/>
      <c r="I40" s="498"/>
    </row>
    <row r="41" spans="1:9" s="434" customFormat="1" x14ac:dyDescent="0.25">
      <c r="A41" s="499" t="s">
        <v>1354</v>
      </c>
      <c r="B41" s="517">
        <v>541.01878559755187</v>
      </c>
      <c r="C41" s="518">
        <v>418.45703608873043</v>
      </c>
      <c r="D41" s="497"/>
      <c r="E41" s="497"/>
      <c r="F41" s="497"/>
      <c r="G41" s="498"/>
      <c r="H41" s="498"/>
      <c r="I41" s="498"/>
    </row>
    <row r="42" spans="1:9" s="434" customFormat="1" x14ac:dyDescent="0.25">
      <c r="A42" s="501" t="s">
        <v>1355</v>
      </c>
      <c r="B42" s="515">
        <v>42.873340820000003</v>
      </c>
      <c r="C42" s="516">
        <v>36.633377960000004</v>
      </c>
      <c r="D42" s="497"/>
      <c r="E42" s="497"/>
      <c r="F42" s="497"/>
      <c r="G42" s="498"/>
      <c r="H42" s="498"/>
      <c r="I42" s="498"/>
    </row>
    <row r="43" spans="1:9" s="434" customFormat="1" x14ac:dyDescent="0.25">
      <c r="A43" s="501" t="s">
        <v>1356</v>
      </c>
      <c r="B43" s="515">
        <v>321.49584095755171</v>
      </c>
      <c r="C43" s="516">
        <v>159.19325124873052</v>
      </c>
      <c r="D43" s="497"/>
      <c r="E43" s="497"/>
      <c r="F43" s="497"/>
      <c r="G43" s="498"/>
      <c r="H43" s="498"/>
      <c r="I43" s="498"/>
    </row>
    <row r="44" spans="1:9" s="434" customFormat="1" x14ac:dyDescent="0.25">
      <c r="A44" s="508" t="s">
        <v>1357</v>
      </c>
      <c r="B44" s="519">
        <v>176.64960381999998</v>
      </c>
      <c r="C44" s="520">
        <v>222.63040687999998</v>
      </c>
      <c r="D44" s="497"/>
      <c r="E44" s="497"/>
      <c r="F44" s="497"/>
      <c r="G44" s="498"/>
      <c r="H44" s="498"/>
      <c r="I44" s="498"/>
    </row>
    <row r="45" spans="1:9" s="434" customFormat="1" x14ac:dyDescent="0.25">
      <c r="A45" s="493" t="s">
        <v>1358</v>
      </c>
      <c r="B45" s="521">
        <v>161567.7570444486</v>
      </c>
      <c r="C45" s="522">
        <v>178762.30325857445</v>
      </c>
      <c r="D45" s="497"/>
      <c r="E45" s="497"/>
      <c r="F45" s="497"/>
      <c r="G45" s="498"/>
      <c r="H45" s="498"/>
      <c r="I45" s="498"/>
    </row>
    <row r="46" spans="1:9" s="434" customFormat="1" x14ac:dyDescent="0.25">
      <c r="A46" s="523" t="s">
        <v>1391</v>
      </c>
      <c r="B46" s="524">
        <v>113237.03852962704</v>
      </c>
      <c r="C46" s="525">
        <v>125138.6385668046</v>
      </c>
      <c r="D46" s="497"/>
      <c r="E46" s="497"/>
      <c r="F46" s="497"/>
      <c r="G46" s="498"/>
      <c r="H46" s="498"/>
      <c r="I46" s="498"/>
    </row>
    <row r="47" spans="1:9" s="434" customFormat="1" x14ac:dyDescent="0.25">
      <c r="A47" s="493" t="s">
        <v>1392</v>
      </c>
      <c r="B47" s="526">
        <v>43565.459965904673</v>
      </c>
      <c r="C47" s="482">
        <v>49937.659291497257</v>
      </c>
      <c r="D47" s="497"/>
      <c r="E47" s="497"/>
      <c r="F47" s="497"/>
      <c r="G47" s="498"/>
      <c r="H47" s="498"/>
      <c r="I47" s="498"/>
    </row>
    <row r="48" spans="1:9" s="434" customFormat="1" x14ac:dyDescent="0.25">
      <c r="A48" s="493" t="s">
        <v>1393</v>
      </c>
      <c r="B48" s="526">
        <v>16669.247286206337</v>
      </c>
      <c r="C48" s="482">
        <v>19549.743670322205</v>
      </c>
      <c r="D48" s="497"/>
      <c r="E48" s="497"/>
      <c r="F48" s="497"/>
      <c r="G48" s="498"/>
      <c r="H48" s="498"/>
      <c r="I48" s="498"/>
    </row>
    <row r="49" spans="1:1951" x14ac:dyDescent="0.25">
      <c r="A49" s="527" t="s">
        <v>1394</v>
      </c>
      <c r="B49" s="526">
        <v>83682.172821740562</v>
      </c>
      <c r="C49" s="482">
        <v>98121.408763820786</v>
      </c>
      <c r="D49" s="497"/>
      <c r="E49" s="497"/>
      <c r="F49" s="497"/>
      <c r="G49" s="498"/>
      <c r="H49" s="498"/>
      <c r="I49" s="498"/>
    </row>
    <row r="50" spans="1:1951" x14ac:dyDescent="0.25">
      <c r="A50" s="527" t="s">
        <v>1395</v>
      </c>
      <c r="B50" s="526">
        <v>4308.4682929414712</v>
      </c>
      <c r="C50" s="482">
        <v>2354.7148824551214</v>
      </c>
      <c r="D50" s="497"/>
      <c r="E50" s="497"/>
      <c r="F50" s="497"/>
      <c r="G50" s="498"/>
      <c r="H50" s="498"/>
      <c r="I50" s="498"/>
    </row>
    <row r="51" spans="1:1951" x14ac:dyDescent="0.25">
      <c r="A51" s="527" t="s">
        <v>1396</v>
      </c>
      <c r="B51" s="526">
        <v>486291.31008813134</v>
      </c>
      <c r="C51" s="482">
        <v>548124.56376969197</v>
      </c>
      <c r="D51" s="497"/>
      <c r="E51" s="497"/>
      <c r="F51" s="497"/>
      <c r="G51" s="498"/>
      <c r="H51" s="498"/>
      <c r="I51" s="498"/>
    </row>
    <row r="52" spans="1:1951" ht="21" customHeight="1" x14ac:dyDescent="0.25">
      <c r="A52" s="527" t="s">
        <v>1397</v>
      </c>
      <c r="B52" s="526">
        <v>398300.66897344933</v>
      </c>
      <c r="C52" s="482">
        <v>447648.44012341608</v>
      </c>
      <c r="D52" s="497"/>
      <c r="E52" s="497"/>
      <c r="F52" s="497"/>
      <c r="G52" s="498"/>
      <c r="H52" s="498"/>
      <c r="I52" s="498"/>
    </row>
    <row r="53" spans="1:1951" ht="17.25" customHeight="1" x14ac:dyDescent="0.25">
      <c r="A53" s="6065" t="s">
        <v>1215</v>
      </c>
      <c r="B53" s="6065"/>
      <c r="C53" s="528"/>
    </row>
    <row r="54" spans="1:1951" ht="6.75" customHeight="1" x14ac:dyDescent="0.25">
      <c r="A54" s="529"/>
      <c r="B54" s="506"/>
      <c r="C54" s="528"/>
    </row>
    <row r="55" spans="1:1951" ht="16.5" customHeight="1" x14ac:dyDescent="0.25">
      <c r="A55" s="530" t="s">
        <v>1398</v>
      </c>
      <c r="B55" s="506"/>
      <c r="C55" s="528"/>
    </row>
    <row r="56" spans="1:1951" ht="18.75" customHeight="1" x14ac:dyDescent="0.25">
      <c r="A56" s="6066" t="s">
        <v>1399</v>
      </c>
      <c r="B56" s="6066"/>
      <c r="C56" s="6066"/>
      <c r="D56" s="6066"/>
      <c r="E56" s="6066"/>
    </row>
    <row r="57" spans="1:1951" s="533" customFormat="1" ht="16.5" customHeight="1" x14ac:dyDescent="0.25">
      <c r="A57" s="489" t="s">
        <v>1368</v>
      </c>
      <c r="B57" s="531"/>
      <c r="C57" s="488"/>
      <c r="D57" s="532"/>
      <c r="E57" s="532"/>
      <c r="F57" s="532"/>
      <c r="G57" s="532"/>
      <c r="H57" s="532"/>
      <c r="I57" s="532"/>
      <c r="J57" s="532"/>
      <c r="K57" s="532"/>
      <c r="L57" s="532"/>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c r="AM57" s="532"/>
      <c r="AN57" s="532"/>
      <c r="AO57" s="532"/>
      <c r="AP57" s="532"/>
      <c r="AQ57" s="532"/>
      <c r="AR57" s="532"/>
      <c r="AS57" s="532"/>
      <c r="AT57" s="532"/>
      <c r="AU57" s="532"/>
      <c r="AV57" s="532"/>
      <c r="AW57" s="532"/>
      <c r="AX57" s="532"/>
      <c r="AY57" s="532"/>
      <c r="AZ57" s="532"/>
      <c r="BA57" s="532"/>
      <c r="BB57" s="532"/>
      <c r="BC57" s="532"/>
      <c r="BD57" s="532"/>
      <c r="BE57" s="532"/>
      <c r="BF57" s="532"/>
      <c r="BG57" s="532"/>
      <c r="BH57" s="532"/>
      <c r="BI57" s="532"/>
      <c r="BJ57" s="532"/>
      <c r="BK57" s="532"/>
      <c r="BL57" s="532"/>
      <c r="BM57" s="532"/>
      <c r="BN57" s="532"/>
      <c r="BO57" s="532"/>
      <c r="BP57" s="532"/>
      <c r="BQ57" s="532"/>
      <c r="BR57" s="532"/>
      <c r="BS57" s="532"/>
      <c r="BT57" s="532"/>
      <c r="BU57" s="532"/>
      <c r="BV57" s="532"/>
      <c r="BW57" s="532"/>
      <c r="BX57" s="532"/>
      <c r="BY57" s="532"/>
      <c r="BZ57" s="532"/>
      <c r="CA57" s="532"/>
      <c r="CB57" s="532"/>
      <c r="CC57" s="532"/>
      <c r="CD57" s="532"/>
      <c r="CE57" s="532"/>
      <c r="CF57" s="532"/>
      <c r="CG57" s="532"/>
      <c r="CH57" s="532"/>
      <c r="CI57" s="532"/>
      <c r="CJ57" s="532"/>
      <c r="CK57" s="532"/>
      <c r="CL57" s="532"/>
      <c r="CM57" s="532"/>
      <c r="CN57" s="532"/>
      <c r="CO57" s="532"/>
      <c r="CP57" s="532"/>
      <c r="CQ57" s="532"/>
      <c r="CR57" s="532"/>
      <c r="CS57" s="532"/>
      <c r="CT57" s="532"/>
      <c r="CU57" s="532"/>
      <c r="CV57" s="532"/>
      <c r="CW57" s="532"/>
      <c r="CX57" s="532"/>
      <c r="CY57" s="532"/>
      <c r="CZ57" s="532"/>
      <c r="DA57" s="532"/>
      <c r="DB57" s="532"/>
      <c r="DC57" s="532"/>
      <c r="DD57" s="532"/>
      <c r="DE57" s="532"/>
      <c r="DF57" s="532"/>
      <c r="DG57" s="532"/>
      <c r="DH57" s="532"/>
      <c r="DI57" s="532"/>
      <c r="DJ57" s="532"/>
      <c r="DK57" s="532"/>
      <c r="DL57" s="532"/>
      <c r="DM57" s="532"/>
      <c r="DN57" s="532"/>
      <c r="DO57" s="532"/>
      <c r="DP57" s="532"/>
      <c r="DQ57" s="532"/>
      <c r="DR57" s="532"/>
      <c r="DS57" s="532"/>
      <c r="DT57" s="532"/>
      <c r="DU57" s="532"/>
      <c r="DV57" s="532"/>
      <c r="DW57" s="532"/>
      <c r="DX57" s="532"/>
      <c r="DY57" s="532"/>
      <c r="DZ57" s="532"/>
      <c r="EA57" s="532"/>
      <c r="EB57" s="532"/>
      <c r="EC57" s="532"/>
      <c r="ED57" s="532"/>
      <c r="EE57" s="532"/>
      <c r="EF57" s="532"/>
      <c r="EG57" s="532"/>
      <c r="EH57" s="532"/>
      <c r="EI57" s="532"/>
      <c r="EJ57" s="532"/>
      <c r="EK57" s="532"/>
      <c r="EL57" s="532"/>
      <c r="EM57" s="532"/>
      <c r="EN57" s="532"/>
      <c r="EO57" s="532"/>
      <c r="EP57" s="532"/>
      <c r="EQ57" s="532"/>
      <c r="ER57" s="532"/>
      <c r="ES57" s="532"/>
      <c r="ET57" s="532"/>
      <c r="EU57" s="532"/>
      <c r="EV57" s="532"/>
      <c r="EW57" s="532"/>
      <c r="EX57" s="532"/>
      <c r="EY57" s="532"/>
      <c r="EZ57" s="532"/>
      <c r="FA57" s="532"/>
      <c r="FB57" s="532"/>
      <c r="FC57" s="532"/>
      <c r="FD57" s="532"/>
      <c r="FE57" s="532"/>
      <c r="FF57" s="532"/>
      <c r="FG57" s="532"/>
      <c r="FH57" s="532"/>
      <c r="FI57" s="532"/>
      <c r="FJ57" s="532"/>
      <c r="FK57" s="532"/>
      <c r="FL57" s="532"/>
      <c r="FM57" s="532"/>
      <c r="FN57" s="532"/>
      <c r="FO57" s="532"/>
      <c r="FP57" s="532"/>
      <c r="FQ57" s="532"/>
      <c r="FR57" s="532"/>
      <c r="FS57" s="532"/>
      <c r="FT57" s="532"/>
      <c r="FU57" s="532"/>
      <c r="FV57" s="532"/>
      <c r="FW57" s="532"/>
      <c r="FX57" s="532"/>
      <c r="FY57" s="532"/>
      <c r="FZ57" s="532"/>
      <c r="GA57" s="532"/>
      <c r="GB57" s="532"/>
      <c r="GC57" s="532"/>
      <c r="GD57" s="532"/>
      <c r="GE57" s="532"/>
      <c r="GF57" s="532"/>
      <c r="GG57" s="532"/>
      <c r="GH57" s="532"/>
      <c r="GI57" s="532"/>
      <c r="GJ57" s="532"/>
      <c r="GK57" s="532"/>
      <c r="GL57" s="532"/>
      <c r="GM57" s="532"/>
      <c r="GN57" s="532"/>
      <c r="GO57" s="532"/>
      <c r="GP57" s="532"/>
      <c r="GQ57" s="532"/>
      <c r="GR57" s="532"/>
      <c r="GS57" s="532"/>
      <c r="GT57" s="532"/>
      <c r="GU57" s="532"/>
      <c r="GV57" s="532"/>
      <c r="GW57" s="532"/>
      <c r="GX57" s="532"/>
      <c r="GY57" s="532"/>
      <c r="GZ57" s="532"/>
      <c r="HA57" s="532"/>
      <c r="HB57" s="532"/>
      <c r="HC57" s="532"/>
      <c r="HD57" s="532"/>
      <c r="HE57" s="532"/>
      <c r="HF57" s="532"/>
      <c r="HG57" s="532"/>
      <c r="HH57" s="532"/>
      <c r="HI57" s="532"/>
      <c r="HJ57" s="532"/>
      <c r="HK57" s="532"/>
      <c r="HL57" s="532"/>
      <c r="HM57" s="532"/>
      <c r="HN57" s="532"/>
      <c r="HO57" s="532"/>
      <c r="HP57" s="532"/>
      <c r="HQ57" s="532"/>
      <c r="HR57" s="532"/>
      <c r="HS57" s="532"/>
      <c r="HT57" s="532"/>
      <c r="HU57" s="532"/>
      <c r="HV57" s="532"/>
      <c r="HW57" s="532"/>
      <c r="HX57" s="532"/>
      <c r="HY57" s="532"/>
      <c r="HZ57" s="532"/>
      <c r="IA57" s="532"/>
      <c r="IB57" s="532"/>
      <c r="IC57" s="532"/>
      <c r="ID57" s="532"/>
      <c r="IE57" s="532"/>
      <c r="IF57" s="532"/>
      <c r="IG57" s="532"/>
      <c r="IH57" s="532"/>
      <c r="II57" s="532"/>
      <c r="IJ57" s="532"/>
      <c r="IK57" s="532"/>
      <c r="IL57" s="532"/>
      <c r="IM57" s="532"/>
      <c r="IN57" s="532"/>
      <c r="IO57" s="532"/>
      <c r="IP57" s="532"/>
      <c r="IQ57" s="532"/>
      <c r="IR57" s="532"/>
      <c r="IS57" s="532"/>
      <c r="IT57" s="532"/>
      <c r="IU57" s="532"/>
      <c r="IV57" s="532"/>
      <c r="IW57" s="532"/>
      <c r="IX57" s="532"/>
      <c r="IY57" s="532"/>
      <c r="IZ57" s="532"/>
      <c r="JA57" s="532"/>
      <c r="JB57" s="532"/>
      <c r="JC57" s="532"/>
      <c r="JD57" s="532"/>
      <c r="JE57" s="532"/>
      <c r="JF57" s="532"/>
      <c r="JG57" s="532"/>
      <c r="JH57" s="532"/>
      <c r="JI57" s="532"/>
      <c r="JJ57" s="532"/>
      <c r="JK57" s="532"/>
      <c r="JL57" s="532"/>
      <c r="JM57" s="532"/>
      <c r="JN57" s="532"/>
      <c r="JO57" s="532"/>
      <c r="JP57" s="532"/>
      <c r="JQ57" s="532"/>
      <c r="JR57" s="532"/>
      <c r="JS57" s="532"/>
      <c r="JT57" s="532"/>
      <c r="JU57" s="532"/>
      <c r="JV57" s="532"/>
      <c r="JW57" s="532"/>
      <c r="JX57" s="532"/>
      <c r="JY57" s="532"/>
      <c r="JZ57" s="532"/>
      <c r="KA57" s="532"/>
      <c r="KB57" s="532"/>
      <c r="KC57" s="532"/>
      <c r="KD57" s="532"/>
      <c r="KE57" s="532"/>
      <c r="KF57" s="532"/>
      <c r="KG57" s="532"/>
      <c r="KH57" s="532"/>
      <c r="KI57" s="532"/>
      <c r="KJ57" s="532"/>
      <c r="KK57" s="532"/>
      <c r="KL57" s="532"/>
      <c r="KM57" s="532"/>
      <c r="KN57" s="532"/>
      <c r="KO57" s="532"/>
      <c r="KP57" s="532"/>
      <c r="KQ57" s="532"/>
      <c r="KR57" s="532"/>
      <c r="KS57" s="532"/>
      <c r="KT57" s="532"/>
      <c r="KU57" s="532"/>
      <c r="KV57" s="532"/>
      <c r="KW57" s="532"/>
      <c r="KX57" s="532"/>
      <c r="KY57" s="532"/>
      <c r="KZ57" s="532"/>
      <c r="LA57" s="532"/>
      <c r="LB57" s="532"/>
      <c r="LC57" s="532"/>
      <c r="LD57" s="532"/>
      <c r="LE57" s="532"/>
      <c r="LF57" s="532"/>
      <c r="LG57" s="532"/>
      <c r="LH57" s="532"/>
      <c r="LI57" s="532"/>
      <c r="LJ57" s="532"/>
      <c r="LK57" s="532"/>
      <c r="LL57" s="532"/>
      <c r="LM57" s="532"/>
      <c r="LN57" s="532"/>
      <c r="LO57" s="532"/>
      <c r="LP57" s="532"/>
      <c r="LQ57" s="532"/>
      <c r="LR57" s="532"/>
      <c r="LS57" s="532"/>
      <c r="LT57" s="532"/>
      <c r="LU57" s="532"/>
      <c r="LV57" s="532"/>
      <c r="LW57" s="532"/>
      <c r="LX57" s="532"/>
      <c r="LY57" s="532"/>
      <c r="LZ57" s="532"/>
      <c r="MA57" s="532"/>
      <c r="MB57" s="532"/>
      <c r="MC57" s="532"/>
      <c r="MD57" s="532"/>
      <c r="ME57" s="532"/>
      <c r="MF57" s="532"/>
      <c r="MG57" s="532"/>
      <c r="MH57" s="532"/>
      <c r="MI57" s="532"/>
      <c r="MJ57" s="532"/>
      <c r="MK57" s="532"/>
      <c r="ML57" s="532"/>
      <c r="MM57" s="532"/>
      <c r="MN57" s="532"/>
      <c r="MO57" s="532"/>
      <c r="MP57" s="532"/>
      <c r="MQ57" s="532"/>
      <c r="MR57" s="532"/>
      <c r="MS57" s="532"/>
      <c r="MT57" s="532"/>
      <c r="MU57" s="532"/>
      <c r="MV57" s="532"/>
      <c r="MW57" s="532"/>
      <c r="MX57" s="532"/>
      <c r="MY57" s="532"/>
      <c r="MZ57" s="532"/>
      <c r="NA57" s="532"/>
      <c r="NB57" s="532"/>
      <c r="NC57" s="532"/>
      <c r="ND57" s="532"/>
      <c r="NE57" s="532"/>
      <c r="NF57" s="532"/>
      <c r="NG57" s="532"/>
      <c r="NH57" s="532"/>
      <c r="NI57" s="532"/>
      <c r="NJ57" s="532"/>
      <c r="NK57" s="532"/>
      <c r="NL57" s="532"/>
      <c r="NM57" s="532"/>
      <c r="NN57" s="532"/>
      <c r="NO57" s="532"/>
      <c r="NP57" s="532"/>
      <c r="NQ57" s="532"/>
      <c r="NR57" s="532"/>
      <c r="NS57" s="532"/>
      <c r="NT57" s="532"/>
      <c r="NU57" s="532"/>
      <c r="NV57" s="532"/>
      <c r="NW57" s="532"/>
      <c r="NX57" s="532"/>
      <c r="NY57" s="532"/>
      <c r="NZ57" s="532"/>
      <c r="OA57" s="532"/>
      <c r="OB57" s="532"/>
      <c r="OC57" s="532"/>
      <c r="OD57" s="532"/>
      <c r="OE57" s="532"/>
      <c r="OF57" s="532"/>
      <c r="OG57" s="532"/>
      <c r="OH57" s="532"/>
      <c r="OI57" s="532"/>
      <c r="OJ57" s="532"/>
      <c r="OK57" s="532"/>
      <c r="OL57" s="532"/>
      <c r="OM57" s="532"/>
      <c r="ON57" s="532"/>
      <c r="OO57" s="532"/>
      <c r="OP57" s="532"/>
      <c r="OQ57" s="532"/>
      <c r="OR57" s="532"/>
      <c r="OS57" s="532"/>
      <c r="OT57" s="532"/>
      <c r="OU57" s="532"/>
      <c r="OV57" s="532"/>
      <c r="OW57" s="532"/>
      <c r="OX57" s="532"/>
      <c r="OY57" s="532"/>
      <c r="OZ57" s="532"/>
      <c r="PA57" s="532"/>
      <c r="PB57" s="532"/>
      <c r="PC57" s="532"/>
      <c r="PD57" s="532"/>
      <c r="PE57" s="532"/>
      <c r="PF57" s="532"/>
      <c r="PG57" s="532"/>
      <c r="PH57" s="532"/>
      <c r="PI57" s="532"/>
      <c r="PJ57" s="532"/>
      <c r="PK57" s="532"/>
      <c r="PL57" s="532"/>
      <c r="PM57" s="532"/>
      <c r="PN57" s="532"/>
      <c r="PO57" s="532"/>
      <c r="PP57" s="532"/>
      <c r="PQ57" s="532"/>
      <c r="PR57" s="532"/>
      <c r="PS57" s="532"/>
      <c r="PT57" s="532"/>
      <c r="PU57" s="532"/>
      <c r="PV57" s="532"/>
      <c r="PW57" s="532"/>
      <c r="PX57" s="532"/>
      <c r="PY57" s="532"/>
      <c r="PZ57" s="532"/>
      <c r="QA57" s="532"/>
      <c r="QB57" s="532"/>
      <c r="QC57" s="532"/>
      <c r="QD57" s="532"/>
      <c r="QE57" s="532"/>
      <c r="QF57" s="532"/>
      <c r="QG57" s="532"/>
      <c r="QH57" s="532"/>
      <c r="QI57" s="532"/>
      <c r="QJ57" s="532"/>
      <c r="QK57" s="532"/>
      <c r="QL57" s="532"/>
      <c r="QM57" s="532"/>
      <c r="QN57" s="532"/>
      <c r="QO57" s="532"/>
      <c r="QP57" s="532"/>
      <c r="QQ57" s="532"/>
      <c r="QR57" s="532"/>
      <c r="QS57" s="532"/>
      <c r="QT57" s="532"/>
      <c r="QU57" s="532"/>
      <c r="QV57" s="532"/>
      <c r="QW57" s="532"/>
      <c r="QX57" s="532"/>
      <c r="QY57" s="532"/>
      <c r="QZ57" s="532"/>
      <c r="RA57" s="532"/>
      <c r="RB57" s="532"/>
      <c r="RC57" s="532"/>
      <c r="RD57" s="532"/>
      <c r="RE57" s="532"/>
      <c r="RF57" s="532"/>
      <c r="RG57" s="532"/>
      <c r="RH57" s="532"/>
      <c r="RI57" s="532"/>
      <c r="RJ57" s="532"/>
      <c r="RK57" s="532"/>
      <c r="RL57" s="532"/>
      <c r="RM57" s="532"/>
      <c r="RN57" s="532"/>
      <c r="RO57" s="532"/>
      <c r="RP57" s="532"/>
      <c r="RQ57" s="532"/>
      <c r="RR57" s="532"/>
      <c r="RS57" s="532"/>
      <c r="RT57" s="532"/>
      <c r="RU57" s="532"/>
      <c r="RV57" s="532"/>
      <c r="RW57" s="532"/>
      <c r="RX57" s="532"/>
      <c r="RY57" s="532"/>
      <c r="RZ57" s="532"/>
      <c r="SA57" s="532"/>
      <c r="SB57" s="532"/>
      <c r="SC57" s="532"/>
      <c r="SD57" s="532"/>
      <c r="SE57" s="532"/>
      <c r="SF57" s="532"/>
      <c r="SG57" s="532"/>
      <c r="SH57" s="532"/>
      <c r="SI57" s="532"/>
      <c r="SJ57" s="532"/>
      <c r="SK57" s="532"/>
      <c r="SL57" s="532"/>
      <c r="SM57" s="532"/>
      <c r="SN57" s="532"/>
      <c r="SO57" s="532"/>
      <c r="SP57" s="532"/>
      <c r="SQ57" s="532"/>
      <c r="SR57" s="532"/>
      <c r="SS57" s="532"/>
      <c r="ST57" s="532"/>
      <c r="SU57" s="532"/>
      <c r="SV57" s="532"/>
      <c r="SW57" s="532"/>
      <c r="SX57" s="532"/>
      <c r="SY57" s="532"/>
      <c r="SZ57" s="532"/>
      <c r="TA57" s="532"/>
      <c r="TB57" s="532"/>
      <c r="TC57" s="532"/>
      <c r="TD57" s="532"/>
      <c r="TE57" s="532"/>
      <c r="TF57" s="532"/>
      <c r="TG57" s="532"/>
      <c r="TH57" s="532"/>
      <c r="TI57" s="532"/>
      <c r="TJ57" s="532"/>
      <c r="TK57" s="532"/>
      <c r="TL57" s="532"/>
      <c r="TM57" s="532"/>
      <c r="TN57" s="532"/>
      <c r="TO57" s="532"/>
      <c r="TP57" s="532"/>
      <c r="TQ57" s="532"/>
      <c r="TR57" s="532"/>
      <c r="TS57" s="532"/>
      <c r="TT57" s="532"/>
      <c r="TU57" s="532"/>
      <c r="TV57" s="532"/>
      <c r="TW57" s="532"/>
      <c r="TX57" s="532"/>
      <c r="TY57" s="532"/>
      <c r="TZ57" s="532"/>
      <c r="UA57" s="532"/>
      <c r="UB57" s="532"/>
      <c r="UC57" s="532"/>
      <c r="UD57" s="532"/>
      <c r="UE57" s="532"/>
      <c r="UF57" s="532"/>
      <c r="UG57" s="532"/>
      <c r="UH57" s="532"/>
      <c r="UI57" s="532"/>
      <c r="UJ57" s="532"/>
      <c r="UK57" s="532"/>
      <c r="UL57" s="532"/>
      <c r="UM57" s="532"/>
      <c r="UN57" s="532"/>
      <c r="UO57" s="532"/>
      <c r="UP57" s="532"/>
      <c r="UQ57" s="532"/>
      <c r="UR57" s="532"/>
      <c r="US57" s="532"/>
      <c r="UT57" s="532"/>
      <c r="UU57" s="532"/>
      <c r="UV57" s="532"/>
      <c r="UW57" s="532"/>
      <c r="UX57" s="532"/>
      <c r="UY57" s="532"/>
      <c r="UZ57" s="532"/>
      <c r="VA57" s="532"/>
      <c r="VB57" s="532"/>
      <c r="VC57" s="532"/>
      <c r="VD57" s="532"/>
      <c r="VE57" s="532"/>
      <c r="VF57" s="532"/>
      <c r="VG57" s="532"/>
      <c r="VH57" s="532"/>
      <c r="VI57" s="532"/>
      <c r="VJ57" s="532"/>
      <c r="VK57" s="532"/>
      <c r="VL57" s="532"/>
      <c r="VM57" s="532"/>
      <c r="VN57" s="532"/>
      <c r="VO57" s="532"/>
      <c r="VP57" s="532"/>
      <c r="VQ57" s="532"/>
      <c r="VR57" s="532"/>
      <c r="VS57" s="532"/>
      <c r="VT57" s="532"/>
      <c r="VU57" s="532"/>
      <c r="VV57" s="532"/>
      <c r="VW57" s="532"/>
      <c r="VX57" s="532"/>
      <c r="VY57" s="532"/>
      <c r="VZ57" s="532"/>
      <c r="WA57" s="532"/>
      <c r="WB57" s="532"/>
      <c r="WC57" s="532"/>
      <c r="WD57" s="532"/>
      <c r="WE57" s="532"/>
      <c r="WF57" s="532"/>
      <c r="WG57" s="532"/>
      <c r="WH57" s="532"/>
      <c r="WI57" s="532"/>
      <c r="WJ57" s="532"/>
      <c r="WK57" s="532"/>
      <c r="WL57" s="532"/>
      <c r="WM57" s="532"/>
      <c r="WN57" s="532"/>
      <c r="WO57" s="532"/>
      <c r="WP57" s="532"/>
      <c r="WQ57" s="532"/>
      <c r="WR57" s="532"/>
      <c r="WS57" s="532"/>
      <c r="WT57" s="532"/>
      <c r="WU57" s="532"/>
      <c r="WV57" s="532"/>
      <c r="WW57" s="532"/>
      <c r="WX57" s="532"/>
      <c r="WY57" s="532"/>
      <c r="WZ57" s="532"/>
      <c r="XA57" s="532"/>
      <c r="XB57" s="532"/>
      <c r="XC57" s="532"/>
      <c r="XD57" s="532"/>
      <c r="XE57" s="532"/>
      <c r="XF57" s="532"/>
      <c r="XG57" s="532"/>
      <c r="XH57" s="532"/>
      <c r="XI57" s="532"/>
      <c r="XJ57" s="532"/>
      <c r="XK57" s="532"/>
      <c r="XL57" s="532"/>
      <c r="XM57" s="532"/>
      <c r="XN57" s="532"/>
      <c r="XO57" s="532"/>
      <c r="XP57" s="532"/>
      <c r="XQ57" s="532"/>
      <c r="XR57" s="532"/>
      <c r="XS57" s="532"/>
      <c r="XT57" s="532"/>
      <c r="XU57" s="532"/>
      <c r="XV57" s="532"/>
      <c r="XW57" s="532"/>
      <c r="XX57" s="532"/>
      <c r="XY57" s="532"/>
      <c r="XZ57" s="532"/>
      <c r="YA57" s="532"/>
      <c r="YB57" s="532"/>
      <c r="YC57" s="532"/>
      <c r="YD57" s="532"/>
      <c r="YE57" s="532"/>
      <c r="YF57" s="532"/>
      <c r="YG57" s="532"/>
      <c r="YH57" s="532"/>
      <c r="YI57" s="532"/>
      <c r="YJ57" s="532"/>
      <c r="YK57" s="532"/>
      <c r="YL57" s="532"/>
      <c r="YM57" s="532"/>
      <c r="YN57" s="532"/>
      <c r="YO57" s="532"/>
      <c r="YP57" s="532"/>
      <c r="YQ57" s="532"/>
      <c r="YR57" s="532"/>
      <c r="YS57" s="532"/>
      <c r="YT57" s="532"/>
      <c r="YU57" s="532"/>
      <c r="YV57" s="532"/>
      <c r="YW57" s="532"/>
      <c r="YX57" s="532"/>
      <c r="YY57" s="532"/>
      <c r="YZ57" s="532"/>
      <c r="ZA57" s="532"/>
      <c r="ZB57" s="532"/>
      <c r="ZC57" s="532"/>
      <c r="ZD57" s="532"/>
      <c r="ZE57" s="532"/>
      <c r="ZF57" s="532"/>
      <c r="ZG57" s="532"/>
      <c r="ZH57" s="532"/>
      <c r="ZI57" s="532"/>
      <c r="ZJ57" s="532"/>
      <c r="ZK57" s="532"/>
      <c r="ZL57" s="532"/>
      <c r="ZM57" s="532"/>
      <c r="ZN57" s="532"/>
      <c r="ZO57" s="532"/>
      <c r="ZP57" s="532"/>
      <c r="ZQ57" s="532"/>
      <c r="ZR57" s="532"/>
      <c r="ZS57" s="532"/>
      <c r="ZT57" s="532"/>
      <c r="ZU57" s="532"/>
      <c r="ZV57" s="532"/>
      <c r="ZW57" s="532"/>
      <c r="ZX57" s="532"/>
      <c r="ZY57" s="532"/>
      <c r="ZZ57" s="532"/>
      <c r="AAA57" s="532"/>
      <c r="AAB57" s="532"/>
      <c r="AAC57" s="532"/>
      <c r="AAD57" s="532"/>
      <c r="AAE57" s="532"/>
      <c r="AAF57" s="532"/>
      <c r="AAG57" s="532"/>
      <c r="AAH57" s="532"/>
      <c r="AAI57" s="532"/>
      <c r="AAJ57" s="532"/>
      <c r="AAK57" s="532"/>
      <c r="AAL57" s="532"/>
      <c r="AAM57" s="532"/>
      <c r="AAN57" s="532"/>
      <c r="AAO57" s="532"/>
      <c r="AAP57" s="532"/>
      <c r="AAQ57" s="532"/>
      <c r="AAR57" s="532"/>
      <c r="AAS57" s="532"/>
      <c r="AAT57" s="532"/>
      <c r="AAU57" s="532"/>
      <c r="AAV57" s="532"/>
      <c r="AAW57" s="532"/>
      <c r="AAX57" s="532"/>
      <c r="AAY57" s="532"/>
      <c r="AAZ57" s="532"/>
      <c r="ABA57" s="532"/>
      <c r="ABB57" s="532"/>
      <c r="ABC57" s="532"/>
      <c r="ABD57" s="532"/>
      <c r="ABE57" s="532"/>
      <c r="ABF57" s="532"/>
      <c r="ABG57" s="532"/>
      <c r="ABH57" s="532"/>
      <c r="ABI57" s="532"/>
      <c r="ABJ57" s="532"/>
      <c r="ABK57" s="532"/>
      <c r="ABL57" s="532"/>
      <c r="ABM57" s="532"/>
      <c r="ABN57" s="532"/>
      <c r="ABO57" s="532"/>
      <c r="ABP57" s="532"/>
      <c r="ABQ57" s="532"/>
      <c r="ABR57" s="532"/>
      <c r="ABS57" s="532"/>
      <c r="ABT57" s="532"/>
      <c r="ABU57" s="532"/>
      <c r="ABV57" s="532"/>
      <c r="ABW57" s="532"/>
      <c r="ABX57" s="532"/>
      <c r="ABY57" s="532"/>
      <c r="ABZ57" s="532"/>
      <c r="ACA57" s="532"/>
      <c r="ACB57" s="532"/>
      <c r="ACC57" s="532"/>
      <c r="ACD57" s="532"/>
      <c r="ACE57" s="532"/>
      <c r="ACF57" s="532"/>
      <c r="ACG57" s="532"/>
      <c r="ACH57" s="532"/>
      <c r="ACI57" s="532"/>
      <c r="ACJ57" s="532"/>
      <c r="ACK57" s="532"/>
      <c r="ACL57" s="532"/>
      <c r="ACM57" s="532"/>
      <c r="ACN57" s="532"/>
      <c r="ACO57" s="532"/>
      <c r="ACP57" s="532"/>
      <c r="ACQ57" s="532"/>
      <c r="ACR57" s="532"/>
      <c r="ACS57" s="532"/>
      <c r="ACT57" s="532"/>
      <c r="ACU57" s="532"/>
      <c r="ACV57" s="532"/>
      <c r="ACW57" s="532"/>
      <c r="ACX57" s="532"/>
      <c r="ACY57" s="532"/>
      <c r="ACZ57" s="532"/>
      <c r="ADA57" s="532"/>
      <c r="ADB57" s="532"/>
      <c r="ADC57" s="532"/>
      <c r="ADD57" s="532"/>
      <c r="ADE57" s="532"/>
      <c r="ADF57" s="532"/>
      <c r="ADG57" s="532"/>
      <c r="ADH57" s="532"/>
      <c r="ADI57" s="532"/>
      <c r="ADJ57" s="532"/>
      <c r="ADK57" s="532"/>
      <c r="ADL57" s="532"/>
      <c r="ADM57" s="532"/>
      <c r="ADN57" s="532"/>
      <c r="ADO57" s="532"/>
      <c r="ADP57" s="532"/>
      <c r="ADQ57" s="532"/>
      <c r="ADR57" s="532"/>
      <c r="ADS57" s="532"/>
      <c r="ADT57" s="532"/>
      <c r="ADU57" s="532"/>
      <c r="ADV57" s="532"/>
      <c r="ADW57" s="532"/>
      <c r="ADX57" s="532"/>
      <c r="ADY57" s="532"/>
      <c r="ADZ57" s="532"/>
      <c r="AEA57" s="532"/>
      <c r="AEB57" s="532"/>
      <c r="AEC57" s="532"/>
      <c r="AED57" s="532"/>
      <c r="AEE57" s="532"/>
      <c r="AEF57" s="532"/>
      <c r="AEG57" s="532"/>
      <c r="AEH57" s="532"/>
      <c r="AEI57" s="532"/>
      <c r="AEJ57" s="532"/>
      <c r="AEK57" s="532"/>
      <c r="AEL57" s="532"/>
      <c r="AEM57" s="532"/>
      <c r="AEN57" s="532"/>
      <c r="AEO57" s="532"/>
      <c r="AEP57" s="532"/>
      <c r="AEQ57" s="532"/>
      <c r="AER57" s="532"/>
      <c r="AES57" s="532"/>
      <c r="AET57" s="532"/>
      <c r="AEU57" s="532"/>
      <c r="AEV57" s="532"/>
      <c r="AEW57" s="532"/>
      <c r="AEX57" s="532"/>
      <c r="AEY57" s="532"/>
      <c r="AEZ57" s="532"/>
      <c r="AFA57" s="532"/>
      <c r="AFB57" s="532"/>
      <c r="AFC57" s="532"/>
      <c r="AFD57" s="532"/>
      <c r="AFE57" s="532"/>
      <c r="AFF57" s="532"/>
      <c r="AFG57" s="532"/>
      <c r="AFH57" s="532"/>
      <c r="AFI57" s="532"/>
      <c r="AFJ57" s="532"/>
      <c r="AFK57" s="532"/>
      <c r="AFL57" s="532"/>
      <c r="AFM57" s="532"/>
      <c r="AFN57" s="532"/>
      <c r="AFO57" s="532"/>
      <c r="AFP57" s="532"/>
      <c r="AFQ57" s="532"/>
      <c r="AFR57" s="532"/>
      <c r="AFS57" s="532"/>
      <c r="AFT57" s="532"/>
      <c r="AFU57" s="532"/>
      <c r="AFV57" s="532"/>
      <c r="AFW57" s="532"/>
      <c r="AFX57" s="532"/>
      <c r="AFY57" s="532"/>
      <c r="AFZ57" s="532"/>
      <c r="AGA57" s="532"/>
      <c r="AGB57" s="532"/>
      <c r="AGC57" s="532"/>
      <c r="AGD57" s="532"/>
      <c r="AGE57" s="532"/>
      <c r="AGF57" s="532"/>
      <c r="AGG57" s="532"/>
      <c r="AGH57" s="532"/>
      <c r="AGI57" s="532"/>
      <c r="AGJ57" s="532"/>
      <c r="AGK57" s="532"/>
      <c r="AGL57" s="532"/>
      <c r="AGM57" s="532"/>
      <c r="AGN57" s="532"/>
      <c r="AGO57" s="532"/>
      <c r="AGP57" s="532"/>
      <c r="AGQ57" s="532"/>
      <c r="AGR57" s="532"/>
      <c r="AGS57" s="532"/>
      <c r="AGT57" s="532"/>
      <c r="AGU57" s="532"/>
      <c r="AGV57" s="532"/>
      <c r="AGW57" s="532"/>
      <c r="AGX57" s="532"/>
      <c r="AGY57" s="532"/>
      <c r="AGZ57" s="532"/>
      <c r="AHA57" s="532"/>
      <c r="AHB57" s="532"/>
      <c r="AHC57" s="532"/>
      <c r="AHD57" s="532"/>
      <c r="AHE57" s="532"/>
      <c r="AHF57" s="532"/>
      <c r="AHG57" s="532"/>
      <c r="AHH57" s="532"/>
      <c r="AHI57" s="532"/>
      <c r="AHJ57" s="532"/>
      <c r="AHK57" s="532"/>
      <c r="AHL57" s="532"/>
      <c r="AHM57" s="532"/>
      <c r="AHN57" s="532"/>
      <c r="AHO57" s="532"/>
      <c r="AHP57" s="532"/>
      <c r="AHQ57" s="532"/>
      <c r="AHR57" s="532"/>
      <c r="AHS57" s="532"/>
      <c r="AHT57" s="532"/>
      <c r="AHU57" s="532"/>
      <c r="AHV57" s="532"/>
      <c r="AHW57" s="532"/>
      <c r="AHX57" s="532"/>
      <c r="AHY57" s="532"/>
      <c r="AHZ57" s="532"/>
      <c r="AIA57" s="532"/>
      <c r="AIB57" s="532"/>
      <c r="AIC57" s="532"/>
      <c r="AID57" s="532"/>
      <c r="AIE57" s="532"/>
      <c r="AIF57" s="532"/>
      <c r="AIG57" s="532"/>
      <c r="AIH57" s="532"/>
      <c r="AII57" s="532"/>
      <c r="AIJ57" s="532"/>
      <c r="AIK57" s="532"/>
      <c r="AIL57" s="532"/>
      <c r="AIM57" s="532"/>
      <c r="AIN57" s="532"/>
      <c r="AIO57" s="532"/>
      <c r="AIP57" s="532"/>
      <c r="AIQ57" s="532"/>
      <c r="AIR57" s="532"/>
      <c r="AIS57" s="532"/>
      <c r="AIT57" s="532"/>
      <c r="AIU57" s="532"/>
      <c r="AIV57" s="532"/>
      <c r="AIW57" s="532"/>
      <c r="AIX57" s="532"/>
      <c r="AIY57" s="532"/>
      <c r="AIZ57" s="532"/>
      <c r="AJA57" s="532"/>
      <c r="AJB57" s="532"/>
      <c r="AJC57" s="532"/>
      <c r="AJD57" s="532"/>
      <c r="AJE57" s="532"/>
      <c r="AJF57" s="532"/>
      <c r="AJG57" s="532"/>
      <c r="AJH57" s="532"/>
      <c r="AJI57" s="532"/>
      <c r="AJJ57" s="532"/>
      <c r="AJK57" s="532"/>
      <c r="AJL57" s="532"/>
      <c r="AJM57" s="532"/>
      <c r="AJN57" s="532"/>
      <c r="AJO57" s="532"/>
      <c r="AJP57" s="532"/>
      <c r="AJQ57" s="532"/>
      <c r="AJR57" s="532"/>
      <c r="AJS57" s="532"/>
      <c r="AJT57" s="532"/>
      <c r="AJU57" s="532"/>
      <c r="AJV57" s="532"/>
      <c r="AJW57" s="532"/>
      <c r="AJX57" s="532"/>
      <c r="AJY57" s="532"/>
      <c r="AJZ57" s="532"/>
      <c r="AKA57" s="532"/>
      <c r="AKB57" s="532"/>
      <c r="AKC57" s="532"/>
      <c r="AKD57" s="532"/>
      <c r="AKE57" s="532"/>
      <c r="AKF57" s="532"/>
      <c r="AKG57" s="532"/>
      <c r="AKH57" s="532"/>
      <c r="AKI57" s="532"/>
      <c r="AKJ57" s="532"/>
      <c r="AKK57" s="532"/>
      <c r="AKL57" s="532"/>
      <c r="AKM57" s="532"/>
      <c r="AKN57" s="532"/>
      <c r="AKO57" s="532"/>
      <c r="AKP57" s="532"/>
      <c r="AKQ57" s="532"/>
      <c r="AKR57" s="532"/>
      <c r="AKS57" s="532"/>
      <c r="AKT57" s="532"/>
      <c r="AKU57" s="532"/>
      <c r="AKV57" s="532"/>
      <c r="AKW57" s="532"/>
      <c r="AKX57" s="532"/>
      <c r="AKY57" s="532"/>
      <c r="AKZ57" s="532"/>
      <c r="ALA57" s="532"/>
      <c r="ALB57" s="532"/>
      <c r="ALC57" s="532"/>
      <c r="ALD57" s="532"/>
      <c r="ALE57" s="532"/>
      <c r="ALF57" s="532"/>
      <c r="ALG57" s="532"/>
      <c r="ALH57" s="532"/>
      <c r="ALI57" s="532"/>
      <c r="ALJ57" s="532"/>
      <c r="ALK57" s="532"/>
      <c r="ALL57" s="532"/>
      <c r="ALM57" s="532"/>
      <c r="ALN57" s="532"/>
      <c r="ALO57" s="532"/>
      <c r="ALP57" s="532"/>
      <c r="ALQ57" s="532"/>
      <c r="ALR57" s="532"/>
      <c r="ALS57" s="532"/>
      <c r="ALT57" s="532"/>
      <c r="ALU57" s="532"/>
      <c r="ALV57" s="532"/>
      <c r="ALW57" s="532"/>
      <c r="ALX57" s="532"/>
      <c r="ALY57" s="532"/>
      <c r="ALZ57" s="532"/>
      <c r="AMA57" s="532"/>
      <c r="AMB57" s="532"/>
      <c r="AMC57" s="532"/>
      <c r="AMD57" s="532"/>
      <c r="AME57" s="532"/>
      <c r="AMF57" s="532"/>
      <c r="AMG57" s="532"/>
      <c r="AMH57" s="532"/>
      <c r="AMI57" s="532"/>
      <c r="AMJ57" s="532"/>
      <c r="AMK57" s="532"/>
      <c r="AML57" s="532"/>
      <c r="AMM57" s="532"/>
      <c r="AMN57" s="532"/>
      <c r="AMO57" s="532"/>
      <c r="AMP57" s="532"/>
      <c r="AMQ57" s="532"/>
      <c r="AMR57" s="532"/>
      <c r="AMS57" s="532"/>
      <c r="AMT57" s="532"/>
      <c r="AMU57" s="532"/>
      <c r="AMV57" s="532"/>
      <c r="AMW57" s="532"/>
      <c r="AMX57" s="532"/>
      <c r="AMY57" s="532"/>
      <c r="AMZ57" s="532"/>
      <c r="ANA57" s="532"/>
      <c r="ANB57" s="532"/>
      <c r="ANC57" s="532"/>
      <c r="AND57" s="532"/>
      <c r="ANE57" s="532"/>
      <c r="ANF57" s="532"/>
      <c r="ANG57" s="532"/>
      <c r="ANH57" s="532"/>
      <c r="ANI57" s="532"/>
      <c r="ANJ57" s="532"/>
      <c r="ANK57" s="532"/>
      <c r="ANL57" s="532"/>
      <c r="ANM57" s="532"/>
      <c r="ANN57" s="532"/>
      <c r="ANO57" s="532"/>
      <c r="ANP57" s="532"/>
      <c r="ANQ57" s="532"/>
      <c r="ANR57" s="532"/>
      <c r="ANS57" s="532"/>
      <c r="ANT57" s="532"/>
      <c r="ANU57" s="532"/>
      <c r="ANV57" s="532"/>
      <c r="ANW57" s="532"/>
      <c r="ANX57" s="532"/>
      <c r="ANY57" s="532"/>
      <c r="ANZ57" s="532"/>
      <c r="AOA57" s="532"/>
      <c r="AOB57" s="532"/>
      <c r="AOC57" s="532"/>
      <c r="AOD57" s="532"/>
      <c r="AOE57" s="532"/>
      <c r="AOF57" s="532"/>
      <c r="AOG57" s="532"/>
      <c r="AOH57" s="532"/>
      <c r="AOI57" s="532"/>
      <c r="AOJ57" s="532"/>
      <c r="AOK57" s="532"/>
      <c r="AOL57" s="532"/>
      <c r="AOM57" s="532"/>
      <c r="AON57" s="532"/>
      <c r="AOO57" s="532"/>
      <c r="AOP57" s="532"/>
      <c r="AOQ57" s="532"/>
      <c r="AOR57" s="532"/>
      <c r="AOS57" s="532"/>
      <c r="AOT57" s="532"/>
      <c r="AOU57" s="532"/>
      <c r="AOV57" s="532"/>
      <c r="AOW57" s="532"/>
      <c r="AOX57" s="532"/>
      <c r="AOY57" s="532"/>
      <c r="AOZ57" s="532"/>
      <c r="APA57" s="532"/>
      <c r="APB57" s="532"/>
      <c r="APC57" s="532"/>
      <c r="APD57" s="532"/>
      <c r="APE57" s="532"/>
      <c r="APF57" s="532"/>
      <c r="APG57" s="532"/>
      <c r="APH57" s="532"/>
      <c r="API57" s="532"/>
      <c r="APJ57" s="532"/>
      <c r="APK57" s="532"/>
      <c r="APL57" s="532"/>
      <c r="APM57" s="532"/>
      <c r="APN57" s="532"/>
      <c r="APO57" s="532"/>
      <c r="APP57" s="532"/>
      <c r="APQ57" s="532"/>
      <c r="APR57" s="532"/>
      <c r="APS57" s="532"/>
      <c r="APT57" s="532"/>
      <c r="APU57" s="532"/>
      <c r="APV57" s="532"/>
      <c r="APW57" s="532"/>
      <c r="APX57" s="532"/>
      <c r="APY57" s="532"/>
      <c r="APZ57" s="532"/>
      <c r="AQA57" s="532"/>
      <c r="AQB57" s="532"/>
      <c r="AQC57" s="532"/>
      <c r="AQD57" s="532"/>
      <c r="AQE57" s="532"/>
      <c r="AQF57" s="532"/>
      <c r="AQG57" s="532"/>
      <c r="AQH57" s="532"/>
      <c r="AQI57" s="532"/>
      <c r="AQJ57" s="532"/>
      <c r="AQK57" s="532"/>
      <c r="AQL57" s="532"/>
      <c r="AQM57" s="532"/>
      <c r="AQN57" s="532"/>
      <c r="AQO57" s="532"/>
      <c r="AQP57" s="532"/>
      <c r="AQQ57" s="532"/>
      <c r="AQR57" s="532"/>
      <c r="AQS57" s="532"/>
      <c r="AQT57" s="532"/>
      <c r="AQU57" s="532"/>
      <c r="AQV57" s="532"/>
      <c r="AQW57" s="532"/>
      <c r="AQX57" s="532"/>
      <c r="AQY57" s="532"/>
      <c r="AQZ57" s="532"/>
      <c r="ARA57" s="532"/>
      <c r="ARB57" s="532"/>
      <c r="ARC57" s="532"/>
      <c r="ARD57" s="532"/>
      <c r="ARE57" s="532"/>
      <c r="ARF57" s="532"/>
      <c r="ARG57" s="532"/>
      <c r="ARH57" s="532"/>
      <c r="ARI57" s="532"/>
      <c r="ARJ57" s="532"/>
      <c r="ARK57" s="532"/>
      <c r="ARL57" s="532"/>
      <c r="ARM57" s="532"/>
      <c r="ARN57" s="532"/>
      <c r="ARO57" s="532"/>
      <c r="ARP57" s="532"/>
      <c r="ARQ57" s="532"/>
      <c r="ARR57" s="532"/>
      <c r="ARS57" s="532"/>
      <c r="ART57" s="532"/>
      <c r="ARU57" s="532"/>
      <c r="ARV57" s="532"/>
      <c r="ARW57" s="532"/>
      <c r="ARX57" s="532"/>
      <c r="ARY57" s="532"/>
      <c r="ARZ57" s="532"/>
      <c r="ASA57" s="532"/>
      <c r="ASB57" s="532"/>
      <c r="ASC57" s="532"/>
      <c r="ASD57" s="532"/>
      <c r="ASE57" s="532"/>
      <c r="ASF57" s="532"/>
      <c r="ASG57" s="532"/>
      <c r="ASH57" s="532"/>
      <c r="ASI57" s="532"/>
      <c r="ASJ57" s="532"/>
      <c r="ASK57" s="532"/>
      <c r="ASL57" s="532"/>
      <c r="ASM57" s="532"/>
      <c r="ASN57" s="532"/>
      <c r="ASO57" s="532"/>
      <c r="ASP57" s="532"/>
      <c r="ASQ57" s="532"/>
      <c r="ASR57" s="532"/>
      <c r="ASS57" s="532"/>
      <c r="AST57" s="532"/>
      <c r="ASU57" s="532"/>
      <c r="ASV57" s="532"/>
      <c r="ASW57" s="532"/>
      <c r="ASX57" s="532"/>
      <c r="ASY57" s="532"/>
      <c r="ASZ57" s="532"/>
      <c r="ATA57" s="532"/>
      <c r="ATB57" s="532"/>
      <c r="ATC57" s="532"/>
      <c r="ATD57" s="532"/>
      <c r="ATE57" s="532"/>
      <c r="ATF57" s="532"/>
      <c r="ATG57" s="532"/>
      <c r="ATH57" s="532"/>
      <c r="ATI57" s="532"/>
      <c r="ATJ57" s="532"/>
      <c r="ATK57" s="532"/>
      <c r="ATL57" s="532"/>
      <c r="ATM57" s="532"/>
      <c r="ATN57" s="532"/>
      <c r="ATO57" s="532"/>
      <c r="ATP57" s="532"/>
      <c r="ATQ57" s="532"/>
      <c r="ATR57" s="532"/>
      <c r="ATS57" s="532"/>
      <c r="ATT57" s="532"/>
      <c r="ATU57" s="532"/>
      <c r="ATV57" s="532"/>
      <c r="ATW57" s="532"/>
      <c r="ATX57" s="532"/>
      <c r="ATY57" s="532"/>
      <c r="ATZ57" s="532"/>
      <c r="AUA57" s="532"/>
      <c r="AUB57" s="532"/>
      <c r="AUC57" s="532"/>
      <c r="AUD57" s="532"/>
      <c r="AUE57" s="532"/>
      <c r="AUF57" s="532"/>
      <c r="AUG57" s="532"/>
      <c r="AUH57" s="532"/>
      <c r="AUI57" s="532"/>
      <c r="AUJ57" s="532"/>
      <c r="AUK57" s="532"/>
      <c r="AUL57" s="532"/>
      <c r="AUM57" s="532"/>
      <c r="AUN57" s="532"/>
      <c r="AUO57" s="532"/>
      <c r="AUP57" s="532"/>
      <c r="AUQ57" s="532"/>
      <c r="AUR57" s="532"/>
      <c r="AUS57" s="532"/>
      <c r="AUT57" s="532"/>
      <c r="AUU57" s="532"/>
      <c r="AUV57" s="532"/>
      <c r="AUW57" s="532"/>
      <c r="AUX57" s="532"/>
      <c r="AUY57" s="532"/>
      <c r="AUZ57" s="532"/>
      <c r="AVA57" s="532"/>
      <c r="AVB57" s="532"/>
      <c r="AVC57" s="532"/>
      <c r="AVD57" s="532"/>
      <c r="AVE57" s="532"/>
      <c r="AVF57" s="532"/>
      <c r="AVG57" s="532"/>
      <c r="AVH57" s="532"/>
      <c r="AVI57" s="532"/>
      <c r="AVJ57" s="532"/>
      <c r="AVK57" s="532"/>
      <c r="AVL57" s="532"/>
      <c r="AVM57" s="532"/>
      <c r="AVN57" s="532"/>
      <c r="AVO57" s="532"/>
      <c r="AVP57" s="532"/>
      <c r="AVQ57" s="532"/>
      <c r="AVR57" s="532"/>
      <c r="AVS57" s="532"/>
      <c r="AVT57" s="532"/>
      <c r="AVU57" s="532"/>
      <c r="AVV57" s="532"/>
      <c r="AVW57" s="532"/>
      <c r="AVX57" s="532"/>
      <c r="AVY57" s="532"/>
      <c r="AVZ57" s="532"/>
      <c r="AWA57" s="532"/>
      <c r="AWB57" s="532"/>
      <c r="AWC57" s="532"/>
      <c r="AWD57" s="532"/>
      <c r="AWE57" s="532"/>
      <c r="AWF57" s="532"/>
      <c r="AWG57" s="532"/>
      <c r="AWH57" s="532"/>
      <c r="AWI57" s="532"/>
      <c r="AWJ57" s="532"/>
      <c r="AWK57" s="532"/>
      <c r="AWL57" s="532"/>
      <c r="AWM57" s="532"/>
      <c r="AWN57" s="532"/>
      <c r="AWO57" s="532"/>
      <c r="AWP57" s="532"/>
      <c r="AWQ57" s="532"/>
      <c r="AWR57" s="532"/>
      <c r="AWS57" s="532"/>
      <c r="AWT57" s="532"/>
      <c r="AWU57" s="532"/>
      <c r="AWV57" s="532"/>
      <c r="AWW57" s="532"/>
      <c r="AWX57" s="532"/>
      <c r="AWY57" s="532"/>
      <c r="AWZ57" s="532"/>
      <c r="AXA57" s="532"/>
      <c r="AXB57" s="532"/>
      <c r="AXC57" s="532"/>
      <c r="AXD57" s="532"/>
      <c r="AXE57" s="532"/>
      <c r="AXF57" s="532"/>
      <c r="AXG57" s="532"/>
      <c r="AXH57" s="532"/>
      <c r="AXI57" s="532"/>
      <c r="AXJ57" s="532"/>
      <c r="AXK57" s="532"/>
      <c r="AXL57" s="532"/>
      <c r="AXM57" s="532"/>
      <c r="AXN57" s="532"/>
      <c r="AXO57" s="532"/>
      <c r="AXP57" s="532"/>
      <c r="AXQ57" s="532"/>
      <c r="AXR57" s="532"/>
      <c r="AXS57" s="532"/>
      <c r="AXT57" s="532"/>
      <c r="AXU57" s="532"/>
      <c r="AXV57" s="532"/>
      <c r="AXW57" s="532"/>
      <c r="AXX57" s="532"/>
      <c r="AXY57" s="532"/>
      <c r="AXZ57" s="532"/>
      <c r="AYA57" s="532"/>
      <c r="AYB57" s="532"/>
      <c r="AYC57" s="532"/>
      <c r="AYD57" s="532"/>
      <c r="AYE57" s="532"/>
      <c r="AYF57" s="532"/>
      <c r="AYG57" s="532"/>
      <c r="AYH57" s="532"/>
      <c r="AYI57" s="532"/>
      <c r="AYJ57" s="532"/>
      <c r="AYK57" s="532"/>
      <c r="AYL57" s="532"/>
      <c r="AYM57" s="532"/>
      <c r="AYN57" s="532"/>
      <c r="AYO57" s="532"/>
      <c r="AYP57" s="532"/>
      <c r="AYQ57" s="532"/>
      <c r="AYR57" s="532"/>
      <c r="AYS57" s="532"/>
      <c r="AYT57" s="532"/>
      <c r="AYU57" s="532"/>
      <c r="AYV57" s="532"/>
      <c r="AYW57" s="532"/>
      <c r="AYX57" s="532"/>
      <c r="AYY57" s="532"/>
      <c r="AYZ57" s="532"/>
      <c r="AZA57" s="532"/>
      <c r="AZB57" s="532"/>
      <c r="AZC57" s="532"/>
      <c r="AZD57" s="532"/>
      <c r="AZE57" s="532"/>
      <c r="AZF57" s="532"/>
      <c r="AZG57" s="532"/>
      <c r="AZH57" s="532"/>
      <c r="AZI57" s="532"/>
      <c r="AZJ57" s="532"/>
      <c r="AZK57" s="532"/>
      <c r="AZL57" s="532"/>
      <c r="AZM57" s="532"/>
      <c r="AZN57" s="532"/>
      <c r="AZO57" s="532"/>
      <c r="AZP57" s="532"/>
      <c r="AZQ57" s="532"/>
      <c r="AZR57" s="532"/>
      <c r="AZS57" s="532"/>
      <c r="AZT57" s="532"/>
      <c r="AZU57" s="532"/>
      <c r="AZV57" s="532"/>
      <c r="AZW57" s="532"/>
      <c r="AZX57" s="532"/>
      <c r="AZY57" s="532"/>
      <c r="AZZ57" s="532"/>
      <c r="BAA57" s="532"/>
      <c r="BAB57" s="532"/>
      <c r="BAC57" s="532"/>
      <c r="BAD57" s="532"/>
      <c r="BAE57" s="532"/>
      <c r="BAF57" s="532"/>
      <c r="BAG57" s="532"/>
      <c r="BAH57" s="532"/>
      <c r="BAI57" s="532"/>
      <c r="BAJ57" s="532"/>
      <c r="BAK57" s="532"/>
      <c r="BAL57" s="532"/>
      <c r="BAM57" s="532"/>
      <c r="BAN57" s="532"/>
      <c r="BAO57" s="532"/>
      <c r="BAP57" s="532"/>
      <c r="BAQ57" s="532"/>
      <c r="BAR57" s="532"/>
      <c r="BAS57" s="532"/>
      <c r="BAT57" s="532"/>
      <c r="BAU57" s="532"/>
      <c r="BAV57" s="532"/>
      <c r="BAW57" s="532"/>
      <c r="BAX57" s="532"/>
      <c r="BAY57" s="532"/>
      <c r="BAZ57" s="532"/>
      <c r="BBA57" s="532"/>
      <c r="BBB57" s="532"/>
      <c r="BBC57" s="532"/>
      <c r="BBD57" s="532"/>
      <c r="BBE57" s="532"/>
      <c r="BBF57" s="532"/>
      <c r="BBG57" s="532"/>
      <c r="BBH57" s="532"/>
      <c r="BBI57" s="532"/>
      <c r="BBJ57" s="532"/>
      <c r="BBK57" s="532"/>
      <c r="BBL57" s="532"/>
      <c r="BBM57" s="532"/>
      <c r="BBN57" s="532"/>
      <c r="BBO57" s="532"/>
      <c r="BBP57" s="532"/>
      <c r="BBQ57" s="532"/>
      <c r="BBR57" s="532"/>
      <c r="BBS57" s="532"/>
      <c r="BBT57" s="532"/>
      <c r="BBU57" s="532"/>
      <c r="BBV57" s="532"/>
      <c r="BBW57" s="532"/>
      <c r="BBX57" s="532"/>
      <c r="BBY57" s="532"/>
      <c r="BBZ57" s="532"/>
      <c r="BCA57" s="532"/>
      <c r="BCB57" s="532"/>
      <c r="BCC57" s="532"/>
      <c r="BCD57" s="532"/>
      <c r="BCE57" s="532"/>
      <c r="BCF57" s="532"/>
      <c r="BCG57" s="532"/>
      <c r="BCH57" s="532"/>
      <c r="BCI57" s="532"/>
      <c r="BCJ57" s="532"/>
      <c r="BCK57" s="532"/>
      <c r="BCL57" s="532"/>
      <c r="BCM57" s="532"/>
      <c r="BCN57" s="532"/>
      <c r="BCO57" s="532"/>
      <c r="BCP57" s="532"/>
      <c r="BCQ57" s="532"/>
      <c r="BCR57" s="532"/>
      <c r="BCS57" s="532"/>
      <c r="BCT57" s="532"/>
      <c r="BCU57" s="532"/>
      <c r="BCV57" s="532"/>
      <c r="BCW57" s="532"/>
      <c r="BCX57" s="532"/>
      <c r="BCY57" s="532"/>
      <c r="BCZ57" s="532"/>
      <c r="BDA57" s="532"/>
      <c r="BDB57" s="532"/>
      <c r="BDC57" s="532"/>
      <c r="BDD57" s="532"/>
      <c r="BDE57" s="532"/>
      <c r="BDF57" s="532"/>
      <c r="BDG57" s="532"/>
      <c r="BDH57" s="532"/>
      <c r="BDI57" s="532"/>
      <c r="BDJ57" s="532"/>
      <c r="BDK57" s="532"/>
      <c r="BDL57" s="532"/>
      <c r="BDM57" s="532"/>
      <c r="BDN57" s="532"/>
      <c r="BDO57" s="532"/>
      <c r="BDP57" s="532"/>
      <c r="BDQ57" s="532"/>
      <c r="BDR57" s="532"/>
      <c r="BDS57" s="532"/>
      <c r="BDT57" s="532"/>
      <c r="BDU57" s="532"/>
      <c r="BDV57" s="532"/>
      <c r="BDW57" s="532"/>
      <c r="BDX57" s="532"/>
      <c r="BDY57" s="532"/>
      <c r="BDZ57" s="532"/>
      <c r="BEA57" s="532"/>
      <c r="BEB57" s="532"/>
      <c r="BEC57" s="532"/>
      <c r="BED57" s="532"/>
      <c r="BEE57" s="532"/>
      <c r="BEF57" s="532"/>
      <c r="BEG57" s="532"/>
      <c r="BEH57" s="532"/>
      <c r="BEI57" s="532"/>
      <c r="BEJ57" s="532"/>
      <c r="BEK57" s="532"/>
      <c r="BEL57" s="532"/>
      <c r="BEM57" s="532"/>
      <c r="BEN57" s="532"/>
      <c r="BEO57" s="532"/>
      <c r="BEP57" s="532"/>
      <c r="BEQ57" s="532"/>
      <c r="BER57" s="532"/>
      <c r="BES57" s="532"/>
      <c r="BET57" s="532"/>
      <c r="BEU57" s="532"/>
      <c r="BEV57" s="532"/>
      <c r="BEW57" s="532"/>
      <c r="BEX57" s="532"/>
      <c r="BEY57" s="532"/>
      <c r="BEZ57" s="532"/>
      <c r="BFA57" s="532"/>
      <c r="BFB57" s="532"/>
      <c r="BFC57" s="532"/>
      <c r="BFD57" s="532"/>
      <c r="BFE57" s="532"/>
      <c r="BFF57" s="532"/>
      <c r="BFG57" s="532"/>
      <c r="BFH57" s="532"/>
      <c r="BFI57" s="532"/>
      <c r="BFJ57" s="532"/>
      <c r="BFK57" s="532"/>
      <c r="BFL57" s="532"/>
      <c r="BFM57" s="532"/>
      <c r="BFN57" s="532"/>
      <c r="BFO57" s="532"/>
      <c r="BFP57" s="532"/>
      <c r="BFQ57" s="532"/>
      <c r="BFR57" s="532"/>
      <c r="BFS57" s="532"/>
      <c r="BFT57" s="532"/>
      <c r="BFU57" s="532"/>
      <c r="BFV57" s="532"/>
      <c r="BFW57" s="532"/>
      <c r="BFX57" s="532"/>
      <c r="BFY57" s="532"/>
      <c r="BFZ57" s="532"/>
      <c r="BGA57" s="532"/>
      <c r="BGB57" s="532"/>
      <c r="BGC57" s="532"/>
      <c r="BGD57" s="532"/>
      <c r="BGE57" s="532"/>
      <c r="BGF57" s="532"/>
      <c r="BGG57" s="532"/>
      <c r="BGH57" s="532"/>
      <c r="BGI57" s="532"/>
      <c r="BGJ57" s="532"/>
      <c r="BGK57" s="532"/>
      <c r="BGL57" s="532"/>
      <c r="BGM57" s="532"/>
      <c r="BGN57" s="532"/>
      <c r="BGO57" s="532"/>
      <c r="BGP57" s="532"/>
      <c r="BGQ57" s="532"/>
      <c r="BGR57" s="532"/>
      <c r="BGS57" s="532"/>
      <c r="BGT57" s="532"/>
      <c r="BGU57" s="532"/>
      <c r="BGV57" s="532"/>
      <c r="BGW57" s="532"/>
      <c r="BGX57" s="532"/>
      <c r="BGY57" s="532"/>
      <c r="BGZ57" s="532"/>
      <c r="BHA57" s="532"/>
      <c r="BHB57" s="532"/>
      <c r="BHC57" s="532"/>
      <c r="BHD57" s="532"/>
      <c r="BHE57" s="532"/>
      <c r="BHF57" s="532"/>
      <c r="BHG57" s="532"/>
      <c r="BHH57" s="532"/>
      <c r="BHI57" s="532"/>
      <c r="BHJ57" s="532"/>
      <c r="BHK57" s="532"/>
      <c r="BHL57" s="532"/>
      <c r="BHM57" s="532"/>
      <c r="BHN57" s="532"/>
      <c r="BHO57" s="532"/>
      <c r="BHP57" s="532"/>
      <c r="BHQ57" s="532"/>
      <c r="BHR57" s="532"/>
      <c r="BHS57" s="532"/>
      <c r="BHT57" s="532"/>
      <c r="BHU57" s="532"/>
      <c r="BHV57" s="532"/>
      <c r="BHW57" s="532"/>
      <c r="BHX57" s="532"/>
      <c r="BHY57" s="532"/>
      <c r="BHZ57" s="532"/>
      <c r="BIA57" s="532"/>
      <c r="BIB57" s="532"/>
      <c r="BIC57" s="532"/>
      <c r="BID57" s="532"/>
      <c r="BIE57" s="532"/>
      <c r="BIF57" s="532"/>
      <c r="BIG57" s="532"/>
      <c r="BIH57" s="532"/>
      <c r="BII57" s="532"/>
      <c r="BIJ57" s="532"/>
      <c r="BIK57" s="532"/>
      <c r="BIL57" s="532"/>
      <c r="BIM57" s="532"/>
      <c r="BIN57" s="532"/>
      <c r="BIO57" s="532"/>
      <c r="BIP57" s="532"/>
      <c r="BIQ57" s="532"/>
      <c r="BIR57" s="532"/>
      <c r="BIS57" s="532"/>
      <c r="BIT57" s="532"/>
      <c r="BIU57" s="532"/>
      <c r="BIV57" s="532"/>
      <c r="BIW57" s="532"/>
      <c r="BIX57" s="532"/>
      <c r="BIY57" s="532"/>
      <c r="BIZ57" s="532"/>
      <c r="BJA57" s="532"/>
      <c r="BJB57" s="532"/>
      <c r="BJC57" s="532"/>
      <c r="BJD57" s="532"/>
      <c r="BJE57" s="532"/>
      <c r="BJF57" s="532"/>
      <c r="BJG57" s="532"/>
      <c r="BJH57" s="532"/>
      <c r="BJI57" s="532"/>
      <c r="BJJ57" s="532"/>
      <c r="BJK57" s="532"/>
      <c r="BJL57" s="532"/>
      <c r="BJM57" s="532"/>
      <c r="BJN57" s="532"/>
      <c r="BJO57" s="532"/>
      <c r="BJP57" s="532"/>
      <c r="BJQ57" s="532"/>
      <c r="BJR57" s="532"/>
      <c r="BJS57" s="532"/>
      <c r="BJT57" s="532"/>
      <c r="BJU57" s="532"/>
      <c r="BJV57" s="532"/>
      <c r="BJW57" s="532"/>
      <c r="BJX57" s="532"/>
      <c r="BJY57" s="532"/>
      <c r="BJZ57" s="532"/>
      <c r="BKA57" s="532"/>
      <c r="BKB57" s="532"/>
      <c r="BKC57" s="532"/>
      <c r="BKD57" s="532"/>
      <c r="BKE57" s="532"/>
      <c r="BKF57" s="532"/>
      <c r="BKG57" s="532"/>
      <c r="BKH57" s="532"/>
      <c r="BKI57" s="532"/>
      <c r="BKJ57" s="532"/>
      <c r="BKK57" s="532"/>
      <c r="BKL57" s="532"/>
      <c r="BKM57" s="532"/>
      <c r="BKN57" s="532"/>
      <c r="BKO57" s="532"/>
      <c r="BKP57" s="532"/>
      <c r="BKQ57" s="532"/>
      <c r="BKR57" s="532"/>
      <c r="BKS57" s="532"/>
      <c r="BKT57" s="532"/>
      <c r="BKU57" s="532"/>
      <c r="BKV57" s="532"/>
      <c r="BKW57" s="532"/>
      <c r="BKX57" s="532"/>
      <c r="BKY57" s="532"/>
      <c r="BKZ57" s="532"/>
      <c r="BLA57" s="532"/>
      <c r="BLB57" s="532"/>
      <c r="BLC57" s="532"/>
      <c r="BLD57" s="532"/>
      <c r="BLE57" s="532"/>
      <c r="BLF57" s="532"/>
      <c r="BLG57" s="532"/>
      <c r="BLH57" s="532"/>
      <c r="BLI57" s="532"/>
      <c r="BLJ57" s="532"/>
      <c r="BLK57" s="532"/>
      <c r="BLL57" s="532"/>
      <c r="BLM57" s="532"/>
      <c r="BLN57" s="532"/>
      <c r="BLO57" s="532"/>
      <c r="BLP57" s="532"/>
      <c r="BLQ57" s="532"/>
      <c r="BLR57" s="532"/>
      <c r="BLS57" s="532"/>
      <c r="BLT57" s="532"/>
      <c r="BLU57" s="532"/>
      <c r="BLV57" s="532"/>
      <c r="BLW57" s="532"/>
      <c r="BLX57" s="532"/>
      <c r="BLY57" s="532"/>
      <c r="BLZ57" s="532"/>
      <c r="BMA57" s="532"/>
      <c r="BMB57" s="532"/>
      <c r="BMC57" s="532"/>
      <c r="BMD57" s="532"/>
      <c r="BME57" s="532"/>
      <c r="BMF57" s="532"/>
      <c r="BMG57" s="532"/>
      <c r="BMH57" s="532"/>
      <c r="BMI57" s="532"/>
      <c r="BMJ57" s="532"/>
      <c r="BMK57" s="532"/>
      <c r="BML57" s="532"/>
      <c r="BMM57" s="532"/>
      <c r="BMN57" s="532"/>
      <c r="BMO57" s="532"/>
      <c r="BMP57" s="532"/>
      <c r="BMQ57" s="532"/>
      <c r="BMR57" s="532"/>
      <c r="BMS57" s="532"/>
      <c r="BMT57" s="532"/>
      <c r="BMU57" s="532"/>
      <c r="BMV57" s="532"/>
      <c r="BMW57" s="532"/>
      <c r="BMX57" s="532"/>
      <c r="BMY57" s="532"/>
      <c r="BMZ57" s="532"/>
      <c r="BNA57" s="532"/>
      <c r="BNB57" s="532"/>
      <c r="BNC57" s="532"/>
      <c r="BND57" s="532"/>
      <c r="BNE57" s="532"/>
      <c r="BNF57" s="532"/>
      <c r="BNG57" s="532"/>
      <c r="BNH57" s="532"/>
      <c r="BNI57" s="532"/>
      <c r="BNJ57" s="532"/>
      <c r="BNK57" s="532"/>
      <c r="BNL57" s="532"/>
      <c r="BNM57" s="532"/>
      <c r="BNN57" s="532"/>
      <c r="BNO57" s="532"/>
      <c r="BNP57" s="532"/>
      <c r="BNQ57" s="532"/>
      <c r="BNR57" s="532"/>
      <c r="BNS57" s="532"/>
      <c r="BNT57" s="532"/>
      <c r="BNU57" s="532"/>
      <c r="BNV57" s="532"/>
      <c r="BNW57" s="532"/>
      <c r="BNX57" s="532"/>
      <c r="BNY57" s="532"/>
      <c r="BNZ57" s="532"/>
      <c r="BOA57" s="532"/>
      <c r="BOB57" s="532"/>
      <c r="BOC57" s="532"/>
      <c r="BOD57" s="532"/>
      <c r="BOE57" s="532"/>
      <c r="BOF57" s="532"/>
      <c r="BOG57" s="532"/>
      <c r="BOH57" s="532"/>
      <c r="BOI57" s="532"/>
      <c r="BOJ57" s="532"/>
      <c r="BOK57" s="532"/>
      <c r="BOL57" s="532"/>
      <c r="BOM57" s="532"/>
      <c r="BON57" s="532"/>
      <c r="BOO57" s="532"/>
      <c r="BOP57" s="532"/>
      <c r="BOQ57" s="532"/>
      <c r="BOR57" s="532"/>
      <c r="BOS57" s="532"/>
      <c r="BOT57" s="532"/>
      <c r="BOU57" s="532"/>
      <c r="BOV57" s="532"/>
      <c r="BOW57" s="532"/>
      <c r="BOX57" s="532"/>
      <c r="BOY57" s="532"/>
      <c r="BOZ57" s="532"/>
      <c r="BPA57" s="532"/>
      <c r="BPB57" s="532"/>
      <c r="BPC57" s="532"/>
      <c r="BPD57" s="532"/>
      <c r="BPE57" s="532"/>
      <c r="BPF57" s="532"/>
      <c r="BPG57" s="532"/>
      <c r="BPH57" s="532"/>
      <c r="BPI57" s="532"/>
      <c r="BPJ57" s="532"/>
      <c r="BPK57" s="532"/>
      <c r="BPL57" s="532"/>
      <c r="BPM57" s="532"/>
      <c r="BPN57" s="532"/>
      <c r="BPO57" s="532"/>
      <c r="BPP57" s="532"/>
      <c r="BPQ57" s="532"/>
      <c r="BPR57" s="532"/>
      <c r="BPS57" s="532"/>
      <c r="BPT57" s="532"/>
      <c r="BPU57" s="532"/>
      <c r="BPV57" s="532"/>
      <c r="BPW57" s="532"/>
      <c r="BPX57" s="532"/>
      <c r="BPY57" s="532"/>
      <c r="BPZ57" s="532"/>
      <c r="BQA57" s="532"/>
      <c r="BQB57" s="532"/>
      <c r="BQC57" s="532"/>
      <c r="BQD57" s="532"/>
      <c r="BQE57" s="532"/>
      <c r="BQF57" s="532"/>
      <c r="BQG57" s="532"/>
      <c r="BQH57" s="532"/>
      <c r="BQI57" s="532"/>
      <c r="BQJ57" s="532"/>
      <c r="BQK57" s="532"/>
      <c r="BQL57" s="532"/>
      <c r="BQM57" s="532"/>
      <c r="BQN57" s="532"/>
      <c r="BQO57" s="532"/>
      <c r="BQP57" s="532"/>
      <c r="BQQ57" s="532"/>
      <c r="BQR57" s="532"/>
      <c r="BQS57" s="532"/>
      <c r="BQT57" s="532"/>
      <c r="BQU57" s="532"/>
      <c r="BQV57" s="532"/>
      <c r="BQW57" s="532"/>
      <c r="BQX57" s="532"/>
      <c r="BQY57" s="532"/>
      <c r="BQZ57" s="532"/>
      <c r="BRA57" s="532"/>
      <c r="BRB57" s="532"/>
      <c r="BRC57" s="532"/>
      <c r="BRD57" s="532"/>
      <c r="BRE57" s="532"/>
      <c r="BRF57" s="532"/>
      <c r="BRG57" s="532"/>
      <c r="BRH57" s="532"/>
      <c r="BRI57" s="532"/>
      <c r="BRJ57" s="532"/>
      <c r="BRK57" s="532"/>
      <c r="BRL57" s="532"/>
      <c r="BRM57" s="532"/>
      <c r="BRN57" s="532"/>
      <c r="BRO57" s="532"/>
      <c r="BRP57" s="532"/>
      <c r="BRQ57" s="532"/>
      <c r="BRR57" s="532"/>
      <c r="BRS57" s="532"/>
      <c r="BRT57" s="532"/>
      <c r="BRU57" s="532"/>
      <c r="BRV57" s="532"/>
      <c r="BRW57" s="532"/>
      <c r="BRX57" s="532"/>
      <c r="BRY57" s="532"/>
      <c r="BRZ57" s="532"/>
      <c r="BSA57" s="532"/>
      <c r="BSB57" s="532"/>
      <c r="BSC57" s="532"/>
      <c r="BSD57" s="532"/>
      <c r="BSE57" s="532"/>
      <c r="BSF57" s="532"/>
      <c r="BSG57" s="532"/>
      <c r="BSH57" s="532"/>
      <c r="BSI57" s="532"/>
      <c r="BSJ57" s="532"/>
      <c r="BSK57" s="532"/>
      <c r="BSL57" s="532"/>
      <c r="BSM57" s="532"/>
      <c r="BSN57" s="532"/>
      <c r="BSO57" s="532"/>
      <c r="BSP57" s="532"/>
      <c r="BSQ57" s="532"/>
      <c r="BSR57" s="532"/>
      <c r="BSS57" s="532"/>
      <c r="BST57" s="532"/>
      <c r="BSU57" s="532"/>
      <c r="BSV57" s="532"/>
      <c r="BSW57" s="532"/>
      <c r="BSX57" s="532"/>
      <c r="BSY57" s="532"/>
      <c r="BSZ57" s="532"/>
      <c r="BTA57" s="532"/>
      <c r="BTB57" s="532"/>
      <c r="BTC57" s="532"/>
      <c r="BTD57" s="532"/>
      <c r="BTE57" s="532"/>
      <c r="BTF57" s="532"/>
      <c r="BTG57" s="532"/>
      <c r="BTH57" s="532"/>
      <c r="BTI57" s="532"/>
      <c r="BTJ57" s="532"/>
      <c r="BTK57" s="532"/>
      <c r="BTL57" s="532"/>
      <c r="BTM57" s="532"/>
      <c r="BTN57" s="532"/>
      <c r="BTO57" s="532"/>
      <c r="BTP57" s="532"/>
      <c r="BTQ57" s="532"/>
      <c r="BTR57" s="532"/>
      <c r="BTS57" s="532"/>
      <c r="BTT57" s="532"/>
      <c r="BTU57" s="532"/>
      <c r="BTV57" s="532"/>
      <c r="BTW57" s="532"/>
      <c r="BTX57" s="532"/>
      <c r="BTY57" s="532"/>
      <c r="BTZ57" s="532"/>
      <c r="BUA57" s="532"/>
      <c r="BUB57" s="532"/>
      <c r="BUC57" s="532"/>
      <c r="BUD57" s="532"/>
      <c r="BUE57" s="532"/>
      <c r="BUF57" s="532"/>
      <c r="BUG57" s="532"/>
      <c r="BUH57" s="532"/>
      <c r="BUI57" s="532"/>
      <c r="BUJ57" s="532"/>
      <c r="BUK57" s="532"/>
      <c r="BUL57" s="532"/>
      <c r="BUM57" s="532"/>
      <c r="BUN57" s="532"/>
      <c r="BUO57" s="532"/>
      <c r="BUP57" s="532"/>
      <c r="BUQ57" s="532"/>
      <c r="BUR57" s="532"/>
      <c r="BUS57" s="532"/>
      <c r="BUT57" s="532"/>
      <c r="BUU57" s="532"/>
      <c r="BUV57" s="532"/>
      <c r="BUW57" s="532"/>
      <c r="BUX57" s="532"/>
      <c r="BUY57" s="532"/>
      <c r="BUZ57" s="532"/>
      <c r="BVA57" s="532"/>
      <c r="BVB57" s="532"/>
      <c r="BVC57" s="532"/>
      <c r="BVD57" s="532"/>
      <c r="BVE57" s="532"/>
      <c r="BVF57" s="532"/>
      <c r="BVG57" s="532"/>
      <c r="BVH57" s="532"/>
      <c r="BVI57" s="532"/>
      <c r="BVJ57" s="532"/>
      <c r="BVK57" s="532"/>
      <c r="BVL57" s="532"/>
      <c r="BVM57" s="532"/>
      <c r="BVN57" s="532"/>
      <c r="BVO57" s="532"/>
      <c r="BVP57" s="532"/>
      <c r="BVQ57" s="532"/>
      <c r="BVR57" s="532"/>
      <c r="BVS57" s="532"/>
      <c r="BVT57" s="532"/>
      <c r="BVU57" s="532"/>
      <c r="BVV57" s="532"/>
      <c r="BVW57" s="532"/>
      <c r="BVX57" s="532"/>
      <c r="BVY57" s="532"/>
      <c r="BVZ57" s="532"/>
      <c r="BWA57" s="532"/>
    </row>
    <row r="58" spans="1:1951" x14ac:dyDescent="0.25">
      <c r="C58" s="534"/>
    </row>
    <row r="59" spans="1:1951" x14ac:dyDescent="0.25">
      <c r="C59" s="490"/>
    </row>
  </sheetData>
  <mergeCells count="4">
    <mergeCell ref="A1:B1"/>
    <mergeCell ref="A2:B2"/>
    <mergeCell ref="A53:B53"/>
    <mergeCell ref="A56:E56"/>
  </mergeCells>
  <hyperlinks>
    <hyperlink ref="A1" location="CONTENT!A1" display="Back to table of contents" xr:uid="{272109D5-009E-4DBE-B8CE-7A5F53C23762}"/>
    <hyperlink ref="A1:B1" location="CONTENT!B76" display="Back to table of contents" xr:uid="{F5E74239-25DA-47F9-BA3B-614C6BE909B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115E4-8B6D-423C-8887-712D9747CE86}">
  <dimension ref="A1:K24"/>
  <sheetViews>
    <sheetView workbookViewId="0">
      <selection sqref="A1:G1"/>
    </sheetView>
  </sheetViews>
  <sheetFormatPr defaultColWidth="8.3984375" defaultRowHeight="15.6" x14ac:dyDescent="0.3"/>
  <cols>
    <col min="1" max="1" width="8.69921875" style="273" customWidth="1"/>
    <col min="2" max="2" width="18.69921875" style="273" customWidth="1"/>
    <col min="3" max="3" width="11.19921875" style="273" customWidth="1"/>
    <col min="4" max="4" width="10.59765625" style="273" customWidth="1"/>
    <col min="5" max="6" width="11.19921875" style="273" customWidth="1"/>
    <col min="7" max="8" width="10.19921875" style="273" customWidth="1"/>
    <col min="9" max="9" width="12" style="273" customWidth="1"/>
    <col min="10" max="10" width="10.19921875" style="273" customWidth="1"/>
    <col min="11" max="11" width="11.3984375" style="273" customWidth="1"/>
    <col min="12" max="12" width="6.3984375" style="273" customWidth="1"/>
    <col min="13" max="16384" width="8.3984375" style="273"/>
  </cols>
  <sheetData>
    <row r="1" spans="1:11" x14ac:dyDescent="0.3">
      <c r="A1" s="5863" t="s">
        <v>0</v>
      </c>
      <c r="B1" s="5863"/>
      <c r="C1" s="5863"/>
      <c r="D1" s="5863"/>
      <c r="E1" s="5863"/>
      <c r="F1" s="5863"/>
      <c r="G1" s="5863"/>
    </row>
    <row r="2" spans="1:11" ht="18" x14ac:dyDescent="0.3">
      <c r="A2" s="270" t="s">
        <v>290</v>
      </c>
      <c r="B2" s="4085"/>
    </row>
    <row r="3" spans="1:11" ht="15" customHeight="1" thickBot="1" x14ac:dyDescent="0.35"/>
    <row r="4" spans="1:11" ht="31.5" customHeight="1" thickBot="1" x14ac:dyDescent="0.35">
      <c r="A4" s="4916" t="s">
        <v>291</v>
      </c>
      <c r="B4" s="4458"/>
      <c r="C4" s="4665"/>
      <c r="D4" s="4669" t="s">
        <v>247</v>
      </c>
      <c r="E4" s="4667"/>
      <c r="F4" s="4668"/>
      <c r="G4" s="4669" t="s">
        <v>248</v>
      </c>
      <c r="H4" s="4917"/>
      <c r="I4" s="4668"/>
      <c r="J4" s="4669" t="s">
        <v>249</v>
      </c>
      <c r="K4" s="4670"/>
    </row>
    <row r="5" spans="1:11" ht="24" customHeight="1" thickBot="1" x14ac:dyDescent="0.35">
      <c r="A5" s="4918" t="s">
        <v>292</v>
      </c>
      <c r="B5" s="4471" t="s">
        <v>293</v>
      </c>
      <c r="C5" s="4095" t="s">
        <v>223</v>
      </c>
      <c r="D5" s="4096" t="s">
        <v>63</v>
      </c>
      <c r="E5" s="4673" t="s">
        <v>224</v>
      </c>
      <c r="F5" s="4095" t="s">
        <v>223</v>
      </c>
      <c r="G5" s="4096" t="s">
        <v>63</v>
      </c>
      <c r="H5" s="4673" t="s">
        <v>224</v>
      </c>
      <c r="I5" s="4095" t="s">
        <v>223</v>
      </c>
      <c r="J5" s="4096" t="s">
        <v>63</v>
      </c>
      <c r="K5" s="4673" t="s">
        <v>224</v>
      </c>
    </row>
    <row r="6" spans="1:11" s="4085" customFormat="1" ht="24.9" customHeight="1" x14ac:dyDescent="0.3">
      <c r="A6" s="4919" t="s">
        <v>294</v>
      </c>
      <c r="B6" s="4475" t="s">
        <v>295</v>
      </c>
      <c r="C6" s="4163">
        <v>699954</v>
      </c>
      <c r="D6" s="4164">
        <v>351368</v>
      </c>
      <c r="E6" s="4920">
        <v>348586</v>
      </c>
      <c r="F6" s="4163">
        <v>681619</v>
      </c>
      <c r="G6" s="4164">
        <v>342306</v>
      </c>
      <c r="H6" s="4921">
        <v>339313</v>
      </c>
      <c r="I6" s="4922">
        <v>18335</v>
      </c>
      <c r="J6" s="4923">
        <v>9062</v>
      </c>
      <c r="K6" s="4924">
        <v>9273</v>
      </c>
    </row>
    <row r="7" spans="1:11" ht="24.9" customHeight="1" x14ac:dyDescent="0.3">
      <c r="A7" s="4492"/>
      <c r="B7" s="4481" t="s">
        <v>296</v>
      </c>
      <c r="C7" s="4168">
        <v>344622</v>
      </c>
      <c r="D7" s="4173">
        <v>174713</v>
      </c>
      <c r="E7" s="4184">
        <v>169909</v>
      </c>
      <c r="F7" s="4168">
        <v>344587</v>
      </c>
      <c r="G7" s="4173">
        <v>174698</v>
      </c>
      <c r="H7" s="4184">
        <v>169889</v>
      </c>
      <c r="I7" s="4925">
        <v>35</v>
      </c>
      <c r="J7" s="4614">
        <v>15</v>
      </c>
      <c r="K7" s="4134">
        <v>20</v>
      </c>
    </row>
    <row r="8" spans="1:11" ht="24.9" customHeight="1" x14ac:dyDescent="0.3">
      <c r="A8" s="4492"/>
      <c r="B8" s="4481" t="s">
        <v>297</v>
      </c>
      <c r="C8" s="4168">
        <v>110404</v>
      </c>
      <c r="D8" s="4173">
        <v>56018</v>
      </c>
      <c r="E8" s="4184">
        <v>54386</v>
      </c>
      <c r="F8" s="4168">
        <v>110322</v>
      </c>
      <c r="G8" s="4173">
        <v>55971</v>
      </c>
      <c r="H8" s="4184">
        <v>54351</v>
      </c>
      <c r="I8" s="4925">
        <v>82</v>
      </c>
      <c r="J8" s="4614">
        <v>47</v>
      </c>
      <c r="K8" s="4134">
        <v>35</v>
      </c>
    </row>
    <row r="9" spans="1:11" ht="24.9" customHeight="1" x14ac:dyDescent="0.3">
      <c r="A9" s="4492"/>
      <c r="B9" s="4481" t="s">
        <v>298</v>
      </c>
      <c r="C9" s="4168">
        <v>23436</v>
      </c>
      <c r="D9" s="4173">
        <v>12864</v>
      </c>
      <c r="E9" s="4184">
        <v>10572</v>
      </c>
      <c r="F9" s="4168">
        <v>23058</v>
      </c>
      <c r="G9" s="4173">
        <v>12654</v>
      </c>
      <c r="H9" s="4184">
        <v>10404</v>
      </c>
      <c r="I9" s="4925">
        <v>378</v>
      </c>
      <c r="J9" s="4614">
        <v>210</v>
      </c>
      <c r="K9" s="4134">
        <v>168</v>
      </c>
    </row>
    <row r="10" spans="1:11" ht="24.9" customHeight="1" x14ac:dyDescent="0.3">
      <c r="A10" s="4492"/>
      <c r="B10" s="4481" t="s">
        <v>299</v>
      </c>
      <c r="C10" s="4168">
        <v>221492</v>
      </c>
      <c r="D10" s="4173">
        <v>107773</v>
      </c>
      <c r="E10" s="4184">
        <v>113719</v>
      </c>
      <c r="F10" s="4168">
        <v>203652</v>
      </c>
      <c r="G10" s="4173">
        <v>98983</v>
      </c>
      <c r="H10" s="4184">
        <v>104669</v>
      </c>
      <c r="I10" s="4925">
        <v>17840</v>
      </c>
      <c r="J10" s="4614">
        <v>8790</v>
      </c>
      <c r="K10" s="4134">
        <v>9050</v>
      </c>
    </row>
    <row r="11" spans="1:11" s="4085" customFormat="1" ht="24.9" customHeight="1" x14ac:dyDescent="0.3">
      <c r="A11" s="4919" t="s">
        <v>300</v>
      </c>
      <c r="B11" s="4495" t="s">
        <v>295</v>
      </c>
      <c r="C11" s="4168">
        <v>850968</v>
      </c>
      <c r="D11" s="4169">
        <v>425850</v>
      </c>
      <c r="E11" s="4926">
        <v>425118</v>
      </c>
      <c r="F11" s="4168">
        <v>826199</v>
      </c>
      <c r="G11" s="4169">
        <v>413580</v>
      </c>
      <c r="H11" s="4926">
        <v>412619</v>
      </c>
      <c r="I11" s="4927">
        <v>24769</v>
      </c>
      <c r="J11" s="4805">
        <v>12270</v>
      </c>
      <c r="K11" s="4928">
        <v>12499</v>
      </c>
    </row>
    <row r="12" spans="1:11" ht="24.9" customHeight="1" x14ac:dyDescent="0.3">
      <c r="A12" s="4492"/>
      <c r="B12" s="4481" t="s">
        <v>296</v>
      </c>
      <c r="C12" s="4168">
        <v>428345</v>
      </c>
      <c r="D12" s="4173">
        <v>215752</v>
      </c>
      <c r="E12" s="4184">
        <v>212593</v>
      </c>
      <c r="F12" s="4168">
        <v>428167</v>
      </c>
      <c r="G12" s="4173">
        <v>215654</v>
      </c>
      <c r="H12" s="4184">
        <v>212513</v>
      </c>
      <c r="I12" s="4925">
        <v>178</v>
      </c>
      <c r="J12" s="4614">
        <v>98</v>
      </c>
      <c r="K12" s="4134">
        <v>80</v>
      </c>
    </row>
    <row r="13" spans="1:11" ht="24.9" customHeight="1" x14ac:dyDescent="0.3">
      <c r="A13" s="4492"/>
      <c r="B13" s="4481" t="s">
        <v>297</v>
      </c>
      <c r="C13" s="4168">
        <v>137171</v>
      </c>
      <c r="D13" s="4173">
        <v>68834</v>
      </c>
      <c r="E13" s="4184">
        <v>68337</v>
      </c>
      <c r="F13" s="4168">
        <v>137081</v>
      </c>
      <c r="G13" s="4173">
        <v>68789</v>
      </c>
      <c r="H13" s="4184">
        <v>68292</v>
      </c>
      <c r="I13" s="4925">
        <v>90</v>
      </c>
      <c r="J13" s="4614">
        <v>45</v>
      </c>
      <c r="K13" s="4134">
        <v>45</v>
      </c>
    </row>
    <row r="14" spans="1:11" ht="24.9" customHeight="1" x14ac:dyDescent="0.3">
      <c r="A14" s="4492"/>
      <c r="B14" s="4481" t="s">
        <v>298</v>
      </c>
      <c r="C14" s="4168">
        <v>24373</v>
      </c>
      <c r="D14" s="4173">
        <v>13018</v>
      </c>
      <c r="E14" s="4184">
        <v>11355</v>
      </c>
      <c r="F14" s="4168">
        <v>24084</v>
      </c>
      <c r="G14" s="4173">
        <v>12849</v>
      </c>
      <c r="H14" s="4184">
        <v>11235</v>
      </c>
      <c r="I14" s="4925">
        <v>289</v>
      </c>
      <c r="J14" s="4614">
        <v>169</v>
      </c>
      <c r="K14" s="4134">
        <v>120</v>
      </c>
    </row>
    <row r="15" spans="1:11" ht="24.9" customHeight="1" x14ac:dyDescent="0.3">
      <c r="A15" s="4492"/>
      <c r="B15" s="4481" t="s">
        <v>299</v>
      </c>
      <c r="C15" s="4168">
        <v>261079</v>
      </c>
      <c r="D15" s="4173">
        <v>128246</v>
      </c>
      <c r="E15" s="4184">
        <v>132833</v>
      </c>
      <c r="F15" s="4168">
        <v>236867</v>
      </c>
      <c r="G15" s="4173">
        <v>116288</v>
      </c>
      <c r="H15" s="4184">
        <v>120579</v>
      </c>
      <c r="I15" s="4925">
        <v>24212</v>
      </c>
      <c r="J15" s="4614">
        <v>11958</v>
      </c>
      <c r="K15" s="4134">
        <v>12254</v>
      </c>
    </row>
    <row r="16" spans="1:11" s="4085" customFormat="1" ht="24.9" customHeight="1" x14ac:dyDescent="0.3">
      <c r="A16" s="4919" t="s">
        <v>301</v>
      </c>
      <c r="B16" s="4495" t="s">
        <v>295</v>
      </c>
      <c r="C16" s="4168">
        <v>999945</v>
      </c>
      <c r="D16" s="4169">
        <v>497920</v>
      </c>
      <c r="E16" s="4926">
        <v>502025</v>
      </c>
      <c r="F16" s="4168">
        <v>966863</v>
      </c>
      <c r="G16" s="4169">
        <v>481368</v>
      </c>
      <c r="H16" s="4926">
        <v>485495</v>
      </c>
      <c r="I16" s="4927">
        <v>33082</v>
      </c>
      <c r="J16" s="4805">
        <v>16552</v>
      </c>
      <c r="K16" s="4928">
        <v>16530</v>
      </c>
    </row>
    <row r="17" spans="1:11" s="4085" customFormat="1" ht="24.9" customHeight="1" x14ac:dyDescent="0.3">
      <c r="A17" s="4919" t="s">
        <v>302</v>
      </c>
      <c r="B17" s="4495" t="s">
        <v>295</v>
      </c>
      <c r="C17" s="4168">
        <v>1056660</v>
      </c>
      <c r="D17" s="4169">
        <v>527760</v>
      </c>
      <c r="E17" s="4926">
        <v>528900</v>
      </c>
      <c r="F17" s="4168">
        <v>1022456</v>
      </c>
      <c r="G17" s="4169">
        <v>510676</v>
      </c>
      <c r="H17" s="4926">
        <v>511780</v>
      </c>
      <c r="I17" s="4927">
        <v>34204</v>
      </c>
      <c r="J17" s="4805">
        <v>17084</v>
      </c>
      <c r="K17" s="4928">
        <v>17120</v>
      </c>
    </row>
    <row r="18" spans="1:11" s="4085" customFormat="1" ht="24.9" customHeight="1" x14ac:dyDescent="0.3">
      <c r="A18" s="4919" t="s">
        <v>303</v>
      </c>
      <c r="B18" s="4495" t="s">
        <v>295</v>
      </c>
      <c r="C18" s="4168">
        <v>1178848</v>
      </c>
      <c r="D18" s="4169">
        <v>583756</v>
      </c>
      <c r="E18" s="4926">
        <v>595092</v>
      </c>
      <c r="F18" s="4168">
        <v>1143069</v>
      </c>
      <c r="G18" s="4169">
        <v>566056</v>
      </c>
      <c r="H18" s="4926">
        <v>577013</v>
      </c>
      <c r="I18" s="4927">
        <v>35779</v>
      </c>
      <c r="J18" s="4805">
        <v>17700</v>
      </c>
      <c r="K18" s="4928">
        <v>18079</v>
      </c>
    </row>
    <row r="19" spans="1:11" s="4085" customFormat="1" ht="24.9" customHeight="1" x14ac:dyDescent="0.3">
      <c r="A19" s="4919" t="s">
        <v>304</v>
      </c>
      <c r="B19" s="4495" t="s">
        <v>295</v>
      </c>
      <c r="C19" s="4168">
        <v>1236817</v>
      </c>
      <c r="D19" s="4169">
        <v>610848</v>
      </c>
      <c r="E19" s="4926">
        <v>625969</v>
      </c>
      <c r="F19" s="4168">
        <v>1196383</v>
      </c>
      <c r="G19" s="4169">
        <v>590944</v>
      </c>
      <c r="H19" s="4926">
        <v>605439</v>
      </c>
      <c r="I19" s="4927">
        <v>40434</v>
      </c>
      <c r="J19" s="4805">
        <v>19904</v>
      </c>
      <c r="K19" s="4928">
        <v>20530</v>
      </c>
    </row>
    <row r="20" spans="1:11" ht="24.9" customHeight="1" thickBot="1" x14ac:dyDescent="0.35">
      <c r="A20" s="4781" t="s">
        <v>305</v>
      </c>
      <c r="B20" s="4866" t="s">
        <v>295</v>
      </c>
      <c r="C20" s="4929">
        <v>1233097</v>
      </c>
      <c r="D20" s="4795">
        <v>607761</v>
      </c>
      <c r="E20" s="4930">
        <v>625336</v>
      </c>
      <c r="F20" s="4929">
        <v>1189493</v>
      </c>
      <c r="G20" s="4795">
        <v>586450</v>
      </c>
      <c r="H20" s="4930">
        <v>603043</v>
      </c>
      <c r="I20" s="4135">
        <v>43604</v>
      </c>
      <c r="J20" s="4810">
        <v>21311</v>
      </c>
      <c r="K20" s="4931">
        <v>22293</v>
      </c>
    </row>
    <row r="21" spans="1:11" ht="24" customHeight="1" x14ac:dyDescent="0.3">
      <c r="A21" s="277" t="s">
        <v>306</v>
      </c>
      <c r="B21" s="278"/>
      <c r="C21" s="278"/>
      <c r="D21" s="278"/>
      <c r="E21" s="277" t="s">
        <v>307</v>
      </c>
      <c r="F21" s="278"/>
      <c r="G21" s="278"/>
      <c r="H21" s="277" t="s">
        <v>308</v>
      </c>
      <c r="I21" s="278"/>
      <c r="K21" s="4144"/>
    </row>
    <row r="22" spans="1:11" ht="16.5" customHeight="1" x14ac:dyDescent="0.3">
      <c r="A22" s="277" t="s">
        <v>309</v>
      </c>
      <c r="B22" s="278"/>
      <c r="C22" s="278"/>
      <c r="D22" s="278"/>
      <c r="E22" s="278"/>
      <c r="F22" s="278"/>
      <c r="G22" s="278"/>
      <c r="H22" s="278"/>
      <c r="I22" s="278"/>
    </row>
    <row r="23" spans="1:11" x14ac:dyDescent="0.3">
      <c r="A23" s="4144"/>
    </row>
    <row r="24" spans="1:11" x14ac:dyDescent="0.3">
      <c r="A24" s="4144"/>
      <c r="G24" s="4144"/>
    </row>
  </sheetData>
  <mergeCells count="1">
    <mergeCell ref="A1:G1"/>
  </mergeCells>
  <hyperlinks>
    <hyperlink ref="A1:G1" location="CONTENT!B4" display="Back to table of contents" xr:uid="{C817A2C5-A64D-4C52-94B8-F9BF144E24C1}"/>
    <hyperlink ref="A1" location="CONTENT!A1" display="Back to table of contents" xr:uid="{0B6EA514-0741-492B-B6D5-9286CE906684}"/>
  </hyperlinks>
  <pageMargins left="0.78740157480314965" right="0.51181102362204722" top="0.82677165354330717" bottom="0.74803149606299213"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1B6F7-733B-4BEC-9AC0-7364679562CA}">
  <dimension ref="A1:Q22"/>
  <sheetViews>
    <sheetView workbookViewId="0">
      <selection sqref="A1:C1"/>
    </sheetView>
  </sheetViews>
  <sheetFormatPr defaultColWidth="10" defaultRowHeight="13.8" x14ac:dyDescent="0.25"/>
  <cols>
    <col min="1" max="1" width="21.19921875" style="5167" customWidth="1"/>
    <col min="2" max="17" width="8.09765625" style="5167" customWidth="1"/>
    <col min="18" max="20" width="5.8984375" style="5167" customWidth="1"/>
    <col min="21" max="21" width="6" style="5167" customWidth="1"/>
    <col min="22" max="22" width="5.8984375" style="5167" customWidth="1"/>
    <col min="23" max="23" width="6.8984375" style="5167" customWidth="1"/>
    <col min="24" max="24" width="7.19921875" style="5167" customWidth="1"/>
    <col min="25" max="30" width="6.3984375" style="5167" customWidth="1"/>
    <col min="31" max="16384" width="10" style="5167"/>
  </cols>
  <sheetData>
    <row r="1" spans="1:17" s="422" customFormat="1" ht="15.6" x14ac:dyDescent="0.3">
      <c r="A1" s="5863" t="s">
        <v>0</v>
      </c>
      <c r="B1" s="5863"/>
      <c r="C1" s="5863"/>
    </row>
    <row r="3" spans="1:17" s="5165" customFormat="1" x14ac:dyDescent="0.25">
      <c r="A3" s="5164" t="s">
        <v>1400</v>
      </c>
      <c r="I3" s="5166"/>
    </row>
    <row r="5" spans="1:17" x14ac:dyDescent="0.25">
      <c r="A5" s="6069" t="s">
        <v>1401</v>
      </c>
      <c r="B5" s="6067">
        <v>42904</v>
      </c>
      <c r="C5" s="6067">
        <v>43072</v>
      </c>
      <c r="D5" s="6067">
        <v>43256</v>
      </c>
      <c r="E5" s="6067">
        <v>43442</v>
      </c>
      <c r="F5" s="6067">
        <v>43628</v>
      </c>
      <c r="G5" s="6067">
        <v>43814</v>
      </c>
      <c r="H5" s="6067">
        <v>44000</v>
      </c>
      <c r="I5" s="6067">
        <v>44186</v>
      </c>
      <c r="J5" s="6067">
        <v>44371</v>
      </c>
      <c r="K5" s="6067">
        <v>44551</v>
      </c>
      <c r="L5" s="6067">
        <v>44731</v>
      </c>
      <c r="M5" s="6074">
        <v>44916</v>
      </c>
      <c r="N5" s="6076">
        <v>45096</v>
      </c>
      <c r="O5" s="6072">
        <v>45281</v>
      </c>
      <c r="P5" s="6076">
        <v>45462</v>
      </c>
      <c r="Q5" s="6072">
        <v>45647</v>
      </c>
    </row>
    <row r="6" spans="1:17" x14ac:dyDescent="0.25">
      <c r="A6" s="6070"/>
      <c r="B6" s="6071"/>
      <c r="C6" s="6071"/>
      <c r="D6" s="6071"/>
      <c r="E6" s="6068"/>
      <c r="F6" s="6068"/>
      <c r="G6" s="6068"/>
      <c r="H6" s="6068"/>
      <c r="I6" s="6068"/>
      <c r="J6" s="6068"/>
      <c r="K6" s="6068"/>
      <c r="L6" s="6068"/>
      <c r="M6" s="6075"/>
      <c r="N6" s="6077"/>
      <c r="O6" s="6073"/>
      <c r="P6" s="6077"/>
      <c r="Q6" s="6073"/>
    </row>
    <row r="7" spans="1:17" x14ac:dyDescent="0.25">
      <c r="A7" s="5168" t="s">
        <v>1402</v>
      </c>
      <c r="B7" s="5169">
        <v>27.2529</v>
      </c>
      <c r="C7" s="5169">
        <v>26.8718</v>
      </c>
      <c r="D7" s="5169">
        <v>26.178100000000001</v>
      </c>
      <c r="E7" s="5169">
        <v>24.729700000000001</v>
      </c>
      <c r="F7" s="5169">
        <v>25.3874</v>
      </c>
      <c r="G7" s="5169">
        <v>25.9694</v>
      </c>
      <c r="H7" s="5169">
        <v>28.151199999999999</v>
      </c>
      <c r="I7" s="5169">
        <v>30.911799999999999</v>
      </c>
      <c r="J7" s="5169">
        <v>32.633699999999997</v>
      </c>
      <c r="K7" s="5169">
        <v>32.083300000000001</v>
      </c>
      <c r="L7" s="5169">
        <v>31.838100000000001</v>
      </c>
      <c r="M7" s="5170">
        <v>30.345800000000001</v>
      </c>
      <c r="N7" s="5171">
        <v>30.810600000000001</v>
      </c>
      <c r="O7" s="5172">
        <v>30.785499999999999</v>
      </c>
      <c r="P7" s="5172">
        <v>32.062199999999997</v>
      </c>
      <c r="Q7" s="5172">
        <v>30.216000000000001</v>
      </c>
    </row>
    <row r="8" spans="1:17" x14ac:dyDescent="0.25">
      <c r="A8" s="5168" t="s">
        <v>1403</v>
      </c>
      <c r="B8" s="5169">
        <v>4.5442</v>
      </c>
      <c r="C8" s="5169">
        <v>4.4173999999999998</v>
      </c>
      <c r="D8" s="5169">
        <v>4.5309999999999997</v>
      </c>
      <c r="E8" s="5169">
        <v>4.4854000000000003</v>
      </c>
      <c r="F8" s="5169">
        <v>4.6502999999999997</v>
      </c>
      <c r="G8" s="5169">
        <v>4.7704000000000004</v>
      </c>
      <c r="H8" s="5169">
        <v>5.2923999999999998</v>
      </c>
      <c r="I8" s="5169">
        <v>5.19</v>
      </c>
      <c r="J8" s="5169">
        <v>5.6052999999999997</v>
      </c>
      <c r="K8" s="5169">
        <v>5.6901000000000002</v>
      </c>
      <c r="L8" s="5169">
        <v>5.9116999999999997</v>
      </c>
      <c r="M8" s="5170">
        <v>5.7529000000000003</v>
      </c>
      <c r="N8" s="5173">
        <v>5.9353999999999996</v>
      </c>
      <c r="O8" s="5174">
        <v>5.7592999999999996</v>
      </c>
      <c r="P8" s="5174">
        <v>6.1721000000000004</v>
      </c>
      <c r="Q8" s="5174">
        <v>6.1954000000000002</v>
      </c>
    </row>
    <row r="9" spans="1:17" x14ac:dyDescent="0.25">
      <c r="A9" s="5168" t="s">
        <v>1404</v>
      </c>
      <c r="B9" s="5169">
        <v>55.1</v>
      </c>
      <c r="C9" s="5169">
        <v>54.21</v>
      </c>
      <c r="D9" s="5169">
        <v>52.15</v>
      </c>
      <c r="E9" s="5169">
        <v>50.519999999999996</v>
      </c>
      <c r="F9" s="5169">
        <v>52.959999999999994</v>
      </c>
      <c r="G9" s="5169">
        <v>52.410000000000004</v>
      </c>
      <c r="H9" s="5169">
        <v>54.66</v>
      </c>
      <c r="I9" s="5169">
        <v>55.46</v>
      </c>
      <c r="J9" s="5169">
        <v>59.040000000000006</v>
      </c>
      <c r="K9" s="5169">
        <v>60.050000000000004</v>
      </c>
      <c r="L9" s="5169">
        <v>59.330000000000005</v>
      </c>
      <c r="M9" s="5170">
        <v>55.21</v>
      </c>
      <c r="N9" s="5173">
        <v>57.410000000000004</v>
      </c>
      <c r="O9" s="5174">
        <v>55.179999999999993</v>
      </c>
      <c r="P9" s="5174">
        <v>58.489999999999995</v>
      </c>
      <c r="Q9" s="5174">
        <v>57.54</v>
      </c>
    </row>
    <row r="10" spans="1:17" x14ac:dyDescent="0.25">
      <c r="A10" s="5168" t="s">
        <v>1405</v>
      </c>
      <c r="B10" s="5169">
        <v>31.680399999999999</v>
      </c>
      <c r="C10" s="5169">
        <v>30.5686</v>
      </c>
      <c r="D10" s="5169">
        <v>32.023299999999999</v>
      </c>
      <c r="E10" s="5169">
        <v>31.7242</v>
      </c>
      <c r="F10" s="5169">
        <v>33.652500000000003</v>
      </c>
      <c r="G10" s="5169">
        <v>34.089599999999997</v>
      </c>
      <c r="H10" s="5169">
        <v>37.967199999999998</v>
      </c>
      <c r="I10" s="5169">
        <v>38.894100000000002</v>
      </c>
      <c r="J10" s="5169">
        <v>39.2714</v>
      </c>
      <c r="K10" s="5169">
        <v>38.4161</v>
      </c>
      <c r="L10" s="5169">
        <v>33.855400000000003</v>
      </c>
      <c r="M10" s="5170">
        <v>33.787500000000001</v>
      </c>
      <c r="N10" s="5173">
        <v>32.148499999999999</v>
      </c>
      <c r="O10" s="5174">
        <v>31.863399999999999</v>
      </c>
      <c r="P10" s="5174">
        <v>30.129200000000001</v>
      </c>
      <c r="Q10" s="5174">
        <v>31.336400000000001</v>
      </c>
    </row>
    <row r="11" spans="1:17" x14ac:dyDescent="0.25">
      <c r="A11" s="5168" t="s">
        <v>1406</v>
      </c>
      <c r="B11" s="5169">
        <v>34.211799999999997</v>
      </c>
      <c r="C11" s="5169">
        <v>33.5077</v>
      </c>
      <c r="D11" s="5169">
        <v>35.224400000000003</v>
      </c>
      <c r="E11" s="5169">
        <v>34.543500000000002</v>
      </c>
      <c r="F11" s="5169">
        <v>35.581099999999999</v>
      </c>
      <c r="G11" s="5169">
        <v>36.669600000000003</v>
      </c>
      <c r="H11" s="5169">
        <v>38.493299999999998</v>
      </c>
      <c r="I11" s="5169">
        <v>36.859099999999998</v>
      </c>
      <c r="J11" s="5169">
        <v>40.401299999999999</v>
      </c>
      <c r="K11" s="5169">
        <v>39.1036</v>
      </c>
      <c r="L11" s="5169">
        <v>39.4313</v>
      </c>
      <c r="M11" s="5170">
        <v>36.523800000000001</v>
      </c>
      <c r="N11" s="5173">
        <v>33.299900000000001</v>
      </c>
      <c r="O11" s="5174">
        <v>28.976700000000001</v>
      </c>
      <c r="P11" s="5174">
        <v>37.599899999999998</v>
      </c>
      <c r="Q11" s="5174">
        <v>37.5608</v>
      </c>
    </row>
    <row r="12" spans="1:17" x14ac:dyDescent="0.25">
      <c r="A12" s="5168" t="s">
        <v>1407</v>
      </c>
      <c r="B12" s="5169">
        <v>25.985800000000001</v>
      </c>
      <c r="C12" s="5169">
        <v>24.5001</v>
      </c>
      <c r="D12" s="5169">
        <v>24.0899</v>
      </c>
      <c r="E12" s="5169">
        <v>23.577200000000001</v>
      </c>
      <c r="F12" s="5169">
        <v>24.327100000000002</v>
      </c>
      <c r="G12" s="5169">
        <v>25.0014</v>
      </c>
      <c r="H12" s="5169">
        <v>26.327300000000001</v>
      </c>
      <c r="I12" s="5169">
        <v>29.0428</v>
      </c>
      <c r="J12" s="5169">
        <v>30.4741</v>
      </c>
      <c r="K12" s="5169">
        <v>30.19</v>
      </c>
      <c r="L12" s="5169">
        <v>28.8505</v>
      </c>
      <c r="M12" s="5170">
        <v>28.348299999999998</v>
      </c>
      <c r="N12" s="5173">
        <v>28.383299999999998</v>
      </c>
      <c r="O12" s="5174">
        <v>28.6661</v>
      </c>
      <c r="P12" s="5174">
        <v>29.284400000000002</v>
      </c>
      <c r="Q12" s="5174">
        <v>27.1431</v>
      </c>
    </row>
    <row r="13" spans="1:17" x14ac:dyDescent="0.25">
      <c r="A13" s="5168" t="s">
        <v>1408</v>
      </c>
      <c r="B13" s="5169">
        <v>25.8001</v>
      </c>
      <c r="C13" s="5169">
        <v>25.8325</v>
      </c>
      <c r="D13" s="5169">
        <v>26.038</v>
      </c>
      <c r="E13" s="5169">
        <v>25.706</v>
      </c>
      <c r="F13" s="5169">
        <v>26.8</v>
      </c>
      <c r="G13" s="5169">
        <v>27.569400000000002</v>
      </c>
      <c r="H13" s="5169">
        <v>29.4085</v>
      </c>
      <c r="I13" s="5169">
        <v>30.4053</v>
      </c>
      <c r="J13" s="5169">
        <v>32.337899999999998</v>
      </c>
      <c r="K13" s="5169">
        <v>32.787700000000001</v>
      </c>
      <c r="L13" s="5169">
        <v>33.264099999999999</v>
      </c>
      <c r="M13" s="5170">
        <v>33.373600000000003</v>
      </c>
      <c r="N13" s="5173">
        <v>34.311100000000003</v>
      </c>
      <c r="O13" s="5174">
        <v>34.152099999999997</v>
      </c>
      <c r="P13" s="5174">
        <v>35.494500000000002</v>
      </c>
      <c r="Q13" s="5174">
        <v>35.423200000000001</v>
      </c>
    </row>
    <row r="14" spans="1:17" x14ac:dyDescent="0.25">
      <c r="A14" s="5168" t="s">
        <v>1409</v>
      </c>
      <c r="B14" s="5169">
        <v>2.7322000000000002</v>
      </c>
      <c r="C14" s="5169">
        <v>2.7852999999999999</v>
      </c>
      <c r="D14" s="5169">
        <v>2.597</v>
      </c>
      <c r="E14" s="5169">
        <v>2.4462999999999999</v>
      </c>
      <c r="F14" s="5169">
        <v>2.5762999999999998</v>
      </c>
      <c r="G14" s="5169">
        <v>2.657</v>
      </c>
      <c r="H14" s="5169">
        <v>2.3938999999999999</v>
      </c>
      <c r="I14" s="5169">
        <v>2.7728999999999999</v>
      </c>
      <c r="J14" s="5169">
        <v>3.0672000000000001</v>
      </c>
      <c r="K14" s="5169">
        <v>2.8115000000000001</v>
      </c>
      <c r="L14" s="5169">
        <v>2.8807</v>
      </c>
      <c r="M14" s="5170">
        <v>2.6764000000000001</v>
      </c>
      <c r="N14" s="5173">
        <v>2.524</v>
      </c>
      <c r="O14" s="5174">
        <v>2.4653999999999998</v>
      </c>
      <c r="P14" s="5174">
        <v>2.6606000000000001</v>
      </c>
      <c r="Q14" s="5174">
        <v>2.6303999999999998</v>
      </c>
    </row>
    <row r="15" spans="1:17" x14ac:dyDescent="0.25">
      <c r="A15" s="5168" t="s">
        <v>1410</v>
      </c>
      <c r="B15" s="5169">
        <v>36.958500000000001</v>
      </c>
      <c r="C15" s="5169">
        <v>35.158499999999997</v>
      </c>
      <c r="D15" s="5169">
        <v>35.619799999999998</v>
      </c>
      <c r="E15" s="5169">
        <v>35.510899999999999</v>
      </c>
      <c r="F15" s="5169">
        <v>37.082299999999996</v>
      </c>
      <c r="G15" s="5169">
        <v>38.2134</v>
      </c>
      <c r="H15" s="5169">
        <v>42.946599999999997</v>
      </c>
      <c r="I15" s="5169">
        <v>45.4298</v>
      </c>
      <c r="J15" s="5169">
        <v>47.029699999999998</v>
      </c>
      <c r="K15" s="5169">
        <v>48.345799999999997</v>
      </c>
      <c r="L15" s="5169">
        <v>48.380899999999997</v>
      </c>
      <c r="M15" s="5170">
        <v>48.483600000000003</v>
      </c>
      <c r="N15" s="5173">
        <v>51.669699999999999</v>
      </c>
      <c r="O15" s="5174">
        <v>53.297199999999997</v>
      </c>
      <c r="P15" s="5174">
        <v>53.540700000000001</v>
      </c>
      <c r="Q15" s="5174">
        <v>53.365299999999998</v>
      </c>
    </row>
    <row r="16" spans="1:17" x14ac:dyDescent="0.25">
      <c r="A16" s="5168" t="s">
        <v>1411</v>
      </c>
      <c r="B16" s="5169">
        <v>35.2395</v>
      </c>
      <c r="C16" s="5169">
        <v>34.346400000000003</v>
      </c>
      <c r="D16" s="5169">
        <v>35.237900000000003</v>
      </c>
      <c r="E16" s="5169">
        <v>34.814300000000003</v>
      </c>
      <c r="F16" s="5169">
        <v>35.998600000000003</v>
      </c>
      <c r="G16" s="5169">
        <v>36.8279</v>
      </c>
      <c r="H16" s="5169">
        <v>40.609299999999998</v>
      </c>
      <c r="I16" s="5169">
        <v>39.854999999999997</v>
      </c>
      <c r="J16" s="5169">
        <v>43.034999999999997</v>
      </c>
      <c r="K16" s="5169">
        <v>43.875</v>
      </c>
      <c r="L16" s="5169">
        <v>45.819299999999998</v>
      </c>
      <c r="M16" s="5170">
        <v>44.3643</v>
      </c>
      <c r="N16" s="5173">
        <v>45.986400000000003</v>
      </c>
      <c r="O16" s="5174">
        <v>44.472900000000003</v>
      </c>
      <c r="P16" s="5174">
        <v>47.584299999999999</v>
      </c>
      <c r="Q16" s="5174">
        <v>47.482100000000003</v>
      </c>
    </row>
    <row r="17" spans="1:17" x14ac:dyDescent="0.25">
      <c r="A17" s="5168" t="s">
        <v>1412</v>
      </c>
      <c r="B17" s="5169">
        <v>45.868099999999998</v>
      </c>
      <c r="C17" s="5169">
        <v>46.183199999999999</v>
      </c>
      <c r="D17" s="5169">
        <v>46.155200000000001</v>
      </c>
      <c r="E17" s="5169">
        <v>44.1036</v>
      </c>
      <c r="F17" s="5169">
        <v>45.566899999999997</v>
      </c>
      <c r="G17" s="5169">
        <v>48.296500000000002</v>
      </c>
      <c r="H17" s="5169">
        <v>50.048999999999999</v>
      </c>
      <c r="I17" s="5169">
        <v>54.3643</v>
      </c>
      <c r="J17" s="5169">
        <v>59.7547</v>
      </c>
      <c r="K17" s="5169">
        <v>59.350099999999998</v>
      </c>
      <c r="L17" s="5169">
        <v>55.808799999999998</v>
      </c>
      <c r="M17" s="5170">
        <v>53.605899999999998</v>
      </c>
      <c r="N17" s="5173">
        <v>58.292299999999997</v>
      </c>
      <c r="O17" s="5174">
        <v>57.029499999999999</v>
      </c>
      <c r="P17" s="5174">
        <v>60.493000000000002</v>
      </c>
      <c r="Q17" s="5174">
        <v>60.060099999999998</v>
      </c>
    </row>
    <row r="18" spans="1:17" x14ac:dyDescent="0.25">
      <c r="A18" s="5168" t="s">
        <v>1413</v>
      </c>
      <c r="B18" s="5169">
        <v>40.288699999999999</v>
      </c>
      <c r="C18" s="5169">
        <v>41.045499999999997</v>
      </c>
      <c r="D18" s="5169">
        <v>41.0244</v>
      </c>
      <c r="E18" s="5169">
        <v>39.755899999999997</v>
      </c>
      <c r="F18" s="5169">
        <v>40.888599999999997</v>
      </c>
      <c r="G18" s="5169">
        <v>41.268099999999997</v>
      </c>
      <c r="H18" s="5169">
        <v>45.7042</v>
      </c>
      <c r="I18" s="5169">
        <v>49.054099999999998</v>
      </c>
      <c r="J18" s="5169">
        <v>51.359200000000001</v>
      </c>
      <c r="K18" s="5169">
        <v>49.782699999999998</v>
      </c>
      <c r="L18" s="5169">
        <v>48.153100000000002</v>
      </c>
      <c r="M18" s="5170">
        <v>47.4756</v>
      </c>
      <c r="N18" s="5173">
        <v>50.235900000000001</v>
      </c>
      <c r="O18" s="5174">
        <v>49.5443</v>
      </c>
      <c r="P18" s="5174">
        <v>51.276899999999998</v>
      </c>
      <c r="Q18" s="5174">
        <v>49.756700000000002</v>
      </c>
    </row>
    <row r="19" spans="1:17" x14ac:dyDescent="0.25">
      <c r="A19" s="5175"/>
      <c r="B19" s="5176"/>
      <c r="C19" s="5176"/>
      <c r="D19" s="5176"/>
      <c r="E19" s="5176"/>
      <c r="F19" s="5176"/>
      <c r="G19" s="5176"/>
      <c r="H19" s="5176"/>
      <c r="I19" s="5176"/>
      <c r="J19" s="5176"/>
      <c r="K19" s="5176"/>
      <c r="L19" s="5176"/>
      <c r="M19" s="5177"/>
      <c r="N19" s="5178"/>
      <c r="O19" s="5179"/>
      <c r="P19" s="5180"/>
      <c r="Q19" s="5179"/>
    </row>
    <row r="20" spans="1:17" x14ac:dyDescent="0.25">
      <c r="A20" s="5181" t="s">
        <v>1414</v>
      </c>
      <c r="B20" s="5182"/>
      <c r="C20" s="5182"/>
      <c r="D20" s="5182"/>
      <c r="E20" s="5182"/>
      <c r="F20" s="5182"/>
      <c r="G20" s="5182"/>
      <c r="H20" s="5182"/>
      <c r="I20" s="5182"/>
      <c r="J20" s="5182"/>
      <c r="K20" s="5182"/>
      <c r="L20" s="5182"/>
      <c r="M20" s="5182"/>
      <c r="N20" s="5182"/>
      <c r="P20" s="5182"/>
    </row>
    <row r="21" spans="1:17" x14ac:dyDescent="0.25">
      <c r="A21" s="489" t="s">
        <v>1368</v>
      </c>
      <c r="B21" s="5182"/>
      <c r="C21" s="5182"/>
      <c r="D21" s="5182"/>
      <c r="E21" s="5182"/>
      <c r="F21" s="5182"/>
      <c r="G21" s="5182"/>
      <c r="H21" s="5182"/>
      <c r="I21" s="5182"/>
      <c r="J21" s="5182"/>
      <c r="K21" s="5182"/>
      <c r="L21" s="5182"/>
      <c r="M21" s="5182"/>
      <c r="N21" s="5182"/>
      <c r="P21" s="5182"/>
    </row>
    <row r="22" spans="1:17" x14ac:dyDescent="0.25">
      <c r="A22" s="489"/>
    </row>
  </sheetData>
  <mergeCells count="18">
    <mergeCell ref="Q5:Q6"/>
    <mergeCell ref="F5:F6"/>
    <mergeCell ref="G5:G6"/>
    <mergeCell ref="H5:H6"/>
    <mergeCell ref="I5:I6"/>
    <mergeCell ref="J5:J6"/>
    <mergeCell ref="K5:K6"/>
    <mergeCell ref="L5:L6"/>
    <mergeCell ref="M5:M6"/>
    <mergeCell ref="N5:N6"/>
    <mergeCell ref="O5:O6"/>
    <mergeCell ref="P5:P6"/>
    <mergeCell ref="E5:E6"/>
    <mergeCell ref="A1:C1"/>
    <mergeCell ref="A5:A6"/>
    <mergeCell ref="B5:B6"/>
    <mergeCell ref="C5:C6"/>
    <mergeCell ref="D5:D6"/>
  </mergeCells>
  <hyperlinks>
    <hyperlink ref="A1" location="CONTENT!A1" display="Back to table of contents" xr:uid="{EC498041-5884-4414-B6A8-DC48187E077F}"/>
    <hyperlink ref="A1:C1" location="CONTENT!B76" display="Back to table of contents" xr:uid="{8EA09677-5527-4D8A-AE8D-3442D2EF178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7F0AF-67AD-4A0F-937F-C4CA32C74211}">
  <dimension ref="A1:E46"/>
  <sheetViews>
    <sheetView workbookViewId="0">
      <selection sqref="A1:C1"/>
    </sheetView>
  </sheetViews>
  <sheetFormatPr defaultColWidth="10" defaultRowHeight="13.2" x14ac:dyDescent="0.25"/>
  <cols>
    <col min="1" max="1" width="53.09765625" style="423" customWidth="1"/>
    <col min="2" max="5" width="11.8984375" style="423" customWidth="1"/>
    <col min="6" max="16384" width="10" style="423"/>
  </cols>
  <sheetData>
    <row r="1" spans="1:5" s="422" customFormat="1" ht="15.6" x14ac:dyDescent="0.3">
      <c r="A1" s="5863" t="s">
        <v>0</v>
      </c>
      <c r="B1" s="5863"/>
      <c r="C1" s="5863"/>
    </row>
    <row r="2" spans="1:5" ht="15.6" x14ac:dyDescent="0.3">
      <c r="A2" s="535" t="s">
        <v>1415</v>
      </c>
    </row>
    <row r="3" spans="1:5" ht="13.8" thickBot="1" x14ac:dyDescent="0.3">
      <c r="A3" s="536" t="s">
        <v>1416</v>
      </c>
      <c r="B3" s="537"/>
    </row>
    <row r="4" spans="1:5" ht="13.8" thickBot="1" x14ac:dyDescent="0.3">
      <c r="A4" s="538"/>
      <c r="B4" s="539">
        <v>43800</v>
      </c>
      <c r="C4" s="540">
        <v>44166</v>
      </c>
      <c r="D4" s="540">
        <v>44531</v>
      </c>
      <c r="E4" s="540">
        <v>44896</v>
      </c>
    </row>
    <row r="5" spans="1:5" ht="13.8" x14ac:dyDescent="0.25">
      <c r="A5" s="541" t="s">
        <v>1417</v>
      </c>
      <c r="B5" s="431"/>
      <c r="D5" s="426"/>
      <c r="E5" s="431"/>
    </row>
    <row r="6" spans="1:5" ht="13.8" x14ac:dyDescent="0.25">
      <c r="A6" s="542" t="s">
        <v>1418</v>
      </c>
      <c r="B6" s="431"/>
      <c r="D6" s="431"/>
      <c r="E6" s="431"/>
    </row>
    <row r="7" spans="1:5" ht="15" customHeight="1" x14ac:dyDescent="0.25">
      <c r="A7" s="543" t="s">
        <v>1419</v>
      </c>
      <c r="B7" s="431">
        <v>3.35</v>
      </c>
      <c r="C7" s="423">
        <v>1.85</v>
      </c>
      <c r="D7" s="544">
        <v>1.85</v>
      </c>
      <c r="E7" s="544">
        <v>4.5</v>
      </c>
    </row>
    <row r="8" spans="1:5" ht="13.8" x14ac:dyDescent="0.25">
      <c r="A8" s="542" t="s">
        <v>1420</v>
      </c>
      <c r="B8" s="431"/>
      <c r="D8" s="431"/>
      <c r="E8" s="431"/>
    </row>
    <row r="9" spans="1:5" x14ac:dyDescent="0.25">
      <c r="A9" s="545" t="s">
        <v>1421</v>
      </c>
      <c r="B9" s="546" t="s">
        <v>1422</v>
      </c>
      <c r="C9" s="547" t="s">
        <v>1423</v>
      </c>
      <c r="D9" s="544" t="s">
        <v>1423</v>
      </c>
      <c r="E9" s="544" t="s">
        <v>1424</v>
      </c>
    </row>
    <row r="10" spans="1:5" x14ac:dyDescent="0.25">
      <c r="A10" s="545" t="s">
        <v>1425</v>
      </c>
      <c r="B10" s="431"/>
      <c r="D10" s="431"/>
      <c r="E10" s="431"/>
    </row>
    <row r="11" spans="1:5" x14ac:dyDescent="0.25">
      <c r="A11" s="548" t="s">
        <v>1254</v>
      </c>
      <c r="B11" s="546" t="s">
        <v>1426</v>
      </c>
      <c r="C11" s="547" t="s">
        <v>1427</v>
      </c>
      <c r="D11" s="549" t="s">
        <v>1428</v>
      </c>
      <c r="E11" s="549" t="s">
        <v>1429</v>
      </c>
    </row>
    <row r="12" spans="1:5" x14ac:dyDescent="0.25">
      <c r="A12" s="543" t="s">
        <v>1255</v>
      </c>
      <c r="B12" s="546" t="s">
        <v>1430</v>
      </c>
      <c r="C12" s="547" t="s">
        <v>1427</v>
      </c>
      <c r="D12" s="549" t="s">
        <v>1431</v>
      </c>
      <c r="E12" s="549" t="s">
        <v>1432</v>
      </c>
    </row>
    <row r="13" spans="1:5" x14ac:dyDescent="0.25">
      <c r="A13" s="543" t="s">
        <v>1261</v>
      </c>
      <c r="B13" s="546" t="s">
        <v>1433</v>
      </c>
      <c r="C13" s="547" t="s">
        <v>1434</v>
      </c>
      <c r="D13" s="549" t="s">
        <v>1434</v>
      </c>
      <c r="E13" s="549" t="s">
        <v>1435</v>
      </c>
    </row>
    <row r="14" spans="1:5" x14ac:dyDescent="0.25">
      <c r="A14" s="543" t="s">
        <v>1262</v>
      </c>
      <c r="B14" s="546" t="s">
        <v>1436</v>
      </c>
      <c r="C14" s="547" t="s">
        <v>1427</v>
      </c>
      <c r="D14" s="549" t="s">
        <v>1428</v>
      </c>
      <c r="E14" s="549" t="s">
        <v>1437</v>
      </c>
    </row>
    <row r="15" spans="1:5" x14ac:dyDescent="0.25">
      <c r="A15" s="543" t="s">
        <v>1285</v>
      </c>
      <c r="B15" s="546" t="s">
        <v>1438</v>
      </c>
      <c r="C15" s="547" t="s">
        <v>1439</v>
      </c>
      <c r="D15" s="549" t="s">
        <v>1440</v>
      </c>
      <c r="E15" s="549" t="s">
        <v>1441</v>
      </c>
    </row>
    <row r="16" spans="1:5" x14ac:dyDescent="0.25">
      <c r="A16" s="543" t="s">
        <v>1286</v>
      </c>
      <c r="B16" s="546" t="s">
        <v>1442</v>
      </c>
      <c r="C16" s="547" t="s">
        <v>1439</v>
      </c>
      <c r="D16" s="549" t="s">
        <v>1443</v>
      </c>
      <c r="E16" s="549" t="s">
        <v>1444</v>
      </c>
    </row>
    <row r="17" spans="1:5" x14ac:dyDescent="0.25">
      <c r="A17" s="543" t="s">
        <v>1287</v>
      </c>
      <c r="B17" s="546" t="s">
        <v>1445</v>
      </c>
      <c r="C17" s="547" t="s">
        <v>1439</v>
      </c>
      <c r="D17" s="549" t="s">
        <v>1446</v>
      </c>
      <c r="E17" s="549" t="s">
        <v>1447</v>
      </c>
    </row>
    <row r="18" spans="1:5" x14ac:dyDescent="0.25">
      <c r="A18" s="543" t="s">
        <v>1297</v>
      </c>
      <c r="B18" s="546" t="s">
        <v>1448</v>
      </c>
      <c r="C18" s="547" t="s">
        <v>1449</v>
      </c>
      <c r="D18" s="549" t="s">
        <v>1450</v>
      </c>
      <c r="E18" s="549" t="s">
        <v>1451</v>
      </c>
    </row>
    <row r="19" spans="1:5" x14ac:dyDescent="0.25">
      <c r="A19" s="543" t="s">
        <v>1301</v>
      </c>
      <c r="B19" s="546" t="s">
        <v>1442</v>
      </c>
      <c r="C19" s="547" t="s">
        <v>1439</v>
      </c>
      <c r="D19" s="549" t="s">
        <v>1446</v>
      </c>
      <c r="E19" s="549" t="s">
        <v>1429</v>
      </c>
    </row>
    <row r="20" spans="1:5" x14ac:dyDescent="0.25">
      <c r="A20" s="543" t="s">
        <v>1307</v>
      </c>
      <c r="B20" s="546" t="s">
        <v>1452</v>
      </c>
      <c r="C20" s="547" t="s">
        <v>1439</v>
      </c>
      <c r="D20" s="549" t="s">
        <v>1453</v>
      </c>
      <c r="E20" s="549" t="s">
        <v>1437</v>
      </c>
    </row>
    <row r="21" spans="1:5" x14ac:dyDescent="0.25">
      <c r="A21" s="543" t="s">
        <v>1318</v>
      </c>
      <c r="B21" s="546" t="s">
        <v>1452</v>
      </c>
      <c r="C21" s="547" t="s">
        <v>1439</v>
      </c>
      <c r="D21" s="549" t="s">
        <v>1454</v>
      </c>
      <c r="E21" s="549" t="s">
        <v>1455</v>
      </c>
    </row>
    <row r="22" spans="1:5" x14ac:dyDescent="0.25">
      <c r="A22" s="543" t="s">
        <v>1325</v>
      </c>
      <c r="B22" s="546" t="s">
        <v>1456</v>
      </c>
      <c r="C22" s="547" t="s">
        <v>1439</v>
      </c>
      <c r="D22" s="549" t="s">
        <v>1457</v>
      </c>
      <c r="E22" s="549" t="s">
        <v>1458</v>
      </c>
    </row>
    <row r="23" spans="1:5" x14ac:dyDescent="0.25">
      <c r="A23" s="543" t="s">
        <v>1326</v>
      </c>
      <c r="B23" s="546" t="s">
        <v>1459</v>
      </c>
      <c r="C23" s="547" t="s">
        <v>1439</v>
      </c>
      <c r="D23" s="549" t="s">
        <v>1460</v>
      </c>
      <c r="E23" s="549" t="s">
        <v>1461</v>
      </c>
    </row>
    <row r="24" spans="1:5" x14ac:dyDescent="0.25">
      <c r="A24" s="543" t="s">
        <v>1333</v>
      </c>
      <c r="B24" s="546" t="s">
        <v>1442</v>
      </c>
      <c r="C24" s="547" t="s">
        <v>1439</v>
      </c>
      <c r="D24" s="549" t="s">
        <v>1462</v>
      </c>
      <c r="E24" s="549" t="s">
        <v>1463</v>
      </c>
    </row>
    <row r="25" spans="1:5" x14ac:dyDescent="0.25">
      <c r="A25" s="543" t="s">
        <v>1340</v>
      </c>
      <c r="B25" s="546" t="s">
        <v>1464</v>
      </c>
      <c r="C25" s="547" t="s">
        <v>1439</v>
      </c>
      <c r="D25" s="549" t="s">
        <v>1443</v>
      </c>
      <c r="E25" s="549" t="s">
        <v>1465</v>
      </c>
    </row>
    <row r="26" spans="1:5" x14ac:dyDescent="0.25">
      <c r="A26" s="543" t="s">
        <v>1346</v>
      </c>
      <c r="B26" s="546" t="s">
        <v>1442</v>
      </c>
      <c r="C26" s="547" t="s">
        <v>1439</v>
      </c>
      <c r="D26" s="549" t="s">
        <v>1466</v>
      </c>
      <c r="E26" s="549" t="s">
        <v>1467</v>
      </c>
    </row>
    <row r="27" spans="1:5" x14ac:dyDescent="0.25">
      <c r="A27" s="543" t="s">
        <v>1349</v>
      </c>
      <c r="B27" s="546" t="s">
        <v>1468</v>
      </c>
      <c r="C27" s="547" t="s">
        <v>1439</v>
      </c>
      <c r="D27" s="549" t="s">
        <v>1453</v>
      </c>
      <c r="E27" s="549" t="s">
        <v>1444</v>
      </c>
    </row>
    <row r="28" spans="1:5" x14ac:dyDescent="0.25">
      <c r="A28" s="543" t="s">
        <v>1354</v>
      </c>
      <c r="B28" s="546" t="s">
        <v>1456</v>
      </c>
      <c r="C28" s="547" t="s">
        <v>1439</v>
      </c>
      <c r="D28" s="549" t="s">
        <v>1469</v>
      </c>
      <c r="E28" s="549" t="s">
        <v>1470</v>
      </c>
    </row>
    <row r="29" spans="1:5" x14ac:dyDescent="0.25">
      <c r="A29" s="545" t="s">
        <v>1471</v>
      </c>
      <c r="B29" s="546" t="s">
        <v>1472</v>
      </c>
      <c r="C29" s="547" t="s">
        <v>1473</v>
      </c>
      <c r="D29" s="550" t="s">
        <v>1473</v>
      </c>
      <c r="E29" s="550" t="s">
        <v>1474</v>
      </c>
    </row>
    <row r="30" spans="1:5" x14ac:dyDescent="0.25">
      <c r="A30" s="543" t="s">
        <v>1475</v>
      </c>
      <c r="B30" s="546" t="s">
        <v>1476</v>
      </c>
      <c r="C30" s="547" t="s">
        <v>1477</v>
      </c>
      <c r="D30" s="549" t="s">
        <v>1477</v>
      </c>
      <c r="E30" s="549" t="s">
        <v>1478</v>
      </c>
    </row>
    <row r="31" spans="1:5" x14ac:dyDescent="0.25">
      <c r="A31" s="545" t="s">
        <v>1479</v>
      </c>
      <c r="B31" s="546" t="s">
        <v>1480</v>
      </c>
      <c r="C31" s="547" t="s">
        <v>1481</v>
      </c>
      <c r="D31" s="551" t="s">
        <v>1482</v>
      </c>
      <c r="E31" s="551" t="s">
        <v>1483</v>
      </c>
    </row>
    <row r="32" spans="1:5" x14ac:dyDescent="0.25">
      <c r="A32" s="545" t="s">
        <v>1484</v>
      </c>
      <c r="B32" s="546" t="s">
        <v>1485</v>
      </c>
      <c r="C32" s="547" t="s">
        <v>1486</v>
      </c>
      <c r="D32" s="549" t="s">
        <v>1487</v>
      </c>
      <c r="E32" s="549" t="s">
        <v>1488</v>
      </c>
    </row>
    <row r="33" spans="1:5" x14ac:dyDescent="0.25">
      <c r="A33" s="545" t="s">
        <v>1489</v>
      </c>
      <c r="B33" s="546" t="s">
        <v>1490</v>
      </c>
      <c r="C33" s="547" t="s">
        <v>1491</v>
      </c>
      <c r="D33" s="551" t="s">
        <v>1440</v>
      </c>
      <c r="E33" s="551" t="s">
        <v>1492</v>
      </c>
    </row>
    <row r="34" spans="1:5" x14ac:dyDescent="0.25">
      <c r="A34" s="545" t="s">
        <v>1493</v>
      </c>
      <c r="B34" s="546">
        <v>9.35</v>
      </c>
      <c r="C34" s="547">
        <v>7.85</v>
      </c>
      <c r="D34" s="549">
        <v>7.85</v>
      </c>
      <c r="E34" s="549">
        <v>10.5</v>
      </c>
    </row>
    <row r="35" spans="1:5" ht="13.8" thickBot="1" x14ac:dyDescent="0.3">
      <c r="A35" s="552" t="s">
        <v>1494</v>
      </c>
      <c r="B35" s="553" t="s">
        <v>1495</v>
      </c>
      <c r="C35" s="554" t="s">
        <v>911</v>
      </c>
      <c r="D35" s="555" t="s">
        <v>1496</v>
      </c>
      <c r="E35" s="555" t="s">
        <v>1497</v>
      </c>
    </row>
    <row r="36" spans="1:5" x14ac:dyDescent="0.25">
      <c r="A36" s="556" t="s">
        <v>1498</v>
      </c>
      <c r="B36" s="427"/>
      <c r="C36" s="426"/>
      <c r="D36" s="431"/>
      <c r="E36" s="431"/>
    </row>
    <row r="37" spans="1:5" x14ac:dyDescent="0.25">
      <c r="A37" s="557" t="s">
        <v>1499</v>
      </c>
      <c r="B37" s="558" t="s">
        <v>1500</v>
      </c>
      <c r="C37" s="546" t="s">
        <v>1501</v>
      </c>
      <c r="D37" s="559" t="s">
        <v>1501</v>
      </c>
      <c r="E37" s="559" t="s">
        <v>1502</v>
      </c>
    </row>
    <row r="38" spans="1:5" x14ac:dyDescent="0.25">
      <c r="A38" s="557" t="s">
        <v>1503</v>
      </c>
      <c r="B38" s="558"/>
      <c r="C38" s="546"/>
      <c r="D38" s="546"/>
      <c r="E38" s="546"/>
    </row>
    <row r="39" spans="1:5" x14ac:dyDescent="0.25">
      <c r="A39" s="560" t="s">
        <v>1504</v>
      </c>
      <c r="B39" s="561" t="s">
        <v>1505</v>
      </c>
      <c r="C39" s="562" t="s">
        <v>1506</v>
      </c>
      <c r="D39" s="562" t="s">
        <v>1507</v>
      </c>
      <c r="E39" s="562" t="s">
        <v>1508</v>
      </c>
    </row>
    <row r="40" spans="1:5" x14ac:dyDescent="0.25">
      <c r="A40" s="560" t="s">
        <v>1509</v>
      </c>
      <c r="B40" s="561" t="s">
        <v>1510</v>
      </c>
      <c r="C40" s="562" t="s">
        <v>1511</v>
      </c>
      <c r="D40" s="562" t="s">
        <v>1512</v>
      </c>
      <c r="E40" s="562" t="s">
        <v>1513</v>
      </c>
    </row>
    <row r="41" spans="1:5" x14ac:dyDescent="0.25">
      <c r="A41" s="560" t="s">
        <v>1514</v>
      </c>
      <c r="B41" s="561" t="s">
        <v>1515</v>
      </c>
      <c r="C41" s="562" t="s">
        <v>1516</v>
      </c>
      <c r="D41" s="562" t="s">
        <v>1517</v>
      </c>
      <c r="E41" s="562" t="s">
        <v>1518</v>
      </c>
    </row>
    <row r="42" spans="1:5" x14ac:dyDescent="0.25">
      <c r="A42" s="560" t="s">
        <v>1519</v>
      </c>
      <c r="B42" s="561" t="s">
        <v>1520</v>
      </c>
      <c r="C42" s="562" t="s">
        <v>1521</v>
      </c>
      <c r="D42" s="562" t="s">
        <v>1522</v>
      </c>
      <c r="E42" s="562" t="s">
        <v>1523</v>
      </c>
    </row>
    <row r="43" spans="1:5" x14ac:dyDescent="0.25">
      <c r="A43" s="560" t="s">
        <v>1524</v>
      </c>
      <c r="B43" s="561" t="s">
        <v>1525</v>
      </c>
      <c r="C43" s="562" t="s">
        <v>1526</v>
      </c>
      <c r="D43" s="562" t="s">
        <v>1527</v>
      </c>
      <c r="E43" s="562" t="s">
        <v>1528</v>
      </c>
    </row>
    <row r="44" spans="1:5" ht="13.8" thickBot="1" x14ac:dyDescent="0.3">
      <c r="A44" s="563" t="s">
        <v>1529</v>
      </c>
      <c r="B44" s="564" t="s">
        <v>1530</v>
      </c>
      <c r="C44" s="565" t="s">
        <v>1531</v>
      </c>
      <c r="D44" s="565" t="s">
        <v>1532</v>
      </c>
      <c r="E44" s="565" t="s">
        <v>1533</v>
      </c>
    </row>
    <row r="45" spans="1:5" x14ac:dyDescent="0.25">
      <c r="A45" s="566" t="s">
        <v>1534</v>
      </c>
    </row>
    <row r="46" spans="1:5" x14ac:dyDescent="0.25">
      <c r="A46" s="567" t="s">
        <v>1535</v>
      </c>
    </row>
  </sheetData>
  <mergeCells count="1">
    <mergeCell ref="A1:C1"/>
  </mergeCells>
  <hyperlinks>
    <hyperlink ref="A1" location="CONTENT!A1" display="Back to table of contents" xr:uid="{7A7194D4-8A86-4DBE-9477-96BEB3F3FB07}"/>
    <hyperlink ref="A1:C1" location="CONTENT!B76" display="Back to table of contents" xr:uid="{A3227C6D-F0F7-4D0C-8D5C-027C430331E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B76CB-A91A-4BF6-A4B8-7142D5015E73}">
  <dimension ref="A1:Q46"/>
  <sheetViews>
    <sheetView workbookViewId="0">
      <selection sqref="A1:C1"/>
    </sheetView>
  </sheetViews>
  <sheetFormatPr defaultColWidth="10" defaultRowHeight="13.2" x14ac:dyDescent="0.25"/>
  <cols>
    <col min="1" max="1" width="53.09765625" style="423" customWidth="1"/>
    <col min="2" max="3" width="11.8984375" style="423" customWidth="1"/>
    <col min="4" max="16384" width="10" style="423"/>
  </cols>
  <sheetData>
    <row r="1" spans="1:3" s="422" customFormat="1" ht="15.6" x14ac:dyDescent="0.3">
      <c r="A1" s="5863" t="s">
        <v>0</v>
      </c>
      <c r="B1" s="5863"/>
      <c r="C1" s="5863"/>
    </row>
    <row r="2" spans="1:3" ht="15.6" x14ac:dyDescent="0.3">
      <c r="A2" s="535" t="s">
        <v>1536</v>
      </c>
    </row>
    <row r="3" spans="1:3" ht="13.8" thickBot="1" x14ac:dyDescent="0.3">
      <c r="A3" s="536" t="s">
        <v>1416</v>
      </c>
    </row>
    <row r="4" spans="1:3" ht="13.8" thickBot="1" x14ac:dyDescent="0.3">
      <c r="A4" s="538"/>
      <c r="B4" s="5183">
        <v>45261</v>
      </c>
      <c r="C4" s="5183">
        <v>45627</v>
      </c>
    </row>
    <row r="5" spans="1:3" ht="13.8" x14ac:dyDescent="0.25">
      <c r="A5" s="541" t="s">
        <v>1417</v>
      </c>
      <c r="B5" s="431"/>
      <c r="C5" s="431"/>
    </row>
    <row r="6" spans="1:3" ht="13.8" x14ac:dyDescent="0.25">
      <c r="A6" s="542" t="s">
        <v>1418</v>
      </c>
      <c r="B6" s="431"/>
      <c r="C6" s="431"/>
    </row>
    <row r="7" spans="1:3" ht="15" customHeight="1" x14ac:dyDescent="0.25">
      <c r="A7" s="543" t="s">
        <v>1419</v>
      </c>
      <c r="B7" s="544">
        <v>4.5</v>
      </c>
      <c r="C7" s="544">
        <v>4</v>
      </c>
    </row>
    <row r="8" spans="1:3" ht="13.8" x14ac:dyDescent="0.25">
      <c r="A8" s="542" t="s">
        <v>1420</v>
      </c>
      <c r="B8" s="5184"/>
      <c r="C8" s="5184"/>
    </row>
    <row r="9" spans="1:3" x14ac:dyDescent="0.25">
      <c r="A9" s="545" t="s">
        <v>1421</v>
      </c>
      <c r="B9" s="544" t="s">
        <v>1537</v>
      </c>
      <c r="C9" s="544" t="s">
        <v>1538</v>
      </c>
    </row>
    <row r="10" spans="1:3" x14ac:dyDescent="0.25">
      <c r="A10" s="545" t="s">
        <v>1425</v>
      </c>
      <c r="B10" s="5184"/>
      <c r="C10" s="5184"/>
    </row>
    <row r="11" spans="1:3" x14ac:dyDescent="0.25">
      <c r="A11" s="548" t="s">
        <v>1254</v>
      </c>
      <c r="B11" s="549" t="s">
        <v>1539</v>
      </c>
      <c r="C11" s="549" t="s">
        <v>1539</v>
      </c>
    </row>
    <row r="12" spans="1:3" x14ac:dyDescent="0.25">
      <c r="A12" s="543" t="s">
        <v>1255</v>
      </c>
      <c r="B12" s="549" t="s">
        <v>1540</v>
      </c>
      <c r="C12" s="549" t="s">
        <v>1541</v>
      </c>
    </row>
    <row r="13" spans="1:3" x14ac:dyDescent="0.25">
      <c r="A13" s="543" t="s">
        <v>1261</v>
      </c>
      <c r="B13" s="549" t="s">
        <v>1444</v>
      </c>
      <c r="C13" s="549" t="s">
        <v>1542</v>
      </c>
    </row>
    <row r="14" spans="1:3" x14ac:dyDescent="0.25">
      <c r="A14" s="543" t="s">
        <v>1262</v>
      </c>
      <c r="B14" s="549" t="s">
        <v>1543</v>
      </c>
      <c r="C14" s="549" t="s">
        <v>1544</v>
      </c>
    </row>
    <row r="15" spans="1:3" x14ac:dyDescent="0.25">
      <c r="A15" s="543" t="s">
        <v>1285</v>
      </c>
      <c r="B15" s="549" t="s">
        <v>1545</v>
      </c>
      <c r="C15" s="549" t="s">
        <v>1546</v>
      </c>
    </row>
    <row r="16" spans="1:3" x14ac:dyDescent="0.25">
      <c r="A16" s="543" t="s">
        <v>1286</v>
      </c>
      <c r="B16" s="549" t="s">
        <v>1497</v>
      </c>
      <c r="C16" s="549" t="s">
        <v>1547</v>
      </c>
    </row>
    <row r="17" spans="1:3" x14ac:dyDescent="0.25">
      <c r="A17" s="543" t="s">
        <v>1287</v>
      </c>
      <c r="B17" s="549" t="s">
        <v>1548</v>
      </c>
      <c r="C17" s="549" t="s">
        <v>1539</v>
      </c>
    </row>
    <row r="18" spans="1:3" x14ac:dyDescent="0.25">
      <c r="A18" s="543" t="s">
        <v>1297</v>
      </c>
      <c r="B18" s="549" t="s">
        <v>1549</v>
      </c>
      <c r="C18" s="549" t="s">
        <v>1550</v>
      </c>
    </row>
    <row r="19" spans="1:3" x14ac:dyDescent="0.25">
      <c r="A19" s="543" t="s">
        <v>1301</v>
      </c>
      <c r="B19" s="549" t="s">
        <v>1551</v>
      </c>
      <c r="C19" s="549" t="s">
        <v>1552</v>
      </c>
    </row>
    <row r="20" spans="1:3" x14ac:dyDescent="0.25">
      <c r="A20" s="543" t="s">
        <v>1307</v>
      </c>
      <c r="B20" s="549" t="s">
        <v>1553</v>
      </c>
      <c r="C20" s="549" t="s">
        <v>1554</v>
      </c>
    </row>
    <row r="21" spans="1:3" x14ac:dyDescent="0.25">
      <c r="A21" s="543" t="s">
        <v>1318</v>
      </c>
      <c r="B21" s="549" t="s">
        <v>1555</v>
      </c>
      <c r="C21" s="549" t="s">
        <v>1556</v>
      </c>
    </row>
    <row r="22" spans="1:3" x14ac:dyDescent="0.25">
      <c r="A22" s="543" t="s">
        <v>1325</v>
      </c>
      <c r="B22" s="549" t="s">
        <v>1557</v>
      </c>
      <c r="C22" s="549" t="s">
        <v>1558</v>
      </c>
    </row>
    <row r="23" spans="1:3" x14ac:dyDescent="0.25">
      <c r="A23" s="543" t="s">
        <v>1326</v>
      </c>
      <c r="B23" s="549" t="s">
        <v>1559</v>
      </c>
      <c r="C23" s="549" t="s">
        <v>1560</v>
      </c>
    </row>
    <row r="24" spans="1:3" x14ac:dyDescent="0.25">
      <c r="A24" s="543" t="s">
        <v>1333</v>
      </c>
      <c r="B24" s="549" t="s">
        <v>1561</v>
      </c>
      <c r="C24" s="549" t="s">
        <v>1562</v>
      </c>
    </row>
    <row r="25" spans="1:3" x14ac:dyDescent="0.25">
      <c r="A25" s="543" t="s">
        <v>1340</v>
      </c>
      <c r="B25" s="549" t="s">
        <v>1557</v>
      </c>
      <c r="C25" s="549" t="s">
        <v>1556</v>
      </c>
    </row>
    <row r="26" spans="1:3" x14ac:dyDescent="0.25">
      <c r="A26" s="543" t="s">
        <v>1346</v>
      </c>
      <c r="B26" s="549" t="s">
        <v>1563</v>
      </c>
      <c r="C26" s="549" t="s">
        <v>1564</v>
      </c>
    </row>
    <row r="27" spans="1:3" x14ac:dyDescent="0.25">
      <c r="A27" s="543" t="s">
        <v>1349</v>
      </c>
      <c r="B27" s="549" t="s">
        <v>1565</v>
      </c>
      <c r="C27" s="549" t="s">
        <v>1566</v>
      </c>
    </row>
    <row r="28" spans="1:3" x14ac:dyDescent="0.25">
      <c r="A28" s="543" t="s">
        <v>1354</v>
      </c>
      <c r="B28" s="549" t="s">
        <v>1567</v>
      </c>
      <c r="C28" s="549" t="s">
        <v>1568</v>
      </c>
    </row>
    <row r="29" spans="1:3" x14ac:dyDescent="0.25">
      <c r="A29" s="5185" t="s">
        <v>1471</v>
      </c>
      <c r="B29" s="550" t="s">
        <v>1569</v>
      </c>
      <c r="C29" s="550" t="s">
        <v>1570</v>
      </c>
    </row>
    <row r="30" spans="1:3" x14ac:dyDescent="0.25">
      <c r="A30" s="543" t="s">
        <v>1475</v>
      </c>
      <c r="B30" s="549" t="s">
        <v>1571</v>
      </c>
      <c r="C30" s="549" t="s">
        <v>1572</v>
      </c>
    </row>
    <row r="31" spans="1:3" x14ac:dyDescent="0.25">
      <c r="A31" s="545" t="s">
        <v>1479</v>
      </c>
      <c r="B31" s="551" t="s">
        <v>1573</v>
      </c>
      <c r="C31" s="551" t="s">
        <v>1574</v>
      </c>
    </row>
    <row r="32" spans="1:3" ht="17.25" customHeight="1" x14ac:dyDescent="0.25">
      <c r="A32" s="545" t="s">
        <v>1575</v>
      </c>
      <c r="B32" s="549" t="s">
        <v>1488</v>
      </c>
      <c r="C32" s="549" t="s">
        <v>1576</v>
      </c>
    </row>
    <row r="33" spans="1:17" x14ac:dyDescent="0.25">
      <c r="A33" s="545" t="s">
        <v>1577</v>
      </c>
      <c r="B33" s="549">
        <v>10.5</v>
      </c>
      <c r="C33" s="549" t="s">
        <v>911</v>
      </c>
    </row>
    <row r="34" spans="1:17" ht="13.8" thickBot="1" x14ac:dyDescent="0.3">
      <c r="A34" s="552" t="s">
        <v>1578</v>
      </c>
      <c r="B34" s="555" t="s">
        <v>1579</v>
      </c>
      <c r="C34" s="555" t="s">
        <v>1580</v>
      </c>
    </row>
    <row r="35" spans="1:17" x14ac:dyDescent="0.25">
      <c r="A35" s="556" t="s">
        <v>1498</v>
      </c>
      <c r="B35" s="5184"/>
      <c r="C35" s="5184"/>
    </row>
    <row r="36" spans="1:17" x14ac:dyDescent="0.25">
      <c r="A36" s="557" t="s">
        <v>1499</v>
      </c>
      <c r="B36" s="559" t="s">
        <v>1581</v>
      </c>
      <c r="C36" s="559" t="s">
        <v>1582</v>
      </c>
    </row>
    <row r="37" spans="1:17" x14ac:dyDescent="0.25">
      <c r="A37" s="557" t="s">
        <v>1503</v>
      </c>
      <c r="B37" s="546"/>
      <c r="C37" s="546"/>
    </row>
    <row r="38" spans="1:17" x14ac:dyDescent="0.25">
      <c r="A38" s="560" t="s">
        <v>1504</v>
      </c>
      <c r="B38" s="562" t="s">
        <v>1583</v>
      </c>
      <c r="C38" s="562" t="s">
        <v>1584</v>
      </c>
    </row>
    <row r="39" spans="1:17" x14ac:dyDescent="0.25">
      <c r="A39" s="560" t="s">
        <v>1509</v>
      </c>
      <c r="B39" s="562" t="s">
        <v>1585</v>
      </c>
      <c r="C39" s="562" t="s">
        <v>1586</v>
      </c>
    </row>
    <row r="40" spans="1:17" x14ac:dyDescent="0.25">
      <c r="A40" s="560" t="s">
        <v>1514</v>
      </c>
      <c r="B40" s="562" t="s">
        <v>1587</v>
      </c>
      <c r="C40" s="562" t="s">
        <v>1588</v>
      </c>
    </row>
    <row r="41" spans="1:17" x14ac:dyDescent="0.25">
      <c r="A41" s="560" t="s">
        <v>1519</v>
      </c>
      <c r="B41" s="562" t="s">
        <v>1589</v>
      </c>
      <c r="C41" s="562" t="s">
        <v>1590</v>
      </c>
    </row>
    <row r="42" spans="1:17" x14ac:dyDescent="0.25">
      <c r="A42" s="560" t="s">
        <v>1524</v>
      </c>
      <c r="B42" s="562" t="s">
        <v>1591</v>
      </c>
      <c r="C42" s="562" t="s">
        <v>1592</v>
      </c>
    </row>
    <row r="43" spans="1:17" ht="13.8" thickBot="1" x14ac:dyDescent="0.3">
      <c r="A43" s="563" t="s">
        <v>1529</v>
      </c>
      <c r="B43" s="565" t="s">
        <v>1593</v>
      </c>
      <c r="C43" s="565" t="s">
        <v>1587</v>
      </c>
    </row>
    <row r="44" spans="1:17" x14ac:dyDescent="0.25">
      <c r="A44" s="566" t="s">
        <v>1534</v>
      </c>
    </row>
    <row r="45" spans="1:17" x14ac:dyDescent="0.25">
      <c r="A45" s="567" t="s">
        <v>1535</v>
      </c>
    </row>
    <row r="46" spans="1:17" x14ac:dyDescent="0.25">
      <c r="A46" s="6078" t="s">
        <v>1594</v>
      </c>
      <c r="B46" s="6078"/>
      <c r="C46" s="6078"/>
      <c r="D46" s="6078"/>
      <c r="E46" s="6078"/>
      <c r="F46" s="6078"/>
      <c r="G46" s="6078"/>
      <c r="H46" s="6078"/>
      <c r="I46" s="6078"/>
      <c r="J46" s="6078"/>
      <c r="K46" s="6078"/>
      <c r="L46" s="6078"/>
      <c r="M46" s="6078"/>
      <c r="N46" s="6078"/>
      <c r="O46" s="6078"/>
      <c r="P46" s="6078"/>
      <c r="Q46" s="6078"/>
    </row>
  </sheetData>
  <mergeCells count="2">
    <mergeCell ref="A1:C1"/>
    <mergeCell ref="A46:Q46"/>
  </mergeCells>
  <hyperlinks>
    <hyperlink ref="A1" location="CONTENT!A1" display="Back to table of contents" xr:uid="{0ECEF496-95FC-426A-9571-6563262CDB95}"/>
    <hyperlink ref="A1:C1" location="CONTENT!A76" display="Back to table of contents" xr:uid="{314810C0-8C00-4E28-8317-42724C5529DC}"/>
    <hyperlink ref="C1" location="CONTENT!A71" display="Back to table of contents" xr:uid="{4DC3F8F9-9BA4-4E96-8A18-1C7247493205}"/>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5EEEF-6F84-4217-9BEE-BBEC6ADDFC2B}">
  <dimension ref="A1:G41"/>
  <sheetViews>
    <sheetView workbookViewId="0">
      <selection sqref="A1:C1"/>
    </sheetView>
  </sheetViews>
  <sheetFormatPr defaultColWidth="10" defaultRowHeight="15.6" x14ac:dyDescent="0.3"/>
  <cols>
    <col min="1" max="1" width="32.59765625" style="428" customWidth="1"/>
    <col min="2" max="2" width="11.19921875" style="570" customWidth="1"/>
    <col min="3" max="3" width="11.19921875" style="428" customWidth="1"/>
    <col min="4" max="4" width="12.19921875" style="428" customWidth="1"/>
    <col min="5" max="5" width="12.19921875" style="428" bestFit="1" customWidth="1"/>
    <col min="6" max="6" width="12.8984375" style="428" customWidth="1"/>
    <col min="7" max="7" width="13.09765625" style="428" customWidth="1"/>
    <col min="8" max="16384" width="10" style="428"/>
  </cols>
  <sheetData>
    <row r="1" spans="1:7" s="422" customFormat="1" x14ac:dyDescent="0.3">
      <c r="A1" s="5863" t="s">
        <v>0</v>
      </c>
      <c r="B1" s="5863"/>
      <c r="C1" s="5863"/>
    </row>
    <row r="2" spans="1:7" s="1" customFormat="1" x14ac:dyDescent="0.3">
      <c r="A2" s="6079"/>
      <c r="B2" s="6079"/>
      <c r="C2" s="6079"/>
    </row>
    <row r="3" spans="1:7" ht="16.8" x14ac:dyDescent="0.3">
      <c r="A3" s="568" t="s">
        <v>1595</v>
      </c>
      <c r="B3" s="5186"/>
    </row>
    <row r="4" spans="1:7" ht="16.2" thickBot="1" x14ac:dyDescent="0.35">
      <c r="A4" s="569"/>
      <c r="F4" s="5187"/>
      <c r="G4" s="5187" t="s">
        <v>1596</v>
      </c>
    </row>
    <row r="5" spans="1:7" s="572" customFormat="1" ht="16.2" thickBot="1" x14ac:dyDescent="0.35">
      <c r="A5" s="5188"/>
      <c r="B5" s="571">
        <v>2017</v>
      </c>
      <c r="C5" s="571">
        <v>2018</v>
      </c>
      <c r="D5" s="571">
        <v>2019</v>
      </c>
      <c r="E5" s="571">
        <v>2020</v>
      </c>
      <c r="F5" s="571">
        <v>2021</v>
      </c>
      <c r="G5" s="571">
        <v>2022</v>
      </c>
    </row>
    <row r="6" spans="1:7" s="572" customFormat="1" ht="24" customHeight="1" x14ac:dyDescent="0.3">
      <c r="A6" s="5189" t="s">
        <v>1597</v>
      </c>
      <c r="B6" s="573">
        <v>434185.80082614551</v>
      </c>
      <c r="C6" s="574">
        <v>413810.94845999999</v>
      </c>
      <c r="D6" s="574">
        <v>399293.63008000003</v>
      </c>
      <c r="E6" s="574">
        <v>408158.16225999995</v>
      </c>
      <c r="F6" s="575">
        <v>396959.05386999995</v>
      </c>
      <c r="G6" s="575">
        <v>419060</v>
      </c>
    </row>
    <row r="7" spans="1:7" s="572" customFormat="1" ht="24" customHeight="1" x14ac:dyDescent="0.3">
      <c r="A7" s="5190" t="s">
        <v>1598</v>
      </c>
      <c r="B7" s="576">
        <v>1606415.8545404435</v>
      </c>
      <c r="C7" s="575">
        <v>1720188.6114511266</v>
      </c>
      <c r="D7" s="575">
        <v>1869780.8661100001</v>
      </c>
      <c r="E7" s="575">
        <v>1800959.1433669217</v>
      </c>
      <c r="F7" s="575">
        <v>1801678.16212</v>
      </c>
      <c r="G7" s="575">
        <v>1843436</v>
      </c>
    </row>
    <row r="8" spans="1:7" s="572" customFormat="1" ht="24" customHeight="1" x14ac:dyDescent="0.3">
      <c r="A8" s="5190" t="s">
        <v>1599</v>
      </c>
      <c r="B8" s="576">
        <v>4603185.6542799994</v>
      </c>
      <c r="C8" s="575">
        <v>4588132.3340400001</v>
      </c>
      <c r="D8" s="575">
        <v>4614923.9960000003</v>
      </c>
      <c r="E8" s="575">
        <v>4705531.7640000004</v>
      </c>
      <c r="F8" s="575">
        <v>5019651.0878964411</v>
      </c>
      <c r="G8" s="575">
        <v>5239030.0345400004</v>
      </c>
    </row>
    <row r="9" spans="1:7" s="572" customFormat="1" ht="24" customHeight="1" x14ac:dyDescent="0.3">
      <c r="A9" s="5190" t="s">
        <v>1600</v>
      </c>
      <c r="B9" s="576">
        <v>262774.13845014974</v>
      </c>
      <c r="C9" s="575">
        <v>260797.52196342222</v>
      </c>
      <c r="D9" s="575">
        <v>364278.51601999998</v>
      </c>
      <c r="E9" s="575">
        <v>347200.5054549292</v>
      </c>
      <c r="F9" s="575">
        <v>310895.64949000004</v>
      </c>
      <c r="G9" s="575">
        <v>345121.14486000006</v>
      </c>
    </row>
    <row r="10" spans="1:7" s="572" customFormat="1" ht="24" customHeight="1" x14ac:dyDescent="0.3">
      <c r="A10" s="5190" t="s">
        <v>1601</v>
      </c>
      <c r="B10" s="576">
        <v>5620075.7567699999</v>
      </c>
      <c r="C10" s="575">
        <v>5980946.0656900005</v>
      </c>
      <c r="D10" s="575">
        <v>9053816.5696999989</v>
      </c>
      <c r="E10" s="575">
        <v>9777998.9937100001</v>
      </c>
      <c r="F10" s="575">
        <v>11428387.1927</v>
      </c>
      <c r="G10" s="575">
        <v>7184508.7813999997</v>
      </c>
    </row>
    <row r="11" spans="1:7" s="572" customFormat="1" ht="24" customHeight="1" x14ac:dyDescent="0.3">
      <c r="A11" s="5190" t="s">
        <v>1602</v>
      </c>
      <c r="B11" s="576">
        <v>17797442.9735916</v>
      </c>
      <c r="C11" s="575">
        <v>18339227.764805831</v>
      </c>
      <c r="D11" s="575">
        <v>17626965.840429999</v>
      </c>
      <c r="E11" s="575">
        <v>13244734.97102</v>
      </c>
      <c r="F11" s="575">
        <v>17937197.48697</v>
      </c>
      <c r="G11" s="575">
        <v>18641387.961753003</v>
      </c>
    </row>
    <row r="12" spans="1:7" s="572" customFormat="1" ht="24" customHeight="1" x14ac:dyDescent="0.3">
      <c r="A12" s="5190" t="s">
        <v>1603</v>
      </c>
      <c r="B12" s="576">
        <v>2251932.4429905303</v>
      </c>
      <c r="C12" s="575">
        <v>2197157.7200047234</v>
      </c>
      <c r="D12" s="575">
        <v>2111313.4462199998</v>
      </c>
      <c r="E12" s="575">
        <v>3286974.3120144419</v>
      </c>
      <c r="F12" s="575">
        <v>3751798.5891944999</v>
      </c>
      <c r="G12" s="575">
        <v>5582435.939594036</v>
      </c>
    </row>
    <row r="13" spans="1:7" s="572" customFormat="1" ht="24" customHeight="1" x14ac:dyDescent="0.3">
      <c r="A13" s="5190" t="s">
        <v>1604</v>
      </c>
      <c r="B13" s="576">
        <v>2395607.4023508457</v>
      </c>
      <c r="C13" s="575">
        <v>2242531.9608272417</v>
      </c>
      <c r="D13" s="575">
        <v>3381289.9960599998</v>
      </c>
      <c r="E13" s="575">
        <v>5562249.9298202777</v>
      </c>
      <c r="F13" s="575">
        <v>7703582.0587357832</v>
      </c>
      <c r="G13" s="575">
        <v>4950832.6779291183</v>
      </c>
    </row>
    <row r="14" spans="1:7" s="572" customFormat="1" ht="24" customHeight="1" x14ac:dyDescent="0.3">
      <c r="A14" s="5190" t="s">
        <v>1605</v>
      </c>
      <c r="B14" s="576">
        <v>8553972.4335200004</v>
      </c>
      <c r="C14" s="575">
        <v>7572070.6991496086</v>
      </c>
      <c r="D14" s="575">
        <v>10316033.824999999</v>
      </c>
      <c r="E14" s="575">
        <v>10072582.819343174</v>
      </c>
      <c r="F14" s="575">
        <v>12132244.6174898</v>
      </c>
      <c r="G14" s="575">
        <v>7882810.0966692092</v>
      </c>
    </row>
    <row r="15" spans="1:7" s="572" customFormat="1" ht="24" customHeight="1" x14ac:dyDescent="0.3">
      <c r="A15" s="5190" t="s">
        <v>1606</v>
      </c>
      <c r="B15" s="576">
        <v>19283282.78286</v>
      </c>
      <c r="C15" s="575">
        <v>24056596.501231112</v>
      </c>
      <c r="D15" s="575">
        <v>24408118.596067999</v>
      </c>
      <c r="E15" s="575">
        <v>23664147.937619999</v>
      </c>
      <c r="F15" s="575">
        <v>24682589.66107</v>
      </c>
      <c r="G15" s="575">
        <v>30968016.4547875</v>
      </c>
    </row>
    <row r="16" spans="1:7" s="572" customFormat="1" ht="24" customHeight="1" x14ac:dyDescent="0.3">
      <c r="A16" s="5190" t="s">
        <v>1607</v>
      </c>
      <c r="B16" s="576">
        <v>1799392.0530000001</v>
      </c>
      <c r="C16" s="575">
        <v>2465303.9256600002</v>
      </c>
      <c r="D16" s="575">
        <v>4108258.5521346945</v>
      </c>
      <c r="E16" s="575">
        <v>6255286.5899999989</v>
      </c>
      <c r="F16" s="575">
        <v>9760099.8379100002</v>
      </c>
      <c r="G16" s="575">
        <v>11688144.66137778</v>
      </c>
    </row>
    <row r="17" spans="1:7" s="572" customFormat="1" ht="24" customHeight="1" x14ac:dyDescent="0.3">
      <c r="A17" s="5190" t="s">
        <v>1608</v>
      </c>
      <c r="B17" s="576">
        <v>5470597.1609400008</v>
      </c>
      <c r="C17" s="575">
        <v>5083482.192999999</v>
      </c>
      <c r="D17" s="575">
        <v>4774844.3122817734</v>
      </c>
      <c r="E17" s="575">
        <v>4524828.6826618938</v>
      </c>
      <c r="F17" s="575">
        <v>4444300.0468100002</v>
      </c>
      <c r="G17" s="575">
        <v>4304186.5381199997</v>
      </c>
    </row>
    <row r="18" spans="1:7" s="572" customFormat="1" ht="24" customHeight="1" x14ac:dyDescent="0.3">
      <c r="A18" s="5190" t="s">
        <v>1609</v>
      </c>
      <c r="B18" s="576">
        <v>1338009.5802399998</v>
      </c>
      <c r="C18" s="575">
        <v>1239089.0320000001</v>
      </c>
      <c r="D18" s="575">
        <v>1410419.5460000001</v>
      </c>
      <c r="E18" s="575">
        <v>3486796.2890000003</v>
      </c>
      <c r="F18" s="575">
        <v>3553624.9619999998</v>
      </c>
      <c r="G18" s="575">
        <v>3200723.4085599999</v>
      </c>
    </row>
    <row r="19" spans="1:7" s="572" customFormat="1" ht="24" customHeight="1" x14ac:dyDescent="0.3">
      <c r="A19" s="5190" t="s">
        <v>1610</v>
      </c>
      <c r="B19" s="576">
        <v>275928.88500000001</v>
      </c>
      <c r="C19" s="575">
        <v>291237.1237</v>
      </c>
      <c r="D19" s="575">
        <v>295331.73099999997</v>
      </c>
      <c r="E19" s="575">
        <v>265537.86475999997</v>
      </c>
      <c r="F19" s="575">
        <v>264106.70235000004</v>
      </c>
      <c r="G19" s="575">
        <v>250539.19381</v>
      </c>
    </row>
    <row r="20" spans="1:7" s="572" customFormat="1" ht="24" customHeight="1" x14ac:dyDescent="0.3">
      <c r="A20" s="5190" t="s">
        <v>1611</v>
      </c>
      <c r="B20" s="576">
        <v>572382.96799999999</v>
      </c>
      <c r="C20" s="575">
        <v>673210.62419999996</v>
      </c>
      <c r="D20" s="575">
        <v>709125.67136137316</v>
      </c>
      <c r="E20" s="575">
        <v>779010.48399999994</v>
      </c>
      <c r="F20" s="575">
        <v>724213.04801000003</v>
      </c>
      <c r="G20" s="575">
        <v>715704.62505999999</v>
      </c>
    </row>
    <row r="21" spans="1:7" s="572" customFormat="1" ht="24" customHeight="1" x14ac:dyDescent="0.3">
      <c r="A21" s="5190" t="s">
        <v>1612</v>
      </c>
      <c r="B21" s="576">
        <v>81710.143049999999</v>
      </c>
      <c r="C21" s="575">
        <v>16082.85421</v>
      </c>
      <c r="D21" s="575">
        <v>7361.3141568538385</v>
      </c>
      <c r="E21" s="575">
        <v>35048.631999999998</v>
      </c>
      <c r="F21" s="575">
        <v>31918.407999999999</v>
      </c>
      <c r="G21" s="575">
        <v>47799.46845</v>
      </c>
    </row>
    <row r="22" spans="1:7" s="572" customFormat="1" ht="24" customHeight="1" x14ac:dyDescent="0.3">
      <c r="A22" s="5190" t="s">
        <v>1613</v>
      </c>
      <c r="B22" s="576">
        <v>107676.86</v>
      </c>
      <c r="C22" s="575">
        <v>109926.67755000001</v>
      </c>
      <c r="D22" s="575">
        <v>103905.38099999999</v>
      </c>
      <c r="E22" s="575">
        <v>70119.494998106413</v>
      </c>
      <c r="F22" s="575">
        <v>136252.14344000001</v>
      </c>
      <c r="G22" s="575">
        <v>173116.50529</v>
      </c>
    </row>
    <row r="23" spans="1:7" s="572" customFormat="1" ht="24" customHeight="1" x14ac:dyDescent="0.3">
      <c r="A23" s="5190" t="s">
        <v>1614</v>
      </c>
      <c r="B23" s="576">
        <v>160969.31700000001</v>
      </c>
      <c r="C23" s="575">
        <v>164614.11021202433</v>
      </c>
      <c r="D23" s="575">
        <v>171302.91100000002</v>
      </c>
      <c r="E23" s="575">
        <v>103183.6153818936</v>
      </c>
      <c r="F23" s="575">
        <v>106198.21656500001</v>
      </c>
      <c r="G23" s="575">
        <v>114509.23584203393</v>
      </c>
    </row>
    <row r="24" spans="1:7" s="572" customFormat="1" ht="24" customHeight="1" x14ac:dyDescent="0.3">
      <c r="A24" s="5190" t="s">
        <v>1615</v>
      </c>
      <c r="B24" s="576">
        <v>154029.72</v>
      </c>
      <c r="C24" s="575">
        <v>180989.011</v>
      </c>
      <c r="D24" s="575">
        <v>263325.66200000001</v>
      </c>
      <c r="E24" s="575">
        <v>42000</v>
      </c>
      <c r="F24" s="575">
        <v>115622.01599999999</v>
      </c>
      <c r="G24" s="575">
        <v>69215</v>
      </c>
    </row>
    <row r="25" spans="1:7" s="572" customFormat="1" ht="24" customHeight="1" x14ac:dyDescent="0.3">
      <c r="A25" s="5190" t="s">
        <v>1616</v>
      </c>
      <c r="B25" s="576">
        <v>15313.016000000001</v>
      </c>
      <c r="C25" s="575">
        <v>16524.35505000002</v>
      </c>
      <c r="D25" s="575">
        <v>11936.209920000001</v>
      </c>
      <c r="E25" s="575">
        <v>8731.0762100000193</v>
      </c>
      <c r="F25" s="575">
        <v>3557.4641800000004</v>
      </c>
      <c r="G25" s="575">
        <v>92698.609260000041</v>
      </c>
    </row>
    <row r="26" spans="1:7" s="572" customFormat="1" ht="24" customHeight="1" x14ac:dyDescent="0.3">
      <c r="A26" s="5190" t="s">
        <v>1617</v>
      </c>
      <c r="B26" s="576">
        <v>2743297.0338699999</v>
      </c>
      <c r="C26" s="575">
        <v>2851134.5271580201</v>
      </c>
      <c r="D26" s="575">
        <v>3049406.7631299999</v>
      </c>
      <c r="E26" s="575">
        <v>5340671.333730001</v>
      </c>
      <c r="F26" s="575">
        <v>6701423.1861759592</v>
      </c>
      <c r="G26" s="575">
        <v>7294536.8632000005</v>
      </c>
    </row>
    <row r="27" spans="1:7" s="572" customFormat="1" ht="24" customHeight="1" x14ac:dyDescent="0.3">
      <c r="A27" s="5190" t="s">
        <v>1618</v>
      </c>
      <c r="B27" s="576">
        <v>5020782.2970000003</v>
      </c>
      <c r="C27" s="575">
        <v>4044162.5309600001</v>
      </c>
      <c r="D27" s="575">
        <v>3722860.6570899999</v>
      </c>
      <c r="E27" s="575">
        <v>3073911.148</v>
      </c>
      <c r="F27" s="575">
        <v>4515701.2650600001</v>
      </c>
      <c r="G27" s="575">
        <v>5888718.1580599993</v>
      </c>
    </row>
    <row r="28" spans="1:7" s="572" customFormat="1" ht="24" customHeight="1" x14ac:dyDescent="0.3">
      <c r="A28" s="5190" t="s">
        <v>1619</v>
      </c>
      <c r="B28" s="576">
        <v>2199385.3490000004</v>
      </c>
      <c r="C28" s="575">
        <v>2080511.02</v>
      </c>
      <c r="D28" s="575">
        <v>1571974.3244029393</v>
      </c>
      <c r="E28" s="575">
        <v>961401.71076482721</v>
      </c>
      <c r="F28" s="575">
        <v>761826.13600000006</v>
      </c>
      <c r="G28" s="575">
        <v>820227.37005712325</v>
      </c>
    </row>
    <row r="29" spans="1:7" s="572" customFormat="1" ht="24" customHeight="1" x14ac:dyDescent="0.3">
      <c r="A29" s="5190" t="s">
        <v>1620</v>
      </c>
      <c r="B29" s="576">
        <v>424027.46002999996</v>
      </c>
      <c r="C29" s="575">
        <v>463089.71075501374</v>
      </c>
      <c r="D29" s="575">
        <v>536424.62349000003</v>
      </c>
      <c r="E29" s="575">
        <v>923952.96959870495</v>
      </c>
      <c r="F29" s="575">
        <v>1010545.4287299999</v>
      </c>
      <c r="G29" s="575">
        <v>584519.20265834278</v>
      </c>
    </row>
    <row r="30" spans="1:7" s="572" customFormat="1" ht="24" customHeight="1" x14ac:dyDescent="0.3">
      <c r="A30" s="5190" t="s">
        <v>1621</v>
      </c>
      <c r="B30" s="576">
        <v>823091.12360000028</v>
      </c>
      <c r="C30" s="575">
        <v>1108887.4156160271</v>
      </c>
      <c r="D30" s="575">
        <v>1053308.84048</v>
      </c>
      <c r="E30" s="575">
        <v>1069784.3737563898</v>
      </c>
      <c r="F30" s="575">
        <v>883285.88517000002</v>
      </c>
      <c r="G30" s="575">
        <v>1047771.6320459498</v>
      </c>
    </row>
    <row r="31" spans="1:7" s="572" customFormat="1" ht="24" customHeight="1" x14ac:dyDescent="0.3">
      <c r="A31" s="5190" t="s">
        <v>1622</v>
      </c>
      <c r="B31" s="576">
        <v>1452931.66258</v>
      </c>
      <c r="C31" s="575">
        <v>1679376.7157145592</v>
      </c>
      <c r="D31" s="575">
        <v>1869787.7981657679</v>
      </c>
      <c r="E31" s="575">
        <v>1738022.3080849047</v>
      </c>
      <c r="F31" s="575">
        <v>1628129.9166299999</v>
      </c>
      <c r="G31" s="575">
        <v>2788233.5394166005</v>
      </c>
    </row>
    <row r="32" spans="1:7" s="572" customFormat="1" ht="24" customHeight="1" x14ac:dyDescent="0.3">
      <c r="A32" s="5190" t="s">
        <v>1623</v>
      </c>
      <c r="B32" s="576">
        <v>357407.31853699987</v>
      </c>
      <c r="C32" s="575">
        <v>3921.163</v>
      </c>
      <c r="D32" s="575">
        <v>4495.4409999999998</v>
      </c>
      <c r="E32" s="575">
        <v>4764.1194999999998</v>
      </c>
      <c r="F32" s="575">
        <v>10660.460999999999</v>
      </c>
      <c r="G32" s="575">
        <v>3746</v>
      </c>
    </row>
    <row r="33" spans="1:7" s="572" customFormat="1" ht="24" customHeight="1" x14ac:dyDescent="0.3">
      <c r="A33" s="5190" t="s">
        <v>1624</v>
      </c>
      <c r="B33" s="576">
        <v>165168.53293000002</v>
      </c>
      <c r="C33" s="575">
        <v>197165.20225999996</v>
      </c>
      <c r="D33" s="575">
        <v>424588.48000999994</v>
      </c>
      <c r="E33" s="575">
        <v>506098.44799999997</v>
      </c>
      <c r="F33" s="575">
        <v>742792.76199999999</v>
      </c>
      <c r="G33" s="575">
        <v>953350</v>
      </c>
    </row>
    <row r="34" spans="1:7" s="572" customFormat="1" ht="24" customHeight="1" x14ac:dyDescent="0.3">
      <c r="A34" s="5190" t="s">
        <v>1625</v>
      </c>
      <c r="B34" s="576">
        <v>3522215.8006672831</v>
      </c>
      <c r="C34" s="575">
        <v>4061460.7632502448</v>
      </c>
      <c r="D34" s="575">
        <v>4386592.3230899991</v>
      </c>
      <c r="E34" s="575">
        <v>4240183.6580699999</v>
      </c>
      <c r="F34" s="575">
        <v>4633504.347507026</v>
      </c>
      <c r="G34" s="575">
        <v>5525241.9029438542</v>
      </c>
    </row>
    <row r="35" spans="1:7" s="572" customFormat="1" ht="24" customHeight="1" x14ac:dyDescent="0.3">
      <c r="A35" s="5190" t="s">
        <v>1626</v>
      </c>
      <c r="B35" s="576">
        <v>908692.55102999997</v>
      </c>
      <c r="C35" s="575">
        <v>944030.47777</v>
      </c>
      <c r="D35" s="575">
        <v>690933.30200000003</v>
      </c>
      <c r="E35" s="575">
        <v>620425.95600000001</v>
      </c>
      <c r="F35" s="575">
        <v>2444997.3769199997</v>
      </c>
      <c r="G35" s="575">
        <v>799178.38708999997</v>
      </c>
    </row>
    <row r="36" spans="1:7" s="572" customFormat="1" ht="24" customHeight="1" x14ac:dyDescent="0.3">
      <c r="A36" s="5190" t="s">
        <v>1627</v>
      </c>
      <c r="B36" s="576">
        <v>747360.64914733847</v>
      </c>
      <c r="C36" s="575">
        <v>691931.87878999999</v>
      </c>
      <c r="D36" s="575">
        <v>925681.94963000016</v>
      </c>
      <c r="E36" s="575">
        <v>1184362.4643281063</v>
      </c>
      <c r="F36" s="575">
        <v>1358679.2702450003</v>
      </c>
      <c r="G36" s="575">
        <v>1093848.0523279661</v>
      </c>
    </row>
    <row r="37" spans="1:7" s="572" customFormat="1" ht="24" customHeight="1" x14ac:dyDescent="0.3">
      <c r="A37" s="5191" t="s">
        <v>1628</v>
      </c>
      <c r="B37" s="577">
        <v>699497.39196000085</v>
      </c>
      <c r="C37" s="578">
        <v>731296.35879999888</v>
      </c>
      <c r="D37" s="578">
        <v>822732.60152000003</v>
      </c>
      <c r="E37" s="578">
        <v>676469.06224</v>
      </c>
      <c r="F37" s="575">
        <v>844315.55518325011</v>
      </c>
      <c r="G37" s="575">
        <v>639878.37035104714</v>
      </c>
    </row>
    <row r="38" spans="1:7" s="572" customFormat="1" ht="16.2" thickBot="1" x14ac:dyDescent="0.35">
      <c r="A38" s="5192" t="s">
        <v>1629</v>
      </c>
      <c r="B38" s="579">
        <f>SUM(B6:B37)</f>
        <v>91848742.113761336</v>
      </c>
      <c r="C38" s="579">
        <f t="shared" ref="C38:G38" si="0">SUM(C6:C37)</f>
        <v>96468887.798278973</v>
      </c>
      <c r="D38" s="579">
        <f t="shared" si="0"/>
        <v>105060413.67655142</v>
      </c>
      <c r="E38" s="579">
        <f t="shared" si="0"/>
        <v>108781128.81969459</v>
      </c>
      <c r="F38" s="579">
        <f t="shared" si="0"/>
        <v>129840737.99542274</v>
      </c>
      <c r="G38" s="579">
        <f t="shared" si="0"/>
        <v>131152525.81545353</v>
      </c>
    </row>
    <row r="39" spans="1:7" x14ac:dyDescent="0.3">
      <c r="A39" s="430"/>
      <c r="B39" s="5193"/>
      <c r="C39" s="5193"/>
      <c r="F39" s="43"/>
    </row>
    <row r="40" spans="1:7" x14ac:dyDescent="0.3">
      <c r="A40" s="430" t="s">
        <v>1630</v>
      </c>
      <c r="F40" s="43"/>
    </row>
    <row r="41" spans="1:7" x14ac:dyDescent="0.3">
      <c r="F41" s="43"/>
    </row>
  </sheetData>
  <mergeCells count="2">
    <mergeCell ref="A1:C1"/>
    <mergeCell ref="A2:C2"/>
  </mergeCells>
  <hyperlinks>
    <hyperlink ref="A1" location="CONTENT!A1" display="Back to table of contents" xr:uid="{32BE8DF1-2F3B-440D-808D-90B75ABFCD7C}"/>
    <hyperlink ref="A1:C1" location="CONTENT!B76" display="Back to table of contents" xr:uid="{D4B3B5BD-B2B9-4CFD-B91F-0B269FFAC1CE}"/>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090F-3AE1-4242-BFEC-701F983C1B68}">
  <dimension ref="A1:G24"/>
  <sheetViews>
    <sheetView workbookViewId="0">
      <selection sqref="A1:C1"/>
    </sheetView>
  </sheetViews>
  <sheetFormatPr defaultColWidth="7" defaultRowHeight="15.6" x14ac:dyDescent="0.3"/>
  <cols>
    <col min="1" max="1" width="45.59765625" style="428" customWidth="1"/>
    <col min="2" max="2" width="13.69921875" style="570" customWidth="1"/>
    <col min="3" max="6" width="13.69921875" style="428" customWidth="1"/>
    <col min="7" max="7" width="13.3984375" style="428" customWidth="1"/>
    <col min="8" max="16384" width="7" style="428"/>
  </cols>
  <sheetData>
    <row r="1" spans="1:7" s="422" customFormat="1" x14ac:dyDescent="0.3">
      <c r="A1" s="5863" t="s">
        <v>0</v>
      </c>
      <c r="B1" s="5863"/>
      <c r="C1" s="5863"/>
    </row>
    <row r="2" spans="1:7" x14ac:dyDescent="0.3">
      <c r="A2" s="568" t="s">
        <v>1631</v>
      </c>
      <c r="B2" s="580"/>
      <c r="C2" s="569"/>
      <c r="D2" s="569"/>
      <c r="E2" s="569"/>
      <c r="F2" s="569"/>
    </row>
    <row r="3" spans="1:7" ht="16.2" thickBot="1" x14ac:dyDescent="0.35">
      <c r="B3" s="428"/>
      <c r="E3" s="580"/>
      <c r="F3" s="580"/>
      <c r="G3" s="580" t="s">
        <v>1596</v>
      </c>
    </row>
    <row r="4" spans="1:7" ht="16.2" thickBot="1" x14ac:dyDescent="0.35">
      <c r="A4" s="581"/>
      <c r="B4" s="571">
        <v>2017</v>
      </c>
      <c r="C4" s="571">
        <v>2018</v>
      </c>
      <c r="D4" s="571">
        <v>2019</v>
      </c>
      <c r="E4" s="571">
        <v>2020</v>
      </c>
      <c r="F4" s="571">
        <v>2021</v>
      </c>
      <c r="G4" s="571">
        <v>2022</v>
      </c>
    </row>
    <row r="5" spans="1:7" x14ac:dyDescent="0.3">
      <c r="A5" s="582" t="s">
        <v>1632</v>
      </c>
      <c r="B5" s="583"/>
      <c r="C5" s="584"/>
      <c r="D5" s="584"/>
      <c r="E5" s="584"/>
      <c r="F5" s="584"/>
      <c r="G5" s="584"/>
    </row>
    <row r="6" spans="1:7" x14ac:dyDescent="0.3">
      <c r="A6" s="585" t="s">
        <v>1633</v>
      </c>
      <c r="B6" s="586">
        <v>2641511.6155100004</v>
      </c>
      <c r="C6" s="586">
        <v>2838478.3536600005</v>
      </c>
      <c r="D6" s="586">
        <v>3070535.14</v>
      </c>
      <c r="E6" s="586">
        <v>3429189.9075000002</v>
      </c>
      <c r="F6" s="586">
        <v>9764280.4324999992</v>
      </c>
      <c r="G6" s="586">
        <v>10028153.8665</v>
      </c>
    </row>
    <row r="7" spans="1:7" x14ac:dyDescent="0.3">
      <c r="A7" s="585" t="s">
        <v>1634</v>
      </c>
      <c r="B7" s="586">
        <v>45051.46</v>
      </c>
      <c r="C7" s="586">
        <v>318119.02500000002</v>
      </c>
      <c r="D7" s="586">
        <v>318119.02500000002</v>
      </c>
      <c r="E7" s="586">
        <v>318119.02500000002</v>
      </c>
      <c r="F7" s="586">
        <v>45051.46</v>
      </c>
      <c r="G7" s="586">
        <v>45051.46</v>
      </c>
    </row>
    <row r="8" spans="1:7" x14ac:dyDescent="0.3">
      <c r="A8" s="585" t="s">
        <v>1635</v>
      </c>
      <c r="B8" s="586">
        <v>843031.62915046327</v>
      </c>
      <c r="C8" s="586">
        <v>1880377.7342271404</v>
      </c>
      <c r="D8" s="586">
        <v>1099788.9161400013</v>
      </c>
      <c r="E8" s="586">
        <v>1976260.9241706468</v>
      </c>
      <c r="F8" s="586">
        <v>3607462.6351454244</v>
      </c>
      <c r="G8" s="586">
        <v>3549679.7734372937</v>
      </c>
    </row>
    <row r="9" spans="1:7" s="568" customFormat="1" x14ac:dyDescent="0.3">
      <c r="A9" s="585" t="s">
        <v>1636</v>
      </c>
      <c r="B9" s="586">
        <v>6718128.0180706345</v>
      </c>
      <c r="C9" s="586">
        <v>6557161.3008999489</v>
      </c>
      <c r="D9" s="586">
        <v>6921650.5800000001</v>
      </c>
      <c r="E9" s="586">
        <v>6930353.3199999994</v>
      </c>
      <c r="F9" s="586">
        <v>8276468.6880000001</v>
      </c>
      <c r="G9" s="586">
        <v>8567931.2147918344</v>
      </c>
    </row>
    <row r="10" spans="1:7" x14ac:dyDescent="0.3">
      <c r="A10" s="582" t="s">
        <v>1637</v>
      </c>
      <c r="B10" s="587">
        <f>B6+B7+B8+B9</f>
        <v>10247722.722731099</v>
      </c>
      <c r="C10" s="587">
        <f t="shared" ref="C10:E10" si="0">C6+C7+C8+C9</f>
        <v>11594136.413787089</v>
      </c>
      <c r="D10" s="587">
        <f t="shared" si="0"/>
        <v>11410093.661140002</v>
      </c>
      <c r="E10" s="587">
        <f t="shared" si="0"/>
        <v>12653923.176670646</v>
      </c>
      <c r="F10" s="588">
        <v>21693263.215645421</v>
      </c>
      <c r="G10" s="588">
        <v>22190816.314729128</v>
      </c>
    </row>
    <row r="11" spans="1:7" x14ac:dyDescent="0.3">
      <c r="A11" s="582" t="s">
        <v>1638</v>
      </c>
      <c r="B11" s="586"/>
      <c r="C11" s="586"/>
      <c r="D11" s="586"/>
      <c r="E11" s="586"/>
      <c r="F11" s="586">
        <v>0</v>
      </c>
      <c r="G11" s="586">
        <v>0</v>
      </c>
    </row>
    <row r="12" spans="1:7" x14ac:dyDescent="0.3">
      <c r="A12" s="585" t="s">
        <v>1639</v>
      </c>
      <c r="B12" s="586">
        <v>71923025.00767757</v>
      </c>
      <c r="C12" s="586">
        <v>74383647.212205023</v>
      </c>
      <c r="D12" s="586">
        <v>81992022.495000005</v>
      </c>
      <c r="E12" s="586">
        <v>82958560.45853889</v>
      </c>
      <c r="F12" s="586">
        <v>94936635.08415857</v>
      </c>
      <c r="G12" s="586">
        <v>95335582.386007488</v>
      </c>
    </row>
    <row r="13" spans="1:7" x14ac:dyDescent="0.3">
      <c r="A13" s="585" t="s">
        <v>1640</v>
      </c>
      <c r="B13" s="586">
        <v>4427912.9948722869</v>
      </c>
      <c r="C13" s="586">
        <v>4694123.6321989121</v>
      </c>
      <c r="D13" s="586">
        <v>5150668.9815699989</v>
      </c>
      <c r="E13" s="586">
        <v>4579827.7548023257</v>
      </c>
      <c r="F13" s="586">
        <v>6217585.6137294192</v>
      </c>
      <c r="G13" s="586">
        <v>6679693.7354094246</v>
      </c>
    </row>
    <row r="14" spans="1:7" x14ac:dyDescent="0.3">
      <c r="A14" s="585" t="s">
        <v>1641</v>
      </c>
      <c r="B14" s="586">
        <v>751657.51640276867</v>
      </c>
      <c r="C14" s="586">
        <v>1057640.9154459634</v>
      </c>
      <c r="D14" s="586">
        <v>1257819.7282</v>
      </c>
      <c r="E14" s="586">
        <v>1085974.6244299999</v>
      </c>
      <c r="F14" s="586">
        <v>1293997.8566355687</v>
      </c>
      <c r="G14" s="586">
        <v>1136751.9335866733</v>
      </c>
    </row>
    <row r="15" spans="1:7" x14ac:dyDescent="0.3">
      <c r="A15" s="585" t="s">
        <v>1642</v>
      </c>
      <c r="B15" s="586">
        <v>65948.305999999997</v>
      </c>
      <c r="C15" s="586">
        <v>102820.58900000001</v>
      </c>
      <c r="D15" s="586">
        <v>200338.28100000002</v>
      </c>
      <c r="E15" s="586">
        <v>282673.96299999999</v>
      </c>
      <c r="F15" s="586">
        <v>263473.14500000002</v>
      </c>
      <c r="G15" s="586">
        <v>175038.86900000001</v>
      </c>
    </row>
    <row r="16" spans="1:7" x14ac:dyDescent="0.3">
      <c r="A16" s="585" t="s">
        <v>1643</v>
      </c>
      <c r="B16" s="586">
        <v>142722.33300000001</v>
      </c>
      <c r="C16" s="586">
        <v>139460.82750000001</v>
      </c>
      <c r="D16" s="586">
        <v>146772.27900000001</v>
      </c>
      <c r="E16" s="586">
        <v>175616.34325999999</v>
      </c>
      <c r="F16" s="586">
        <v>89711.543000000005</v>
      </c>
      <c r="G16" s="586">
        <v>60697.112000000001</v>
      </c>
    </row>
    <row r="17" spans="1:7" x14ac:dyDescent="0.3">
      <c r="A17" s="585" t="s">
        <v>1196</v>
      </c>
      <c r="B17" s="586">
        <v>786248.34337999998</v>
      </c>
      <c r="C17" s="586">
        <v>704605.65642000001</v>
      </c>
      <c r="D17" s="586">
        <v>798915.22204999998</v>
      </c>
      <c r="E17" s="586">
        <v>568200.56499999994</v>
      </c>
      <c r="F17" s="586">
        <v>614392.21912000002</v>
      </c>
      <c r="G17" s="586">
        <v>434731.97200000001</v>
      </c>
    </row>
    <row r="18" spans="1:7" x14ac:dyDescent="0.3">
      <c r="A18" s="585" t="s">
        <v>1644</v>
      </c>
      <c r="B18" s="586">
        <v>687812.01020999998</v>
      </c>
      <c r="C18" s="586">
        <v>825426.96209000004</v>
      </c>
      <c r="D18" s="586">
        <v>1099258.5090000001</v>
      </c>
      <c r="E18" s="586">
        <v>1451014.0312299998</v>
      </c>
      <c r="F18" s="586">
        <v>1447260.463</v>
      </c>
      <c r="G18" s="586">
        <v>1545730.0899999999</v>
      </c>
    </row>
    <row r="19" spans="1:7" s="568" customFormat="1" x14ac:dyDescent="0.3">
      <c r="A19" s="585" t="s">
        <v>1645</v>
      </c>
      <c r="B19" s="586">
        <v>2815692.8790802984</v>
      </c>
      <c r="C19" s="586">
        <v>2967025.5905475002</v>
      </c>
      <c r="D19" s="586">
        <v>3004524.5200046953</v>
      </c>
      <c r="E19" s="586">
        <v>5025337.9025586434</v>
      </c>
      <c r="F19" s="586">
        <v>3284418.8554226141</v>
      </c>
      <c r="G19" s="586">
        <v>3593484.4920169804</v>
      </c>
    </row>
    <row r="20" spans="1:7" ht="16.2" thickBot="1" x14ac:dyDescent="0.35">
      <c r="A20" s="582" t="s">
        <v>1646</v>
      </c>
      <c r="B20" s="586">
        <f>SUM(B12:B19)</f>
        <v>81601019.390622914</v>
      </c>
      <c r="C20" s="586">
        <f t="shared" ref="C20:E20" si="1">SUM(C12:C19)</f>
        <v>84874751.385407418</v>
      </c>
      <c r="D20" s="586">
        <f t="shared" si="1"/>
        <v>93650320.015824705</v>
      </c>
      <c r="E20" s="586">
        <f t="shared" si="1"/>
        <v>96127205.642819867</v>
      </c>
      <c r="F20" s="586">
        <v>108147474.78006616</v>
      </c>
      <c r="G20" s="586">
        <v>108961710.59002057</v>
      </c>
    </row>
    <row r="21" spans="1:7" ht="16.2" thickBot="1" x14ac:dyDescent="0.35">
      <c r="A21" s="589" t="s">
        <v>1647</v>
      </c>
      <c r="B21" s="590">
        <f>B20+B10</f>
        <v>91848742.113354012</v>
      </c>
      <c r="C21" s="590">
        <f t="shared" ref="C21:F21" si="2">C20+C10</f>
        <v>96468887.799194515</v>
      </c>
      <c r="D21" s="590">
        <f t="shared" si="2"/>
        <v>105060413.6769647</v>
      </c>
      <c r="E21" s="590">
        <f t="shared" si="2"/>
        <v>108781128.81949051</v>
      </c>
      <c r="F21" s="590">
        <f t="shared" si="2"/>
        <v>129840737.99571158</v>
      </c>
      <c r="G21" s="590">
        <v>131152526.90474969</v>
      </c>
    </row>
    <row r="22" spans="1:7" x14ac:dyDescent="0.3">
      <c r="A22" s="430"/>
      <c r="B22" s="591"/>
      <c r="C22" s="591"/>
    </row>
    <row r="23" spans="1:7" x14ac:dyDescent="0.3">
      <c r="A23" s="430" t="s">
        <v>1648</v>
      </c>
      <c r="B23" s="592"/>
    </row>
    <row r="24" spans="1:7" x14ac:dyDescent="0.3">
      <c r="A24" s="430"/>
    </row>
  </sheetData>
  <mergeCells count="1">
    <mergeCell ref="A1:C1"/>
  </mergeCells>
  <hyperlinks>
    <hyperlink ref="A1" location="CONTENT!A1" display="Back to table of contents" xr:uid="{D8EF4B11-8272-43C4-B185-5FB7DAD2395E}"/>
    <hyperlink ref="A1:C1" location="CONTENT!B76" display="Back to table of contents" xr:uid="{EA6B5411-DEA2-4679-B1FC-35F8081E56D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3EE09-6D81-4F1C-B4E8-92ABE6ECEC7A}">
  <dimension ref="A1:I27"/>
  <sheetViews>
    <sheetView workbookViewId="0">
      <selection sqref="A1:E1"/>
    </sheetView>
  </sheetViews>
  <sheetFormatPr defaultColWidth="0" defaultRowHeight="10.199999999999999" x14ac:dyDescent="0.3"/>
  <cols>
    <col min="1" max="1" width="42.09765625" style="801" customWidth="1"/>
    <col min="2" max="2" width="4.59765625" style="3508" customWidth="1"/>
    <col min="3" max="3" width="7.5" style="801" customWidth="1"/>
    <col min="4" max="8" width="7.19921875" style="801" customWidth="1"/>
    <col min="9" max="12" width="8" style="801" customWidth="1"/>
    <col min="13" max="13" width="4.69921875" style="801" bestFit="1" customWidth="1"/>
    <col min="14" max="242" width="8" style="801" customWidth="1"/>
    <col min="243" max="243" width="43.3984375" style="801" customWidth="1"/>
    <col min="244" max="244" width="5.3984375" style="801" customWidth="1"/>
    <col min="245" max="254" width="0" style="801" hidden="1"/>
    <col min="255" max="255" width="42.8984375" style="801" customWidth="1"/>
    <col min="256" max="256" width="4.59765625" style="801" customWidth="1"/>
    <col min="257" max="257" width="7.69921875" style="801" customWidth="1"/>
    <col min="258" max="260" width="8" style="801" customWidth="1"/>
    <col min="261" max="261" width="7.59765625" style="801" customWidth="1"/>
    <col min="262" max="268" width="8" style="801" customWidth="1"/>
    <col min="269" max="269" width="0" style="801" hidden="1"/>
    <col min="270" max="498" width="8" style="801" customWidth="1"/>
    <col min="499" max="499" width="43.3984375" style="801" customWidth="1"/>
    <col min="500" max="500" width="5.3984375" style="801" customWidth="1"/>
    <col min="501" max="510" width="0" style="801" hidden="1"/>
    <col min="511" max="511" width="42.8984375" style="801" customWidth="1"/>
    <col min="512" max="512" width="4.59765625" style="801" customWidth="1"/>
    <col min="513" max="513" width="7.69921875" style="801" customWidth="1"/>
    <col min="514" max="516" width="8" style="801" customWidth="1"/>
    <col min="517" max="517" width="7.59765625" style="801" customWidth="1"/>
    <col min="518" max="524" width="8" style="801" customWidth="1"/>
    <col min="525" max="525" width="0" style="801" hidden="1"/>
    <col min="526" max="754" width="8" style="801" customWidth="1"/>
    <col min="755" max="755" width="43.3984375" style="801" customWidth="1"/>
    <col min="756" max="756" width="5.3984375" style="801" customWidth="1"/>
    <col min="757" max="766" width="0" style="801" hidden="1"/>
    <col min="767" max="767" width="42.8984375" style="801" customWidth="1"/>
    <col min="768" max="768" width="4.59765625" style="801" customWidth="1"/>
    <col min="769" max="769" width="7.69921875" style="801" customWidth="1"/>
    <col min="770" max="772" width="8" style="801" customWidth="1"/>
    <col min="773" max="773" width="7.59765625" style="801" customWidth="1"/>
    <col min="774" max="780" width="8" style="801" customWidth="1"/>
    <col min="781" max="781" width="0" style="801" hidden="1"/>
    <col min="782" max="1010" width="8" style="801" customWidth="1"/>
    <col min="1011" max="1011" width="43.3984375" style="801" customWidth="1"/>
    <col min="1012" max="1012" width="5.3984375" style="801" customWidth="1"/>
    <col min="1013" max="1022" width="0" style="801" hidden="1"/>
    <col min="1023" max="1023" width="42.8984375" style="801" customWidth="1"/>
    <col min="1024" max="1024" width="4.59765625" style="801" customWidth="1"/>
    <col min="1025" max="1025" width="7.69921875" style="801" customWidth="1"/>
    <col min="1026" max="1028" width="8" style="801" customWidth="1"/>
    <col min="1029" max="1029" width="7.59765625" style="801" customWidth="1"/>
    <col min="1030" max="1036" width="8" style="801" customWidth="1"/>
    <col min="1037" max="1037" width="0" style="801" hidden="1"/>
    <col min="1038" max="1266" width="8" style="801" customWidth="1"/>
    <col min="1267" max="1267" width="43.3984375" style="801" customWidth="1"/>
    <col min="1268" max="1268" width="5.3984375" style="801" customWidth="1"/>
    <col min="1269" max="1278" width="0" style="801" hidden="1"/>
    <col min="1279" max="1279" width="42.8984375" style="801" customWidth="1"/>
    <col min="1280" max="1280" width="4.59765625" style="801" customWidth="1"/>
    <col min="1281" max="1281" width="7.69921875" style="801" customWidth="1"/>
    <col min="1282" max="1284" width="8" style="801" customWidth="1"/>
    <col min="1285" max="1285" width="7.59765625" style="801" customWidth="1"/>
    <col min="1286" max="1292" width="8" style="801" customWidth="1"/>
    <col min="1293" max="1293" width="0" style="801" hidden="1"/>
    <col min="1294" max="1522" width="8" style="801" customWidth="1"/>
    <col min="1523" max="1523" width="43.3984375" style="801" customWidth="1"/>
    <col min="1524" max="1524" width="5.3984375" style="801" customWidth="1"/>
    <col min="1525" max="1534" width="0" style="801" hidden="1"/>
    <col min="1535" max="1535" width="42.8984375" style="801" customWidth="1"/>
    <col min="1536" max="1536" width="4.59765625" style="801" customWidth="1"/>
    <col min="1537" max="1537" width="7.69921875" style="801" customWidth="1"/>
    <col min="1538" max="1540" width="8" style="801" customWidth="1"/>
    <col min="1541" max="1541" width="7.59765625" style="801" customWidth="1"/>
    <col min="1542" max="1548" width="8" style="801" customWidth="1"/>
    <col min="1549" max="1549" width="0" style="801" hidden="1"/>
    <col min="1550" max="1778" width="8" style="801" customWidth="1"/>
    <col min="1779" max="1779" width="43.3984375" style="801" customWidth="1"/>
    <col min="1780" max="1780" width="5.3984375" style="801" customWidth="1"/>
    <col min="1781" max="1790" width="0" style="801" hidden="1"/>
    <col min="1791" max="1791" width="42.8984375" style="801" customWidth="1"/>
    <col min="1792" max="1792" width="4.59765625" style="801" customWidth="1"/>
    <col min="1793" max="1793" width="7.69921875" style="801" customWidth="1"/>
    <col min="1794" max="1796" width="8" style="801" customWidth="1"/>
    <col min="1797" max="1797" width="7.59765625" style="801" customWidth="1"/>
    <col min="1798" max="1804" width="8" style="801" customWidth="1"/>
    <col min="1805" max="1805" width="0" style="801" hidden="1"/>
    <col min="1806" max="2034" width="8" style="801" customWidth="1"/>
    <col min="2035" max="2035" width="43.3984375" style="801" customWidth="1"/>
    <col min="2036" max="2036" width="5.3984375" style="801" customWidth="1"/>
    <col min="2037" max="2046" width="0" style="801" hidden="1"/>
    <col min="2047" max="2047" width="42.8984375" style="801" customWidth="1"/>
    <col min="2048" max="2048" width="4.59765625" style="801" customWidth="1"/>
    <col min="2049" max="2049" width="7.69921875" style="801" customWidth="1"/>
    <col min="2050" max="2052" width="8" style="801" customWidth="1"/>
    <col min="2053" max="2053" width="7.59765625" style="801" customWidth="1"/>
    <col min="2054" max="2060" width="8" style="801" customWidth="1"/>
    <col min="2061" max="2061" width="0" style="801" hidden="1"/>
    <col min="2062" max="2290" width="8" style="801" customWidth="1"/>
    <col min="2291" max="2291" width="43.3984375" style="801" customWidth="1"/>
    <col min="2292" max="2292" width="5.3984375" style="801" customWidth="1"/>
    <col min="2293" max="2302" width="0" style="801" hidden="1"/>
    <col min="2303" max="2303" width="42.8984375" style="801" customWidth="1"/>
    <col min="2304" max="2304" width="4.59765625" style="801" customWidth="1"/>
    <col min="2305" max="2305" width="7.69921875" style="801" customWidth="1"/>
    <col min="2306" max="2308" width="8" style="801" customWidth="1"/>
    <col min="2309" max="2309" width="7.59765625" style="801" customWidth="1"/>
    <col min="2310" max="2316" width="8" style="801" customWidth="1"/>
    <col min="2317" max="2317" width="0" style="801" hidden="1"/>
    <col min="2318" max="2546" width="8" style="801" customWidth="1"/>
    <col min="2547" max="2547" width="43.3984375" style="801" customWidth="1"/>
    <col min="2548" max="2548" width="5.3984375" style="801" customWidth="1"/>
    <col min="2549" max="2558" width="0" style="801" hidden="1"/>
    <col min="2559" max="2559" width="42.8984375" style="801" customWidth="1"/>
    <col min="2560" max="2560" width="4.59765625" style="801" customWidth="1"/>
    <col min="2561" max="2561" width="7.69921875" style="801" customWidth="1"/>
    <col min="2562" max="2564" width="8" style="801" customWidth="1"/>
    <col min="2565" max="2565" width="7.59765625" style="801" customWidth="1"/>
    <col min="2566" max="2572" width="8" style="801" customWidth="1"/>
    <col min="2573" max="2573" width="0" style="801" hidden="1"/>
    <col min="2574" max="2802" width="8" style="801" customWidth="1"/>
    <col min="2803" max="2803" width="43.3984375" style="801" customWidth="1"/>
    <col min="2804" max="2804" width="5.3984375" style="801" customWidth="1"/>
    <col min="2805" max="2814" width="0" style="801" hidden="1"/>
    <col min="2815" max="2815" width="42.8984375" style="801" customWidth="1"/>
    <col min="2816" max="2816" width="4.59765625" style="801" customWidth="1"/>
    <col min="2817" max="2817" width="7.69921875" style="801" customWidth="1"/>
    <col min="2818" max="2820" width="8" style="801" customWidth="1"/>
    <col min="2821" max="2821" width="7.59765625" style="801" customWidth="1"/>
    <col min="2822" max="2828" width="8" style="801" customWidth="1"/>
    <col min="2829" max="2829" width="0" style="801" hidden="1"/>
    <col min="2830" max="3058" width="8" style="801" customWidth="1"/>
    <col min="3059" max="3059" width="43.3984375" style="801" customWidth="1"/>
    <col min="3060" max="3060" width="5.3984375" style="801" customWidth="1"/>
    <col min="3061" max="3070" width="0" style="801" hidden="1"/>
    <col min="3071" max="3071" width="42.8984375" style="801" customWidth="1"/>
    <col min="3072" max="3072" width="4.59765625" style="801" customWidth="1"/>
    <col min="3073" max="3073" width="7.69921875" style="801" customWidth="1"/>
    <col min="3074" max="3076" width="8" style="801" customWidth="1"/>
    <col min="3077" max="3077" width="7.59765625" style="801" customWidth="1"/>
    <col min="3078" max="3084" width="8" style="801" customWidth="1"/>
    <col min="3085" max="3085" width="0" style="801" hidden="1"/>
    <col min="3086" max="3314" width="8" style="801" customWidth="1"/>
    <col min="3315" max="3315" width="43.3984375" style="801" customWidth="1"/>
    <col min="3316" max="3316" width="5.3984375" style="801" customWidth="1"/>
    <col min="3317" max="3326" width="0" style="801" hidden="1"/>
    <col min="3327" max="3327" width="42.8984375" style="801" customWidth="1"/>
    <col min="3328" max="3328" width="4.59765625" style="801" customWidth="1"/>
    <col min="3329" max="3329" width="7.69921875" style="801" customWidth="1"/>
    <col min="3330" max="3332" width="8" style="801" customWidth="1"/>
    <col min="3333" max="3333" width="7.59765625" style="801" customWidth="1"/>
    <col min="3334" max="3340" width="8" style="801" customWidth="1"/>
    <col min="3341" max="3341" width="0" style="801" hidden="1"/>
    <col min="3342" max="3570" width="8" style="801" customWidth="1"/>
    <col min="3571" max="3571" width="43.3984375" style="801" customWidth="1"/>
    <col min="3572" max="3572" width="5.3984375" style="801" customWidth="1"/>
    <col min="3573" max="3582" width="0" style="801" hidden="1"/>
    <col min="3583" max="3583" width="42.8984375" style="801" customWidth="1"/>
    <col min="3584" max="3584" width="4.59765625" style="801" customWidth="1"/>
    <col min="3585" max="3585" width="7.69921875" style="801" customWidth="1"/>
    <col min="3586" max="3588" width="8" style="801" customWidth="1"/>
    <col min="3589" max="3589" width="7.59765625" style="801" customWidth="1"/>
    <col min="3590" max="3596" width="8" style="801" customWidth="1"/>
    <col min="3597" max="3597" width="0" style="801" hidden="1"/>
    <col min="3598" max="3826" width="8" style="801" customWidth="1"/>
    <col min="3827" max="3827" width="43.3984375" style="801" customWidth="1"/>
    <col min="3828" max="3828" width="5.3984375" style="801" customWidth="1"/>
    <col min="3829" max="3838" width="0" style="801" hidden="1"/>
    <col min="3839" max="3839" width="42.8984375" style="801" customWidth="1"/>
    <col min="3840" max="3840" width="4.59765625" style="801" customWidth="1"/>
    <col min="3841" max="3841" width="7.69921875" style="801" customWidth="1"/>
    <col min="3842" max="3844" width="8" style="801" customWidth="1"/>
    <col min="3845" max="3845" width="7.59765625" style="801" customWidth="1"/>
    <col min="3846" max="3852" width="8" style="801" customWidth="1"/>
    <col min="3853" max="3853" width="0" style="801" hidden="1"/>
    <col min="3854" max="4082" width="8" style="801" customWidth="1"/>
    <col min="4083" max="4083" width="43.3984375" style="801" customWidth="1"/>
    <col min="4084" max="4084" width="5.3984375" style="801" customWidth="1"/>
    <col min="4085" max="4094" width="0" style="801" hidden="1"/>
    <col min="4095" max="4095" width="42.8984375" style="801" customWidth="1"/>
    <col min="4096" max="4096" width="4.59765625" style="801" customWidth="1"/>
    <col min="4097" max="4097" width="7.69921875" style="801" customWidth="1"/>
    <col min="4098" max="4100" width="8" style="801" customWidth="1"/>
    <col min="4101" max="4101" width="7.59765625" style="801" customWidth="1"/>
    <col min="4102" max="4108" width="8" style="801" customWidth="1"/>
    <col min="4109" max="4109" width="0" style="801" hidden="1"/>
    <col min="4110" max="4338" width="8" style="801" customWidth="1"/>
    <col min="4339" max="4339" width="43.3984375" style="801" customWidth="1"/>
    <col min="4340" max="4340" width="5.3984375" style="801" customWidth="1"/>
    <col min="4341" max="4350" width="0" style="801" hidden="1"/>
    <col min="4351" max="4351" width="42.8984375" style="801" customWidth="1"/>
    <col min="4352" max="4352" width="4.59765625" style="801" customWidth="1"/>
    <col min="4353" max="4353" width="7.69921875" style="801" customWidth="1"/>
    <col min="4354" max="4356" width="8" style="801" customWidth="1"/>
    <col min="4357" max="4357" width="7.59765625" style="801" customWidth="1"/>
    <col min="4358" max="4364" width="8" style="801" customWidth="1"/>
    <col min="4365" max="4365" width="0" style="801" hidden="1"/>
    <col min="4366" max="4594" width="8" style="801" customWidth="1"/>
    <col min="4595" max="4595" width="43.3984375" style="801" customWidth="1"/>
    <col min="4596" max="4596" width="5.3984375" style="801" customWidth="1"/>
    <col min="4597" max="4606" width="0" style="801" hidden="1"/>
    <col min="4607" max="4607" width="42.8984375" style="801" customWidth="1"/>
    <col min="4608" max="4608" width="4.59765625" style="801" customWidth="1"/>
    <col min="4609" max="4609" width="7.69921875" style="801" customWidth="1"/>
    <col min="4610" max="4612" width="8" style="801" customWidth="1"/>
    <col min="4613" max="4613" width="7.59765625" style="801" customWidth="1"/>
    <col min="4614" max="4620" width="8" style="801" customWidth="1"/>
    <col min="4621" max="4621" width="0" style="801" hidden="1"/>
    <col min="4622" max="4850" width="8" style="801" customWidth="1"/>
    <col min="4851" max="4851" width="43.3984375" style="801" customWidth="1"/>
    <col min="4852" max="4852" width="5.3984375" style="801" customWidth="1"/>
    <col min="4853" max="4862" width="0" style="801" hidden="1"/>
    <col min="4863" max="4863" width="42.8984375" style="801" customWidth="1"/>
    <col min="4864" max="4864" width="4.59765625" style="801" customWidth="1"/>
    <col min="4865" max="4865" width="7.69921875" style="801" customWidth="1"/>
    <col min="4866" max="4868" width="8" style="801" customWidth="1"/>
    <col min="4869" max="4869" width="7.59765625" style="801" customWidth="1"/>
    <col min="4870" max="4876" width="8" style="801" customWidth="1"/>
    <col min="4877" max="4877" width="0" style="801" hidden="1"/>
    <col min="4878" max="5106" width="8" style="801" customWidth="1"/>
    <col min="5107" max="5107" width="43.3984375" style="801" customWidth="1"/>
    <col min="5108" max="5108" width="5.3984375" style="801" customWidth="1"/>
    <col min="5109" max="5118" width="0" style="801" hidden="1"/>
    <col min="5119" max="5119" width="42.8984375" style="801" customWidth="1"/>
    <col min="5120" max="5120" width="4.59765625" style="801" customWidth="1"/>
    <col min="5121" max="5121" width="7.69921875" style="801" customWidth="1"/>
    <col min="5122" max="5124" width="8" style="801" customWidth="1"/>
    <col min="5125" max="5125" width="7.59765625" style="801" customWidth="1"/>
    <col min="5126" max="5132" width="8" style="801" customWidth="1"/>
    <col min="5133" max="5133" width="0" style="801" hidden="1"/>
    <col min="5134" max="5362" width="8" style="801" customWidth="1"/>
    <col min="5363" max="5363" width="43.3984375" style="801" customWidth="1"/>
    <col min="5364" max="5364" width="5.3984375" style="801" customWidth="1"/>
    <col min="5365" max="5374" width="0" style="801" hidden="1"/>
    <col min="5375" max="5375" width="42.8984375" style="801" customWidth="1"/>
    <col min="5376" max="5376" width="4.59765625" style="801" customWidth="1"/>
    <col min="5377" max="5377" width="7.69921875" style="801" customWidth="1"/>
    <col min="5378" max="5380" width="8" style="801" customWidth="1"/>
    <col min="5381" max="5381" width="7.59765625" style="801" customWidth="1"/>
    <col min="5382" max="5388" width="8" style="801" customWidth="1"/>
    <col min="5389" max="5389" width="0" style="801" hidden="1"/>
    <col min="5390" max="5618" width="8" style="801" customWidth="1"/>
    <col min="5619" max="5619" width="43.3984375" style="801" customWidth="1"/>
    <col min="5620" max="5620" width="5.3984375" style="801" customWidth="1"/>
    <col min="5621" max="5630" width="0" style="801" hidden="1"/>
    <col min="5631" max="5631" width="42.8984375" style="801" customWidth="1"/>
    <col min="5632" max="5632" width="4.59765625" style="801" customWidth="1"/>
    <col min="5633" max="5633" width="7.69921875" style="801" customWidth="1"/>
    <col min="5634" max="5636" width="8" style="801" customWidth="1"/>
    <col min="5637" max="5637" width="7.59765625" style="801" customWidth="1"/>
    <col min="5638" max="5644" width="8" style="801" customWidth="1"/>
    <col min="5645" max="5645" width="0" style="801" hidden="1"/>
    <col min="5646" max="5874" width="8" style="801" customWidth="1"/>
    <col min="5875" max="5875" width="43.3984375" style="801" customWidth="1"/>
    <col min="5876" max="5876" width="5.3984375" style="801" customWidth="1"/>
    <col min="5877" max="5886" width="0" style="801" hidden="1"/>
    <col min="5887" max="5887" width="42.8984375" style="801" customWidth="1"/>
    <col min="5888" max="5888" width="4.59765625" style="801" customWidth="1"/>
    <col min="5889" max="5889" width="7.69921875" style="801" customWidth="1"/>
    <col min="5890" max="5892" width="8" style="801" customWidth="1"/>
    <col min="5893" max="5893" width="7.59765625" style="801" customWidth="1"/>
    <col min="5894" max="5900" width="8" style="801" customWidth="1"/>
    <col min="5901" max="5901" width="0" style="801" hidden="1"/>
    <col min="5902" max="6130" width="8" style="801" customWidth="1"/>
    <col min="6131" max="6131" width="43.3984375" style="801" customWidth="1"/>
    <col min="6132" max="6132" width="5.3984375" style="801" customWidth="1"/>
    <col min="6133" max="6142" width="0" style="801" hidden="1"/>
    <col min="6143" max="6143" width="42.8984375" style="801" customWidth="1"/>
    <col min="6144" max="6144" width="4.59765625" style="801" customWidth="1"/>
    <col min="6145" max="6145" width="7.69921875" style="801" customWidth="1"/>
    <col min="6146" max="6148" width="8" style="801" customWidth="1"/>
    <col min="6149" max="6149" width="7.59765625" style="801" customWidth="1"/>
    <col min="6150" max="6156" width="8" style="801" customWidth="1"/>
    <col min="6157" max="6157" width="0" style="801" hidden="1"/>
    <col min="6158" max="6386" width="8" style="801" customWidth="1"/>
    <col min="6387" max="6387" width="43.3984375" style="801" customWidth="1"/>
    <col min="6388" max="6388" width="5.3984375" style="801" customWidth="1"/>
    <col min="6389" max="6398" width="0" style="801" hidden="1"/>
    <col min="6399" max="6399" width="42.8984375" style="801" customWidth="1"/>
    <col min="6400" max="6400" width="4.59765625" style="801" customWidth="1"/>
    <col min="6401" max="6401" width="7.69921875" style="801" customWidth="1"/>
    <col min="6402" max="6404" width="8" style="801" customWidth="1"/>
    <col min="6405" max="6405" width="7.59765625" style="801" customWidth="1"/>
    <col min="6406" max="6412" width="8" style="801" customWidth="1"/>
    <col min="6413" max="6413" width="0" style="801" hidden="1"/>
    <col min="6414" max="6642" width="8" style="801" customWidth="1"/>
    <col min="6643" max="6643" width="43.3984375" style="801" customWidth="1"/>
    <col min="6644" max="6644" width="5.3984375" style="801" customWidth="1"/>
    <col min="6645" max="6654" width="0" style="801" hidden="1"/>
    <col min="6655" max="6655" width="42.8984375" style="801" customWidth="1"/>
    <col min="6656" max="6656" width="4.59765625" style="801" customWidth="1"/>
    <col min="6657" max="6657" width="7.69921875" style="801" customWidth="1"/>
    <col min="6658" max="6660" width="8" style="801" customWidth="1"/>
    <col min="6661" max="6661" width="7.59765625" style="801" customWidth="1"/>
    <col min="6662" max="6668" width="8" style="801" customWidth="1"/>
    <col min="6669" max="6669" width="0" style="801" hidden="1"/>
    <col min="6670" max="6898" width="8" style="801" customWidth="1"/>
    <col min="6899" max="6899" width="43.3984375" style="801" customWidth="1"/>
    <col min="6900" max="6900" width="5.3984375" style="801" customWidth="1"/>
    <col min="6901" max="6910" width="0" style="801" hidden="1"/>
    <col min="6911" max="6911" width="42.8984375" style="801" customWidth="1"/>
    <col min="6912" max="6912" width="4.59765625" style="801" customWidth="1"/>
    <col min="6913" max="6913" width="7.69921875" style="801" customWidth="1"/>
    <col min="6914" max="6916" width="8" style="801" customWidth="1"/>
    <col min="6917" max="6917" width="7.59765625" style="801" customWidth="1"/>
    <col min="6918" max="6924" width="8" style="801" customWidth="1"/>
    <col min="6925" max="6925" width="0" style="801" hidden="1"/>
    <col min="6926" max="7154" width="8" style="801" customWidth="1"/>
    <col min="7155" max="7155" width="43.3984375" style="801" customWidth="1"/>
    <col min="7156" max="7156" width="5.3984375" style="801" customWidth="1"/>
    <col min="7157" max="7166" width="0" style="801" hidden="1"/>
    <col min="7167" max="7167" width="42.8984375" style="801" customWidth="1"/>
    <col min="7168" max="7168" width="4.59765625" style="801" customWidth="1"/>
    <col min="7169" max="7169" width="7.69921875" style="801" customWidth="1"/>
    <col min="7170" max="7172" width="8" style="801" customWidth="1"/>
    <col min="7173" max="7173" width="7.59765625" style="801" customWidth="1"/>
    <col min="7174" max="7180" width="8" style="801" customWidth="1"/>
    <col min="7181" max="7181" width="0" style="801" hidden="1"/>
    <col min="7182" max="7410" width="8" style="801" customWidth="1"/>
    <col min="7411" max="7411" width="43.3984375" style="801" customWidth="1"/>
    <col min="7412" max="7412" width="5.3984375" style="801" customWidth="1"/>
    <col min="7413" max="7422" width="0" style="801" hidden="1"/>
    <col min="7423" max="7423" width="42.8984375" style="801" customWidth="1"/>
    <col min="7424" max="7424" width="4.59765625" style="801" customWidth="1"/>
    <col min="7425" max="7425" width="7.69921875" style="801" customWidth="1"/>
    <col min="7426" max="7428" width="8" style="801" customWidth="1"/>
    <col min="7429" max="7429" width="7.59765625" style="801" customWidth="1"/>
    <col min="7430" max="7436" width="8" style="801" customWidth="1"/>
    <col min="7437" max="7437" width="0" style="801" hidden="1"/>
    <col min="7438" max="7666" width="8" style="801" customWidth="1"/>
    <col min="7667" max="7667" width="43.3984375" style="801" customWidth="1"/>
    <col min="7668" max="7668" width="5.3984375" style="801" customWidth="1"/>
    <col min="7669" max="7678" width="0" style="801" hidden="1"/>
    <col min="7679" max="7679" width="42.8984375" style="801" customWidth="1"/>
    <col min="7680" max="7680" width="4.59765625" style="801" customWidth="1"/>
    <col min="7681" max="7681" width="7.69921875" style="801" customWidth="1"/>
    <col min="7682" max="7684" width="8" style="801" customWidth="1"/>
    <col min="7685" max="7685" width="7.59765625" style="801" customWidth="1"/>
    <col min="7686" max="7692" width="8" style="801" customWidth="1"/>
    <col min="7693" max="7693" width="0" style="801" hidden="1"/>
    <col min="7694" max="7922" width="8" style="801" customWidth="1"/>
    <col min="7923" max="7923" width="43.3984375" style="801" customWidth="1"/>
    <col min="7924" max="7924" width="5.3984375" style="801" customWidth="1"/>
    <col min="7925" max="7934" width="0" style="801" hidden="1"/>
    <col min="7935" max="7935" width="42.8984375" style="801" customWidth="1"/>
    <col min="7936" max="7936" width="4.59765625" style="801" customWidth="1"/>
    <col min="7937" max="7937" width="7.69921875" style="801" customWidth="1"/>
    <col min="7938" max="7940" width="8" style="801" customWidth="1"/>
    <col min="7941" max="7941" width="7.59765625" style="801" customWidth="1"/>
    <col min="7942" max="7948" width="8" style="801" customWidth="1"/>
    <col min="7949" max="7949" width="0" style="801" hidden="1"/>
    <col min="7950" max="8178" width="8" style="801" customWidth="1"/>
    <col min="8179" max="8179" width="43.3984375" style="801" customWidth="1"/>
    <col min="8180" max="8180" width="5.3984375" style="801" customWidth="1"/>
    <col min="8181" max="8190" width="0" style="801" hidden="1"/>
    <col min="8191" max="8191" width="42.8984375" style="801" customWidth="1"/>
    <col min="8192" max="8192" width="4.59765625" style="801" customWidth="1"/>
    <col min="8193" max="8193" width="7.69921875" style="801" customWidth="1"/>
    <col min="8194" max="8196" width="8" style="801" customWidth="1"/>
    <col min="8197" max="8197" width="7.59765625" style="801" customWidth="1"/>
    <col min="8198" max="8204" width="8" style="801" customWidth="1"/>
    <col min="8205" max="8205" width="0" style="801" hidden="1"/>
    <col min="8206" max="8434" width="8" style="801" customWidth="1"/>
    <col min="8435" max="8435" width="43.3984375" style="801" customWidth="1"/>
    <col min="8436" max="8436" width="5.3984375" style="801" customWidth="1"/>
    <col min="8437" max="8446" width="0" style="801" hidden="1"/>
    <col min="8447" max="8447" width="42.8984375" style="801" customWidth="1"/>
    <col min="8448" max="8448" width="4.59765625" style="801" customWidth="1"/>
    <col min="8449" max="8449" width="7.69921875" style="801" customWidth="1"/>
    <col min="8450" max="8452" width="8" style="801" customWidth="1"/>
    <col min="8453" max="8453" width="7.59765625" style="801" customWidth="1"/>
    <col min="8454" max="8460" width="8" style="801" customWidth="1"/>
    <col min="8461" max="8461" width="0" style="801" hidden="1"/>
    <col min="8462" max="8690" width="8" style="801" customWidth="1"/>
    <col min="8691" max="8691" width="43.3984375" style="801" customWidth="1"/>
    <col min="8692" max="8692" width="5.3984375" style="801" customWidth="1"/>
    <col min="8693" max="8702" width="0" style="801" hidden="1"/>
    <col min="8703" max="8703" width="42.8984375" style="801" customWidth="1"/>
    <col min="8704" max="8704" width="4.59765625" style="801" customWidth="1"/>
    <col min="8705" max="8705" width="7.69921875" style="801" customWidth="1"/>
    <col min="8706" max="8708" width="8" style="801" customWidth="1"/>
    <col min="8709" max="8709" width="7.59765625" style="801" customWidth="1"/>
    <col min="8710" max="8716" width="8" style="801" customWidth="1"/>
    <col min="8717" max="8717" width="0" style="801" hidden="1"/>
    <col min="8718" max="8946" width="8" style="801" customWidth="1"/>
    <col min="8947" max="8947" width="43.3984375" style="801" customWidth="1"/>
    <col min="8948" max="8948" width="5.3984375" style="801" customWidth="1"/>
    <col min="8949" max="8958" width="0" style="801" hidden="1"/>
    <col min="8959" max="8959" width="42.8984375" style="801" customWidth="1"/>
    <col min="8960" max="8960" width="4.59765625" style="801" customWidth="1"/>
    <col min="8961" max="8961" width="7.69921875" style="801" customWidth="1"/>
    <col min="8962" max="8964" width="8" style="801" customWidth="1"/>
    <col min="8965" max="8965" width="7.59765625" style="801" customWidth="1"/>
    <col min="8966" max="8972" width="8" style="801" customWidth="1"/>
    <col min="8973" max="8973" width="0" style="801" hidden="1"/>
    <col min="8974" max="9202" width="8" style="801" customWidth="1"/>
    <col min="9203" max="9203" width="43.3984375" style="801" customWidth="1"/>
    <col min="9204" max="9204" width="5.3984375" style="801" customWidth="1"/>
    <col min="9205" max="9214" width="0" style="801" hidden="1"/>
    <col min="9215" max="9215" width="42.8984375" style="801" customWidth="1"/>
    <col min="9216" max="9216" width="4.59765625" style="801" customWidth="1"/>
    <col min="9217" max="9217" width="7.69921875" style="801" customWidth="1"/>
    <col min="9218" max="9220" width="8" style="801" customWidth="1"/>
    <col min="9221" max="9221" width="7.59765625" style="801" customWidth="1"/>
    <col min="9222" max="9228" width="8" style="801" customWidth="1"/>
    <col min="9229" max="9229" width="0" style="801" hidden="1"/>
    <col min="9230" max="9458" width="8" style="801" customWidth="1"/>
    <col min="9459" max="9459" width="43.3984375" style="801" customWidth="1"/>
    <col min="9460" max="9460" width="5.3984375" style="801" customWidth="1"/>
    <col min="9461" max="9470" width="0" style="801" hidden="1"/>
    <col min="9471" max="9471" width="42.8984375" style="801" customWidth="1"/>
    <col min="9472" max="9472" width="4.59765625" style="801" customWidth="1"/>
    <col min="9473" max="9473" width="7.69921875" style="801" customWidth="1"/>
    <col min="9474" max="9476" width="8" style="801" customWidth="1"/>
    <col min="9477" max="9477" width="7.59765625" style="801" customWidth="1"/>
    <col min="9478" max="9484" width="8" style="801" customWidth="1"/>
    <col min="9485" max="9485" width="0" style="801" hidden="1"/>
    <col min="9486" max="9714" width="8" style="801" customWidth="1"/>
    <col min="9715" max="9715" width="43.3984375" style="801" customWidth="1"/>
    <col min="9716" max="9716" width="5.3984375" style="801" customWidth="1"/>
    <col min="9717" max="9726" width="0" style="801" hidden="1"/>
    <col min="9727" max="9727" width="42.8984375" style="801" customWidth="1"/>
    <col min="9728" max="9728" width="4.59765625" style="801" customWidth="1"/>
    <col min="9729" max="9729" width="7.69921875" style="801" customWidth="1"/>
    <col min="9730" max="9732" width="8" style="801" customWidth="1"/>
    <col min="9733" max="9733" width="7.59765625" style="801" customWidth="1"/>
    <col min="9734" max="9740" width="8" style="801" customWidth="1"/>
    <col min="9741" max="9741" width="0" style="801" hidden="1"/>
    <col min="9742" max="9970" width="8" style="801" customWidth="1"/>
    <col min="9971" max="9971" width="43.3984375" style="801" customWidth="1"/>
    <col min="9972" max="9972" width="5.3984375" style="801" customWidth="1"/>
    <col min="9973" max="9982" width="0" style="801" hidden="1"/>
    <col min="9983" max="9983" width="42.8984375" style="801" customWidth="1"/>
    <col min="9984" max="9984" width="4.59765625" style="801" customWidth="1"/>
    <col min="9985" max="9985" width="7.69921875" style="801" customWidth="1"/>
    <col min="9986" max="9988" width="8" style="801" customWidth="1"/>
    <col min="9989" max="9989" width="7.59765625" style="801" customWidth="1"/>
    <col min="9990" max="9996" width="8" style="801" customWidth="1"/>
    <col min="9997" max="9997" width="0" style="801" hidden="1"/>
    <col min="9998" max="10226" width="8" style="801" customWidth="1"/>
    <col min="10227" max="10227" width="43.3984375" style="801" customWidth="1"/>
    <col min="10228" max="10228" width="5.3984375" style="801" customWidth="1"/>
    <col min="10229" max="10238" width="0" style="801" hidden="1"/>
    <col min="10239" max="10239" width="42.8984375" style="801" customWidth="1"/>
    <col min="10240" max="10240" width="4.59765625" style="801" customWidth="1"/>
    <col min="10241" max="10241" width="7.69921875" style="801" customWidth="1"/>
    <col min="10242" max="10244" width="8" style="801" customWidth="1"/>
    <col min="10245" max="10245" width="7.59765625" style="801" customWidth="1"/>
    <col min="10246" max="10252" width="8" style="801" customWidth="1"/>
    <col min="10253" max="10253" width="0" style="801" hidden="1"/>
    <col min="10254" max="10482" width="8" style="801" customWidth="1"/>
    <col min="10483" max="10483" width="43.3984375" style="801" customWidth="1"/>
    <col min="10484" max="10484" width="5.3984375" style="801" customWidth="1"/>
    <col min="10485" max="10494" width="0" style="801" hidden="1"/>
    <col min="10495" max="10495" width="42.8984375" style="801" customWidth="1"/>
    <col min="10496" max="10496" width="4.59765625" style="801" customWidth="1"/>
    <col min="10497" max="10497" width="7.69921875" style="801" customWidth="1"/>
    <col min="10498" max="10500" width="8" style="801" customWidth="1"/>
    <col min="10501" max="10501" width="7.59765625" style="801" customWidth="1"/>
    <col min="10502" max="10508" width="8" style="801" customWidth="1"/>
    <col min="10509" max="10509" width="0" style="801" hidden="1"/>
    <col min="10510" max="10738" width="8" style="801" customWidth="1"/>
    <col min="10739" max="10739" width="43.3984375" style="801" customWidth="1"/>
    <col min="10740" max="10740" width="5.3984375" style="801" customWidth="1"/>
    <col min="10741" max="10750" width="0" style="801" hidden="1"/>
    <col min="10751" max="10751" width="42.8984375" style="801" customWidth="1"/>
    <col min="10752" max="10752" width="4.59765625" style="801" customWidth="1"/>
    <col min="10753" max="10753" width="7.69921875" style="801" customWidth="1"/>
    <col min="10754" max="10756" width="8" style="801" customWidth="1"/>
    <col min="10757" max="10757" width="7.59765625" style="801" customWidth="1"/>
    <col min="10758" max="10764" width="8" style="801" customWidth="1"/>
    <col min="10765" max="10765" width="0" style="801" hidden="1"/>
    <col min="10766" max="10994" width="8" style="801" customWidth="1"/>
    <col min="10995" max="10995" width="43.3984375" style="801" customWidth="1"/>
    <col min="10996" max="10996" width="5.3984375" style="801" customWidth="1"/>
    <col min="10997" max="11006" width="0" style="801" hidden="1"/>
    <col min="11007" max="11007" width="42.8984375" style="801" customWidth="1"/>
    <col min="11008" max="11008" width="4.59765625" style="801" customWidth="1"/>
    <col min="11009" max="11009" width="7.69921875" style="801" customWidth="1"/>
    <col min="11010" max="11012" width="8" style="801" customWidth="1"/>
    <col min="11013" max="11013" width="7.59765625" style="801" customWidth="1"/>
    <col min="11014" max="11020" width="8" style="801" customWidth="1"/>
    <col min="11021" max="11021" width="0" style="801" hidden="1"/>
    <col min="11022" max="11250" width="8" style="801" customWidth="1"/>
    <col min="11251" max="11251" width="43.3984375" style="801" customWidth="1"/>
    <col min="11252" max="11252" width="5.3984375" style="801" customWidth="1"/>
    <col min="11253" max="11262" width="0" style="801" hidden="1"/>
    <col min="11263" max="11263" width="42.8984375" style="801" customWidth="1"/>
    <col min="11264" max="11264" width="4.59765625" style="801" customWidth="1"/>
    <col min="11265" max="11265" width="7.69921875" style="801" customWidth="1"/>
    <col min="11266" max="11268" width="8" style="801" customWidth="1"/>
    <col min="11269" max="11269" width="7.59765625" style="801" customWidth="1"/>
    <col min="11270" max="11276" width="8" style="801" customWidth="1"/>
    <col min="11277" max="11277" width="0" style="801" hidden="1"/>
    <col min="11278" max="11506" width="8" style="801" customWidth="1"/>
    <col min="11507" max="11507" width="43.3984375" style="801" customWidth="1"/>
    <col min="11508" max="11508" width="5.3984375" style="801" customWidth="1"/>
    <col min="11509" max="11518" width="0" style="801" hidden="1"/>
    <col min="11519" max="11519" width="42.8984375" style="801" customWidth="1"/>
    <col min="11520" max="11520" width="4.59765625" style="801" customWidth="1"/>
    <col min="11521" max="11521" width="7.69921875" style="801" customWidth="1"/>
    <col min="11522" max="11524" width="8" style="801" customWidth="1"/>
    <col min="11525" max="11525" width="7.59765625" style="801" customWidth="1"/>
    <col min="11526" max="11532" width="8" style="801" customWidth="1"/>
    <col min="11533" max="11533" width="0" style="801" hidden="1"/>
    <col min="11534" max="11762" width="8" style="801" customWidth="1"/>
    <col min="11763" max="11763" width="43.3984375" style="801" customWidth="1"/>
    <col min="11764" max="11764" width="5.3984375" style="801" customWidth="1"/>
    <col min="11765" max="11774" width="0" style="801" hidden="1"/>
    <col min="11775" max="11775" width="42.8984375" style="801" customWidth="1"/>
    <col min="11776" max="11776" width="4.59765625" style="801" customWidth="1"/>
    <col min="11777" max="11777" width="7.69921875" style="801" customWidth="1"/>
    <col min="11778" max="11780" width="8" style="801" customWidth="1"/>
    <col min="11781" max="11781" width="7.59765625" style="801" customWidth="1"/>
    <col min="11782" max="11788" width="8" style="801" customWidth="1"/>
    <col min="11789" max="11789" width="0" style="801" hidden="1"/>
    <col min="11790" max="12018" width="8" style="801" customWidth="1"/>
    <col min="12019" max="12019" width="43.3984375" style="801" customWidth="1"/>
    <col min="12020" max="12020" width="5.3984375" style="801" customWidth="1"/>
    <col min="12021" max="12030" width="0" style="801" hidden="1"/>
    <col min="12031" max="12031" width="42.8984375" style="801" customWidth="1"/>
    <col min="12032" max="12032" width="4.59765625" style="801" customWidth="1"/>
    <col min="12033" max="12033" width="7.69921875" style="801" customWidth="1"/>
    <col min="12034" max="12036" width="8" style="801" customWidth="1"/>
    <col min="12037" max="12037" width="7.59765625" style="801" customWidth="1"/>
    <col min="12038" max="12044" width="8" style="801" customWidth="1"/>
    <col min="12045" max="12045" width="0" style="801" hidden="1"/>
    <col min="12046" max="12274" width="8" style="801" customWidth="1"/>
    <col min="12275" max="12275" width="43.3984375" style="801" customWidth="1"/>
    <col min="12276" max="12276" width="5.3984375" style="801" customWidth="1"/>
    <col min="12277" max="12286" width="0" style="801" hidden="1"/>
    <col min="12287" max="12287" width="42.8984375" style="801" customWidth="1"/>
    <col min="12288" max="12288" width="4.59765625" style="801" customWidth="1"/>
    <col min="12289" max="12289" width="7.69921875" style="801" customWidth="1"/>
    <col min="12290" max="12292" width="8" style="801" customWidth="1"/>
    <col min="12293" max="12293" width="7.59765625" style="801" customWidth="1"/>
    <col min="12294" max="12300" width="8" style="801" customWidth="1"/>
    <col min="12301" max="12301" width="0" style="801" hidden="1"/>
    <col min="12302" max="12530" width="8" style="801" customWidth="1"/>
    <col min="12531" max="12531" width="43.3984375" style="801" customWidth="1"/>
    <col min="12532" max="12532" width="5.3984375" style="801" customWidth="1"/>
    <col min="12533" max="12542" width="0" style="801" hidden="1"/>
    <col min="12543" max="12543" width="42.8984375" style="801" customWidth="1"/>
    <col min="12544" max="12544" width="4.59765625" style="801" customWidth="1"/>
    <col min="12545" max="12545" width="7.69921875" style="801" customWidth="1"/>
    <col min="12546" max="12548" width="8" style="801" customWidth="1"/>
    <col min="12549" max="12549" width="7.59765625" style="801" customWidth="1"/>
    <col min="12550" max="12556" width="8" style="801" customWidth="1"/>
    <col min="12557" max="12557" width="0" style="801" hidden="1"/>
    <col min="12558" max="12786" width="8" style="801" customWidth="1"/>
    <col min="12787" max="12787" width="43.3984375" style="801" customWidth="1"/>
    <col min="12788" max="12788" width="5.3984375" style="801" customWidth="1"/>
    <col min="12789" max="12798" width="0" style="801" hidden="1"/>
    <col min="12799" max="12799" width="42.8984375" style="801" customWidth="1"/>
    <col min="12800" max="12800" width="4.59765625" style="801" customWidth="1"/>
    <col min="12801" max="12801" width="7.69921875" style="801" customWidth="1"/>
    <col min="12802" max="12804" width="8" style="801" customWidth="1"/>
    <col min="12805" max="12805" width="7.59765625" style="801" customWidth="1"/>
    <col min="12806" max="12812" width="8" style="801" customWidth="1"/>
    <col min="12813" max="12813" width="0" style="801" hidden="1"/>
    <col min="12814" max="13042" width="8" style="801" customWidth="1"/>
    <col min="13043" max="13043" width="43.3984375" style="801" customWidth="1"/>
    <col min="13044" max="13044" width="5.3984375" style="801" customWidth="1"/>
    <col min="13045" max="13054" width="0" style="801" hidden="1"/>
    <col min="13055" max="13055" width="42.8984375" style="801" customWidth="1"/>
    <col min="13056" max="13056" width="4.59765625" style="801" customWidth="1"/>
    <col min="13057" max="13057" width="7.69921875" style="801" customWidth="1"/>
    <col min="13058" max="13060" width="8" style="801" customWidth="1"/>
    <col min="13061" max="13061" width="7.59765625" style="801" customWidth="1"/>
    <col min="13062" max="13068" width="8" style="801" customWidth="1"/>
    <col min="13069" max="13069" width="0" style="801" hidden="1"/>
    <col min="13070" max="13298" width="8" style="801" customWidth="1"/>
    <col min="13299" max="13299" width="43.3984375" style="801" customWidth="1"/>
    <col min="13300" max="13300" width="5.3984375" style="801" customWidth="1"/>
    <col min="13301" max="13310" width="0" style="801" hidden="1"/>
    <col min="13311" max="13311" width="42.8984375" style="801" customWidth="1"/>
    <col min="13312" max="13312" width="4.59765625" style="801" customWidth="1"/>
    <col min="13313" max="13313" width="7.69921875" style="801" customWidth="1"/>
    <col min="13314" max="13316" width="8" style="801" customWidth="1"/>
    <col min="13317" max="13317" width="7.59765625" style="801" customWidth="1"/>
    <col min="13318" max="13324" width="8" style="801" customWidth="1"/>
    <col min="13325" max="13325" width="0" style="801" hidden="1"/>
    <col min="13326" max="13554" width="8" style="801" customWidth="1"/>
    <col min="13555" max="13555" width="43.3984375" style="801" customWidth="1"/>
    <col min="13556" max="13556" width="5.3984375" style="801" customWidth="1"/>
    <col min="13557" max="13566" width="0" style="801" hidden="1"/>
    <col min="13567" max="13567" width="42.8984375" style="801" customWidth="1"/>
    <col min="13568" max="13568" width="4.59765625" style="801" customWidth="1"/>
    <col min="13569" max="13569" width="7.69921875" style="801" customWidth="1"/>
    <col min="13570" max="13572" width="8" style="801" customWidth="1"/>
    <col min="13573" max="13573" width="7.59765625" style="801" customWidth="1"/>
    <col min="13574" max="13580" width="8" style="801" customWidth="1"/>
    <col min="13581" max="13581" width="0" style="801" hidden="1"/>
    <col min="13582" max="13810" width="8" style="801" customWidth="1"/>
    <col min="13811" max="13811" width="43.3984375" style="801" customWidth="1"/>
    <col min="13812" max="13812" width="5.3984375" style="801" customWidth="1"/>
    <col min="13813" max="13822" width="0" style="801" hidden="1"/>
    <col min="13823" max="13823" width="42.8984375" style="801" customWidth="1"/>
    <col min="13824" max="13824" width="4.59765625" style="801" customWidth="1"/>
    <col min="13825" max="13825" width="7.69921875" style="801" customWidth="1"/>
    <col min="13826" max="13828" width="8" style="801" customWidth="1"/>
    <col min="13829" max="13829" width="7.59765625" style="801" customWidth="1"/>
    <col min="13830" max="13836" width="8" style="801" customWidth="1"/>
    <col min="13837" max="13837" width="0" style="801" hidden="1"/>
    <col min="13838" max="14066" width="8" style="801" customWidth="1"/>
    <col min="14067" max="14067" width="43.3984375" style="801" customWidth="1"/>
    <col min="14068" max="14068" width="5.3984375" style="801" customWidth="1"/>
    <col min="14069" max="14078" width="0" style="801" hidden="1"/>
    <col min="14079" max="14079" width="42.8984375" style="801" customWidth="1"/>
    <col min="14080" max="14080" width="4.59765625" style="801" customWidth="1"/>
    <col min="14081" max="14081" width="7.69921875" style="801" customWidth="1"/>
    <col min="14082" max="14084" width="8" style="801" customWidth="1"/>
    <col min="14085" max="14085" width="7.59765625" style="801" customWidth="1"/>
    <col min="14086" max="14092" width="8" style="801" customWidth="1"/>
    <col min="14093" max="14093" width="0" style="801" hidden="1"/>
    <col min="14094" max="14322" width="8" style="801" customWidth="1"/>
    <col min="14323" max="14323" width="43.3984375" style="801" customWidth="1"/>
    <col min="14324" max="14324" width="5.3984375" style="801" customWidth="1"/>
    <col min="14325" max="14334" width="0" style="801" hidden="1"/>
    <col min="14335" max="14335" width="42.8984375" style="801" customWidth="1"/>
    <col min="14336" max="14336" width="4.59765625" style="801" customWidth="1"/>
    <col min="14337" max="14337" width="7.69921875" style="801" customWidth="1"/>
    <col min="14338" max="14340" width="8" style="801" customWidth="1"/>
    <col min="14341" max="14341" width="7.59765625" style="801" customWidth="1"/>
    <col min="14342" max="14348" width="8" style="801" customWidth="1"/>
    <col min="14349" max="14349" width="0" style="801" hidden="1"/>
    <col min="14350" max="14578" width="8" style="801" customWidth="1"/>
    <col min="14579" max="14579" width="43.3984375" style="801" customWidth="1"/>
    <col min="14580" max="14580" width="5.3984375" style="801" customWidth="1"/>
    <col min="14581" max="14590" width="0" style="801" hidden="1"/>
    <col min="14591" max="14591" width="42.8984375" style="801" customWidth="1"/>
    <col min="14592" max="14592" width="4.59765625" style="801" customWidth="1"/>
    <col min="14593" max="14593" width="7.69921875" style="801" customWidth="1"/>
    <col min="14594" max="14596" width="8" style="801" customWidth="1"/>
    <col min="14597" max="14597" width="7.59765625" style="801" customWidth="1"/>
    <col min="14598" max="14604" width="8" style="801" customWidth="1"/>
    <col min="14605" max="14605" width="0" style="801" hidden="1"/>
    <col min="14606" max="14834" width="8" style="801" customWidth="1"/>
    <col min="14835" max="14835" width="43.3984375" style="801" customWidth="1"/>
    <col min="14836" max="14836" width="5.3984375" style="801" customWidth="1"/>
    <col min="14837" max="14846" width="0" style="801" hidden="1"/>
    <col min="14847" max="14847" width="42.8984375" style="801" customWidth="1"/>
    <col min="14848" max="14848" width="4.59765625" style="801" customWidth="1"/>
    <col min="14849" max="14849" width="7.69921875" style="801" customWidth="1"/>
    <col min="14850" max="14852" width="8" style="801" customWidth="1"/>
    <col min="14853" max="14853" width="7.59765625" style="801" customWidth="1"/>
    <col min="14854" max="14860" width="8" style="801" customWidth="1"/>
    <col min="14861" max="14861" width="0" style="801" hidden="1"/>
    <col min="14862" max="15090" width="8" style="801" customWidth="1"/>
    <col min="15091" max="15091" width="43.3984375" style="801" customWidth="1"/>
    <col min="15092" max="15092" width="5.3984375" style="801" customWidth="1"/>
    <col min="15093" max="15102" width="0" style="801" hidden="1"/>
    <col min="15103" max="15103" width="42.8984375" style="801" customWidth="1"/>
    <col min="15104" max="15104" width="4.59765625" style="801" customWidth="1"/>
    <col min="15105" max="15105" width="7.69921875" style="801" customWidth="1"/>
    <col min="15106" max="15108" width="8" style="801" customWidth="1"/>
    <col min="15109" max="15109" width="7.59765625" style="801" customWidth="1"/>
    <col min="15110" max="15116" width="8" style="801" customWidth="1"/>
    <col min="15117" max="15117" width="0" style="801" hidden="1"/>
    <col min="15118" max="15346" width="8" style="801" customWidth="1"/>
    <col min="15347" max="15347" width="43.3984375" style="801" customWidth="1"/>
    <col min="15348" max="15348" width="5.3984375" style="801" customWidth="1"/>
    <col min="15349" max="15358" width="0" style="801" hidden="1"/>
    <col min="15359" max="15359" width="42.8984375" style="801" customWidth="1"/>
    <col min="15360" max="15360" width="4.59765625" style="801" customWidth="1"/>
    <col min="15361" max="15361" width="7.69921875" style="801" customWidth="1"/>
    <col min="15362" max="15364" width="8" style="801" customWidth="1"/>
    <col min="15365" max="15365" width="7.59765625" style="801" customWidth="1"/>
    <col min="15366" max="15372" width="8" style="801" customWidth="1"/>
    <col min="15373" max="15373" width="0" style="801" hidden="1"/>
    <col min="15374" max="15602" width="8" style="801" customWidth="1"/>
    <col min="15603" max="15603" width="43.3984375" style="801" customWidth="1"/>
    <col min="15604" max="15604" width="5.3984375" style="801" customWidth="1"/>
    <col min="15605" max="15614" width="0" style="801" hidden="1"/>
    <col min="15615" max="15615" width="42.8984375" style="801" customWidth="1"/>
    <col min="15616" max="15616" width="4.59765625" style="801" customWidth="1"/>
    <col min="15617" max="15617" width="7.69921875" style="801" customWidth="1"/>
    <col min="15618" max="15620" width="8" style="801" customWidth="1"/>
    <col min="15621" max="15621" width="7.59765625" style="801" customWidth="1"/>
    <col min="15622" max="15628" width="8" style="801" customWidth="1"/>
    <col min="15629" max="15629" width="0" style="801" hidden="1"/>
    <col min="15630" max="15858" width="8" style="801" customWidth="1"/>
    <col min="15859" max="15859" width="43.3984375" style="801" customWidth="1"/>
    <col min="15860" max="15860" width="5.3984375" style="801" customWidth="1"/>
    <col min="15861" max="15870" width="0" style="801" hidden="1"/>
    <col min="15871" max="15871" width="42.8984375" style="801" customWidth="1"/>
    <col min="15872" max="15872" width="4.59765625" style="801" customWidth="1"/>
    <col min="15873" max="15873" width="7.69921875" style="801" customWidth="1"/>
    <col min="15874" max="15876" width="8" style="801" customWidth="1"/>
    <col min="15877" max="15877" width="7.59765625" style="801" customWidth="1"/>
    <col min="15878" max="15884" width="8" style="801" customWidth="1"/>
    <col min="15885" max="15885" width="0" style="801" hidden="1"/>
    <col min="15886" max="16114" width="8" style="801" customWidth="1"/>
    <col min="16115" max="16115" width="43.3984375" style="801" customWidth="1"/>
    <col min="16116" max="16116" width="5.3984375" style="801" customWidth="1"/>
    <col min="16117" max="16126" width="0" style="801" hidden="1"/>
    <col min="16127" max="16127" width="42.8984375" style="801" customWidth="1"/>
    <col min="16128" max="16128" width="4.59765625" style="801" customWidth="1"/>
    <col min="16129" max="16129" width="7.69921875" style="801" customWidth="1"/>
    <col min="16130" max="16132" width="8" style="801" customWidth="1"/>
    <col min="16133" max="16133" width="7.59765625" style="801" customWidth="1"/>
    <col min="16134" max="16140" width="8" style="801" customWidth="1"/>
    <col min="16141" max="16141" width="0" style="801" hidden="1"/>
    <col min="16142" max="16370" width="8" style="801" customWidth="1"/>
    <col min="16371" max="16371" width="43.3984375" style="801" customWidth="1"/>
    <col min="16372" max="16372" width="5.3984375" style="801" customWidth="1"/>
    <col min="16373" max="16384" width="0" style="801" hidden="1"/>
  </cols>
  <sheetData>
    <row r="1" spans="1:9" ht="14.4" x14ac:dyDescent="0.3">
      <c r="A1" s="6080" t="s">
        <v>1649</v>
      </c>
      <c r="B1" s="6080"/>
      <c r="C1" s="6080"/>
      <c r="D1" s="6080"/>
      <c r="E1" s="6080"/>
    </row>
    <row r="2" spans="1:9" ht="12" x14ac:dyDescent="0.3">
      <c r="A2" s="6081" t="s">
        <v>3847</v>
      </c>
      <c r="B2" s="6081"/>
      <c r="C2" s="6081"/>
    </row>
    <row r="3" spans="1:9" ht="12" x14ac:dyDescent="0.3">
      <c r="A3" s="3475"/>
      <c r="B3" s="3475"/>
      <c r="C3" s="3476"/>
      <c r="D3" s="3476"/>
    </row>
    <row r="4" spans="1:9" ht="13.8" x14ac:dyDescent="0.25">
      <c r="A4" s="3477"/>
      <c r="B4" s="3478" t="s">
        <v>3053</v>
      </c>
      <c r="C4" s="3479" t="s">
        <v>3848</v>
      </c>
      <c r="D4" s="3479" t="s">
        <v>3849</v>
      </c>
      <c r="E4" s="3479" t="s">
        <v>3850</v>
      </c>
      <c r="F4" s="3479" t="s">
        <v>3851</v>
      </c>
      <c r="G4" s="3479" t="s">
        <v>3852</v>
      </c>
      <c r="H4" s="3480" t="s">
        <v>3853</v>
      </c>
      <c r="I4" s="3481"/>
    </row>
    <row r="5" spans="1:9" ht="12" x14ac:dyDescent="0.25">
      <c r="A5" s="3482" t="s">
        <v>3854</v>
      </c>
      <c r="B5" s="3483" t="s">
        <v>3855</v>
      </c>
      <c r="C5" s="3484">
        <v>453129</v>
      </c>
      <c r="D5" s="3485">
        <v>400465</v>
      </c>
      <c r="E5" s="3485">
        <v>429223</v>
      </c>
      <c r="F5" s="3486">
        <v>500614</v>
      </c>
      <c r="G5" s="3487">
        <v>552397</v>
      </c>
      <c r="H5" s="3488">
        <v>599028</v>
      </c>
    </row>
    <row r="6" spans="1:9" ht="13.8" x14ac:dyDescent="0.25">
      <c r="A6" s="3489" t="s">
        <v>3856</v>
      </c>
      <c r="B6" s="3483" t="s">
        <v>3855</v>
      </c>
      <c r="C6" s="3490">
        <v>66388</v>
      </c>
      <c r="D6" s="3491">
        <v>54626</v>
      </c>
      <c r="E6" s="3491">
        <v>55325</v>
      </c>
      <c r="F6" s="3486">
        <v>70955</v>
      </c>
      <c r="G6" s="3486">
        <v>84613</v>
      </c>
      <c r="H6" s="3492">
        <v>94308</v>
      </c>
    </row>
    <row r="7" spans="1:9" ht="24" x14ac:dyDescent="0.25">
      <c r="A7" s="3493" t="s">
        <v>3857</v>
      </c>
      <c r="B7" s="3483" t="s">
        <v>3855</v>
      </c>
      <c r="C7" s="3490">
        <v>519518</v>
      </c>
      <c r="D7" s="3491">
        <v>455091</v>
      </c>
      <c r="E7" s="3491">
        <v>484548</v>
      </c>
      <c r="F7" s="3486">
        <v>571568</v>
      </c>
      <c r="G7" s="3486">
        <v>637010</v>
      </c>
      <c r="H7" s="3492">
        <v>693336</v>
      </c>
    </row>
    <row r="8" spans="1:9" ht="12" x14ac:dyDescent="0.25">
      <c r="A8" s="3493" t="s">
        <v>3858</v>
      </c>
      <c r="B8" s="3483" t="s">
        <v>3855</v>
      </c>
      <c r="C8" s="3494">
        <v>548852</v>
      </c>
      <c r="D8" s="3495">
        <v>494671</v>
      </c>
      <c r="E8" s="3495">
        <v>533960</v>
      </c>
      <c r="F8" s="3486">
        <v>635611</v>
      </c>
      <c r="G8" s="3486">
        <v>716177</v>
      </c>
      <c r="H8" s="3492">
        <v>764370</v>
      </c>
    </row>
    <row r="9" spans="1:9" ht="12" x14ac:dyDescent="0.25">
      <c r="A9" s="3489" t="s">
        <v>3859</v>
      </c>
      <c r="B9" s="3483" t="s">
        <v>3855</v>
      </c>
      <c r="C9" s="3494">
        <v>534405</v>
      </c>
      <c r="D9" s="3495">
        <v>465754</v>
      </c>
      <c r="E9" s="3495">
        <v>491319</v>
      </c>
      <c r="F9" s="3486">
        <v>591625</v>
      </c>
      <c r="G9" s="3486">
        <v>669246</v>
      </c>
      <c r="H9" s="3492">
        <v>726479</v>
      </c>
    </row>
    <row r="10" spans="1:9" ht="12" x14ac:dyDescent="0.25">
      <c r="A10" s="3489" t="s">
        <v>3860</v>
      </c>
      <c r="B10" s="3483" t="s">
        <v>3861</v>
      </c>
      <c r="C10" s="3490">
        <v>413345</v>
      </c>
      <c r="D10" s="3491">
        <v>362268</v>
      </c>
      <c r="E10" s="3491">
        <v>385823</v>
      </c>
      <c r="F10" s="3486">
        <v>456719</v>
      </c>
      <c r="G10" s="3486">
        <v>510161</v>
      </c>
      <c r="H10" s="3492">
        <v>556548</v>
      </c>
    </row>
    <row r="11" spans="1:9" ht="12" x14ac:dyDescent="0.25">
      <c r="A11" s="3489" t="s">
        <v>3862</v>
      </c>
      <c r="B11" s="3483" t="s">
        <v>3861</v>
      </c>
      <c r="C11" s="3494">
        <v>436684</v>
      </c>
      <c r="D11" s="3495">
        <v>393775</v>
      </c>
      <c r="E11" s="3495">
        <v>425167</v>
      </c>
      <c r="F11" s="3486">
        <v>507893</v>
      </c>
      <c r="G11" s="3486">
        <v>573562</v>
      </c>
      <c r="H11" s="3492">
        <v>613568</v>
      </c>
    </row>
    <row r="12" spans="1:9" ht="12" x14ac:dyDescent="0.25">
      <c r="A12" s="3489" t="s">
        <v>3863</v>
      </c>
      <c r="B12" s="3483" t="s">
        <v>3855</v>
      </c>
      <c r="C12" s="3490">
        <v>183042</v>
      </c>
      <c r="D12" s="3491">
        <v>170990</v>
      </c>
      <c r="E12" s="3491">
        <v>187133</v>
      </c>
      <c r="F12" s="3486">
        <v>209012</v>
      </c>
      <c r="G12" s="3486">
        <v>227951</v>
      </c>
      <c r="H12" s="3492">
        <v>249667</v>
      </c>
    </row>
    <row r="13" spans="1:9" ht="12" x14ac:dyDescent="0.25">
      <c r="A13" s="3489" t="s">
        <v>3864</v>
      </c>
      <c r="B13" s="3483" t="s">
        <v>3855</v>
      </c>
      <c r="C13" s="3490">
        <v>451280</v>
      </c>
      <c r="D13" s="3491">
        <v>404904</v>
      </c>
      <c r="E13" s="3491">
        <v>432528</v>
      </c>
      <c r="F13" s="3486">
        <v>493768</v>
      </c>
      <c r="G13" s="3486">
        <v>537186</v>
      </c>
      <c r="H13" s="3492">
        <v>580150</v>
      </c>
    </row>
    <row r="14" spans="1:9" ht="12" x14ac:dyDescent="0.25">
      <c r="A14" s="3496" t="s">
        <v>3865</v>
      </c>
      <c r="B14" s="3483" t="s">
        <v>3855</v>
      </c>
      <c r="C14" s="3497">
        <v>375746</v>
      </c>
      <c r="D14" s="3498">
        <v>326044</v>
      </c>
      <c r="E14" s="3498">
        <v>350019</v>
      </c>
      <c r="F14" s="3499">
        <v>402632</v>
      </c>
      <c r="G14" s="3499">
        <v>445721</v>
      </c>
      <c r="H14" s="3500">
        <v>476357</v>
      </c>
    </row>
    <row r="15" spans="1:9" ht="12" x14ac:dyDescent="0.25">
      <c r="A15" s="3496" t="s">
        <v>3866</v>
      </c>
      <c r="B15" s="3483" t="s">
        <v>3855</v>
      </c>
      <c r="C15" s="3497">
        <v>75534</v>
      </c>
      <c r="D15" s="3498">
        <v>78860</v>
      </c>
      <c r="E15" s="3498">
        <v>82509</v>
      </c>
      <c r="F15" s="3499">
        <v>91136</v>
      </c>
      <c r="G15" s="3499">
        <v>91465</v>
      </c>
      <c r="H15" s="3500">
        <v>103793</v>
      </c>
    </row>
    <row r="16" spans="1:9" ht="12" x14ac:dyDescent="0.25">
      <c r="A16" s="3482" t="s">
        <v>3867</v>
      </c>
      <c r="B16" s="3483" t="s">
        <v>3855</v>
      </c>
      <c r="C16" s="3490">
        <v>97745</v>
      </c>
      <c r="D16" s="3491">
        <v>76916</v>
      </c>
      <c r="E16" s="3491">
        <v>93820</v>
      </c>
      <c r="F16" s="3486">
        <v>112806</v>
      </c>
      <c r="G16" s="3486">
        <v>129086</v>
      </c>
      <c r="H16" s="3492">
        <v>145433</v>
      </c>
    </row>
    <row r="17" spans="1:9" ht="12" x14ac:dyDescent="0.25">
      <c r="A17" s="3501" t="s">
        <v>3868</v>
      </c>
      <c r="B17" s="3483" t="s">
        <v>3855</v>
      </c>
      <c r="C17" s="3497">
        <v>71112</v>
      </c>
      <c r="D17" s="3498">
        <v>58478</v>
      </c>
      <c r="E17" s="3498">
        <v>74043</v>
      </c>
      <c r="F17" s="3499">
        <v>90336</v>
      </c>
      <c r="G17" s="3499">
        <v>104146</v>
      </c>
      <c r="H17" s="3500">
        <v>119403</v>
      </c>
    </row>
    <row r="18" spans="1:9" ht="12" x14ac:dyDescent="0.25">
      <c r="A18" s="3501" t="s">
        <v>3869</v>
      </c>
      <c r="B18" s="3483" t="s">
        <v>3855</v>
      </c>
      <c r="C18" s="3497">
        <v>26633</v>
      </c>
      <c r="D18" s="3498">
        <v>18438</v>
      </c>
      <c r="E18" s="3498">
        <v>19777</v>
      </c>
      <c r="F18" s="3499">
        <v>22470</v>
      </c>
      <c r="G18" s="3499">
        <v>24940</v>
      </c>
      <c r="H18" s="3500">
        <v>26030</v>
      </c>
    </row>
    <row r="19" spans="1:9" ht="12" x14ac:dyDescent="0.25">
      <c r="A19" s="3482" t="s">
        <v>3870</v>
      </c>
      <c r="B19" s="3483" t="s">
        <v>3855</v>
      </c>
      <c r="C19" s="3490">
        <v>68238</v>
      </c>
      <c r="D19" s="3491">
        <v>50187</v>
      </c>
      <c r="E19" s="3491">
        <v>52020</v>
      </c>
      <c r="F19" s="3486">
        <v>77801</v>
      </c>
      <c r="G19" s="3486">
        <v>99824</v>
      </c>
      <c r="H19" s="3492">
        <v>113186</v>
      </c>
    </row>
    <row r="20" spans="1:9" ht="12" x14ac:dyDescent="0.25">
      <c r="A20" s="3482" t="s">
        <v>3871</v>
      </c>
      <c r="B20" s="3483" t="s">
        <v>3855</v>
      </c>
      <c r="C20" s="3494">
        <v>83125</v>
      </c>
      <c r="D20" s="3495">
        <v>60849</v>
      </c>
      <c r="E20" s="3495">
        <v>58791</v>
      </c>
      <c r="F20" s="3486">
        <v>97858</v>
      </c>
      <c r="G20" s="3486">
        <v>132060</v>
      </c>
      <c r="H20" s="3492">
        <v>146329</v>
      </c>
    </row>
    <row r="21" spans="1:9" ht="12" x14ac:dyDescent="0.25">
      <c r="A21" s="3482" t="s">
        <v>3872</v>
      </c>
      <c r="B21" s="3483" t="s">
        <v>3855</v>
      </c>
      <c r="C21" s="3490">
        <v>-37660</v>
      </c>
      <c r="D21" s="3491">
        <v>-47344</v>
      </c>
      <c r="E21" s="3491">
        <v>-66181</v>
      </c>
      <c r="F21" s="3486">
        <v>-77763</v>
      </c>
      <c r="G21" s="3486">
        <v>-58854</v>
      </c>
      <c r="H21" s="3502">
        <v>-77641</v>
      </c>
      <c r="I21" s="3481"/>
    </row>
    <row r="22" spans="1:9" ht="12" x14ac:dyDescent="0.25">
      <c r="A22" s="3496" t="s">
        <v>3873</v>
      </c>
      <c r="B22" s="3483" t="s">
        <v>3855</v>
      </c>
      <c r="C22" s="3497">
        <v>313508</v>
      </c>
      <c r="D22" s="3498">
        <v>251943</v>
      </c>
      <c r="E22" s="3498">
        <v>294447</v>
      </c>
      <c r="F22" s="3499">
        <v>383118</v>
      </c>
      <c r="G22" s="3499">
        <v>439799</v>
      </c>
      <c r="H22" s="3500">
        <v>465310</v>
      </c>
    </row>
    <row r="23" spans="1:9" ht="12" x14ac:dyDescent="0.25">
      <c r="A23" s="3503" t="s">
        <v>3874</v>
      </c>
      <c r="B23" s="3504" t="s">
        <v>3855</v>
      </c>
      <c r="C23" s="3505">
        <v>351168</v>
      </c>
      <c r="D23" s="3506">
        <v>299287</v>
      </c>
      <c r="E23" s="3506">
        <v>360628</v>
      </c>
      <c r="F23" s="3507">
        <v>460881</v>
      </c>
      <c r="G23" s="3499">
        <v>498653</v>
      </c>
      <c r="H23" s="3500">
        <v>542951</v>
      </c>
    </row>
    <row r="24" spans="1:9" x14ac:dyDescent="0.3">
      <c r="G24" s="3509"/>
      <c r="H24" s="3509"/>
    </row>
    <row r="25" spans="1:9" ht="12" x14ac:dyDescent="0.25">
      <c r="A25" s="3510" t="s">
        <v>3875</v>
      </c>
      <c r="C25" s="3511"/>
    </row>
    <row r="27" spans="1:9" ht="11.4" x14ac:dyDescent="0.2">
      <c r="A27" s="3512" t="s">
        <v>3876</v>
      </c>
    </row>
  </sheetData>
  <mergeCells count="2">
    <mergeCell ref="A1:E1"/>
    <mergeCell ref="A2:C2"/>
  </mergeCells>
  <hyperlinks>
    <hyperlink ref="A1:E1" location="CONTENT!B90" display="Back to Table of Contents" xr:uid="{48933EA9-50D9-4A8D-BB58-E2F61140DA3C}"/>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A300-6E18-4ECF-A0A5-6D8C625F855C}">
  <dimension ref="A1:N37"/>
  <sheetViews>
    <sheetView topLeftCell="A13" workbookViewId="0">
      <selection sqref="A1:E1"/>
    </sheetView>
  </sheetViews>
  <sheetFormatPr defaultColWidth="0" defaultRowHeight="12" x14ac:dyDescent="0.3"/>
  <cols>
    <col min="1" max="1" width="48.59765625" style="3547" customWidth="1"/>
    <col min="2" max="7" width="7.59765625" style="801" customWidth="1"/>
    <col min="8" max="225" width="8" style="801" customWidth="1"/>
    <col min="226" max="226" width="52.19921875" style="801" customWidth="1"/>
    <col min="227" max="253" width="0" style="801" hidden="1"/>
    <col min="254" max="254" width="51.69921875" style="801" customWidth="1"/>
    <col min="255" max="259" width="6.8984375" style="801" customWidth="1"/>
    <col min="260" max="481" width="8" style="801" customWidth="1"/>
    <col min="482" max="482" width="52.19921875" style="801" customWidth="1"/>
    <col min="483" max="509" width="0" style="801" hidden="1"/>
    <col min="510" max="510" width="51.69921875" style="801" customWidth="1"/>
    <col min="511" max="515" width="6.8984375" style="801" customWidth="1"/>
    <col min="516" max="737" width="8" style="801" customWidth="1"/>
    <col min="738" max="738" width="52.19921875" style="801" customWidth="1"/>
    <col min="739" max="765" width="0" style="801" hidden="1"/>
    <col min="766" max="766" width="51.69921875" style="801" customWidth="1"/>
    <col min="767" max="771" width="6.8984375" style="801" customWidth="1"/>
    <col min="772" max="993" width="8" style="801" customWidth="1"/>
    <col min="994" max="994" width="52.19921875" style="801" customWidth="1"/>
    <col min="995" max="1021" width="0" style="801" hidden="1"/>
    <col min="1022" max="1022" width="51.69921875" style="801" customWidth="1"/>
    <col min="1023" max="1027" width="6.8984375" style="801" customWidth="1"/>
    <col min="1028" max="1249" width="8" style="801" customWidth="1"/>
    <col min="1250" max="1250" width="52.19921875" style="801" customWidth="1"/>
    <col min="1251" max="1277" width="0" style="801" hidden="1"/>
    <col min="1278" max="1278" width="51.69921875" style="801" customWidth="1"/>
    <col min="1279" max="1283" width="6.8984375" style="801" customWidth="1"/>
    <col min="1284" max="1505" width="8" style="801" customWidth="1"/>
    <col min="1506" max="1506" width="52.19921875" style="801" customWidth="1"/>
    <col min="1507" max="1533" width="0" style="801" hidden="1"/>
    <col min="1534" max="1534" width="51.69921875" style="801" customWidth="1"/>
    <col min="1535" max="1539" width="6.8984375" style="801" customWidth="1"/>
    <col min="1540" max="1761" width="8" style="801" customWidth="1"/>
    <col min="1762" max="1762" width="52.19921875" style="801" customWidth="1"/>
    <col min="1763" max="1789" width="0" style="801" hidden="1"/>
    <col min="1790" max="1790" width="51.69921875" style="801" customWidth="1"/>
    <col min="1791" max="1795" width="6.8984375" style="801" customWidth="1"/>
    <col min="1796" max="2017" width="8" style="801" customWidth="1"/>
    <col min="2018" max="2018" width="52.19921875" style="801" customWidth="1"/>
    <col min="2019" max="2045" width="0" style="801" hidden="1"/>
    <col min="2046" max="2046" width="51.69921875" style="801" customWidth="1"/>
    <col min="2047" max="2051" width="6.8984375" style="801" customWidth="1"/>
    <col min="2052" max="2273" width="8" style="801" customWidth="1"/>
    <col min="2274" max="2274" width="52.19921875" style="801" customWidth="1"/>
    <col min="2275" max="2301" width="0" style="801" hidden="1"/>
    <col min="2302" max="2302" width="51.69921875" style="801" customWidth="1"/>
    <col min="2303" max="2307" width="6.8984375" style="801" customWidth="1"/>
    <col min="2308" max="2529" width="8" style="801" customWidth="1"/>
    <col min="2530" max="2530" width="52.19921875" style="801" customWidth="1"/>
    <col min="2531" max="2557" width="0" style="801" hidden="1"/>
    <col min="2558" max="2558" width="51.69921875" style="801" customWidth="1"/>
    <col min="2559" max="2563" width="6.8984375" style="801" customWidth="1"/>
    <col min="2564" max="2785" width="8" style="801" customWidth="1"/>
    <col min="2786" max="2786" width="52.19921875" style="801" customWidth="1"/>
    <col min="2787" max="2813" width="0" style="801" hidden="1"/>
    <col min="2814" max="2814" width="51.69921875" style="801" customWidth="1"/>
    <col min="2815" max="2819" width="6.8984375" style="801" customWidth="1"/>
    <col min="2820" max="3041" width="8" style="801" customWidth="1"/>
    <col min="3042" max="3042" width="52.19921875" style="801" customWidth="1"/>
    <col min="3043" max="3069" width="0" style="801" hidden="1"/>
    <col min="3070" max="3070" width="51.69921875" style="801" customWidth="1"/>
    <col min="3071" max="3075" width="6.8984375" style="801" customWidth="1"/>
    <col min="3076" max="3297" width="8" style="801" customWidth="1"/>
    <col min="3298" max="3298" width="52.19921875" style="801" customWidth="1"/>
    <col min="3299" max="3325" width="0" style="801" hidden="1"/>
    <col min="3326" max="3326" width="51.69921875" style="801" customWidth="1"/>
    <col min="3327" max="3331" width="6.8984375" style="801" customWidth="1"/>
    <col min="3332" max="3553" width="8" style="801" customWidth="1"/>
    <col min="3554" max="3554" width="52.19921875" style="801" customWidth="1"/>
    <col min="3555" max="3581" width="0" style="801" hidden="1"/>
    <col min="3582" max="3582" width="51.69921875" style="801" customWidth="1"/>
    <col min="3583" max="3587" width="6.8984375" style="801" customWidth="1"/>
    <col min="3588" max="3809" width="8" style="801" customWidth="1"/>
    <col min="3810" max="3810" width="52.19921875" style="801" customWidth="1"/>
    <col min="3811" max="3837" width="0" style="801" hidden="1"/>
    <col min="3838" max="3838" width="51.69921875" style="801" customWidth="1"/>
    <col min="3839" max="3843" width="6.8984375" style="801" customWidth="1"/>
    <col min="3844" max="4065" width="8" style="801" customWidth="1"/>
    <col min="4066" max="4066" width="52.19921875" style="801" customWidth="1"/>
    <col min="4067" max="4093" width="0" style="801" hidden="1"/>
    <col min="4094" max="4094" width="51.69921875" style="801" customWidth="1"/>
    <col min="4095" max="4099" width="6.8984375" style="801" customWidth="1"/>
    <col min="4100" max="4321" width="8" style="801" customWidth="1"/>
    <col min="4322" max="4322" width="52.19921875" style="801" customWidth="1"/>
    <col min="4323" max="4349" width="0" style="801" hidden="1"/>
    <col min="4350" max="4350" width="51.69921875" style="801" customWidth="1"/>
    <col min="4351" max="4355" width="6.8984375" style="801" customWidth="1"/>
    <col min="4356" max="4577" width="8" style="801" customWidth="1"/>
    <col min="4578" max="4578" width="52.19921875" style="801" customWidth="1"/>
    <col min="4579" max="4605" width="0" style="801" hidden="1"/>
    <col min="4606" max="4606" width="51.69921875" style="801" customWidth="1"/>
    <col min="4607" max="4611" width="6.8984375" style="801" customWidth="1"/>
    <col min="4612" max="4833" width="8" style="801" customWidth="1"/>
    <col min="4834" max="4834" width="52.19921875" style="801" customWidth="1"/>
    <col min="4835" max="4861" width="0" style="801" hidden="1"/>
    <col min="4862" max="4862" width="51.69921875" style="801" customWidth="1"/>
    <col min="4863" max="4867" width="6.8984375" style="801" customWidth="1"/>
    <col min="4868" max="5089" width="8" style="801" customWidth="1"/>
    <col min="5090" max="5090" width="52.19921875" style="801" customWidth="1"/>
    <col min="5091" max="5117" width="0" style="801" hidden="1"/>
    <col min="5118" max="5118" width="51.69921875" style="801" customWidth="1"/>
    <col min="5119" max="5123" width="6.8984375" style="801" customWidth="1"/>
    <col min="5124" max="5345" width="8" style="801" customWidth="1"/>
    <col min="5346" max="5346" width="52.19921875" style="801" customWidth="1"/>
    <col min="5347" max="5373" width="0" style="801" hidden="1"/>
    <col min="5374" max="5374" width="51.69921875" style="801" customWidth="1"/>
    <col min="5375" max="5379" width="6.8984375" style="801" customWidth="1"/>
    <col min="5380" max="5601" width="8" style="801" customWidth="1"/>
    <col min="5602" max="5602" width="52.19921875" style="801" customWidth="1"/>
    <col min="5603" max="5629" width="0" style="801" hidden="1"/>
    <col min="5630" max="5630" width="51.69921875" style="801" customWidth="1"/>
    <col min="5631" max="5635" width="6.8984375" style="801" customWidth="1"/>
    <col min="5636" max="5857" width="8" style="801" customWidth="1"/>
    <col min="5858" max="5858" width="52.19921875" style="801" customWidth="1"/>
    <col min="5859" max="5885" width="0" style="801" hidden="1"/>
    <col min="5886" max="5886" width="51.69921875" style="801" customWidth="1"/>
    <col min="5887" max="5891" width="6.8984375" style="801" customWidth="1"/>
    <col min="5892" max="6113" width="8" style="801" customWidth="1"/>
    <col min="6114" max="6114" width="52.19921875" style="801" customWidth="1"/>
    <col min="6115" max="6141" width="0" style="801" hidden="1"/>
    <col min="6142" max="6142" width="51.69921875" style="801" customWidth="1"/>
    <col min="6143" max="6147" width="6.8984375" style="801" customWidth="1"/>
    <col min="6148" max="6369" width="8" style="801" customWidth="1"/>
    <col min="6370" max="6370" width="52.19921875" style="801" customWidth="1"/>
    <col min="6371" max="6397" width="0" style="801" hidden="1"/>
    <col min="6398" max="6398" width="51.69921875" style="801" customWidth="1"/>
    <col min="6399" max="6403" width="6.8984375" style="801" customWidth="1"/>
    <col min="6404" max="6625" width="8" style="801" customWidth="1"/>
    <col min="6626" max="6626" width="52.19921875" style="801" customWidth="1"/>
    <col min="6627" max="6653" width="0" style="801" hidden="1"/>
    <col min="6654" max="6654" width="51.69921875" style="801" customWidth="1"/>
    <col min="6655" max="6659" width="6.8984375" style="801" customWidth="1"/>
    <col min="6660" max="6881" width="8" style="801" customWidth="1"/>
    <col min="6882" max="6882" width="52.19921875" style="801" customWidth="1"/>
    <col min="6883" max="6909" width="0" style="801" hidden="1"/>
    <col min="6910" max="6910" width="51.69921875" style="801" customWidth="1"/>
    <col min="6911" max="6915" width="6.8984375" style="801" customWidth="1"/>
    <col min="6916" max="7137" width="8" style="801" customWidth="1"/>
    <col min="7138" max="7138" width="52.19921875" style="801" customWidth="1"/>
    <col min="7139" max="7165" width="0" style="801" hidden="1"/>
    <col min="7166" max="7166" width="51.69921875" style="801" customWidth="1"/>
    <col min="7167" max="7171" width="6.8984375" style="801" customWidth="1"/>
    <col min="7172" max="7393" width="8" style="801" customWidth="1"/>
    <col min="7394" max="7394" width="52.19921875" style="801" customWidth="1"/>
    <col min="7395" max="7421" width="0" style="801" hidden="1"/>
    <col min="7422" max="7422" width="51.69921875" style="801" customWidth="1"/>
    <col min="7423" max="7427" width="6.8984375" style="801" customWidth="1"/>
    <col min="7428" max="7649" width="8" style="801" customWidth="1"/>
    <col min="7650" max="7650" width="52.19921875" style="801" customWidth="1"/>
    <col min="7651" max="7677" width="0" style="801" hidden="1"/>
    <col min="7678" max="7678" width="51.69921875" style="801" customWidth="1"/>
    <col min="7679" max="7683" width="6.8984375" style="801" customWidth="1"/>
    <col min="7684" max="7905" width="8" style="801" customWidth="1"/>
    <col min="7906" max="7906" width="52.19921875" style="801" customWidth="1"/>
    <col min="7907" max="7933" width="0" style="801" hidden="1"/>
    <col min="7934" max="7934" width="51.69921875" style="801" customWidth="1"/>
    <col min="7935" max="7939" width="6.8984375" style="801" customWidth="1"/>
    <col min="7940" max="8161" width="8" style="801" customWidth="1"/>
    <col min="8162" max="8162" width="52.19921875" style="801" customWidth="1"/>
    <col min="8163" max="8189" width="0" style="801" hidden="1"/>
    <col min="8190" max="8190" width="51.69921875" style="801" customWidth="1"/>
    <col min="8191" max="8195" width="6.8984375" style="801" customWidth="1"/>
    <col min="8196" max="8417" width="8" style="801" customWidth="1"/>
    <col min="8418" max="8418" width="52.19921875" style="801" customWidth="1"/>
    <col min="8419" max="8445" width="0" style="801" hidden="1"/>
    <col min="8446" max="8446" width="51.69921875" style="801" customWidth="1"/>
    <col min="8447" max="8451" width="6.8984375" style="801" customWidth="1"/>
    <col min="8452" max="8673" width="8" style="801" customWidth="1"/>
    <col min="8674" max="8674" width="52.19921875" style="801" customWidth="1"/>
    <col min="8675" max="8701" width="0" style="801" hidden="1"/>
    <col min="8702" max="8702" width="51.69921875" style="801" customWidth="1"/>
    <col min="8703" max="8707" width="6.8984375" style="801" customWidth="1"/>
    <col min="8708" max="8929" width="8" style="801" customWidth="1"/>
    <col min="8930" max="8930" width="52.19921875" style="801" customWidth="1"/>
    <col min="8931" max="8957" width="0" style="801" hidden="1"/>
    <col min="8958" max="8958" width="51.69921875" style="801" customWidth="1"/>
    <col min="8959" max="8963" width="6.8984375" style="801" customWidth="1"/>
    <col min="8964" max="9185" width="8" style="801" customWidth="1"/>
    <col min="9186" max="9186" width="52.19921875" style="801" customWidth="1"/>
    <col min="9187" max="9213" width="0" style="801" hidden="1"/>
    <col min="9214" max="9214" width="51.69921875" style="801" customWidth="1"/>
    <col min="9215" max="9219" width="6.8984375" style="801" customWidth="1"/>
    <col min="9220" max="9441" width="8" style="801" customWidth="1"/>
    <col min="9442" max="9442" width="52.19921875" style="801" customWidth="1"/>
    <col min="9443" max="9469" width="0" style="801" hidden="1"/>
    <col min="9470" max="9470" width="51.69921875" style="801" customWidth="1"/>
    <col min="9471" max="9475" width="6.8984375" style="801" customWidth="1"/>
    <col min="9476" max="9697" width="8" style="801" customWidth="1"/>
    <col min="9698" max="9698" width="52.19921875" style="801" customWidth="1"/>
    <col min="9699" max="9725" width="0" style="801" hidden="1"/>
    <col min="9726" max="9726" width="51.69921875" style="801" customWidth="1"/>
    <col min="9727" max="9731" width="6.8984375" style="801" customWidth="1"/>
    <col min="9732" max="9953" width="8" style="801" customWidth="1"/>
    <col min="9954" max="9954" width="52.19921875" style="801" customWidth="1"/>
    <col min="9955" max="9981" width="0" style="801" hidden="1"/>
    <col min="9982" max="9982" width="51.69921875" style="801" customWidth="1"/>
    <col min="9983" max="9987" width="6.8984375" style="801" customWidth="1"/>
    <col min="9988" max="10209" width="8" style="801" customWidth="1"/>
    <col min="10210" max="10210" width="52.19921875" style="801" customWidth="1"/>
    <col min="10211" max="10237" width="0" style="801" hidden="1"/>
    <col min="10238" max="10238" width="51.69921875" style="801" customWidth="1"/>
    <col min="10239" max="10243" width="6.8984375" style="801" customWidth="1"/>
    <col min="10244" max="10465" width="8" style="801" customWidth="1"/>
    <col min="10466" max="10466" width="52.19921875" style="801" customWidth="1"/>
    <col min="10467" max="10493" width="0" style="801" hidden="1"/>
    <col min="10494" max="10494" width="51.69921875" style="801" customWidth="1"/>
    <col min="10495" max="10499" width="6.8984375" style="801" customWidth="1"/>
    <col min="10500" max="10721" width="8" style="801" customWidth="1"/>
    <col min="10722" max="10722" width="52.19921875" style="801" customWidth="1"/>
    <col min="10723" max="10749" width="0" style="801" hidden="1"/>
    <col min="10750" max="10750" width="51.69921875" style="801" customWidth="1"/>
    <col min="10751" max="10755" width="6.8984375" style="801" customWidth="1"/>
    <col min="10756" max="10977" width="8" style="801" customWidth="1"/>
    <col min="10978" max="10978" width="52.19921875" style="801" customWidth="1"/>
    <col min="10979" max="11005" width="0" style="801" hidden="1"/>
    <col min="11006" max="11006" width="51.69921875" style="801" customWidth="1"/>
    <col min="11007" max="11011" width="6.8984375" style="801" customWidth="1"/>
    <col min="11012" max="11233" width="8" style="801" customWidth="1"/>
    <col min="11234" max="11234" width="52.19921875" style="801" customWidth="1"/>
    <col min="11235" max="11261" width="0" style="801" hidden="1"/>
    <col min="11262" max="11262" width="51.69921875" style="801" customWidth="1"/>
    <col min="11263" max="11267" width="6.8984375" style="801" customWidth="1"/>
    <col min="11268" max="11489" width="8" style="801" customWidth="1"/>
    <col min="11490" max="11490" width="52.19921875" style="801" customWidth="1"/>
    <col min="11491" max="11517" width="0" style="801" hidden="1"/>
    <col min="11518" max="11518" width="51.69921875" style="801" customWidth="1"/>
    <col min="11519" max="11523" width="6.8984375" style="801" customWidth="1"/>
    <col min="11524" max="11745" width="8" style="801" customWidth="1"/>
    <col min="11746" max="11746" width="52.19921875" style="801" customWidth="1"/>
    <col min="11747" max="11773" width="0" style="801" hidden="1"/>
    <col min="11774" max="11774" width="51.69921875" style="801" customWidth="1"/>
    <col min="11775" max="11779" width="6.8984375" style="801" customWidth="1"/>
    <col min="11780" max="12001" width="8" style="801" customWidth="1"/>
    <col min="12002" max="12002" width="52.19921875" style="801" customWidth="1"/>
    <col min="12003" max="12029" width="0" style="801" hidden="1"/>
    <col min="12030" max="12030" width="51.69921875" style="801" customWidth="1"/>
    <col min="12031" max="12035" width="6.8984375" style="801" customWidth="1"/>
    <col min="12036" max="12257" width="8" style="801" customWidth="1"/>
    <col min="12258" max="12258" width="52.19921875" style="801" customWidth="1"/>
    <col min="12259" max="12285" width="0" style="801" hidden="1"/>
    <col min="12286" max="12286" width="51.69921875" style="801" customWidth="1"/>
    <col min="12287" max="12291" width="6.8984375" style="801" customWidth="1"/>
    <col min="12292" max="12513" width="8" style="801" customWidth="1"/>
    <col min="12514" max="12514" width="52.19921875" style="801" customWidth="1"/>
    <col min="12515" max="12541" width="0" style="801" hidden="1"/>
    <col min="12542" max="12542" width="51.69921875" style="801" customWidth="1"/>
    <col min="12543" max="12547" width="6.8984375" style="801" customWidth="1"/>
    <col min="12548" max="12769" width="8" style="801" customWidth="1"/>
    <col min="12770" max="12770" width="52.19921875" style="801" customWidth="1"/>
    <col min="12771" max="12797" width="0" style="801" hidden="1"/>
    <col min="12798" max="12798" width="51.69921875" style="801" customWidth="1"/>
    <col min="12799" max="12803" width="6.8984375" style="801" customWidth="1"/>
    <col min="12804" max="13025" width="8" style="801" customWidth="1"/>
    <col min="13026" max="13026" width="52.19921875" style="801" customWidth="1"/>
    <col min="13027" max="13053" width="0" style="801" hidden="1"/>
    <col min="13054" max="13054" width="51.69921875" style="801" customWidth="1"/>
    <col min="13055" max="13059" width="6.8984375" style="801" customWidth="1"/>
    <col min="13060" max="13281" width="8" style="801" customWidth="1"/>
    <col min="13282" max="13282" width="52.19921875" style="801" customWidth="1"/>
    <col min="13283" max="13309" width="0" style="801" hidden="1"/>
    <col min="13310" max="13310" width="51.69921875" style="801" customWidth="1"/>
    <col min="13311" max="13315" width="6.8984375" style="801" customWidth="1"/>
    <col min="13316" max="13537" width="8" style="801" customWidth="1"/>
    <col min="13538" max="13538" width="52.19921875" style="801" customWidth="1"/>
    <col min="13539" max="13565" width="0" style="801" hidden="1"/>
    <col min="13566" max="13566" width="51.69921875" style="801" customWidth="1"/>
    <col min="13567" max="13571" width="6.8984375" style="801" customWidth="1"/>
    <col min="13572" max="13793" width="8" style="801" customWidth="1"/>
    <col min="13794" max="13794" width="52.19921875" style="801" customWidth="1"/>
    <col min="13795" max="13821" width="0" style="801" hidden="1"/>
    <col min="13822" max="13822" width="51.69921875" style="801" customWidth="1"/>
    <col min="13823" max="13827" width="6.8984375" style="801" customWidth="1"/>
    <col min="13828" max="14049" width="8" style="801" customWidth="1"/>
    <col min="14050" max="14050" width="52.19921875" style="801" customWidth="1"/>
    <col min="14051" max="14077" width="0" style="801" hidden="1"/>
    <col min="14078" max="14078" width="51.69921875" style="801" customWidth="1"/>
    <col min="14079" max="14083" width="6.8984375" style="801" customWidth="1"/>
    <col min="14084" max="14305" width="8" style="801" customWidth="1"/>
    <col min="14306" max="14306" width="52.19921875" style="801" customWidth="1"/>
    <col min="14307" max="14333" width="0" style="801" hidden="1"/>
    <col min="14334" max="14334" width="51.69921875" style="801" customWidth="1"/>
    <col min="14335" max="14339" width="6.8984375" style="801" customWidth="1"/>
    <col min="14340" max="14561" width="8" style="801" customWidth="1"/>
    <col min="14562" max="14562" width="52.19921875" style="801" customWidth="1"/>
    <col min="14563" max="14589" width="0" style="801" hidden="1"/>
    <col min="14590" max="14590" width="51.69921875" style="801" customWidth="1"/>
    <col min="14591" max="14595" width="6.8984375" style="801" customWidth="1"/>
    <col min="14596" max="14817" width="8" style="801" customWidth="1"/>
    <col min="14818" max="14818" width="52.19921875" style="801" customWidth="1"/>
    <col min="14819" max="14845" width="0" style="801" hidden="1"/>
    <col min="14846" max="14846" width="51.69921875" style="801" customWidth="1"/>
    <col min="14847" max="14851" width="6.8984375" style="801" customWidth="1"/>
    <col min="14852" max="15073" width="8" style="801" customWidth="1"/>
    <col min="15074" max="15074" width="52.19921875" style="801" customWidth="1"/>
    <col min="15075" max="15101" width="0" style="801" hidden="1"/>
    <col min="15102" max="15102" width="51.69921875" style="801" customWidth="1"/>
    <col min="15103" max="15107" width="6.8984375" style="801" customWidth="1"/>
    <col min="15108" max="15329" width="8" style="801" customWidth="1"/>
    <col min="15330" max="15330" width="52.19921875" style="801" customWidth="1"/>
    <col min="15331" max="15357" width="0" style="801" hidden="1"/>
    <col min="15358" max="15358" width="51.69921875" style="801" customWidth="1"/>
    <col min="15359" max="15363" width="6.8984375" style="801" customWidth="1"/>
    <col min="15364" max="15585" width="8" style="801" customWidth="1"/>
    <col min="15586" max="15586" width="52.19921875" style="801" customWidth="1"/>
    <col min="15587" max="15613" width="0" style="801" hidden="1"/>
    <col min="15614" max="15614" width="51.69921875" style="801" customWidth="1"/>
    <col min="15615" max="15619" width="6.8984375" style="801" customWidth="1"/>
    <col min="15620" max="15841" width="8" style="801" customWidth="1"/>
    <col min="15842" max="15842" width="52.19921875" style="801" customWidth="1"/>
    <col min="15843" max="15869" width="0" style="801" hidden="1"/>
    <col min="15870" max="15870" width="51.69921875" style="801" customWidth="1"/>
    <col min="15871" max="15875" width="6.8984375" style="801" customWidth="1"/>
    <col min="15876" max="16097" width="8" style="801" customWidth="1"/>
    <col min="16098" max="16098" width="52.19921875" style="801" customWidth="1"/>
    <col min="16099" max="16125" width="0" style="801" hidden="1"/>
    <col min="16126" max="16126" width="51.69921875" style="801" customWidth="1"/>
    <col min="16127" max="16131" width="6.8984375" style="801" customWidth="1"/>
    <col min="16132" max="16353" width="8" style="801" customWidth="1"/>
    <col min="16354" max="16354" width="52.19921875" style="801" customWidth="1"/>
    <col min="16355" max="16384" width="0" style="801" hidden="1"/>
  </cols>
  <sheetData>
    <row r="1" spans="1:14" ht="14.4" x14ac:dyDescent="0.3">
      <c r="A1" s="6080" t="s">
        <v>1649</v>
      </c>
      <c r="B1" s="6080"/>
      <c r="C1" s="6080"/>
      <c r="D1" s="6080"/>
      <c r="E1" s="6080"/>
    </row>
    <row r="2" spans="1:14" x14ac:dyDescent="0.3">
      <c r="A2" s="6082" t="s">
        <v>3877</v>
      </c>
      <c r="B2" s="6082"/>
      <c r="C2" s="6082"/>
      <c r="E2" s="3476"/>
      <c r="F2" s="3476"/>
      <c r="G2" s="3476"/>
    </row>
    <row r="3" spans="1:14" ht="13.8" x14ac:dyDescent="0.25">
      <c r="A3" s="3513"/>
      <c r="B3" s="3479" t="s">
        <v>3848</v>
      </c>
      <c r="C3" s="3479" t="s">
        <v>3849</v>
      </c>
      <c r="D3" s="3479" t="s">
        <v>3850</v>
      </c>
      <c r="E3" s="3479" t="s">
        <v>3878</v>
      </c>
      <c r="F3" s="3514" t="s">
        <v>3879</v>
      </c>
      <c r="G3" s="3515" t="s">
        <v>3853</v>
      </c>
    </row>
    <row r="4" spans="1:14" x14ac:dyDescent="0.3">
      <c r="A4" s="3516"/>
      <c r="B4" s="3517" t="s">
        <v>3880</v>
      </c>
      <c r="C4" s="3517" t="s">
        <v>3880</v>
      </c>
      <c r="D4" s="3517" t="s">
        <v>3880</v>
      </c>
      <c r="E4" s="3518" t="s">
        <v>3880</v>
      </c>
      <c r="F4" s="3518" t="s">
        <v>3880</v>
      </c>
      <c r="G4" s="3519" t="s">
        <v>3880</v>
      </c>
    </row>
    <row r="5" spans="1:14" x14ac:dyDescent="0.25">
      <c r="A5" s="3520" t="s">
        <v>3881</v>
      </c>
      <c r="G5" s="3521"/>
    </row>
    <row r="6" spans="1:14" ht="13.2" x14ac:dyDescent="0.25">
      <c r="A6" s="3522" t="s">
        <v>3882</v>
      </c>
      <c r="B6" s="3523">
        <v>3</v>
      </c>
      <c r="C6" s="3524">
        <v>-13.9</v>
      </c>
      <c r="D6" s="3523">
        <v>4</v>
      </c>
      <c r="E6" s="3523">
        <v>9.3000000000000007</v>
      </c>
      <c r="F6" s="3523">
        <v>4.5999999999999996</v>
      </c>
      <c r="G6" s="3525">
        <v>4.7</v>
      </c>
    </row>
    <row r="7" spans="1:14" ht="13.2" x14ac:dyDescent="0.25">
      <c r="A7" s="3526" t="s">
        <v>3883</v>
      </c>
      <c r="B7" s="3527">
        <v>3</v>
      </c>
      <c r="C7" s="3528">
        <v>-13.9</v>
      </c>
      <c r="D7" s="3527">
        <v>4</v>
      </c>
      <c r="E7" s="3527">
        <v>9.4</v>
      </c>
      <c r="F7" s="3527">
        <v>4.5999999999999996</v>
      </c>
      <c r="G7" s="3529">
        <v>4.9000000000000004</v>
      </c>
    </row>
    <row r="8" spans="1:14" ht="13.2" x14ac:dyDescent="0.25">
      <c r="A8" s="3522" t="s">
        <v>3884</v>
      </c>
      <c r="B8" s="3523">
        <v>2.9</v>
      </c>
      <c r="C8" s="3524">
        <v>-14.2</v>
      </c>
      <c r="D8" s="3523">
        <v>3.3</v>
      </c>
      <c r="E8" s="3523">
        <v>8.3000000000000007</v>
      </c>
      <c r="F8" s="3523">
        <v>4.7</v>
      </c>
      <c r="G8" s="3525">
        <v>4.9000000000000004</v>
      </c>
    </row>
    <row r="9" spans="1:14" ht="13.2" x14ac:dyDescent="0.25">
      <c r="A9" s="3522" t="s">
        <v>3885</v>
      </c>
      <c r="B9" s="3523">
        <v>2.9</v>
      </c>
      <c r="C9" s="3524">
        <v>-12.8</v>
      </c>
      <c r="D9" s="3523">
        <v>2</v>
      </c>
      <c r="E9" s="3523">
        <v>4.2</v>
      </c>
      <c r="F9" s="3523">
        <v>2.1</v>
      </c>
      <c r="G9" s="3525">
        <v>3.9</v>
      </c>
    </row>
    <row r="10" spans="1:14" ht="13.2" x14ac:dyDescent="0.25">
      <c r="A10" s="3526" t="s">
        <v>3886</v>
      </c>
      <c r="B10" s="3523">
        <v>3.2</v>
      </c>
      <c r="C10" s="3524">
        <v>-15.3</v>
      </c>
      <c r="D10" s="3523">
        <v>3</v>
      </c>
      <c r="E10" s="3523">
        <v>3.7</v>
      </c>
      <c r="F10" s="3523">
        <v>3.4</v>
      </c>
      <c r="G10" s="3525">
        <v>3.1</v>
      </c>
    </row>
    <row r="11" spans="1:14" ht="13.2" x14ac:dyDescent="0.25">
      <c r="A11" s="3526" t="s">
        <v>3887</v>
      </c>
      <c r="B11" s="3527">
        <v>1.9</v>
      </c>
      <c r="C11" s="3524">
        <v>-0.5</v>
      </c>
      <c r="D11" s="3524">
        <v>-2.2000000000000002</v>
      </c>
      <c r="E11" s="3527">
        <v>6.4</v>
      </c>
      <c r="F11" s="3524">
        <v>-3.7</v>
      </c>
      <c r="G11" s="3530">
        <v>7.9</v>
      </c>
    </row>
    <row r="12" spans="1:14" ht="13.2" x14ac:dyDescent="0.25">
      <c r="A12" s="3522" t="s">
        <v>3888</v>
      </c>
      <c r="B12" s="3527">
        <v>4.9000000000000004</v>
      </c>
      <c r="C12" s="3531">
        <v>-25.8</v>
      </c>
      <c r="D12" s="3523">
        <v>14</v>
      </c>
      <c r="E12" s="3527">
        <v>7.8</v>
      </c>
      <c r="F12" s="3532">
        <v>10.1</v>
      </c>
      <c r="G12" s="3533">
        <v>8.3000000000000007</v>
      </c>
    </row>
    <row r="13" spans="1:14" s="3534" customFormat="1" ht="13.2" x14ac:dyDescent="0.25">
      <c r="A13" s="3526" t="s">
        <v>3889</v>
      </c>
      <c r="B13" s="3523">
        <v>4.5</v>
      </c>
      <c r="C13" s="3524">
        <v>-25.8</v>
      </c>
      <c r="D13" s="3523">
        <v>14.8</v>
      </c>
      <c r="E13" s="3523">
        <v>7.2</v>
      </c>
      <c r="F13" s="3523">
        <v>9.1</v>
      </c>
      <c r="G13" s="3533">
        <v>8.6</v>
      </c>
      <c r="I13" s="801"/>
      <c r="J13" s="801"/>
      <c r="K13" s="801"/>
      <c r="L13" s="801"/>
      <c r="M13" s="801"/>
      <c r="N13" s="801"/>
    </row>
    <row r="14" spans="1:14" ht="13.2" x14ac:dyDescent="0.25">
      <c r="A14" s="3522" t="s">
        <v>3890</v>
      </c>
      <c r="B14" s="3527">
        <v>0.4</v>
      </c>
      <c r="C14" s="3524">
        <v>-22.7</v>
      </c>
      <c r="D14" s="3527">
        <v>18.399999999999999</v>
      </c>
      <c r="E14" s="3527">
        <v>9.6</v>
      </c>
      <c r="F14" s="3527">
        <v>10.8</v>
      </c>
      <c r="G14" s="3533">
        <v>10.199999999999999</v>
      </c>
    </row>
    <row r="15" spans="1:14" ht="13.2" x14ac:dyDescent="0.25">
      <c r="A15" s="3526" t="s">
        <v>3889</v>
      </c>
      <c r="B15" s="3524">
        <v>-0.1</v>
      </c>
      <c r="C15" s="3535">
        <v>-22.8</v>
      </c>
      <c r="D15" s="3523">
        <v>19</v>
      </c>
      <c r="E15" s="3523">
        <v>9.6</v>
      </c>
      <c r="F15" s="3523">
        <v>10.7</v>
      </c>
      <c r="G15" s="3533">
        <v>10.199999999999999</v>
      </c>
    </row>
    <row r="16" spans="1:14" ht="13.2" x14ac:dyDescent="0.25">
      <c r="A16" s="3522" t="s">
        <v>3891</v>
      </c>
      <c r="B16" s="3531">
        <v>18.8</v>
      </c>
      <c r="C16" s="3531">
        <v>-34</v>
      </c>
      <c r="D16" s="3527">
        <v>0.1</v>
      </c>
      <c r="E16" s="3527">
        <v>1.1000000000000001</v>
      </c>
      <c r="F16" s="3527">
        <v>7.3</v>
      </c>
      <c r="G16" s="3533">
        <v>0.2</v>
      </c>
    </row>
    <row r="17" spans="1:8" ht="13.2" x14ac:dyDescent="0.25">
      <c r="A17" s="3526" t="s">
        <v>3889</v>
      </c>
      <c r="B17" s="3523">
        <v>18.7</v>
      </c>
      <c r="C17" s="3535">
        <v>-34</v>
      </c>
      <c r="D17" s="3523">
        <v>1.6</v>
      </c>
      <c r="E17" s="3524">
        <v>-1.4</v>
      </c>
      <c r="F17" s="3523">
        <v>2.7</v>
      </c>
      <c r="G17" s="3533">
        <v>1.8</v>
      </c>
    </row>
    <row r="18" spans="1:8" ht="13.2" x14ac:dyDescent="0.25">
      <c r="A18" s="3520" t="s">
        <v>3892</v>
      </c>
      <c r="B18" s="3527"/>
      <c r="C18" s="3531"/>
      <c r="D18" s="3527"/>
      <c r="E18" s="3528"/>
      <c r="F18" s="3527"/>
      <c r="G18" s="3521"/>
    </row>
    <row r="19" spans="1:8" ht="13.2" x14ac:dyDescent="0.25">
      <c r="A19" s="3536" t="s">
        <v>3893</v>
      </c>
      <c r="B19" s="3535">
        <v>40.4</v>
      </c>
      <c r="C19" s="3535">
        <v>42.7</v>
      </c>
      <c r="D19" s="3535">
        <v>43.6</v>
      </c>
      <c r="E19" s="3535">
        <v>41.8</v>
      </c>
      <c r="F19" s="3535">
        <v>41.3</v>
      </c>
      <c r="G19" s="3537">
        <v>41.7</v>
      </c>
    </row>
    <row r="20" spans="1:8" ht="13.2" x14ac:dyDescent="0.25">
      <c r="A20" s="3536" t="s">
        <v>3894</v>
      </c>
      <c r="B20" s="3535">
        <v>86.9</v>
      </c>
      <c r="C20" s="3535">
        <v>89</v>
      </c>
      <c r="D20" s="3535">
        <v>89.3</v>
      </c>
      <c r="E20" s="3535">
        <v>86.4</v>
      </c>
      <c r="F20" s="3535">
        <v>84.3</v>
      </c>
      <c r="G20" s="3537">
        <v>83.7</v>
      </c>
    </row>
    <row r="21" spans="1:8" ht="13.2" x14ac:dyDescent="0.25">
      <c r="A21" s="3526" t="s">
        <v>3886</v>
      </c>
      <c r="B21" s="3531">
        <v>72.3</v>
      </c>
      <c r="C21" s="3531">
        <v>71.599999999999994</v>
      </c>
      <c r="D21" s="3531">
        <v>72.2</v>
      </c>
      <c r="E21" s="3531">
        <v>70.400000000000006</v>
      </c>
      <c r="F21" s="3531">
        <v>70</v>
      </c>
      <c r="G21" s="3538">
        <v>68.7</v>
      </c>
    </row>
    <row r="22" spans="1:8" ht="13.2" x14ac:dyDescent="0.25">
      <c r="A22" s="3526" t="s">
        <v>3887</v>
      </c>
      <c r="B22" s="3531">
        <v>14.5</v>
      </c>
      <c r="C22" s="3531">
        <v>17.3</v>
      </c>
      <c r="D22" s="3531">
        <v>17</v>
      </c>
      <c r="E22" s="3531">
        <v>15.9</v>
      </c>
      <c r="F22" s="3531">
        <v>14.4</v>
      </c>
      <c r="G22" s="3531">
        <v>15</v>
      </c>
      <c r="H22" s="3481"/>
    </row>
    <row r="23" spans="1:8" ht="13.2" x14ac:dyDescent="0.25">
      <c r="A23" s="3536" t="s">
        <v>3895</v>
      </c>
      <c r="B23" s="3535">
        <v>18.8</v>
      </c>
      <c r="C23" s="3535">
        <v>16.899999999999999</v>
      </c>
      <c r="D23" s="3535">
        <v>19.399999999999999</v>
      </c>
      <c r="E23" s="3535">
        <v>19.7</v>
      </c>
      <c r="F23" s="3535">
        <v>20.3</v>
      </c>
      <c r="G23" s="3535">
        <v>21</v>
      </c>
      <c r="H23" s="3481"/>
    </row>
    <row r="24" spans="1:8" ht="13.2" x14ac:dyDescent="0.25">
      <c r="A24" s="3526" t="s">
        <v>3889</v>
      </c>
      <c r="B24" s="3531">
        <v>18.7</v>
      </c>
      <c r="C24" s="3531">
        <v>16.8</v>
      </c>
      <c r="D24" s="3531">
        <v>19.399999999999999</v>
      </c>
      <c r="E24" s="3531">
        <v>19.7</v>
      </c>
      <c r="F24" s="3531">
        <v>20</v>
      </c>
      <c r="G24" s="3538">
        <v>20.8</v>
      </c>
    </row>
    <row r="25" spans="1:8" ht="13.2" x14ac:dyDescent="0.25">
      <c r="A25" s="3536" t="s">
        <v>3896</v>
      </c>
      <c r="B25" s="3535">
        <v>13.7</v>
      </c>
      <c r="C25" s="3535">
        <v>12.8</v>
      </c>
      <c r="D25" s="3535">
        <v>15.3</v>
      </c>
      <c r="E25" s="3535">
        <v>15.8</v>
      </c>
      <c r="F25" s="3535">
        <v>16.3</v>
      </c>
      <c r="G25" s="3537">
        <v>17.2</v>
      </c>
    </row>
    <row r="26" spans="1:8" ht="13.2" x14ac:dyDescent="0.25">
      <c r="A26" s="3526" t="s">
        <v>3889</v>
      </c>
      <c r="B26" s="3531">
        <v>13.6</v>
      </c>
      <c r="C26" s="3531">
        <v>12.8</v>
      </c>
      <c r="D26" s="3531">
        <v>15.3</v>
      </c>
      <c r="E26" s="3531">
        <v>15.8</v>
      </c>
      <c r="F26" s="3531">
        <v>16.3</v>
      </c>
      <c r="G26" s="3538">
        <v>17.2</v>
      </c>
    </row>
    <row r="27" spans="1:8" ht="13.2" x14ac:dyDescent="0.25">
      <c r="A27" s="3536" t="s">
        <v>3897</v>
      </c>
      <c r="B27" s="3535">
        <v>5.0999999999999996</v>
      </c>
      <c r="C27" s="3535">
        <v>4.0999999999999996</v>
      </c>
      <c r="D27" s="3535">
        <v>4.0999999999999996</v>
      </c>
      <c r="E27" s="3535">
        <v>3.9</v>
      </c>
      <c r="F27" s="3535">
        <v>3.9</v>
      </c>
      <c r="G27" s="3537">
        <v>3.8</v>
      </c>
    </row>
    <row r="28" spans="1:8" ht="13.2" x14ac:dyDescent="0.25">
      <c r="A28" s="3526" t="s">
        <v>3889</v>
      </c>
      <c r="B28" s="3531">
        <v>5.0999999999999996</v>
      </c>
      <c r="C28" s="3531">
        <v>4</v>
      </c>
      <c r="D28" s="3531">
        <v>4.0999999999999996</v>
      </c>
      <c r="E28" s="3531">
        <v>3.9</v>
      </c>
      <c r="F28" s="3531">
        <v>3.7</v>
      </c>
      <c r="G28" s="3538">
        <v>3.6</v>
      </c>
    </row>
    <row r="29" spans="1:8" ht="13.2" x14ac:dyDescent="0.25">
      <c r="A29" s="3536" t="s">
        <v>3898</v>
      </c>
      <c r="B29" s="3535">
        <v>72.8</v>
      </c>
      <c r="C29" s="3535">
        <v>76</v>
      </c>
      <c r="D29" s="3535">
        <v>78.900000000000006</v>
      </c>
      <c r="E29" s="3535">
        <v>80.099999999999994</v>
      </c>
      <c r="F29" s="3535">
        <v>80.7</v>
      </c>
      <c r="G29" s="3537">
        <v>82.1</v>
      </c>
    </row>
    <row r="30" spans="1:8" ht="13.2" x14ac:dyDescent="0.25">
      <c r="A30" s="3526" t="s">
        <v>3899</v>
      </c>
      <c r="B30" s="3531">
        <v>72.7</v>
      </c>
      <c r="C30" s="3531">
        <v>76</v>
      </c>
      <c r="D30" s="3531">
        <v>78.7</v>
      </c>
      <c r="E30" s="3531">
        <v>80.2</v>
      </c>
      <c r="F30" s="3531">
        <v>81.5</v>
      </c>
      <c r="G30" s="3538">
        <v>82.6</v>
      </c>
    </row>
    <row r="31" spans="1:8" ht="13.2" x14ac:dyDescent="0.25">
      <c r="A31" s="3536" t="s">
        <v>3900</v>
      </c>
      <c r="B31" s="3535">
        <v>27.2</v>
      </c>
      <c r="C31" s="3535">
        <v>24</v>
      </c>
      <c r="D31" s="3535">
        <v>21.1</v>
      </c>
      <c r="E31" s="3535">
        <v>19.899999999999999</v>
      </c>
      <c r="F31" s="3535">
        <v>19.3</v>
      </c>
      <c r="G31" s="3537">
        <v>17.899999999999999</v>
      </c>
    </row>
    <row r="32" spans="1:8" ht="13.2" x14ac:dyDescent="0.25">
      <c r="A32" s="3526" t="s">
        <v>3899</v>
      </c>
      <c r="B32" s="3531">
        <v>27.3</v>
      </c>
      <c r="C32" s="3531">
        <v>24</v>
      </c>
      <c r="D32" s="3531">
        <v>21.3</v>
      </c>
      <c r="E32" s="3531">
        <v>19.8</v>
      </c>
      <c r="F32" s="3531">
        <v>18.5</v>
      </c>
      <c r="G32" s="3538">
        <v>17.399999999999999</v>
      </c>
    </row>
    <row r="33" spans="1:14" ht="13.2" x14ac:dyDescent="0.25">
      <c r="A33" s="3522" t="s">
        <v>3901</v>
      </c>
      <c r="B33" s="3535">
        <v>13.1</v>
      </c>
      <c r="C33" s="3535">
        <v>11</v>
      </c>
      <c r="D33" s="3535">
        <v>10.7</v>
      </c>
      <c r="E33" s="3535">
        <v>13.6</v>
      </c>
      <c r="F33" s="3535">
        <v>15.7</v>
      </c>
      <c r="G33" s="3537">
        <v>16.3</v>
      </c>
    </row>
    <row r="34" spans="1:14" ht="13.2" x14ac:dyDescent="0.25">
      <c r="A34" s="3522" t="s">
        <v>3902</v>
      </c>
      <c r="B34" s="3535">
        <v>15.6</v>
      </c>
      <c r="C34" s="3535">
        <v>13.1</v>
      </c>
      <c r="D34" s="3535" t="s">
        <v>3903</v>
      </c>
      <c r="E34" s="3535">
        <v>16.5</v>
      </c>
      <c r="F34" s="3535">
        <v>19.7</v>
      </c>
      <c r="G34" s="3535">
        <v>20.100000000000001</v>
      </c>
      <c r="H34" s="3481"/>
      <c r="I34" s="3535"/>
      <c r="J34" s="3535"/>
      <c r="K34" s="3539"/>
      <c r="L34" s="3539"/>
      <c r="M34" s="3539"/>
      <c r="N34" s="3540"/>
    </row>
    <row r="35" spans="1:14" ht="13.2" x14ac:dyDescent="0.25">
      <c r="A35" s="3541" t="s">
        <v>3904</v>
      </c>
      <c r="B35" s="3542">
        <v>-7.2</v>
      </c>
      <c r="C35" s="3543">
        <v>-10.4</v>
      </c>
      <c r="D35" s="3543">
        <v>-13.7</v>
      </c>
      <c r="E35" s="3543">
        <v>-13.6</v>
      </c>
      <c r="F35" s="3543">
        <v>-9.1999999999999993</v>
      </c>
      <c r="G35" s="3544">
        <v>-11.2</v>
      </c>
      <c r="I35" s="3535"/>
      <c r="J35" s="3535"/>
      <c r="K35" s="3535"/>
      <c r="L35" s="3535"/>
      <c r="M35" s="3535"/>
      <c r="N35" s="3545"/>
    </row>
    <row r="36" spans="1:14" x14ac:dyDescent="0.25">
      <c r="A36" s="3510" t="s">
        <v>3905</v>
      </c>
    </row>
    <row r="37" spans="1:14" ht="11.4" x14ac:dyDescent="0.2">
      <c r="A37" s="3546" t="s">
        <v>3876</v>
      </c>
    </row>
  </sheetData>
  <mergeCells count="2">
    <mergeCell ref="A1:E1"/>
    <mergeCell ref="A2:C2"/>
  </mergeCells>
  <hyperlinks>
    <hyperlink ref="A1:E1" location="CONTENT!B90" display="Back to Table of Contents" xr:uid="{A98187E4-496F-4464-A207-9B0653B43288}"/>
  </hyperlinks>
  <pageMargins left="0.7" right="0.7" top="0.75" bottom="0.75" header="0.3" footer="0.3"/>
  <ignoredErrors>
    <ignoredError sqref="D34"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FD169-7655-41E9-A3E5-A6DCE3AE0CBE}">
  <dimension ref="A1:P127"/>
  <sheetViews>
    <sheetView workbookViewId="0">
      <selection sqref="A1:E1"/>
    </sheetView>
  </sheetViews>
  <sheetFormatPr defaultColWidth="0" defaultRowHeight="11.4" x14ac:dyDescent="0.3"/>
  <cols>
    <col min="1" max="1" width="43.59765625" style="3582" customWidth="1"/>
    <col min="2" max="8" width="7" style="801" customWidth="1"/>
    <col min="9" max="9" width="8" style="801" customWidth="1"/>
    <col min="10" max="10" width="9" style="801" customWidth="1"/>
    <col min="11" max="239" width="8" style="801" customWidth="1"/>
    <col min="240" max="240" width="46.5" style="801" customWidth="1"/>
    <col min="241" max="252" width="0" style="801" hidden="1"/>
    <col min="253" max="253" width="46.5" style="801" customWidth="1"/>
    <col min="254" max="254" width="8.3984375" style="801" customWidth="1"/>
    <col min="255" max="257" width="8" style="801" customWidth="1"/>
    <col min="258" max="258" width="8.69921875" style="801" bestFit="1" customWidth="1"/>
    <col min="259" max="265" width="8" style="801" customWidth="1"/>
    <col min="266" max="266" width="0" style="801" hidden="1"/>
    <col min="267" max="495" width="8" style="801" customWidth="1"/>
    <col min="496" max="496" width="46.5" style="801" customWidth="1"/>
    <col min="497" max="508" width="0" style="801" hidden="1"/>
    <col min="509" max="509" width="46.5" style="801" customWidth="1"/>
    <col min="510" max="510" width="8.3984375" style="801" customWidth="1"/>
    <col min="511" max="513" width="8" style="801" customWidth="1"/>
    <col min="514" max="514" width="8.69921875" style="801" bestFit="1" customWidth="1"/>
    <col min="515" max="521" width="8" style="801" customWidth="1"/>
    <col min="522" max="522" width="0" style="801" hidden="1"/>
    <col min="523" max="751" width="8" style="801" customWidth="1"/>
    <col min="752" max="752" width="46.5" style="801" customWidth="1"/>
    <col min="753" max="764" width="0" style="801" hidden="1"/>
    <col min="765" max="765" width="46.5" style="801" customWidth="1"/>
    <col min="766" max="766" width="8.3984375" style="801" customWidth="1"/>
    <col min="767" max="769" width="8" style="801" customWidth="1"/>
    <col min="770" max="770" width="8.69921875" style="801" bestFit="1" customWidth="1"/>
    <col min="771" max="777" width="8" style="801" customWidth="1"/>
    <col min="778" max="778" width="0" style="801" hidden="1"/>
    <col min="779" max="1007" width="8" style="801" customWidth="1"/>
    <col min="1008" max="1008" width="46.5" style="801" customWidth="1"/>
    <col min="1009" max="1020" width="0" style="801" hidden="1"/>
    <col min="1021" max="1021" width="46.5" style="801" customWidth="1"/>
    <col min="1022" max="1022" width="8.3984375" style="801" customWidth="1"/>
    <col min="1023" max="1025" width="8" style="801" customWidth="1"/>
    <col min="1026" max="1026" width="8.69921875" style="801" bestFit="1" customWidth="1"/>
    <col min="1027" max="1033" width="8" style="801" customWidth="1"/>
    <col min="1034" max="1034" width="0" style="801" hidden="1"/>
    <col min="1035" max="1263" width="8" style="801" customWidth="1"/>
    <col min="1264" max="1264" width="46.5" style="801" customWidth="1"/>
    <col min="1265" max="1276" width="0" style="801" hidden="1"/>
    <col min="1277" max="1277" width="46.5" style="801" customWidth="1"/>
    <col min="1278" max="1278" width="8.3984375" style="801" customWidth="1"/>
    <col min="1279" max="1281" width="8" style="801" customWidth="1"/>
    <col min="1282" max="1282" width="8.69921875" style="801" bestFit="1" customWidth="1"/>
    <col min="1283" max="1289" width="8" style="801" customWidth="1"/>
    <col min="1290" max="1290" width="0" style="801" hidden="1"/>
    <col min="1291" max="1519" width="8" style="801" customWidth="1"/>
    <col min="1520" max="1520" width="46.5" style="801" customWidth="1"/>
    <col min="1521" max="1532" width="0" style="801" hidden="1"/>
    <col min="1533" max="1533" width="46.5" style="801" customWidth="1"/>
    <col min="1534" max="1534" width="8.3984375" style="801" customWidth="1"/>
    <col min="1535" max="1537" width="8" style="801" customWidth="1"/>
    <col min="1538" max="1538" width="8.69921875" style="801" bestFit="1" customWidth="1"/>
    <col min="1539" max="1545" width="8" style="801" customWidth="1"/>
    <col min="1546" max="1546" width="0" style="801" hidden="1"/>
    <col min="1547" max="1775" width="8" style="801" customWidth="1"/>
    <col min="1776" max="1776" width="46.5" style="801" customWidth="1"/>
    <col min="1777" max="1788" width="0" style="801" hidden="1"/>
    <col min="1789" max="1789" width="46.5" style="801" customWidth="1"/>
    <col min="1790" max="1790" width="8.3984375" style="801" customWidth="1"/>
    <col min="1791" max="1793" width="8" style="801" customWidth="1"/>
    <col min="1794" max="1794" width="8.69921875" style="801" bestFit="1" customWidth="1"/>
    <col min="1795" max="1801" width="8" style="801" customWidth="1"/>
    <col min="1802" max="1802" width="0" style="801" hidden="1"/>
    <col min="1803" max="2031" width="8" style="801" customWidth="1"/>
    <col min="2032" max="2032" width="46.5" style="801" customWidth="1"/>
    <col min="2033" max="2044" width="0" style="801" hidden="1"/>
    <col min="2045" max="2045" width="46.5" style="801" customWidth="1"/>
    <col min="2046" max="2046" width="8.3984375" style="801" customWidth="1"/>
    <col min="2047" max="2049" width="8" style="801" customWidth="1"/>
    <col min="2050" max="2050" width="8.69921875" style="801" bestFit="1" customWidth="1"/>
    <col min="2051" max="2057" width="8" style="801" customWidth="1"/>
    <col min="2058" max="2058" width="0" style="801" hidden="1"/>
    <col min="2059" max="2287" width="8" style="801" customWidth="1"/>
    <col min="2288" max="2288" width="46.5" style="801" customWidth="1"/>
    <col min="2289" max="2300" width="0" style="801" hidden="1"/>
    <col min="2301" max="2301" width="46.5" style="801" customWidth="1"/>
    <col min="2302" max="2302" width="8.3984375" style="801" customWidth="1"/>
    <col min="2303" max="2305" width="8" style="801" customWidth="1"/>
    <col min="2306" max="2306" width="8.69921875" style="801" bestFit="1" customWidth="1"/>
    <col min="2307" max="2313" width="8" style="801" customWidth="1"/>
    <col min="2314" max="2314" width="0" style="801" hidden="1"/>
    <col min="2315" max="2543" width="8" style="801" customWidth="1"/>
    <col min="2544" max="2544" width="46.5" style="801" customWidth="1"/>
    <col min="2545" max="2556" width="0" style="801" hidden="1"/>
    <col min="2557" max="2557" width="46.5" style="801" customWidth="1"/>
    <col min="2558" max="2558" width="8.3984375" style="801" customWidth="1"/>
    <col min="2559" max="2561" width="8" style="801" customWidth="1"/>
    <col min="2562" max="2562" width="8.69921875" style="801" bestFit="1" customWidth="1"/>
    <col min="2563" max="2569" width="8" style="801" customWidth="1"/>
    <col min="2570" max="2570" width="0" style="801" hidden="1"/>
    <col min="2571" max="2799" width="8" style="801" customWidth="1"/>
    <col min="2800" max="2800" width="46.5" style="801" customWidth="1"/>
    <col min="2801" max="2812" width="0" style="801" hidden="1"/>
    <col min="2813" max="2813" width="46.5" style="801" customWidth="1"/>
    <col min="2814" max="2814" width="8.3984375" style="801" customWidth="1"/>
    <col min="2815" max="2817" width="8" style="801" customWidth="1"/>
    <col min="2818" max="2818" width="8.69921875" style="801" bestFit="1" customWidth="1"/>
    <col min="2819" max="2825" width="8" style="801" customWidth="1"/>
    <col min="2826" max="2826" width="0" style="801" hidden="1"/>
    <col min="2827" max="3055" width="8" style="801" customWidth="1"/>
    <col min="3056" max="3056" width="46.5" style="801" customWidth="1"/>
    <col min="3057" max="3068" width="0" style="801" hidden="1"/>
    <col min="3069" max="3069" width="46.5" style="801" customWidth="1"/>
    <col min="3070" max="3070" width="8.3984375" style="801" customWidth="1"/>
    <col min="3071" max="3073" width="8" style="801" customWidth="1"/>
    <col min="3074" max="3074" width="8.69921875" style="801" bestFit="1" customWidth="1"/>
    <col min="3075" max="3081" width="8" style="801" customWidth="1"/>
    <col min="3082" max="3082" width="0" style="801" hidden="1"/>
    <col min="3083" max="3311" width="8" style="801" customWidth="1"/>
    <col min="3312" max="3312" width="46.5" style="801" customWidth="1"/>
    <col min="3313" max="3324" width="0" style="801" hidden="1"/>
    <col min="3325" max="3325" width="46.5" style="801" customWidth="1"/>
    <col min="3326" max="3326" width="8.3984375" style="801" customWidth="1"/>
    <col min="3327" max="3329" width="8" style="801" customWidth="1"/>
    <col min="3330" max="3330" width="8.69921875" style="801" bestFit="1" customWidth="1"/>
    <col min="3331" max="3337" width="8" style="801" customWidth="1"/>
    <col min="3338" max="3338" width="0" style="801" hidden="1"/>
    <col min="3339" max="3567" width="8" style="801" customWidth="1"/>
    <col min="3568" max="3568" width="46.5" style="801" customWidth="1"/>
    <col min="3569" max="3580" width="0" style="801" hidden="1"/>
    <col min="3581" max="3581" width="46.5" style="801" customWidth="1"/>
    <col min="3582" max="3582" width="8.3984375" style="801" customWidth="1"/>
    <col min="3583" max="3585" width="8" style="801" customWidth="1"/>
    <col min="3586" max="3586" width="8.69921875" style="801" bestFit="1" customWidth="1"/>
    <col min="3587" max="3593" width="8" style="801" customWidth="1"/>
    <col min="3594" max="3594" width="0" style="801" hidden="1"/>
    <col min="3595" max="3823" width="8" style="801" customWidth="1"/>
    <col min="3824" max="3824" width="46.5" style="801" customWidth="1"/>
    <col min="3825" max="3836" width="0" style="801" hidden="1"/>
    <col min="3837" max="3837" width="46.5" style="801" customWidth="1"/>
    <col min="3838" max="3838" width="8.3984375" style="801" customWidth="1"/>
    <col min="3839" max="3841" width="8" style="801" customWidth="1"/>
    <col min="3842" max="3842" width="8.69921875" style="801" bestFit="1" customWidth="1"/>
    <col min="3843" max="3849" width="8" style="801" customWidth="1"/>
    <col min="3850" max="3850" width="0" style="801" hidden="1"/>
    <col min="3851" max="4079" width="8" style="801" customWidth="1"/>
    <col min="4080" max="4080" width="46.5" style="801" customWidth="1"/>
    <col min="4081" max="4092" width="0" style="801" hidden="1"/>
    <col min="4093" max="4093" width="46.5" style="801" customWidth="1"/>
    <col min="4094" max="4094" width="8.3984375" style="801" customWidth="1"/>
    <col min="4095" max="4097" width="8" style="801" customWidth="1"/>
    <col min="4098" max="4098" width="8.69921875" style="801" bestFit="1" customWidth="1"/>
    <col min="4099" max="4105" width="8" style="801" customWidth="1"/>
    <col min="4106" max="4106" width="0" style="801" hidden="1"/>
    <col min="4107" max="4335" width="8" style="801" customWidth="1"/>
    <col min="4336" max="4336" width="46.5" style="801" customWidth="1"/>
    <col min="4337" max="4348" width="0" style="801" hidden="1"/>
    <col min="4349" max="4349" width="46.5" style="801" customWidth="1"/>
    <col min="4350" max="4350" width="8.3984375" style="801" customWidth="1"/>
    <col min="4351" max="4353" width="8" style="801" customWidth="1"/>
    <col min="4354" max="4354" width="8.69921875" style="801" bestFit="1" customWidth="1"/>
    <col min="4355" max="4361" width="8" style="801" customWidth="1"/>
    <col min="4362" max="4362" width="0" style="801" hidden="1"/>
    <col min="4363" max="4591" width="8" style="801" customWidth="1"/>
    <col min="4592" max="4592" width="46.5" style="801" customWidth="1"/>
    <col min="4593" max="4604" width="0" style="801" hidden="1"/>
    <col min="4605" max="4605" width="46.5" style="801" customWidth="1"/>
    <col min="4606" max="4606" width="8.3984375" style="801" customWidth="1"/>
    <col min="4607" max="4609" width="8" style="801" customWidth="1"/>
    <col min="4610" max="4610" width="8.69921875" style="801" bestFit="1" customWidth="1"/>
    <col min="4611" max="4617" width="8" style="801" customWidth="1"/>
    <col min="4618" max="4618" width="0" style="801" hidden="1"/>
    <col min="4619" max="4847" width="8" style="801" customWidth="1"/>
    <col min="4848" max="4848" width="46.5" style="801" customWidth="1"/>
    <col min="4849" max="4860" width="0" style="801" hidden="1"/>
    <col min="4861" max="4861" width="46.5" style="801" customWidth="1"/>
    <col min="4862" max="4862" width="8.3984375" style="801" customWidth="1"/>
    <col min="4863" max="4865" width="8" style="801" customWidth="1"/>
    <col min="4866" max="4866" width="8.69921875" style="801" bestFit="1" customWidth="1"/>
    <col min="4867" max="4873" width="8" style="801" customWidth="1"/>
    <col min="4874" max="4874" width="0" style="801" hidden="1"/>
    <col min="4875" max="5103" width="8" style="801" customWidth="1"/>
    <col min="5104" max="5104" width="46.5" style="801" customWidth="1"/>
    <col min="5105" max="5116" width="0" style="801" hidden="1"/>
    <col min="5117" max="5117" width="46.5" style="801" customWidth="1"/>
    <col min="5118" max="5118" width="8.3984375" style="801" customWidth="1"/>
    <col min="5119" max="5121" width="8" style="801" customWidth="1"/>
    <col min="5122" max="5122" width="8.69921875" style="801" bestFit="1" customWidth="1"/>
    <col min="5123" max="5129" width="8" style="801" customWidth="1"/>
    <col min="5130" max="5130" width="0" style="801" hidden="1"/>
    <col min="5131" max="5359" width="8" style="801" customWidth="1"/>
    <col min="5360" max="5360" width="46.5" style="801" customWidth="1"/>
    <col min="5361" max="5372" width="0" style="801" hidden="1"/>
    <col min="5373" max="5373" width="46.5" style="801" customWidth="1"/>
    <col min="5374" max="5374" width="8.3984375" style="801" customWidth="1"/>
    <col min="5375" max="5377" width="8" style="801" customWidth="1"/>
    <col min="5378" max="5378" width="8.69921875" style="801" bestFit="1" customWidth="1"/>
    <col min="5379" max="5385" width="8" style="801" customWidth="1"/>
    <col min="5386" max="5386" width="0" style="801" hidden="1"/>
    <col min="5387" max="5615" width="8" style="801" customWidth="1"/>
    <col min="5616" max="5616" width="46.5" style="801" customWidth="1"/>
    <col min="5617" max="5628" width="0" style="801" hidden="1"/>
    <col min="5629" max="5629" width="46.5" style="801" customWidth="1"/>
    <col min="5630" max="5630" width="8.3984375" style="801" customWidth="1"/>
    <col min="5631" max="5633" width="8" style="801" customWidth="1"/>
    <col min="5634" max="5634" width="8.69921875" style="801" bestFit="1" customWidth="1"/>
    <col min="5635" max="5641" width="8" style="801" customWidth="1"/>
    <col min="5642" max="5642" width="0" style="801" hidden="1"/>
    <col min="5643" max="5871" width="8" style="801" customWidth="1"/>
    <col min="5872" max="5872" width="46.5" style="801" customWidth="1"/>
    <col min="5873" max="5884" width="0" style="801" hidden="1"/>
    <col min="5885" max="5885" width="46.5" style="801" customWidth="1"/>
    <col min="5886" max="5886" width="8.3984375" style="801" customWidth="1"/>
    <col min="5887" max="5889" width="8" style="801" customWidth="1"/>
    <col min="5890" max="5890" width="8.69921875" style="801" bestFit="1" customWidth="1"/>
    <col min="5891" max="5897" width="8" style="801" customWidth="1"/>
    <col min="5898" max="5898" width="0" style="801" hidden="1"/>
    <col min="5899" max="6127" width="8" style="801" customWidth="1"/>
    <col min="6128" max="6128" width="46.5" style="801" customWidth="1"/>
    <col min="6129" max="6140" width="0" style="801" hidden="1"/>
    <col min="6141" max="6141" width="46.5" style="801" customWidth="1"/>
    <col min="6142" max="6142" width="8.3984375" style="801" customWidth="1"/>
    <col min="6143" max="6145" width="8" style="801" customWidth="1"/>
    <col min="6146" max="6146" width="8.69921875" style="801" bestFit="1" customWidth="1"/>
    <col min="6147" max="6153" width="8" style="801" customWidth="1"/>
    <col min="6154" max="6154" width="0" style="801" hidden="1"/>
    <col min="6155" max="6383" width="8" style="801" customWidth="1"/>
    <col min="6384" max="6384" width="46.5" style="801" customWidth="1"/>
    <col min="6385" max="6396" width="0" style="801" hidden="1"/>
    <col min="6397" max="6397" width="46.5" style="801" customWidth="1"/>
    <col min="6398" max="6398" width="8.3984375" style="801" customWidth="1"/>
    <col min="6399" max="6401" width="8" style="801" customWidth="1"/>
    <col min="6402" max="6402" width="8.69921875" style="801" bestFit="1" customWidth="1"/>
    <col min="6403" max="6409" width="8" style="801" customWidth="1"/>
    <col min="6410" max="6410" width="0" style="801" hidden="1"/>
    <col min="6411" max="6639" width="8" style="801" customWidth="1"/>
    <col min="6640" max="6640" width="46.5" style="801" customWidth="1"/>
    <col min="6641" max="6652" width="0" style="801" hidden="1"/>
    <col min="6653" max="6653" width="46.5" style="801" customWidth="1"/>
    <col min="6654" max="6654" width="8.3984375" style="801" customWidth="1"/>
    <col min="6655" max="6657" width="8" style="801" customWidth="1"/>
    <col min="6658" max="6658" width="8.69921875" style="801" bestFit="1" customWidth="1"/>
    <col min="6659" max="6665" width="8" style="801" customWidth="1"/>
    <col min="6666" max="6666" width="0" style="801" hidden="1"/>
    <col min="6667" max="6895" width="8" style="801" customWidth="1"/>
    <col min="6896" max="6896" width="46.5" style="801" customWidth="1"/>
    <col min="6897" max="6908" width="0" style="801" hidden="1"/>
    <col min="6909" max="6909" width="46.5" style="801" customWidth="1"/>
    <col min="6910" max="6910" width="8.3984375" style="801" customWidth="1"/>
    <col min="6911" max="6913" width="8" style="801" customWidth="1"/>
    <col min="6914" max="6914" width="8.69921875" style="801" bestFit="1" customWidth="1"/>
    <col min="6915" max="6921" width="8" style="801" customWidth="1"/>
    <col min="6922" max="6922" width="0" style="801" hidden="1"/>
    <col min="6923" max="7151" width="8" style="801" customWidth="1"/>
    <col min="7152" max="7152" width="46.5" style="801" customWidth="1"/>
    <col min="7153" max="7164" width="0" style="801" hidden="1"/>
    <col min="7165" max="7165" width="46.5" style="801" customWidth="1"/>
    <col min="7166" max="7166" width="8.3984375" style="801" customWidth="1"/>
    <col min="7167" max="7169" width="8" style="801" customWidth="1"/>
    <col min="7170" max="7170" width="8.69921875" style="801" bestFit="1" customWidth="1"/>
    <col min="7171" max="7177" width="8" style="801" customWidth="1"/>
    <col min="7178" max="7178" width="0" style="801" hidden="1"/>
    <col min="7179" max="7407" width="8" style="801" customWidth="1"/>
    <col min="7408" max="7408" width="46.5" style="801" customWidth="1"/>
    <col min="7409" max="7420" width="0" style="801" hidden="1"/>
    <col min="7421" max="7421" width="46.5" style="801" customWidth="1"/>
    <col min="7422" max="7422" width="8.3984375" style="801" customWidth="1"/>
    <col min="7423" max="7425" width="8" style="801" customWidth="1"/>
    <col min="7426" max="7426" width="8.69921875" style="801" bestFit="1" customWidth="1"/>
    <col min="7427" max="7433" width="8" style="801" customWidth="1"/>
    <col min="7434" max="7434" width="0" style="801" hidden="1"/>
    <col min="7435" max="7663" width="8" style="801" customWidth="1"/>
    <col min="7664" max="7664" width="46.5" style="801" customWidth="1"/>
    <col min="7665" max="7676" width="0" style="801" hidden="1"/>
    <col min="7677" max="7677" width="46.5" style="801" customWidth="1"/>
    <col min="7678" max="7678" width="8.3984375" style="801" customWidth="1"/>
    <col min="7679" max="7681" width="8" style="801" customWidth="1"/>
    <col min="7682" max="7682" width="8.69921875" style="801" bestFit="1" customWidth="1"/>
    <col min="7683" max="7689" width="8" style="801" customWidth="1"/>
    <col min="7690" max="7690" width="0" style="801" hidden="1"/>
    <col min="7691" max="7919" width="8" style="801" customWidth="1"/>
    <col min="7920" max="7920" width="46.5" style="801" customWidth="1"/>
    <col min="7921" max="7932" width="0" style="801" hidden="1"/>
    <col min="7933" max="7933" width="46.5" style="801" customWidth="1"/>
    <col min="7934" max="7934" width="8.3984375" style="801" customWidth="1"/>
    <col min="7935" max="7937" width="8" style="801" customWidth="1"/>
    <col min="7938" max="7938" width="8.69921875" style="801" bestFit="1" customWidth="1"/>
    <col min="7939" max="7945" width="8" style="801" customWidth="1"/>
    <col min="7946" max="7946" width="0" style="801" hidden="1"/>
    <col min="7947" max="8175" width="8" style="801" customWidth="1"/>
    <col min="8176" max="8176" width="46.5" style="801" customWidth="1"/>
    <col min="8177" max="8188" width="0" style="801" hidden="1"/>
    <col min="8189" max="8189" width="46.5" style="801" customWidth="1"/>
    <col min="8190" max="8190" width="8.3984375" style="801" customWidth="1"/>
    <col min="8191" max="8193" width="8" style="801" customWidth="1"/>
    <col min="8194" max="8194" width="8.69921875" style="801" bestFit="1" customWidth="1"/>
    <col min="8195" max="8201" width="8" style="801" customWidth="1"/>
    <col min="8202" max="8202" width="0" style="801" hidden="1"/>
    <col min="8203" max="8431" width="8" style="801" customWidth="1"/>
    <col min="8432" max="8432" width="46.5" style="801" customWidth="1"/>
    <col min="8433" max="8444" width="0" style="801" hidden="1"/>
    <col min="8445" max="8445" width="46.5" style="801" customWidth="1"/>
    <col min="8446" max="8446" width="8.3984375" style="801" customWidth="1"/>
    <col min="8447" max="8449" width="8" style="801" customWidth="1"/>
    <col min="8450" max="8450" width="8.69921875" style="801" bestFit="1" customWidth="1"/>
    <col min="8451" max="8457" width="8" style="801" customWidth="1"/>
    <col min="8458" max="8458" width="0" style="801" hidden="1"/>
    <col min="8459" max="8687" width="8" style="801" customWidth="1"/>
    <col min="8688" max="8688" width="46.5" style="801" customWidth="1"/>
    <col min="8689" max="8700" width="0" style="801" hidden="1"/>
    <col min="8701" max="8701" width="46.5" style="801" customWidth="1"/>
    <col min="8702" max="8702" width="8.3984375" style="801" customWidth="1"/>
    <col min="8703" max="8705" width="8" style="801" customWidth="1"/>
    <col min="8706" max="8706" width="8.69921875" style="801" bestFit="1" customWidth="1"/>
    <col min="8707" max="8713" width="8" style="801" customWidth="1"/>
    <col min="8714" max="8714" width="0" style="801" hidden="1"/>
    <col min="8715" max="8943" width="8" style="801" customWidth="1"/>
    <col min="8944" max="8944" width="46.5" style="801" customWidth="1"/>
    <col min="8945" max="8956" width="0" style="801" hidden="1"/>
    <col min="8957" max="8957" width="46.5" style="801" customWidth="1"/>
    <col min="8958" max="8958" width="8.3984375" style="801" customWidth="1"/>
    <col min="8959" max="8961" width="8" style="801" customWidth="1"/>
    <col min="8962" max="8962" width="8.69921875" style="801" bestFit="1" customWidth="1"/>
    <col min="8963" max="8969" width="8" style="801" customWidth="1"/>
    <col min="8970" max="8970" width="0" style="801" hidden="1"/>
    <col min="8971" max="9199" width="8" style="801" customWidth="1"/>
    <col min="9200" max="9200" width="46.5" style="801" customWidth="1"/>
    <col min="9201" max="9212" width="0" style="801" hidden="1"/>
    <col min="9213" max="9213" width="46.5" style="801" customWidth="1"/>
    <col min="9214" max="9214" width="8.3984375" style="801" customWidth="1"/>
    <col min="9215" max="9217" width="8" style="801" customWidth="1"/>
    <col min="9218" max="9218" width="8.69921875" style="801" bestFit="1" customWidth="1"/>
    <col min="9219" max="9225" width="8" style="801" customWidth="1"/>
    <col min="9226" max="9226" width="0" style="801" hidden="1"/>
    <col min="9227" max="9455" width="8" style="801" customWidth="1"/>
    <col min="9456" max="9456" width="46.5" style="801" customWidth="1"/>
    <col min="9457" max="9468" width="0" style="801" hidden="1"/>
    <col min="9469" max="9469" width="46.5" style="801" customWidth="1"/>
    <col min="9470" max="9470" width="8.3984375" style="801" customWidth="1"/>
    <col min="9471" max="9473" width="8" style="801" customWidth="1"/>
    <col min="9474" max="9474" width="8.69921875" style="801" bestFit="1" customWidth="1"/>
    <col min="9475" max="9481" width="8" style="801" customWidth="1"/>
    <col min="9482" max="9482" width="0" style="801" hidden="1"/>
    <col min="9483" max="9711" width="8" style="801" customWidth="1"/>
    <col min="9712" max="9712" width="46.5" style="801" customWidth="1"/>
    <col min="9713" max="9724" width="0" style="801" hidden="1"/>
    <col min="9725" max="9725" width="46.5" style="801" customWidth="1"/>
    <col min="9726" max="9726" width="8.3984375" style="801" customWidth="1"/>
    <col min="9727" max="9729" width="8" style="801" customWidth="1"/>
    <col min="9730" max="9730" width="8.69921875" style="801" bestFit="1" customWidth="1"/>
    <col min="9731" max="9737" width="8" style="801" customWidth="1"/>
    <col min="9738" max="9738" width="0" style="801" hidden="1"/>
    <col min="9739" max="9967" width="8" style="801" customWidth="1"/>
    <col min="9968" max="9968" width="46.5" style="801" customWidth="1"/>
    <col min="9969" max="9980" width="0" style="801" hidden="1"/>
    <col min="9981" max="9981" width="46.5" style="801" customWidth="1"/>
    <col min="9982" max="9982" width="8.3984375" style="801" customWidth="1"/>
    <col min="9983" max="9985" width="8" style="801" customWidth="1"/>
    <col min="9986" max="9986" width="8.69921875" style="801" bestFit="1" customWidth="1"/>
    <col min="9987" max="9993" width="8" style="801" customWidth="1"/>
    <col min="9994" max="9994" width="0" style="801" hidden="1"/>
    <col min="9995" max="10223" width="8" style="801" customWidth="1"/>
    <col min="10224" max="10224" width="46.5" style="801" customWidth="1"/>
    <col min="10225" max="10236" width="0" style="801" hidden="1"/>
    <col min="10237" max="10237" width="46.5" style="801" customWidth="1"/>
    <col min="10238" max="10238" width="8.3984375" style="801" customWidth="1"/>
    <col min="10239" max="10241" width="8" style="801" customWidth="1"/>
    <col min="10242" max="10242" width="8.69921875" style="801" bestFit="1" customWidth="1"/>
    <col min="10243" max="10249" width="8" style="801" customWidth="1"/>
    <col min="10250" max="10250" width="0" style="801" hidden="1"/>
    <col min="10251" max="10479" width="8" style="801" customWidth="1"/>
    <col min="10480" max="10480" width="46.5" style="801" customWidth="1"/>
    <col min="10481" max="10492" width="0" style="801" hidden="1"/>
    <col min="10493" max="10493" width="46.5" style="801" customWidth="1"/>
    <col min="10494" max="10494" width="8.3984375" style="801" customWidth="1"/>
    <col min="10495" max="10497" width="8" style="801" customWidth="1"/>
    <col min="10498" max="10498" width="8.69921875" style="801" bestFit="1" customWidth="1"/>
    <col min="10499" max="10505" width="8" style="801" customWidth="1"/>
    <col min="10506" max="10506" width="0" style="801" hidden="1"/>
    <col min="10507" max="10735" width="8" style="801" customWidth="1"/>
    <col min="10736" max="10736" width="46.5" style="801" customWidth="1"/>
    <col min="10737" max="10748" width="0" style="801" hidden="1"/>
    <col min="10749" max="10749" width="46.5" style="801" customWidth="1"/>
    <col min="10750" max="10750" width="8.3984375" style="801" customWidth="1"/>
    <col min="10751" max="10753" width="8" style="801" customWidth="1"/>
    <col min="10754" max="10754" width="8.69921875" style="801" bestFit="1" customWidth="1"/>
    <col min="10755" max="10761" width="8" style="801" customWidth="1"/>
    <col min="10762" max="10762" width="0" style="801" hidden="1"/>
    <col min="10763" max="10991" width="8" style="801" customWidth="1"/>
    <col min="10992" max="10992" width="46.5" style="801" customWidth="1"/>
    <col min="10993" max="11004" width="0" style="801" hidden="1"/>
    <col min="11005" max="11005" width="46.5" style="801" customWidth="1"/>
    <col min="11006" max="11006" width="8.3984375" style="801" customWidth="1"/>
    <col min="11007" max="11009" width="8" style="801" customWidth="1"/>
    <col min="11010" max="11010" width="8.69921875" style="801" bestFit="1" customWidth="1"/>
    <col min="11011" max="11017" width="8" style="801" customWidth="1"/>
    <col min="11018" max="11018" width="0" style="801" hidden="1"/>
    <col min="11019" max="11247" width="8" style="801" customWidth="1"/>
    <col min="11248" max="11248" width="46.5" style="801" customWidth="1"/>
    <col min="11249" max="11260" width="0" style="801" hidden="1"/>
    <col min="11261" max="11261" width="46.5" style="801" customWidth="1"/>
    <col min="11262" max="11262" width="8.3984375" style="801" customWidth="1"/>
    <col min="11263" max="11265" width="8" style="801" customWidth="1"/>
    <col min="11266" max="11266" width="8.69921875" style="801" bestFit="1" customWidth="1"/>
    <col min="11267" max="11273" width="8" style="801" customWidth="1"/>
    <col min="11274" max="11274" width="0" style="801" hidden="1"/>
    <col min="11275" max="11503" width="8" style="801" customWidth="1"/>
    <col min="11504" max="11504" width="46.5" style="801" customWidth="1"/>
    <col min="11505" max="11516" width="0" style="801" hidden="1"/>
    <col min="11517" max="11517" width="46.5" style="801" customWidth="1"/>
    <col min="11518" max="11518" width="8.3984375" style="801" customWidth="1"/>
    <col min="11519" max="11521" width="8" style="801" customWidth="1"/>
    <col min="11522" max="11522" width="8.69921875" style="801" bestFit="1" customWidth="1"/>
    <col min="11523" max="11529" width="8" style="801" customWidth="1"/>
    <col min="11530" max="11530" width="0" style="801" hidden="1"/>
    <col min="11531" max="11759" width="8" style="801" customWidth="1"/>
    <col min="11760" max="11760" width="46.5" style="801" customWidth="1"/>
    <col min="11761" max="11772" width="0" style="801" hidden="1"/>
    <col min="11773" max="11773" width="46.5" style="801" customWidth="1"/>
    <col min="11774" max="11774" width="8.3984375" style="801" customWidth="1"/>
    <col min="11775" max="11777" width="8" style="801" customWidth="1"/>
    <col min="11778" max="11778" width="8.69921875" style="801" bestFit="1" customWidth="1"/>
    <col min="11779" max="11785" width="8" style="801" customWidth="1"/>
    <col min="11786" max="11786" width="0" style="801" hidden="1"/>
    <col min="11787" max="12015" width="8" style="801" customWidth="1"/>
    <col min="12016" max="12016" width="46.5" style="801" customWidth="1"/>
    <col min="12017" max="12028" width="0" style="801" hidden="1"/>
    <col min="12029" max="12029" width="46.5" style="801" customWidth="1"/>
    <col min="12030" max="12030" width="8.3984375" style="801" customWidth="1"/>
    <col min="12031" max="12033" width="8" style="801" customWidth="1"/>
    <col min="12034" max="12034" width="8.69921875" style="801" bestFit="1" customWidth="1"/>
    <col min="12035" max="12041" width="8" style="801" customWidth="1"/>
    <col min="12042" max="12042" width="0" style="801" hidden="1"/>
    <col min="12043" max="12271" width="8" style="801" customWidth="1"/>
    <col min="12272" max="12272" width="46.5" style="801" customWidth="1"/>
    <col min="12273" max="12284" width="0" style="801" hidden="1"/>
    <col min="12285" max="12285" width="46.5" style="801" customWidth="1"/>
    <col min="12286" max="12286" width="8.3984375" style="801" customWidth="1"/>
    <col min="12287" max="12289" width="8" style="801" customWidth="1"/>
    <col min="12290" max="12290" width="8.69921875" style="801" bestFit="1" customWidth="1"/>
    <col min="12291" max="12297" width="8" style="801" customWidth="1"/>
    <col min="12298" max="12298" width="0" style="801" hidden="1"/>
    <col min="12299" max="12527" width="8" style="801" customWidth="1"/>
    <col min="12528" max="12528" width="46.5" style="801" customWidth="1"/>
    <col min="12529" max="12540" width="0" style="801" hidden="1"/>
    <col min="12541" max="12541" width="46.5" style="801" customWidth="1"/>
    <col min="12542" max="12542" width="8.3984375" style="801" customWidth="1"/>
    <col min="12543" max="12545" width="8" style="801" customWidth="1"/>
    <col min="12546" max="12546" width="8.69921875" style="801" bestFit="1" customWidth="1"/>
    <col min="12547" max="12553" width="8" style="801" customWidth="1"/>
    <col min="12554" max="12554" width="0" style="801" hidden="1"/>
    <col min="12555" max="12783" width="8" style="801" customWidth="1"/>
    <col min="12784" max="12784" width="46.5" style="801" customWidth="1"/>
    <col min="12785" max="12796" width="0" style="801" hidden="1"/>
    <col min="12797" max="12797" width="46.5" style="801" customWidth="1"/>
    <col min="12798" max="12798" width="8.3984375" style="801" customWidth="1"/>
    <col min="12799" max="12801" width="8" style="801" customWidth="1"/>
    <col min="12802" max="12802" width="8.69921875" style="801" bestFit="1" customWidth="1"/>
    <col min="12803" max="12809" width="8" style="801" customWidth="1"/>
    <col min="12810" max="12810" width="0" style="801" hidden="1"/>
    <col min="12811" max="13039" width="8" style="801" customWidth="1"/>
    <col min="13040" max="13040" width="46.5" style="801" customWidth="1"/>
    <col min="13041" max="13052" width="0" style="801" hidden="1"/>
    <col min="13053" max="13053" width="46.5" style="801" customWidth="1"/>
    <col min="13054" max="13054" width="8.3984375" style="801" customWidth="1"/>
    <col min="13055" max="13057" width="8" style="801" customWidth="1"/>
    <col min="13058" max="13058" width="8.69921875" style="801" bestFit="1" customWidth="1"/>
    <col min="13059" max="13065" width="8" style="801" customWidth="1"/>
    <col min="13066" max="13066" width="0" style="801" hidden="1"/>
    <col min="13067" max="13295" width="8" style="801" customWidth="1"/>
    <col min="13296" max="13296" width="46.5" style="801" customWidth="1"/>
    <col min="13297" max="13308" width="0" style="801" hidden="1"/>
    <col min="13309" max="13309" width="46.5" style="801" customWidth="1"/>
    <col min="13310" max="13310" width="8.3984375" style="801" customWidth="1"/>
    <col min="13311" max="13313" width="8" style="801" customWidth="1"/>
    <col min="13314" max="13314" width="8.69921875" style="801" bestFit="1" customWidth="1"/>
    <col min="13315" max="13321" width="8" style="801" customWidth="1"/>
    <col min="13322" max="13322" width="0" style="801" hidden="1"/>
    <col min="13323" max="13551" width="8" style="801" customWidth="1"/>
    <col min="13552" max="13552" width="46.5" style="801" customWidth="1"/>
    <col min="13553" max="13564" width="0" style="801" hidden="1"/>
    <col min="13565" max="13565" width="46.5" style="801" customWidth="1"/>
    <col min="13566" max="13566" width="8.3984375" style="801" customWidth="1"/>
    <col min="13567" max="13569" width="8" style="801" customWidth="1"/>
    <col min="13570" max="13570" width="8.69921875" style="801" bestFit="1" customWidth="1"/>
    <col min="13571" max="13577" width="8" style="801" customWidth="1"/>
    <col min="13578" max="13578" width="0" style="801" hidden="1"/>
    <col min="13579" max="13807" width="8" style="801" customWidth="1"/>
    <col min="13808" max="13808" width="46.5" style="801" customWidth="1"/>
    <col min="13809" max="13820" width="0" style="801" hidden="1"/>
    <col min="13821" max="13821" width="46.5" style="801" customWidth="1"/>
    <col min="13822" max="13822" width="8.3984375" style="801" customWidth="1"/>
    <col min="13823" max="13825" width="8" style="801" customWidth="1"/>
    <col min="13826" max="13826" width="8.69921875" style="801" bestFit="1" customWidth="1"/>
    <col min="13827" max="13833" width="8" style="801" customWidth="1"/>
    <col min="13834" max="13834" width="0" style="801" hidden="1"/>
    <col min="13835" max="14063" width="8" style="801" customWidth="1"/>
    <col min="14064" max="14064" width="46.5" style="801" customWidth="1"/>
    <col min="14065" max="14076" width="0" style="801" hidden="1"/>
    <col min="14077" max="14077" width="46.5" style="801" customWidth="1"/>
    <col min="14078" max="14078" width="8.3984375" style="801" customWidth="1"/>
    <col min="14079" max="14081" width="8" style="801" customWidth="1"/>
    <col min="14082" max="14082" width="8.69921875" style="801" bestFit="1" customWidth="1"/>
    <col min="14083" max="14089" width="8" style="801" customWidth="1"/>
    <col min="14090" max="14090" width="0" style="801" hidden="1"/>
    <col min="14091" max="14319" width="8" style="801" customWidth="1"/>
    <col min="14320" max="14320" width="46.5" style="801" customWidth="1"/>
    <col min="14321" max="14332" width="0" style="801" hidden="1"/>
    <col min="14333" max="14333" width="46.5" style="801" customWidth="1"/>
    <col min="14334" max="14334" width="8.3984375" style="801" customWidth="1"/>
    <col min="14335" max="14337" width="8" style="801" customWidth="1"/>
    <col min="14338" max="14338" width="8.69921875" style="801" bestFit="1" customWidth="1"/>
    <col min="14339" max="14345" width="8" style="801" customWidth="1"/>
    <col min="14346" max="14346" width="0" style="801" hidden="1"/>
    <col min="14347" max="14575" width="8" style="801" customWidth="1"/>
    <col min="14576" max="14576" width="46.5" style="801" customWidth="1"/>
    <col min="14577" max="14588" width="0" style="801" hidden="1"/>
    <col min="14589" max="14589" width="46.5" style="801" customWidth="1"/>
    <col min="14590" max="14590" width="8.3984375" style="801" customWidth="1"/>
    <col min="14591" max="14593" width="8" style="801" customWidth="1"/>
    <col min="14594" max="14594" width="8.69921875" style="801" bestFit="1" customWidth="1"/>
    <col min="14595" max="14601" width="8" style="801" customWidth="1"/>
    <col min="14602" max="14602" width="0" style="801" hidden="1"/>
    <col min="14603" max="14831" width="8" style="801" customWidth="1"/>
    <col min="14832" max="14832" width="46.5" style="801" customWidth="1"/>
    <col min="14833" max="14844" width="0" style="801" hidden="1"/>
    <col min="14845" max="14845" width="46.5" style="801" customWidth="1"/>
    <col min="14846" max="14846" width="8.3984375" style="801" customWidth="1"/>
    <col min="14847" max="14849" width="8" style="801" customWidth="1"/>
    <col min="14850" max="14850" width="8.69921875" style="801" bestFit="1" customWidth="1"/>
    <col min="14851" max="14857" width="8" style="801" customWidth="1"/>
    <col min="14858" max="14858" width="0" style="801" hidden="1"/>
    <col min="14859" max="15087" width="8" style="801" customWidth="1"/>
    <col min="15088" max="15088" width="46.5" style="801" customWidth="1"/>
    <col min="15089" max="15100" width="0" style="801" hidden="1"/>
    <col min="15101" max="15101" width="46.5" style="801" customWidth="1"/>
    <col min="15102" max="15102" width="8.3984375" style="801" customWidth="1"/>
    <col min="15103" max="15105" width="8" style="801" customWidth="1"/>
    <col min="15106" max="15106" width="8.69921875" style="801" bestFit="1" customWidth="1"/>
    <col min="15107" max="15113" width="8" style="801" customWidth="1"/>
    <col min="15114" max="15114" width="0" style="801" hidden="1"/>
    <col min="15115" max="15343" width="8" style="801" customWidth="1"/>
    <col min="15344" max="15344" width="46.5" style="801" customWidth="1"/>
    <col min="15345" max="15356" width="0" style="801" hidden="1"/>
    <col min="15357" max="15357" width="46.5" style="801" customWidth="1"/>
    <col min="15358" max="15358" width="8.3984375" style="801" customWidth="1"/>
    <col min="15359" max="15361" width="8" style="801" customWidth="1"/>
    <col min="15362" max="15362" width="8.69921875" style="801" bestFit="1" customWidth="1"/>
    <col min="15363" max="15369" width="8" style="801" customWidth="1"/>
    <col min="15370" max="15370" width="0" style="801" hidden="1"/>
    <col min="15371" max="15599" width="8" style="801" customWidth="1"/>
    <col min="15600" max="15600" width="46.5" style="801" customWidth="1"/>
    <col min="15601" max="15612" width="0" style="801" hidden="1"/>
    <col min="15613" max="15613" width="46.5" style="801" customWidth="1"/>
    <col min="15614" max="15614" width="8.3984375" style="801" customWidth="1"/>
    <col min="15615" max="15617" width="8" style="801" customWidth="1"/>
    <col min="15618" max="15618" width="8.69921875" style="801" bestFit="1" customWidth="1"/>
    <col min="15619" max="15625" width="8" style="801" customWidth="1"/>
    <col min="15626" max="15626" width="0" style="801" hidden="1"/>
    <col min="15627" max="15855" width="8" style="801" customWidth="1"/>
    <col min="15856" max="15856" width="46.5" style="801" customWidth="1"/>
    <col min="15857" max="15868" width="0" style="801" hidden="1"/>
    <col min="15869" max="15869" width="46.5" style="801" customWidth="1"/>
    <col min="15870" max="15870" width="8.3984375" style="801" customWidth="1"/>
    <col min="15871" max="15873" width="8" style="801" customWidth="1"/>
    <col min="15874" max="15874" width="8.69921875" style="801" bestFit="1" customWidth="1"/>
    <col min="15875" max="15881" width="8" style="801" customWidth="1"/>
    <col min="15882" max="15882" width="0" style="801" hidden="1"/>
    <col min="15883" max="16111" width="8" style="801" customWidth="1"/>
    <col min="16112" max="16112" width="46.5" style="801" customWidth="1"/>
    <col min="16113" max="16124" width="0" style="801" hidden="1"/>
    <col min="16125" max="16125" width="46.5" style="801" customWidth="1"/>
    <col min="16126" max="16126" width="8.3984375" style="801" customWidth="1"/>
    <col min="16127" max="16129" width="8" style="801" customWidth="1"/>
    <col min="16130" max="16130" width="8.69921875" style="801" bestFit="1" customWidth="1"/>
    <col min="16131" max="16137" width="8" style="801" customWidth="1"/>
    <col min="16138" max="16138" width="0" style="801" hidden="1"/>
    <col min="16139" max="16367" width="8" style="801" customWidth="1"/>
    <col min="16368" max="16368" width="46.5" style="801" customWidth="1"/>
    <col min="16369" max="16384" width="0" style="801" hidden="1"/>
  </cols>
  <sheetData>
    <row r="1" spans="1:8" ht="17.25" customHeight="1" x14ac:dyDescent="0.3">
      <c r="A1" s="6080" t="s">
        <v>1649</v>
      </c>
      <c r="B1" s="6080"/>
      <c r="C1" s="6080"/>
      <c r="D1" s="6080"/>
      <c r="E1" s="6080"/>
    </row>
    <row r="2" spans="1:8" ht="24.75" customHeight="1" x14ac:dyDescent="0.3">
      <c r="A2" s="3548" t="s">
        <v>3906</v>
      </c>
      <c r="B2" s="3548"/>
      <c r="C2" s="3548"/>
    </row>
    <row r="3" spans="1:8" ht="11.25" customHeight="1" x14ac:dyDescent="0.3">
      <c r="A3" s="3547"/>
      <c r="E3" s="3476"/>
      <c r="G3" s="3549" t="s">
        <v>3907</v>
      </c>
    </row>
    <row r="4" spans="1:8" ht="15.75" customHeight="1" x14ac:dyDescent="0.25">
      <c r="A4" s="3550"/>
      <c r="B4" s="3551" t="s">
        <v>3848</v>
      </c>
      <c r="C4" s="3551" t="s">
        <v>3849</v>
      </c>
      <c r="D4" s="3551" t="s">
        <v>3850</v>
      </c>
      <c r="E4" s="3551" t="s">
        <v>3878</v>
      </c>
      <c r="F4" s="3551" t="s">
        <v>3879</v>
      </c>
      <c r="G4" s="3552" t="s">
        <v>3853</v>
      </c>
      <c r="H4" s="3553"/>
    </row>
    <row r="5" spans="1:8" ht="15.75" customHeight="1" x14ac:dyDescent="0.25">
      <c r="A5" s="3520" t="s">
        <v>3908</v>
      </c>
      <c r="B5" s="3485">
        <v>13864</v>
      </c>
      <c r="C5" s="3485">
        <v>14103</v>
      </c>
      <c r="D5" s="3485">
        <v>15706</v>
      </c>
      <c r="E5" s="3487">
        <v>20320</v>
      </c>
      <c r="F5" s="3487">
        <v>25561</v>
      </c>
      <c r="G5" s="3554">
        <v>29343</v>
      </c>
      <c r="H5" s="3502"/>
    </row>
    <row r="6" spans="1:8" ht="15.75" customHeight="1" x14ac:dyDescent="0.2">
      <c r="A6" s="3522" t="s">
        <v>3909</v>
      </c>
      <c r="B6" s="3498">
        <v>1296</v>
      </c>
      <c r="C6" s="3498">
        <v>1202</v>
      </c>
      <c r="D6" s="3498">
        <v>1519</v>
      </c>
      <c r="E6" s="3499">
        <v>2202</v>
      </c>
      <c r="F6" s="3499">
        <v>2719</v>
      </c>
      <c r="G6" s="3555">
        <v>2144</v>
      </c>
      <c r="H6" s="3556"/>
    </row>
    <row r="7" spans="1:8" ht="15.75" customHeight="1" x14ac:dyDescent="0.2">
      <c r="A7" s="3522" t="s">
        <v>3910</v>
      </c>
      <c r="B7" s="3498">
        <v>12568</v>
      </c>
      <c r="C7" s="3498">
        <v>12901</v>
      </c>
      <c r="D7" s="3498">
        <v>14187</v>
      </c>
      <c r="E7" s="3499">
        <v>18118</v>
      </c>
      <c r="F7" s="3499">
        <v>22842</v>
      </c>
      <c r="G7" s="3555">
        <v>27199</v>
      </c>
      <c r="H7" s="3556"/>
    </row>
    <row r="8" spans="1:8" ht="19.5" customHeight="1" x14ac:dyDescent="0.25">
      <c r="A8" s="3520" t="s">
        <v>3911</v>
      </c>
      <c r="B8" s="3491">
        <v>1615</v>
      </c>
      <c r="C8" s="3491">
        <v>1472</v>
      </c>
      <c r="D8" s="3491">
        <v>1658</v>
      </c>
      <c r="E8" s="3486">
        <v>1896</v>
      </c>
      <c r="F8" s="3486">
        <v>1953</v>
      </c>
      <c r="G8" s="3557">
        <v>2286</v>
      </c>
      <c r="H8" s="3502"/>
    </row>
    <row r="9" spans="1:8" ht="19.5" customHeight="1" x14ac:dyDescent="0.25">
      <c r="A9" s="3520" t="s">
        <v>3912</v>
      </c>
      <c r="B9" s="3491">
        <v>53874</v>
      </c>
      <c r="C9" s="3491">
        <v>48552</v>
      </c>
      <c r="D9" s="3491">
        <v>56013</v>
      </c>
      <c r="E9" s="3486">
        <v>67453</v>
      </c>
      <c r="F9" s="3486">
        <v>73259</v>
      </c>
      <c r="G9" s="3557">
        <v>76869</v>
      </c>
      <c r="H9" s="3502"/>
    </row>
    <row r="10" spans="1:8" ht="15" customHeight="1" x14ac:dyDescent="0.2">
      <c r="A10" s="3522" t="s">
        <v>3913</v>
      </c>
      <c r="B10" s="3498">
        <v>756</v>
      </c>
      <c r="C10" s="3498">
        <v>710</v>
      </c>
      <c r="D10" s="3498">
        <v>895</v>
      </c>
      <c r="E10" s="3499">
        <v>1319</v>
      </c>
      <c r="F10" s="3499">
        <v>1632</v>
      </c>
      <c r="G10" s="3555">
        <v>1324</v>
      </c>
      <c r="H10" s="3556"/>
    </row>
    <row r="11" spans="1:8" ht="15.75" customHeight="1" x14ac:dyDescent="0.2">
      <c r="A11" s="3522" t="s">
        <v>3914</v>
      </c>
      <c r="B11" s="3498">
        <v>19685</v>
      </c>
      <c r="C11" s="3498">
        <v>19172</v>
      </c>
      <c r="D11" s="3498">
        <v>21406</v>
      </c>
      <c r="E11" s="3499">
        <v>27625</v>
      </c>
      <c r="F11" s="3499">
        <v>31249</v>
      </c>
      <c r="G11" s="3555">
        <v>33039</v>
      </c>
      <c r="H11" s="3556"/>
    </row>
    <row r="12" spans="1:8" ht="15.75" customHeight="1" x14ac:dyDescent="0.2">
      <c r="A12" s="3522" t="s">
        <v>3915</v>
      </c>
      <c r="B12" s="3498">
        <v>13676</v>
      </c>
      <c r="C12" s="3498">
        <v>10920</v>
      </c>
      <c r="D12" s="3498">
        <v>12824</v>
      </c>
      <c r="E12" s="3499">
        <v>14466</v>
      </c>
      <c r="F12" s="3499">
        <v>13580</v>
      </c>
      <c r="G12" s="3555">
        <v>13772</v>
      </c>
      <c r="H12" s="3556"/>
    </row>
    <row r="13" spans="1:8" ht="15.75" customHeight="1" x14ac:dyDescent="0.2">
      <c r="A13" s="3522" t="s">
        <v>3916</v>
      </c>
      <c r="B13" s="3498">
        <v>19757</v>
      </c>
      <c r="C13" s="3498">
        <v>17750</v>
      </c>
      <c r="D13" s="3498">
        <v>20888</v>
      </c>
      <c r="E13" s="3499">
        <v>24043</v>
      </c>
      <c r="F13" s="3499">
        <v>26798</v>
      </c>
      <c r="G13" s="3555">
        <v>28734</v>
      </c>
      <c r="H13" s="3556"/>
    </row>
    <row r="14" spans="1:8" ht="16.5" customHeight="1" x14ac:dyDescent="0.25">
      <c r="A14" s="3558" t="s">
        <v>3917</v>
      </c>
      <c r="B14" s="3491">
        <v>6666</v>
      </c>
      <c r="C14" s="3491">
        <v>6093</v>
      </c>
      <c r="D14" s="3491">
        <v>5609</v>
      </c>
      <c r="E14" s="3486">
        <v>6310</v>
      </c>
      <c r="F14" s="3486">
        <v>7538</v>
      </c>
      <c r="G14" s="3557">
        <v>7962</v>
      </c>
      <c r="H14" s="3502"/>
    </row>
    <row r="15" spans="1:8" ht="24" customHeight="1" x14ac:dyDescent="0.25">
      <c r="A15" s="3558" t="s">
        <v>3918</v>
      </c>
      <c r="B15" s="3491">
        <v>1630</v>
      </c>
      <c r="C15" s="3491">
        <v>1549</v>
      </c>
      <c r="D15" s="3491">
        <v>1631</v>
      </c>
      <c r="E15" s="3486">
        <v>1675</v>
      </c>
      <c r="F15" s="3486">
        <v>1803</v>
      </c>
      <c r="G15" s="3557">
        <v>1747</v>
      </c>
      <c r="H15" s="3502"/>
    </row>
    <row r="16" spans="1:8" ht="15.75" customHeight="1" x14ac:dyDescent="0.25">
      <c r="A16" s="3559" t="s">
        <v>3919</v>
      </c>
      <c r="B16" s="3491">
        <v>22817</v>
      </c>
      <c r="C16" s="3491">
        <v>17033</v>
      </c>
      <c r="D16" s="3491">
        <v>22419</v>
      </c>
      <c r="E16" s="3486">
        <v>25926</v>
      </c>
      <c r="F16" s="3486">
        <v>29084</v>
      </c>
      <c r="G16" s="3557">
        <v>34504</v>
      </c>
      <c r="H16" s="3502"/>
    </row>
    <row r="17" spans="1:16" s="3508" customFormat="1" ht="23.25" customHeight="1" x14ac:dyDescent="0.25">
      <c r="A17" s="3558" t="s">
        <v>3920</v>
      </c>
      <c r="B17" s="3491">
        <v>54673</v>
      </c>
      <c r="C17" s="3491">
        <v>48931</v>
      </c>
      <c r="D17" s="3491">
        <v>50756</v>
      </c>
      <c r="E17" s="3486">
        <v>57065</v>
      </c>
      <c r="F17" s="3486">
        <v>62958</v>
      </c>
      <c r="G17" s="3557">
        <v>67369</v>
      </c>
      <c r="H17" s="3502"/>
      <c r="J17" s="801"/>
      <c r="K17" s="801"/>
      <c r="L17" s="801"/>
      <c r="M17" s="801"/>
      <c r="N17" s="801"/>
      <c r="O17" s="801"/>
      <c r="P17" s="801"/>
    </row>
    <row r="18" spans="1:16" ht="14.25" customHeight="1" x14ac:dyDescent="0.2">
      <c r="A18" s="3522" t="s">
        <v>3921</v>
      </c>
      <c r="B18" s="3498">
        <v>52465</v>
      </c>
      <c r="C18" s="3498">
        <v>47053</v>
      </c>
      <c r="D18" s="3498">
        <v>48706</v>
      </c>
      <c r="E18" s="3499">
        <v>54750</v>
      </c>
      <c r="F18" s="3499">
        <v>60381</v>
      </c>
      <c r="G18" s="3555">
        <v>64581</v>
      </c>
      <c r="H18" s="3556"/>
    </row>
    <row r="19" spans="1:16" s="3508" customFormat="1" ht="17.25" customHeight="1" x14ac:dyDescent="0.25">
      <c r="A19" s="3520" t="s">
        <v>3922</v>
      </c>
      <c r="B19" s="3491">
        <v>28721</v>
      </c>
      <c r="C19" s="3491">
        <v>22180</v>
      </c>
      <c r="D19" s="3491">
        <v>23174</v>
      </c>
      <c r="E19" s="3486">
        <v>25305</v>
      </c>
      <c r="F19" s="3486">
        <v>29290</v>
      </c>
      <c r="G19" s="3557">
        <v>32171</v>
      </c>
      <c r="H19" s="3502"/>
      <c r="J19" s="801"/>
      <c r="K19" s="801"/>
      <c r="L19" s="801"/>
      <c r="M19" s="801"/>
      <c r="N19" s="801"/>
      <c r="O19" s="801"/>
      <c r="P19" s="801"/>
    </row>
    <row r="20" spans="1:16" ht="17.25" customHeight="1" x14ac:dyDescent="0.25">
      <c r="A20" s="3559" t="s">
        <v>3923</v>
      </c>
      <c r="B20" s="3491">
        <v>31714</v>
      </c>
      <c r="C20" s="3491">
        <v>11633</v>
      </c>
      <c r="D20" s="3491">
        <v>10719</v>
      </c>
      <c r="E20" s="3486">
        <v>31189</v>
      </c>
      <c r="F20" s="3486">
        <v>39257</v>
      </c>
      <c r="G20" s="3557">
        <v>43501</v>
      </c>
      <c r="H20" s="3502"/>
    </row>
    <row r="21" spans="1:16" ht="18.75" customHeight="1" x14ac:dyDescent="0.25">
      <c r="A21" s="3520" t="s">
        <v>3924</v>
      </c>
      <c r="B21" s="3491">
        <v>19388</v>
      </c>
      <c r="C21" s="3491">
        <v>20093</v>
      </c>
      <c r="D21" s="3491">
        <v>21588</v>
      </c>
      <c r="E21" s="3486">
        <v>22494</v>
      </c>
      <c r="F21" s="3486">
        <v>24022</v>
      </c>
      <c r="G21" s="3557">
        <v>25415</v>
      </c>
      <c r="H21" s="3502"/>
    </row>
    <row r="22" spans="1:16" ht="18" customHeight="1" x14ac:dyDescent="0.25">
      <c r="A22" s="3559" t="s">
        <v>3925</v>
      </c>
      <c r="B22" s="3491">
        <v>60142</v>
      </c>
      <c r="C22" s="3491">
        <v>59294</v>
      </c>
      <c r="D22" s="3491">
        <v>62273</v>
      </c>
      <c r="E22" s="3486">
        <v>66488</v>
      </c>
      <c r="F22" s="3486">
        <v>73647</v>
      </c>
      <c r="G22" s="3557">
        <v>77191</v>
      </c>
      <c r="H22" s="3502"/>
    </row>
    <row r="23" spans="1:16" ht="15.75" customHeight="1" x14ac:dyDescent="0.2">
      <c r="A23" s="3560" t="s">
        <v>3926</v>
      </c>
      <c r="B23" s="3498">
        <v>31497</v>
      </c>
      <c r="C23" s="3498">
        <v>29625</v>
      </c>
      <c r="D23" s="3498">
        <v>30218</v>
      </c>
      <c r="E23" s="3499">
        <v>34888</v>
      </c>
      <c r="F23" s="3499">
        <v>40515</v>
      </c>
      <c r="G23" s="3555">
        <v>42349</v>
      </c>
      <c r="H23" s="3556"/>
    </row>
    <row r="24" spans="1:16" ht="15.75" customHeight="1" x14ac:dyDescent="0.2">
      <c r="A24" s="3560" t="s">
        <v>3927</v>
      </c>
      <c r="B24" s="3498">
        <v>3015</v>
      </c>
      <c r="C24" s="3498">
        <v>2779</v>
      </c>
      <c r="D24" s="3498">
        <v>2706</v>
      </c>
      <c r="E24" s="3499">
        <v>3125</v>
      </c>
      <c r="F24" s="3499">
        <v>3906</v>
      </c>
      <c r="G24" s="3555">
        <v>4018</v>
      </c>
      <c r="H24" s="3556"/>
    </row>
    <row r="25" spans="1:16" ht="15.75" customHeight="1" x14ac:dyDescent="0.2">
      <c r="A25" s="3560" t="s">
        <v>3928</v>
      </c>
      <c r="B25" s="3498">
        <v>9504</v>
      </c>
      <c r="C25" s="3498">
        <v>9197</v>
      </c>
      <c r="D25" s="3498">
        <v>9559</v>
      </c>
      <c r="E25" s="3499">
        <v>10558</v>
      </c>
      <c r="F25" s="3499">
        <v>10956</v>
      </c>
      <c r="G25" s="3555">
        <v>11377</v>
      </c>
      <c r="H25" s="3556"/>
    </row>
    <row r="26" spans="1:16" ht="15.75" customHeight="1" x14ac:dyDescent="0.2">
      <c r="A26" s="3536" t="s">
        <v>3929</v>
      </c>
      <c r="B26" s="3498">
        <v>16126</v>
      </c>
      <c r="C26" s="3498">
        <v>17693</v>
      </c>
      <c r="D26" s="3498">
        <v>19790</v>
      </c>
      <c r="E26" s="3499">
        <v>17917</v>
      </c>
      <c r="F26" s="3499">
        <v>18270</v>
      </c>
      <c r="G26" s="3555">
        <v>19447</v>
      </c>
      <c r="H26" s="3556"/>
    </row>
    <row r="27" spans="1:16" s="3508" customFormat="1" ht="18.75" customHeight="1" x14ac:dyDescent="0.25">
      <c r="A27" s="3559" t="s">
        <v>3930</v>
      </c>
      <c r="B27" s="3491">
        <v>25756</v>
      </c>
      <c r="C27" s="3491">
        <v>25357</v>
      </c>
      <c r="D27" s="3491">
        <v>26042</v>
      </c>
      <c r="E27" s="3486">
        <v>27544</v>
      </c>
      <c r="F27" s="3486">
        <v>28607</v>
      </c>
      <c r="G27" s="3557">
        <v>29584</v>
      </c>
      <c r="H27" s="3502"/>
      <c r="J27" s="801"/>
      <c r="K27" s="801"/>
      <c r="L27" s="801"/>
      <c r="M27" s="801"/>
      <c r="N27" s="801"/>
      <c r="O27" s="801"/>
      <c r="P27" s="801"/>
    </row>
    <row r="28" spans="1:16" ht="13.5" customHeight="1" x14ac:dyDescent="0.2">
      <c r="A28" s="3536" t="s">
        <v>3931</v>
      </c>
      <c r="B28" s="3498">
        <v>20604</v>
      </c>
      <c r="C28" s="3498">
        <v>20849</v>
      </c>
      <c r="D28" s="3498">
        <v>21178</v>
      </c>
      <c r="E28" s="3499">
        <v>21923</v>
      </c>
      <c r="F28" s="3499">
        <v>22259</v>
      </c>
      <c r="G28" s="3555">
        <v>22617</v>
      </c>
      <c r="H28" s="3556"/>
    </row>
    <row r="29" spans="1:16" s="3508" customFormat="1" ht="15" customHeight="1" x14ac:dyDescent="0.25">
      <c r="A29" s="3561" t="s">
        <v>3932</v>
      </c>
      <c r="B29" s="3491">
        <v>27286</v>
      </c>
      <c r="C29" s="3491">
        <v>24277</v>
      </c>
      <c r="D29" s="3491">
        <v>26135</v>
      </c>
      <c r="E29" s="3486">
        <v>30262</v>
      </c>
      <c r="F29" s="3486">
        <v>32471</v>
      </c>
      <c r="G29" s="3557">
        <v>34964</v>
      </c>
      <c r="H29" s="3502"/>
      <c r="J29" s="801"/>
      <c r="K29" s="801"/>
      <c r="L29" s="801"/>
      <c r="M29" s="801"/>
      <c r="N29" s="801"/>
      <c r="O29" s="801"/>
      <c r="P29" s="801"/>
    </row>
    <row r="30" spans="1:16" ht="15" customHeight="1" x14ac:dyDescent="0.25">
      <c r="A30" s="3562" t="s">
        <v>3933</v>
      </c>
      <c r="B30" s="3491">
        <v>13688</v>
      </c>
      <c r="C30" s="3491">
        <v>11245</v>
      </c>
      <c r="D30" s="3491">
        <v>12025</v>
      </c>
      <c r="E30" s="3486">
        <v>13878</v>
      </c>
      <c r="F30" s="3486">
        <v>15459</v>
      </c>
      <c r="G30" s="3557">
        <v>16655</v>
      </c>
      <c r="H30" s="3502"/>
      <c r="I30" s="3508"/>
    </row>
    <row r="31" spans="1:16" ht="25.5" customHeight="1" x14ac:dyDescent="0.25">
      <c r="A31" s="3563" t="s">
        <v>3934</v>
      </c>
      <c r="B31" s="3491">
        <v>27485</v>
      </c>
      <c r="C31" s="3491">
        <v>28860</v>
      </c>
      <c r="D31" s="3491">
        <v>31282</v>
      </c>
      <c r="E31" s="3486">
        <v>34117</v>
      </c>
      <c r="F31" s="3486">
        <v>34836</v>
      </c>
      <c r="G31" s="3557">
        <v>39297</v>
      </c>
      <c r="H31" s="3502"/>
    </row>
    <row r="32" spans="1:16" ht="15" customHeight="1" x14ac:dyDescent="0.25">
      <c r="A32" s="3559" t="s">
        <v>3935</v>
      </c>
      <c r="B32" s="3491">
        <v>20833</v>
      </c>
      <c r="C32" s="3491">
        <v>20841</v>
      </c>
      <c r="D32" s="3491">
        <v>21846</v>
      </c>
      <c r="E32" s="3486">
        <v>23254</v>
      </c>
      <c r="F32" s="3486">
        <v>24194</v>
      </c>
      <c r="G32" s="3557">
        <v>26771</v>
      </c>
      <c r="H32" s="3502"/>
    </row>
    <row r="33" spans="1:8" ht="15" customHeight="1" x14ac:dyDescent="0.25">
      <c r="A33" s="3559" t="s">
        <v>3936</v>
      </c>
      <c r="B33" s="3491">
        <v>20305</v>
      </c>
      <c r="C33" s="3491">
        <v>20622</v>
      </c>
      <c r="D33" s="3491">
        <v>22540</v>
      </c>
      <c r="E33" s="3486">
        <v>25008</v>
      </c>
      <c r="F33" s="3486">
        <v>25881</v>
      </c>
      <c r="G33" s="3557">
        <v>28956</v>
      </c>
      <c r="H33" s="3502"/>
    </row>
    <row r="34" spans="1:8" ht="15" customHeight="1" x14ac:dyDescent="0.25">
      <c r="A34" s="3559" t="s">
        <v>3937</v>
      </c>
      <c r="B34" s="3491">
        <v>15761</v>
      </c>
      <c r="C34" s="3491">
        <v>13159</v>
      </c>
      <c r="D34" s="3491">
        <v>12257</v>
      </c>
      <c r="E34" s="3486">
        <v>13678</v>
      </c>
      <c r="F34" s="3486">
        <v>15120</v>
      </c>
      <c r="G34" s="3557">
        <v>16511</v>
      </c>
      <c r="H34" s="3502"/>
    </row>
    <row r="35" spans="1:8" ht="15" customHeight="1" x14ac:dyDescent="0.25">
      <c r="A35" s="3564" t="s">
        <v>3938</v>
      </c>
      <c r="B35" s="3491">
        <v>6910</v>
      </c>
      <c r="C35" s="3491">
        <v>5172</v>
      </c>
      <c r="D35" s="3491">
        <v>5552</v>
      </c>
      <c r="E35" s="3565">
        <v>6753</v>
      </c>
      <c r="F35" s="3486">
        <v>7460</v>
      </c>
      <c r="G35" s="3557">
        <v>7931</v>
      </c>
      <c r="H35" s="3502"/>
    </row>
    <row r="36" spans="1:8" ht="15" customHeight="1" x14ac:dyDescent="0.25">
      <c r="A36" s="3566" t="s">
        <v>3939</v>
      </c>
      <c r="B36" s="3567">
        <v>453129</v>
      </c>
      <c r="C36" s="3567">
        <v>400465</v>
      </c>
      <c r="D36" s="3567">
        <v>429223</v>
      </c>
      <c r="E36" s="3565">
        <v>500614</v>
      </c>
      <c r="F36" s="3487">
        <v>552397</v>
      </c>
      <c r="G36" s="3554">
        <v>599028</v>
      </c>
      <c r="H36" s="3502"/>
    </row>
    <row r="37" spans="1:8" ht="15" customHeight="1" x14ac:dyDescent="0.25">
      <c r="A37" s="3566" t="s">
        <v>3940</v>
      </c>
      <c r="B37" s="3485">
        <v>66388</v>
      </c>
      <c r="C37" s="3485">
        <v>54626</v>
      </c>
      <c r="D37" s="3485">
        <v>55325</v>
      </c>
      <c r="E37" s="3565">
        <v>70955</v>
      </c>
      <c r="F37" s="3487">
        <v>84613</v>
      </c>
      <c r="G37" s="3554">
        <v>94308</v>
      </c>
      <c r="H37" s="3502"/>
    </row>
    <row r="38" spans="1:8" ht="15" customHeight="1" x14ac:dyDescent="0.25">
      <c r="A38" s="3568" t="s">
        <v>3941</v>
      </c>
      <c r="B38" s="3567">
        <v>519518</v>
      </c>
      <c r="C38" s="3567">
        <v>455091</v>
      </c>
      <c r="D38" s="3567">
        <v>484548</v>
      </c>
      <c r="E38" s="3565">
        <v>571568</v>
      </c>
      <c r="F38" s="3487">
        <v>637010</v>
      </c>
      <c r="G38" s="3554">
        <v>693336</v>
      </c>
      <c r="H38" s="3502"/>
    </row>
    <row r="39" spans="1:8" ht="6.75" customHeight="1" x14ac:dyDescent="0.2">
      <c r="A39" s="3569"/>
      <c r="B39" s="3570"/>
      <c r="C39" s="3570"/>
      <c r="D39" s="3571"/>
      <c r="E39" s="3507"/>
      <c r="F39" s="3572"/>
      <c r="G39" s="3573"/>
      <c r="H39" s="3556"/>
    </row>
    <row r="40" spans="1:8" ht="15" customHeight="1" x14ac:dyDescent="0.25">
      <c r="A40" s="3574" t="s">
        <v>3942</v>
      </c>
      <c r="B40" s="3575">
        <v>18711</v>
      </c>
      <c r="C40" s="3575">
        <v>16039</v>
      </c>
      <c r="D40" s="3575">
        <v>18430</v>
      </c>
      <c r="E40" s="3486">
        <v>21306</v>
      </c>
      <c r="F40" s="3487">
        <v>21176</v>
      </c>
      <c r="G40" s="3554">
        <v>22065</v>
      </c>
      <c r="H40" s="3502"/>
    </row>
    <row r="41" spans="1:8" ht="15" customHeight="1" x14ac:dyDescent="0.25">
      <c r="A41" s="3564" t="s">
        <v>3943</v>
      </c>
      <c r="B41" s="3576">
        <v>5619</v>
      </c>
      <c r="C41" s="3576">
        <v>5693</v>
      </c>
      <c r="D41" s="3576">
        <v>6076</v>
      </c>
      <c r="E41" s="3486">
        <v>7421</v>
      </c>
      <c r="F41" s="3486">
        <v>8724</v>
      </c>
      <c r="G41" s="3557">
        <v>8664</v>
      </c>
      <c r="H41" s="3502"/>
    </row>
    <row r="42" spans="1:8" ht="15" customHeight="1" x14ac:dyDescent="0.25">
      <c r="A42" s="3564" t="s">
        <v>3944</v>
      </c>
      <c r="B42" s="3576">
        <v>2229</v>
      </c>
      <c r="C42" s="3576">
        <v>1868</v>
      </c>
      <c r="D42" s="3576">
        <v>2338</v>
      </c>
      <c r="E42" s="3486">
        <v>2811</v>
      </c>
      <c r="F42" s="3486">
        <v>3098</v>
      </c>
      <c r="G42" s="3557">
        <v>3347</v>
      </c>
      <c r="H42" s="3502"/>
    </row>
    <row r="43" spans="1:8" ht="15" customHeight="1" x14ac:dyDescent="0.25">
      <c r="A43" s="3564" t="s">
        <v>3945</v>
      </c>
      <c r="B43" s="3576">
        <v>35836</v>
      </c>
      <c r="C43" s="3576">
        <v>9099</v>
      </c>
      <c r="D43" s="3576">
        <v>8311</v>
      </c>
      <c r="E43" s="3486">
        <v>36985</v>
      </c>
      <c r="F43" s="3486">
        <v>46510</v>
      </c>
      <c r="G43" s="3557">
        <v>51636</v>
      </c>
      <c r="H43" s="3502"/>
    </row>
    <row r="44" spans="1:8" ht="15" customHeight="1" x14ac:dyDescent="0.25">
      <c r="A44" s="3564" t="s">
        <v>3946</v>
      </c>
      <c r="B44" s="3576">
        <v>25270</v>
      </c>
      <c r="C44" s="3576">
        <v>26398</v>
      </c>
      <c r="D44" s="3576">
        <v>28177</v>
      </c>
      <c r="E44" s="3486">
        <v>29553</v>
      </c>
      <c r="F44" s="3486">
        <v>31884</v>
      </c>
      <c r="G44" s="3557">
        <v>33900</v>
      </c>
      <c r="H44" s="3502"/>
    </row>
    <row r="45" spans="1:8" ht="15" customHeight="1" x14ac:dyDescent="0.25">
      <c r="A45" s="3577" t="s">
        <v>3947</v>
      </c>
      <c r="B45" s="3578">
        <v>39526</v>
      </c>
      <c r="C45" s="3578">
        <v>38616</v>
      </c>
      <c r="D45" s="3578">
        <v>42173</v>
      </c>
      <c r="E45" s="3565">
        <v>43513</v>
      </c>
      <c r="F45" s="3565">
        <v>46028</v>
      </c>
      <c r="G45" s="3579">
        <v>49374</v>
      </c>
      <c r="H45" s="3502"/>
    </row>
    <row r="46" spans="1:8" ht="15" customHeight="1" x14ac:dyDescent="0.25">
      <c r="A46" s="3510"/>
    </row>
    <row r="47" spans="1:8" ht="26.25" customHeight="1" x14ac:dyDescent="0.3">
      <c r="A47" s="6083" t="s">
        <v>3875</v>
      </c>
      <c r="B47" s="6083"/>
      <c r="C47" s="6083"/>
    </row>
    <row r="48" spans="1:8" ht="25.5" customHeight="1" x14ac:dyDescent="0.25">
      <c r="A48" s="3580"/>
    </row>
    <row r="49" spans="1:1" ht="24.75" customHeight="1" x14ac:dyDescent="0.25">
      <c r="A49" s="3581"/>
    </row>
    <row r="50" spans="1:1" ht="16.5" customHeight="1" x14ac:dyDescent="0.3"/>
    <row r="51" spans="1:1" ht="16.5" customHeight="1" x14ac:dyDescent="0.3"/>
    <row r="52" spans="1:1" ht="16.5" customHeight="1" x14ac:dyDescent="0.3"/>
    <row r="53" spans="1:1" ht="16.5" customHeight="1" x14ac:dyDescent="0.3"/>
    <row r="54" spans="1:1" ht="16.5" customHeight="1" x14ac:dyDescent="0.3"/>
    <row r="55" spans="1:1" ht="16.5" customHeight="1" x14ac:dyDescent="0.3"/>
    <row r="56" spans="1:1" ht="16.5" customHeight="1" x14ac:dyDescent="0.3"/>
    <row r="57" spans="1:1" ht="16.5" customHeight="1" x14ac:dyDescent="0.3"/>
    <row r="58" spans="1:1" ht="16.5" customHeight="1" x14ac:dyDescent="0.3"/>
    <row r="59" spans="1:1" ht="16.5" customHeight="1" x14ac:dyDescent="0.3"/>
    <row r="60" spans="1:1" ht="16.5" customHeight="1" x14ac:dyDescent="0.3"/>
    <row r="61" spans="1:1" ht="16.5" customHeight="1" x14ac:dyDescent="0.3"/>
    <row r="62" spans="1:1" ht="16.5" customHeight="1" x14ac:dyDescent="0.3"/>
    <row r="63" spans="1:1" ht="16.5" customHeight="1" x14ac:dyDescent="0.3"/>
    <row r="64" spans="1:1"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sheetData>
  <mergeCells count="2">
    <mergeCell ref="A1:E1"/>
    <mergeCell ref="A47:C47"/>
  </mergeCells>
  <hyperlinks>
    <hyperlink ref="A1:E1" location="CONTENT!B90" display="Back to Table of Contents" xr:uid="{85472B0F-131C-4C46-9C41-FF6C680C83A8}"/>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48-94FB-4771-A13D-E20CE175A0E8}">
  <dimension ref="A1:Q28"/>
  <sheetViews>
    <sheetView workbookViewId="0">
      <selection sqref="A1:E1"/>
    </sheetView>
  </sheetViews>
  <sheetFormatPr defaultColWidth="6.5" defaultRowHeight="12" x14ac:dyDescent="0.3"/>
  <cols>
    <col min="1" max="1" width="36.8984375" style="3584" customWidth="1"/>
    <col min="2" max="6" width="10.69921875" style="3584" customWidth="1"/>
    <col min="7" max="244" width="8" style="3584" customWidth="1"/>
    <col min="245" max="245" width="45.5" style="3584" customWidth="1"/>
    <col min="246" max="251" width="6.5" style="3584"/>
    <col min="252" max="252" width="45.5" style="3584" customWidth="1"/>
    <col min="253" max="257" width="6.5" style="3584"/>
    <col min="258" max="258" width="7.19921875" style="3584" customWidth="1"/>
    <col min="259" max="500" width="8" style="3584" customWidth="1"/>
    <col min="501" max="501" width="45.5" style="3584" customWidth="1"/>
    <col min="502" max="507" width="6.5" style="3584"/>
    <col min="508" max="508" width="45.5" style="3584" customWidth="1"/>
    <col min="509" max="513" width="6.5" style="3584"/>
    <col min="514" max="514" width="7.19921875" style="3584" customWidth="1"/>
    <col min="515" max="756" width="8" style="3584" customWidth="1"/>
    <col min="757" max="757" width="45.5" style="3584" customWidth="1"/>
    <col min="758" max="763" width="6.5" style="3584"/>
    <col min="764" max="764" width="45.5" style="3584" customWidth="1"/>
    <col min="765" max="769" width="6.5" style="3584"/>
    <col min="770" max="770" width="7.19921875" style="3584" customWidth="1"/>
    <col min="771" max="1012" width="8" style="3584" customWidth="1"/>
    <col min="1013" max="1013" width="45.5" style="3584" customWidth="1"/>
    <col min="1014" max="1019" width="6.5" style="3584"/>
    <col min="1020" max="1020" width="45.5" style="3584" customWidth="1"/>
    <col min="1021" max="1025" width="6.5" style="3584"/>
    <col min="1026" max="1026" width="7.19921875" style="3584" customWidth="1"/>
    <col min="1027" max="1268" width="8" style="3584" customWidth="1"/>
    <col min="1269" max="1269" width="45.5" style="3584" customWidth="1"/>
    <col min="1270" max="1275" width="6.5" style="3584"/>
    <col min="1276" max="1276" width="45.5" style="3584" customWidth="1"/>
    <col min="1277" max="1281" width="6.5" style="3584"/>
    <col min="1282" max="1282" width="7.19921875" style="3584" customWidth="1"/>
    <col min="1283" max="1524" width="8" style="3584" customWidth="1"/>
    <col min="1525" max="1525" width="45.5" style="3584" customWidth="1"/>
    <col min="1526" max="1531" width="6.5" style="3584"/>
    <col min="1532" max="1532" width="45.5" style="3584" customWidth="1"/>
    <col min="1533" max="1537" width="6.5" style="3584"/>
    <col min="1538" max="1538" width="7.19921875" style="3584" customWidth="1"/>
    <col min="1539" max="1780" width="8" style="3584" customWidth="1"/>
    <col min="1781" max="1781" width="45.5" style="3584" customWidth="1"/>
    <col min="1782" max="1787" width="6.5" style="3584"/>
    <col min="1788" max="1788" width="45.5" style="3584" customWidth="1"/>
    <col min="1789" max="1793" width="6.5" style="3584"/>
    <col min="1794" max="1794" width="7.19921875" style="3584" customWidth="1"/>
    <col min="1795" max="2036" width="8" style="3584" customWidth="1"/>
    <col min="2037" max="2037" width="45.5" style="3584" customWidth="1"/>
    <col min="2038" max="2043" width="6.5" style="3584"/>
    <col min="2044" max="2044" width="45.5" style="3584" customWidth="1"/>
    <col min="2045" max="2049" width="6.5" style="3584"/>
    <col min="2050" max="2050" width="7.19921875" style="3584" customWidth="1"/>
    <col min="2051" max="2292" width="8" style="3584" customWidth="1"/>
    <col min="2293" max="2293" width="45.5" style="3584" customWidth="1"/>
    <col min="2294" max="2299" width="6.5" style="3584"/>
    <col min="2300" max="2300" width="45.5" style="3584" customWidth="1"/>
    <col min="2301" max="2305" width="6.5" style="3584"/>
    <col min="2306" max="2306" width="7.19921875" style="3584" customWidth="1"/>
    <col min="2307" max="2548" width="8" style="3584" customWidth="1"/>
    <col min="2549" max="2549" width="45.5" style="3584" customWidth="1"/>
    <col min="2550" max="2555" width="6.5" style="3584"/>
    <col min="2556" max="2556" width="45.5" style="3584" customWidth="1"/>
    <col min="2557" max="2561" width="6.5" style="3584"/>
    <col min="2562" max="2562" width="7.19921875" style="3584" customWidth="1"/>
    <col min="2563" max="2804" width="8" style="3584" customWidth="1"/>
    <col min="2805" max="2805" width="45.5" style="3584" customWidth="1"/>
    <col min="2806" max="2811" width="6.5" style="3584"/>
    <col min="2812" max="2812" width="45.5" style="3584" customWidth="1"/>
    <col min="2813" max="2817" width="6.5" style="3584"/>
    <col min="2818" max="2818" width="7.19921875" style="3584" customWidth="1"/>
    <col min="2819" max="3060" width="8" style="3584" customWidth="1"/>
    <col min="3061" max="3061" width="45.5" style="3584" customWidth="1"/>
    <col min="3062" max="3067" width="6.5" style="3584"/>
    <col min="3068" max="3068" width="45.5" style="3584" customWidth="1"/>
    <col min="3069" max="3073" width="6.5" style="3584"/>
    <col min="3074" max="3074" width="7.19921875" style="3584" customWidth="1"/>
    <col min="3075" max="3316" width="8" style="3584" customWidth="1"/>
    <col min="3317" max="3317" width="45.5" style="3584" customWidth="1"/>
    <col min="3318" max="3323" width="6.5" style="3584"/>
    <col min="3324" max="3324" width="45.5" style="3584" customWidth="1"/>
    <col min="3325" max="3329" width="6.5" style="3584"/>
    <col min="3330" max="3330" width="7.19921875" style="3584" customWidth="1"/>
    <col min="3331" max="3572" width="8" style="3584" customWidth="1"/>
    <col min="3573" max="3573" width="45.5" style="3584" customWidth="1"/>
    <col min="3574" max="3579" width="6.5" style="3584"/>
    <col min="3580" max="3580" width="45.5" style="3584" customWidth="1"/>
    <col min="3581" max="3585" width="6.5" style="3584"/>
    <col min="3586" max="3586" width="7.19921875" style="3584" customWidth="1"/>
    <col min="3587" max="3828" width="8" style="3584" customWidth="1"/>
    <col min="3829" max="3829" width="45.5" style="3584" customWidth="1"/>
    <col min="3830" max="3835" width="6.5" style="3584"/>
    <col min="3836" max="3836" width="45.5" style="3584" customWidth="1"/>
    <col min="3837" max="3841" width="6.5" style="3584"/>
    <col min="3842" max="3842" width="7.19921875" style="3584" customWidth="1"/>
    <col min="3843" max="4084" width="8" style="3584" customWidth="1"/>
    <col min="4085" max="4085" width="45.5" style="3584" customWidth="1"/>
    <col min="4086" max="4091" width="6.5" style="3584"/>
    <col min="4092" max="4092" width="45.5" style="3584" customWidth="1"/>
    <col min="4093" max="4097" width="6.5" style="3584"/>
    <col min="4098" max="4098" width="7.19921875" style="3584" customWidth="1"/>
    <col min="4099" max="4340" width="8" style="3584" customWidth="1"/>
    <col min="4341" max="4341" width="45.5" style="3584" customWidth="1"/>
    <col min="4342" max="4347" width="6.5" style="3584"/>
    <col min="4348" max="4348" width="45.5" style="3584" customWidth="1"/>
    <col min="4349" max="4353" width="6.5" style="3584"/>
    <col min="4354" max="4354" width="7.19921875" style="3584" customWidth="1"/>
    <col min="4355" max="4596" width="8" style="3584" customWidth="1"/>
    <col min="4597" max="4597" width="45.5" style="3584" customWidth="1"/>
    <col min="4598" max="4603" width="6.5" style="3584"/>
    <col min="4604" max="4604" width="45.5" style="3584" customWidth="1"/>
    <col min="4605" max="4609" width="6.5" style="3584"/>
    <col min="4610" max="4610" width="7.19921875" style="3584" customWidth="1"/>
    <col min="4611" max="4852" width="8" style="3584" customWidth="1"/>
    <col min="4853" max="4853" width="45.5" style="3584" customWidth="1"/>
    <col min="4854" max="4859" width="6.5" style="3584"/>
    <col min="4860" max="4860" width="45.5" style="3584" customWidth="1"/>
    <col min="4861" max="4865" width="6.5" style="3584"/>
    <col min="4866" max="4866" width="7.19921875" style="3584" customWidth="1"/>
    <col min="4867" max="5108" width="8" style="3584" customWidth="1"/>
    <col min="5109" max="5109" width="45.5" style="3584" customWidth="1"/>
    <col min="5110" max="5115" width="6.5" style="3584"/>
    <col min="5116" max="5116" width="45.5" style="3584" customWidth="1"/>
    <col min="5117" max="5121" width="6.5" style="3584"/>
    <col min="5122" max="5122" width="7.19921875" style="3584" customWidth="1"/>
    <col min="5123" max="5364" width="8" style="3584" customWidth="1"/>
    <col min="5365" max="5365" width="45.5" style="3584" customWidth="1"/>
    <col min="5366" max="5371" width="6.5" style="3584"/>
    <col min="5372" max="5372" width="45.5" style="3584" customWidth="1"/>
    <col min="5373" max="5377" width="6.5" style="3584"/>
    <col min="5378" max="5378" width="7.19921875" style="3584" customWidth="1"/>
    <col min="5379" max="5620" width="8" style="3584" customWidth="1"/>
    <col min="5621" max="5621" width="45.5" style="3584" customWidth="1"/>
    <col min="5622" max="5627" width="6.5" style="3584"/>
    <col min="5628" max="5628" width="45.5" style="3584" customWidth="1"/>
    <col min="5629" max="5633" width="6.5" style="3584"/>
    <col min="5634" max="5634" width="7.19921875" style="3584" customWidth="1"/>
    <col min="5635" max="5876" width="8" style="3584" customWidth="1"/>
    <col min="5877" max="5877" width="45.5" style="3584" customWidth="1"/>
    <col min="5878" max="5883" width="6.5" style="3584"/>
    <col min="5884" max="5884" width="45.5" style="3584" customWidth="1"/>
    <col min="5885" max="5889" width="6.5" style="3584"/>
    <col min="5890" max="5890" width="7.19921875" style="3584" customWidth="1"/>
    <col min="5891" max="6132" width="8" style="3584" customWidth="1"/>
    <col min="6133" max="6133" width="45.5" style="3584" customWidth="1"/>
    <col min="6134" max="6139" width="6.5" style="3584"/>
    <col min="6140" max="6140" width="45.5" style="3584" customWidth="1"/>
    <col min="6141" max="6145" width="6.5" style="3584"/>
    <col min="6146" max="6146" width="7.19921875" style="3584" customWidth="1"/>
    <col min="6147" max="6388" width="8" style="3584" customWidth="1"/>
    <col min="6389" max="6389" width="45.5" style="3584" customWidth="1"/>
    <col min="6390" max="6395" width="6.5" style="3584"/>
    <col min="6396" max="6396" width="45.5" style="3584" customWidth="1"/>
    <col min="6397" max="6401" width="6.5" style="3584"/>
    <col min="6402" max="6402" width="7.19921875" style="3584" customWidth="1"/>
    <col min="6403" max="6644" width="8" style="3584" customWidth="1"/>
    <col min="6645" max="6645" width="45.5" style="3584" customWidth="1"/>
    <col min="6646" max="6651" width="6.5" style="3584"/>
    <col min="6652" max="6652" width="45.5" style="3584" customWidth="1"/>
    <col min="6653" max="6657" width="6.5" style="3584"/>
    <col min="6658" max="6658" width="7.19921875" style="3584" customWidth="1"/>
    <col min="6659" max="6900" width="8" style="3584" customWidth="1"/>
    <col min="6901" max="6901" width="45.5" style="3584" customWidth="1"/>
    <col min="6902" max="6907" width="6.5" style="3584"/>
    <col min="6908" max="6908" width="45.5" style="3584" customWidth="1"/>
    <col min="6909" max="6913" width="6.5" style="3584"/>
    <col min="6914" max="6914" width="7.19921875" style="3584" customWidth="1"/>
    <col min="6915" max="7156" width="8" style="3584" customWidth="1"/>
    <col min="7157" max="7157" width="45.5" style="3584" customWidth="1"/>
    <col min="7158" max="7163" width="6.5" style="3584"/>
    <col min="7164" max="7164" width="45.5" style="3584" customWidth="1"/>
    <col min="7165" max="7169" width="6.5" style="3584"/>
    <col min="7170" max="7170" width="7.19921875" style="3584" customWidth="1"/>
    <col min="7171" max="7412" width="8" style="3584" customWidth="1"/>
    <col min="7413" max="7413" width="45.5" style="3584" customWidth="1"/>
    <col min="7414" max="7419" width="6.5" style="3584"/>
    <col min="7420" max="7420" width="45.5" style="3584" customWidth="1"/>
    <col min="7421" max="7425" width="6.5" style="3584"/>
    <col min="7426" max="7426" width="7.19921875" style="3584" customWidth="1"/>
    <col min="7427" max="7668" width="8" style="3584" customWidth="1"/>
    <col min="7669" max="7669" width="45.5" style="3584" customWidth="1"/>
    <col min="7670" max="7675" width="6.5" style="3584"/>
    <col min="7676" max="7676" width="45.5" style="3584" customWidth="1"/>
    <col min="7677" max="7681" width="6.5" style="3584"/>
    <col min="7682" max="7682" width="7.19921875" style="3584" customWidth="1"/>
    <col min="7683" max="7924" width="8" style="3584" customWidth="1"/>
    <col min="7925" max="7925" width="45.5" style="3584" customWidth="1"/>
    <col min="7926" max="7931" width="6.5" style="3584"/>
    <col min="7932" max="7932" width="45.5" style="3584" customWidth="1"/>
    <col min="7933" max="7937" width="6.5" style="3584"/>
    <col min="7938" max="7938" width="7.19921875" style="3584" customWidth="1"/>
    <col min="7939" max="8180" width="8" style="3584" customWidth="1"/>
    <col min="8181" max="8181" width="45.5" style="3584" customWidth="1"/>
    <col min="8182" max="8187" width="6.5" style="3584"/>
    <col min="8188" max="8188" width="45.5" style="3584" customWidth="1"/>
    <col min="8189" max="8193" width="6.5" style="3584"/>
    <col min="8194" max="8194" width="7.19921875" style="3584" customWidth="1"/>
    <col min="8195" max="8436" width="8" style="3584" customWidth="1"/>
    <col min="8437" max="8437" width="45.5" style="3584" customWidth="1"/>
    <col min="8438" max="8443" width="6.5" style="3584"/>
    <col min="8444" max="8444" width="45.5" style="3584" customWidth="1"/>
    <col min="8445" max="8449" width="6.5" style="3584"/>
    <col min="8450" max="8450" width="7.19921875" style="3584" customWidth="1"/>
    <col min="8451" max="8692" width="8" style="3584" customWidth="1"/>
    <col min="8693" max="8693" width="45.5" style="3584" customWidth="1"/>
    <col min="8694" max="8699" width="6.5" style="3584"/>
    <col min="8700" max="8700" width="45.5" style="3584" customWidth="1"/>
    <col min="8701" max="8705" width="6.5" style="3584"/>
    <col min="8706" max="8706" width="7.19921875" style="3584" customWidth="1"/>
    <col min="8707" max="8948" width="8" style="3584" customWidth="1"/>
    <col min="8949" max="8949" width="45.5" style="3584" customWidth="1"/>
    <col min="8950" max="8955" width="6.5" style="3584"/>
    <col min="8956" max="8956" width="45.5" style="3584" customWidth="1"/>
    <col min="8957" max="8961" width="6.5" style="3584"/>
    <col min="8962" max="8962" width="7.19921875" style="3584" customWidth="1"/>
    <col min="8963" max="9204" width="8" style="3584" customWidth="1"/>
    <col min="9205" max="9205" width="45.5" style="3584" customWidth="1"/>
    <col min="9206" max="9211" width="6.5" style="3584"/>
    <col min="9212" max="9212" width="45.5" style="3584" customWidth="1"/>
    <col min="9213" max="9217" width="6.5" style="3584"/>
    <col min="9218" max="9218" width="7.19921875" style="3584" customWidth="1"/>
    <col min="9219" max="9460" width="8" style="3584" customWidth="1"/>
    <col min="9461" max="9461" width="45.5" style="3584" customWidth="1"/>
    <col min="9462" max="9467" width="6.5" style="3584"/>
    <col min="9468" max="9468" width="45.5" style="3584" customWidth="1"/>
    <col min="9469" max="9473" width="6.5" style="3584"/>
    <col min="9474" max="9474" width="7.19921875" style="3584" customWidth="1"/>
    <col min="9475" max="9716" width="8" style="3584" customWidth="1"/>
    <col min="9717" max="9717" width="45.5" style="3584" customWidth="1"/>
    <col min="9718" max="9723" width="6.5" style="3584"/>
    <col min="9724" max="9724" width="45.5" style="3584" customWidth="1"/>
    <col min="9725" max="9729" width="6.5" style="3584"/>
    <col min="9730" max="9730" width="7.19921875" style="3584" customWidth="1"/>
    <col min="9731" max="9972" width="8" style="3584" customWidth="1"/>
    <col min="9973" max="9973" width="45.5" style="3584" customWidth="1"/>
    <col min="9974" max="9979" width="6.5" style="3584"/>
    <col min="9980" max="9980" width="45.5" style="3584" customWidth="1"/>
    <col min="9981" max="9985" width="6.5" style="3584"/>
    <col min="9986" max="9986" width="7.19921875" style="3584" customWidth="1"/>
    <col min="9987" max="10228" width="8" style="3584" customWidth="1"/>
    <col min="10229" max="10229" width="45.5" style="3584" customWidth="1"/>
    <col min="10230" max="10235" width="6.5" style="3584"/>
    <col min="10236" max="10236" width="45.5" style="3584" customWidth="1"/>
    <col min="10237" max="10241" width="6.5" style="3584"/>
    <col min="10242" max="10242" width="7.19921875" style="3584" customWidth="1"/>
    <col min="10243" max="10484" width="8" style="3584" customWidth="1"/>
    <col min="10485" max="10485" width="45.5" style="3584" customWidth="1"/>
    <col min="10486" max="10491" width="6.5" style="3584"/>
    <col min="10492" max="10492" width="45.5" style="3584" customWidth="1"/>
    <col min="10493" max="10497" width="6.5" style="3584"/>
    <col min="10498" max="10498" width="7.19921875" style="3584" customWidth="1"/>
    <col min="10499" max="10740" width="8" style="3584" customWidth="1"/>
    <col min="10741" max="10741" width="45.5" style="3584" customWidth="1"/>
    <col min="10742" max="10747" width="6.5" style="3584"/>
    <col min="10748" max="10748" width="45.5" style="3584" customWidth="1"/>
    <col min="10749" max="10753" width="6.5" style="3584"/>
    <col min="10754" max="10754" width="7.19921875" style="3584" customWidth="1"/>
    <col min="10755" max="10996" width="8" style="3584" customWidth="1"/>
    <col min="10997" max="10997" width="45.5" style="3584" customWidth="1"/>
    <col min="10998" max="11003" width="6.5" style="3584"/>
    <col min="11004" max="11004" width="45.5" style="3584" customWidth="1"/>
    <col min="11005" max="11009" width="6.5" style="3584"/>
    <col min="11010" max="11010" width="7.19921875" style="3584" customWidth="1"/>
    <col min="11011" max="11252" width="8" style="3584" customWidth="1"/>
    <col min="11253" max="11253" width="45.5" style="3584" customWidth="1"/>
    <col min="11254" max="11259" width="6.5" style="3584"/>
    <col min="11260" max="11260" width="45.5" style="3584" customWidth="1"/>
    <col min="11261" max="11265" width="6.5" style="3584"/>
    <col min="11266" max="11266" width="7.19921875" style="3584" customWidth="1"/>
    <col min="11267" max="11508" width="8" style="3584" customWidth="1"/>
    <col min="11509" max="11509" width="45.5" style="3584" customWidth="1"/>
    <col min="11510" max="11515" width="6.5" style="3584"/>
    <col min="11516" max="11516" width="45.5" style="3584" customWidth="1"/>
    <col min="11517" max="11521" width="6.5" style="3584"/>
    <col min="11522" max="11522" width="7.19921875" style="3584" customWidth="1"/>
    <col min="11523" max="11764" width="8" style="3584" customWidth="1"/>
    <col min="11765" max="11765" width="45.5" style="3584" customWidth="1"/>
    <col min="11766" max="11771" width="6.5" style="3584"/>
    <col min="11772" max="11772" width="45.5" style="3584" customWidth="1"/>
    <col min="11773" max="11777" width="6.5" style="3584"/>
    <col min="11778" max="11778" width="7.19921875" style="3584" customWidth="1"/>
    <col min="11779" max="12020" width="8" style="3584" customWidth="1"/>
    <col min="12021" max="12021" width="45.5" style="3584" customWidth="1"/>
    <col min="12022" max="12027" width="6.5" style="3584"/>
    <col min="12028" max="12028" width="45.5" style="3584" customWidth="1"/>
    <col min="12029" max="12033" width="6.5" style="3584"/>
    <col min="12034" max="12034" width="7.19921875" style="3584" customWidth="1"/>
    <col min="12035" max="12276" width="8" style="3584" customWidth="1"/>
    <col min="12277" max="12277" width="45.5" style="3584" customWidth="1"/>
    <col min="12278" max="12283" width="6.5" style="3584"/>
    <col min="12284" max="12284" width="45.5" style="3584" customWidth="1"/>
    <col min="12285" max="12289" width="6.5" style="3584"/>
    <col min="12290" max="12290" width="7.19921875" style="3584" customWidth="1"/>
    <col min="12291" max="12532" width="8" style="3584" customWidth="1"/>
    <col min="12533" max="12533" width="45.5" style="3584" customWidth="1"/>
    <col min="12534" max="12539" width="6.5" style="3584"/>
    <col min="12540" max="12540" width="45.5" style="3584" customWidth="1"/>
    <col min="12541" max="12545" width="6.5" style="3584"/>
    <col min="12546" max="12546" width="7.19921875" style="3584" customWidth="1"/>
    <col min="12547" max="12788" width="8" style="3584" customWidth="1"/>
    <col min="12789" max="12789" width="45.5" style="3584" customWidth="1"/>
    <col min="12790" max="12795" width="6.5" style="3584"/>
    <col min="12796" max="12796" width="45.5" style="3584" customWidth="1"/>
    <col min="12797" max="12801" width="6.5" style="3584"/>
    <col min="12802" max="12802" width="7.19921875" style="3584" customWidth="1"/>
    <col min="12803" max="13044" width="8" style="3584" customWidth="1"/>
    <col min="13045" max="13045" width="45.5" style="3584" customWidth="1"/>
    <col min="13046" max="13051" width="6.5" style="3584"/>
    <col min="13052" max="13052" width="45.5" style="3584" customWidth="1"/>
    <col min="13053" max="13057" width="6.5" style="3584"/>
    <col min="13058" max="13058" width="7.19921875" style="3584" customWidth="1"/>
    <col min="13059" max="13300" width="8" style="3584" customWidth="1"/>
    <col min="13301" max="13301" width="45.5" style="3584" customWidth="1"/>
    <col min="13302" max="13307" width="6.5" style="3584"/>
    <col min="13308" max="13308" width="45.5" style="3584" customWidth="1"/>
    <col min="13309" max="13313" width="6.5" style="3584"/>
    <col min="13314" max="13314" width="7.19921875" style="3584" customWidth="1"/>
    <col min="13315" max="13556" width="8" style="3584" customWidth="1"/>
    <col min="13557" max="13557" width="45.5" style="3584" customWidth="1"/>
    <col min="13558" max="13563" width="6.5" style="3584"/>
    <col min="13564" max="13564" width="45.5" style="3584" customWidth="1"/>
    <col min="13565" max="13569" width="6.5" style="3584"/>
    <col min="13570" max="13570" width="7.19921875" style="3584" customWidth="1"/>
    <col min="13571" max="13812" width="8" style="3584" customWidth="1"/>
    <col min="13813" max="13813" width="45.5" style="3584" customWidth="1"/>
    <col min="13814" max="13819" width="6.5" style="3584"/>
    <col min="13820" max="13820" width="45.5" style="3584" customWidth="1"/>
    <col min="13821" max="13825" width="6.5" style="3584"/>
    <col min="13826" max="13826" width="7.19921875" style="3584" customWidth="1"/>
    <col min="13827" max="14068" width="8" style="3584" customWidth="1"/>
    <col min="14069" max="14069" width="45.5" style="3584" customWidth="1"/>
    <col min="14070" max="14075" width="6.5" style="3584"/>
    <col min="14076" max="14076" width="45.5" style="3584" customWidth="1"/>
    <col min="14077" max="14081" width="6.5" style="3584"/>
    <col min="14082" max="14082" width="7.19921875" style="3584" customWidth="1"/>
    <col min="14083" max="14324" width="8" style="3584" customWidth="1"/>
    <col min="14325" max="14325" width="45.5" style="3584" customWidth="1"/>
    <col min="14326" max="14331" width="6.5" style="3584"/>
    <col min="14332" max="14332" width="45.5" style="3584" customWidth="1"/>
    <col min="14333" max="14337" width="6.5" style="3584"/>
    <col min="14338" max="14338" width="7.19921875" style="3584" customWidth="1"/>
    <col min="14339" max="14580" width="8" style="3584" customWidth="1"/>
    <col min="14581" max="14581" width="45.5" style="3584" customWidth="1"/>
    <col min="14582" max="14587" width="6.5" style="3584"/>
    <col min="14588" max="14588" width="45.5" style="3584" customWidth="1"/>
    <col min="14589" max="14593" width="6.5" style="3584"/>
    <col min="14594" max="14594" width="7.19921875" style="3584" customWidth="1"/>
    <col min="14595" max="14836" width="8" style="3584" customWidth="1"/>
    <col min="14837" max="14837" width="45.5" style="3584" customWidth="1"/>
    <col min="14838" max="14843" width="6.5" style="3584"/>
    <col min="14844" max="14844" width="45.5" style="3584" customWidth="1"/>
    <col min="14845" max="14849" width="6.5" style="3584"/>
    <col min="14850" max="14850" width="7.19921875" style="3584" customWidth="1"/>
    <col min="14851" max="15092" width="8" style="3584" customWidth="1"/>
    <col min="15093" max="15093" width="45.5" style="3584" customWidth="1"/>
    <col min="15094" max="15099" width="6.5" style="3584"/>
    <col min="15100" max="15100" width="45.5" style="3584" customWidth="1"/>
    <col min="15101" max="15105" width="6.5" style="3584"/>
    <col min="15106" max="15106" width="7.19921875" style="3584" customWidth="1"/>
    <col min="15107" max="15348" width="8" style="3584" customWidth="1"/>
    <col min="15349" max="15349" width="45.5" style="3584" customWidth="1"/>
    <col min="15350" max="15355" width="6.5" style="3584"/>
    <col min="15356" max="15356" width="45.5" style="3584" customWidth="1"/>
    <col min="15357" max="15361" width="6.5" style="3584"/>
    <col min="15362" max="15362" width="7.19921875" style="3584" customWidth="1"/>
    <col min="15363" max="15604" width="8" style="3584" customWidth="1"/>
    <col min="15605" max="15605" width="45.5" style="3584" customWidth="1"/>
    <col min="15606" max="15611" width="6.5" style="3584"/>
    <col min="15612" max="15612" width="45.5" style="3584" customWidth="1"/>
    <col min="15613" max="15617" width="6.5" style="3584"/>
    <col min="15618" max="15618" width="7.19921875" style="3584" customWidth="1"/>
    <col min="15619" max="15860" width="8" style="3584" customWidth="1"/>
    <col min="15861" max="15861" width="45.5" style="3584" customWidth="1"/>
    <col min="15862" max="15867" width="6.5" style="3584"/>
    <col min="15868" max="15868" width="45.5" style="3584" customWidth="1"/>
    <col min="15869" max="15873" width="6.5" style="3584"/>
    <col min="15874" max="15874" width="7.19921875" style="3584" customWidth="1"/>
    <col min="15875" max="16116" width="8" style="3584" customWidth="1"/>
    <col min="16117" max="16117" width="45.5" style="3584" customWidth="1"/>
    <col min="16118" max="16123" width="6.5" style="3584"/>
    <col min="16124" max="16124" width="45.5" style="3584" customWidth="1"/>
    <col min="16125" max="16129" width="6.5" style="3584"/>
    <col min="16130" max="16130" width="7.19921875" style="3584" customWidth="1"/>
    <col min="16131" max="16372" width="8" style="3584" customWidth="1"/>
    <col min="16373" max="16373" width="45.5" style="3584" customWidth="1"/>
    <col min="16374" max="16384" width="6.5" style="3584"/>
  </cols>
  <sheetData>
    <row r="1" spans="1:17" s="801" customFormat="1" ht="14.4" x14ac:dyDescent="0.3">
      <c r="A1" s="6084" t="s">
        <v>1649</v>
      </c>
      <c r="B1" s="6084"/>
      <c r="C1" s="6084"/>
      <c r="D1" s="6084"/>
      <c r="E1" s="6084"/>
    </row>
    <row r="2" spans="1:17" x14ac:dyDescent="0.2">
      <c r="A2" s="3583" t="s">
        <v>3948</v>
      </c>
    </row>
    <row r="3" spans="1:17" x14ac:dyDescent="0.25">
      <c r="A3" s="3585"/>
      <c r="E3" s="3586"/>
      <c r="F3" s="3586"/>
      <c r="G3" s="3586" t="s">
        <v>3907</v>
      </c>
    </row>
    <row r="4" spans="1:17" ht="13.2" x14ac:dyDescent="0.25">
      <c r="A4" s="3587"/>
      <c r="B4" s="3588">
        <v>2019</v>
      </c>
      <c r="C4" s="3588">
        <v>2020</v>
      </c>
      <c r="D4" s="3588">
        <v>2021</v>
      </c>
      <c r="E4" s="3588">
        <v>2022</v>
      </c>
      <c r="F4" s="3588">
        <v>2023</v>
      </c>
      <c r="G4" s="3589">
        <v>2024</v>
      </c>
    </row>
    <row r="5" spans="1:17" ht="13.2" x14ac:dyDescent="0.25">
      <c r="A5" s="3590" t="s">
        <v>1659</v>
      </c>
      <c r="B5" s="3591">
        <v>1484</v>
      </c>
      <c r="C5" s="3592">
        <v>1489</v>
      </c>
      <c r="D5" s="3592">
        <v>1556</v>
      </c>
      <c r="E5" s="3592">
        <v>1649</v>
      </c>
      <c r="F5" s="3592">
        <v>1659</v>
      </c>
      <c r="G5" s="3593">
        <v>2000</v>
      </c>
    </row>
    <row r="6" spans="1:17" ht="13.2" x14ac:dyDescent="0.25">
      <c r="A6" s="3594" t="s">
        <v>3949</v>
      </c>
      <c r="B6" s="3545" t="s">
        <v>911</v>
      </c>
      <c r="C6" s="3545" t="s">
        <v>911</v>
      </c>
      <c r="D6" s="3545" t="s">
        <v>911</v>
      </c>
      <c r="E6" s="3545" t="s">
        <v>911</v>
      </c>
      <c r="F6" s="3545" t="s">
        <v>911</v>
      </c>
      <c r="G6" s="3530" t="s">
        <v>911</v>
      </c>
    </row>
    <row r="7" spans="1:17" ht="13.2" x14ac:dyDescent="0.25">
      <c r="A7" s="3594" t="s">
        <v>3950</v>
      </c>
      <c r="B7" s="3545">
        <v>1484</v>
      </c>
      <c r="C7" s="3545">
        <v>1489</v>
      </c>
      <c r="D7" s="3545">
        <v>1556</v>
      </c>
      <c r="E7" s="3545">
        <v>1649</v>
      </c>
      <c r="F7" s="3545">
        <v>1659</v>
      </c>
      <c r="G7" s="3530">
        <v>2000</v>
      </c>
    </row>
    <row r="8" spans="1:17" ht="13.2" x14ac:dyDescent="0.25">
      <c r="A8" s="3590" t="s">
        <v>1663</v>
      </c>
      <c r="B8" s="3595">
        <v>99</v>
      </c>
      <c r="C8" s="3595">
        <v>100</v>
      </c>
      <c r="D8" s="3595">
        <v>114</v>
      </c>
      <c r="E8" s="3595">
        <v>116</v>
      </c>
      <c r="F8" s="3595">
        <v>118</v>
      </c>
      <c r="G8" s="3596">
        <v>128</v>
      </c>
    </row>
    <row r="9" spans="1:17" s="3600" customFormat="1" ht="13.2" x14ac:dyDescent="0.25">
      <c r="A9" s="3597" t="s">
        <v>3916</v>
      </c>
      <c r="B9" s="3598">
        <v>99</v>
      </c>
      <c r="C9" s="3598">
        <v>100</v>
      </c>
      <c r="D9" s="3598">
        <v>114</v>
      </c>
      <c r="E9" s="3598">
        <v>116</v>
      </c>
      <c r="F9" s="3598">
        <v>118</v>
      </c>
      <c r="G9" s="3599">
        <v>128</v>
      </c>
      <c r="K9" s="3584"/>
      <c r="L9" s="3584"/>
      <c r="M9" s="3584"/>
      <c r="N9" s="3584"/>
      <c r="O9" s="3584"/>
      <c r="P9" s="3584"/>
      <c r="Q9" s="3584"/>
    </row>
    <row r="10" spans="1:17" ht="13.2" x14ac:dyDescent="0.25">
      <c r="A10" s="3601" t="s">
        <v>1669</v>
      </c>
      <c r="B10" s="3595">
        <v>810</v>
      </c>
      <c r="C10" s="3595">
        <v>793</v>
      </c>
      <c r="D10" s="3595">
        <v>845</v>
      </c>
      <c r="E10" s="3595">
        <v>845</v>
      </c>
      <c r="F10" s="3595">
        <v>849</v>
      </c>
      <c r="G10" s="3596">
        <v>924</v>
      </c>
    </row>
    <row r="11" spans="1:17" ht="13.2" x14ac:dyDescent="0.25">
      <c r="A11" s="3601" t="s">
        <v>1672</v>
      </c>
      <c r="B11" s="3595">
        <v>438</v>
      </c>
      <c r="C11" s="3595">
        <v>453</v>
      </c>
      <c r="D11" s="3595">
        <v>484</v>
      </c>
      <c r="E11" s="3595">
        <v>515</v>
      </c>
      <c r="F11" s="3595">
        <v>499</v>
      </c>
      <c r="G11" s="3596">
        <v>536</v>
      </c>
    </row>
    <row r="12" spans="1:17" ht="13.2" x14ac:dyDescent="0.25">
      <c r="A12" s="3590" t="s">
        <v>1848</v>
      </c>
      <c r="B12" s="3595">
        <v>138</v>
      </c>
      <c r="C12" s="3595">
        <v>146</v>
      </c>
      <c r="D12" s="3595">
        <v>164</v>
      </c>
      <c r="E12" s="3595">
        <v>172</v>
      </c>
      <c r="F12" s="3595">
        <v>172</v>
      </c>
      <c r="G12" s="3596">
        <v>190</v>
      </c>
    </row>
    <row r="13" spans="1:17" ht="26.4" x14ac:dyDescent="0.25">
      <c r="A13" s="3602" t="s">
        <v>3951</v>
      </c>
      <c r="B13" s="3595">
        <v>27485</v>
      </c>
      <c r="C13" s="3595">
        <v>28860</v>
      </c>
      <c r="D13" s="3595">
        <v>31282</v>
      </c>
      <c r="E13" s="3595">
        <v>34117</v>
      </c>
      <c r="F13" s="3595">
        <v>34836</v>
      </c>
      <c r="G13" s="3596">
        <v>39297</v>
      </c>
    </row>
    <row r="14" spans="1:17" ht="13.2" x14ac:dyDescent="0.25">
      <c r="A14" s="3601" t="s">
        <v>1686</v>
      </c>
      <c r="B14" s="3595">
        <v>10801</v>
      </c>
      <c r="C14" s="3595">
        <v>10995</v>
      </c>
      <c r="D14" s="3595">
        <v>11782</v>
      </c>
      <c r="E14" s="3595">
        <v>12566</v>
      </c>
      <c r="F14" s="3595">
        <v>12947</v>
      </c>
      <c r="G14" s="3596">
        <v>14871</v>
      </c>
    </row>
    <row r="15" spans="1:17" s="3605" customFormat="1" ht="13.2" x14ac:dyDescent="0.25">
      <c r="A15" s="3601" t="s">
        <v>1687</v>
      </c>
      <c r="B15" s="3603">
        <v>10511</v>
      </c>
      <c r="C15" s="3603">
        <v>11041</v>
      </c>
      <c r="D15" s="3603">
        <v>12343</v>
      </c>
      <c r="E15" s="3603">
        <v>13471</v>
      </c>
      <c r="F15" s="3603">
        <v>13011</v>
      </c>
      <c r="G15" s="3604">
        <v>14653</v>
      </c>
      <c r="K15" s="3584"/>
      <c r="L15" s="3584"/>
      <c r="M15" s="3584"/>
      <c r="N15" s="3584"/>
      <c r="O15" s="3584"/>
      <c r="P15" s="3584"/>
      <c r="Q15" s="3584"/>
    </row>
    <row r="16" spans="1:17" ht="13.2" x14ac:dyDescent="0.25">
      <c r="A16" s="3606" t="s">
        <v>1688</v>
      </c>
      <c r="B16" s="3607">
        <v>1206</v>
      </c>
      <c r="C16" s="3608">
        <v>1150</v>
      </c>
      <c r="D16" s="3608">
        <v>1273</v>
      </c>
      <c r="E16" s="3608">
        <v>1260</v>
      </c>
      <c r="F16" s="3608">
        <v>1327</v>
      </c>
      <c r="G16" s="3609">
        <v>1476</v>
      </c>
    </row>
    <row r="17" spans="1:7" ht="13.2" x14ac:dyDescent="0.25">
      <c r="A17" s="3610" t="s">
        <v>1713</v>
      </c>
      <c r="B17" s="3611">
        <v>52972</v>
      </c>
      <c r="C17" s="3612">
        <v>55027</v>
      </c>
      <c r="D17" s="3612">
        <v>59843</v>
      </c>
      <c r="E17" s="3612">
        <v>64711</v>
      </c>
      <c r="F17" s="3612">
        <v>65418</v>
      </c>
      <c r="G17" s="3613">
        <v>74075</v>
      </c>
    </row>
    <row r="18" spans="1:7" ht="13.2" x14ac:dyDescent="0.25">
      <c r="A18" s="3614"/>
      <c r="B18" s="3615"/>
      <c r="C18" s="3615"/>
      <c r="D18" s="3615"/>
      <c r="E18" s="3615"/>
      <c r="F18" s="3615"/>
    </row>
    <row r="19" spans="1:7" x14ac:dyDescent="0.3">
      <c r="A19" s="6085" t="s">
        <v>3952</v>
      </c>
      <c r="B19" s="6085"/>
    </row>
    <row r="25" spans="1:7" x14ac:dyDescent="0.25">
      <c r="A25" s="3616"/>
    </row>
    <row r="28" spans="1:7" x14ac:dyDescent="0.25">
      <c r="A28" s="3616"/>
    </row>
  </sheetData>
  <mergeCells count="2">
    <mergeCell ref="A1:E1"/>
    <mergeCell ref="A19:B19"/>
  </mergeCells>
  <hyperlinks>
    <hyperlink ref="A1" location="CONTENT!A1" display="Back to Table of Contents" xr:uid="{7F137432-E8EF-41B3-A24F-8E25A024E1C1}"/>
    <hyperlink ref="A1:E1" location="CONTENT!B90" display="Back to Table of Contents" xr:uid="{999E580F-6A7D-456A-8E03-05B71D353DC6}"/>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3C7A-2957-4793-BC9A-3B3413842335}">
  <dimension ref="A1:P46"/>
  <sheetViews>
    <sheetView topLeftCell="A19" workbookViewId="0">
      <selection sqref="A1:E1"/>
    </sheetView>
  </sheetViews>
  <sheetFormatPr defaultColWidth="0" defaultRowHeight="12" x14ac:dyDescent="0.3"/>
  <cols>
    <col min="1" max="1" width="47.09765625" style="3547" customWidth="1"/>
    <col min="2" max="7" width="7.59765625" style="3547" customWidth="1"/>
    <col min="8" max="8" width="9.5" style="3547" customWidth="1"/>
    <col min="9" max="9" width="10.09765625" style="3547" bestFit="1" customWidth="1"/>
    <col min="10" max="229" width="8" style="3547" customWidth="1"/>
    <col min="230" max="230" width="45.09765625" style="3547" customWidth="1"/>
    <col min="231" max="256" width="0" style="3547" hidden="1"/>
    <col min="257" max="257" width="41.5" style="3547" customWidth="1"/>
    <col min="258" max="264" width="8" style="3547" customWidth="1"/>
    <col min="265" max="265" width="10.09765625" style="3547" bestFit="1" customWidth="1"/>
    <col min="266" max="485" width="8" style="3547" customWidth="1"/>
    <col min="486" max="486" width="45.09765625" style="3547" customWidth="1"/>
    <col min="487" max="512" width="0" style="3547" hidden="1"/>
    <col min="513" max="513" width="41.5" style="3547" customWidth="1"/>
    <col min="514" max="520" width="8" style="3547" customWidth="1"/>
    <col min="521" max="521" width="10.09765625" style="3547" bestFit="1" customWidth="1"/>
    <col min="522" max="741" width="8" style="3547" customWidth="1"/>
    <col min="742" max="742" width="45.09765625" style="3547" customWidth="1"/>
    <col min="743" max="768" width="0" style="3547" hidden="1"/>
    <col min="769" max="769" width="41.5" style="3547" customWidth="1"/>
    <col min="770" max="776" width="8" style="3547" customWidth="1"/>
    <col min="777" max="777" width="10.09765625" style="3547" bestFit="1" customWidth="1"/>
    <col min="778" max="997" width="8" style="3547" customWidth="1"/>
    <col min="998" max="998" width="45.09765625" style="3547" customWidth="1"/>
    <col min="999" max="1024" width="0" style="3547" hidden="1"/>
    <col min="1025" max="1025" width="41.5" style="3547" customWidth="1"/>
    <col min="1026" max="1032" width="8" style="3547" customWidth="1"/>
    <col min="1033" max="1033" width="10.09765625" style="3547" bestFit="1" customWidth="1"/>
    <col min="1034" max="1253" width="8" style="3547" customWidth="1"/>
    <col min="1254" max="1254" width="45.09765625" style="3547" customWidth="1"/>
    <col min="1255" max="1280" width="0" style="3547" hidden="1"/>
    <col min="1281" max="1281" width="41.5" style="3547" customWidth="1"/>
    <col min="1282" max="1288" width="8" style="3547" customWidth="1"/>
    <col min="1289" max="1289" width="10.09765625" style="3547" bestFit="1" customWidth="1"/>
    <col min="1290" max="1509" width="8" style="3547" customWidth="1"/>
    <col min="1510" max="1510" width="45.09765625" style="3547" customWidth="1"/>
    <col min="1511" max="1536" width="0" style="3547" hidden="1"/>
    <col min="1537" max="1537" width="41.5" style="3547" customWidth="1"/>
    <col min="1538" max="1544" width="8" style="3547" customWidth="1"/>
    <col min="1545" max="1545" width="10.09765625" style="3547" bestFit="1" customWidth="1"/>
    <col min="1546" max="1765" width="8" style="3547" customWidth="1"/>
    <col min="1766" max="1766" width="45.09765625" style="3547" customWidth="1"/>
    <col min="1767" max="1792" width="0" style="3547" hidden="1"/>
    <col min="1793" max="1793" width="41.5" style="3547" customWidth="1"/>
    <col min="1794" max="1800" width="8" style="3547" customWidth="1"/>
    <col min="1801" max="1801" width="10.09765625" style="3547" bestFit="1" customWidth="1"/>
    <col min="1802" max="2021" width="8" style="3547" customWidth="1"/>
    <col min="2022" max="2022" width="45.09765625" style="3547" customWidth="1"/>
    <col min="2023" max="2048" width="0" style="3547" hidden="1"/>
    <col min="2049" max="2049" width="41.5" style="3547" customWidth="1"/>
    <col min="2050" max="2056" width="8" style="3547" customWidth="1"/>
    <col min="2057" max="2057" width="10.09765625" style="3547" bestFit="1" customWidth="1"/>
    <col min="2058" max="2277" width="8" style="3547" customWidth="1"/>
    <col min="2278" max="2278" width="45.09765625" style="3547" customWidth="1"/>
    <col min="2279" max="2304" width="0" style="3547" hidden="1"/>
    <col min="2305" max="2305" width="41.5" style="3547" customWidth="1"/>
    <col min="2306" max="2312" width="8" style="3547" customWidth="1"/>
    <col min="2313" max="2313" width="10.09765625" style="3547" bestFit="1" customWidth="1"/>
    <col min="2314" max="2533" width="8" style="3547" customWidth="1"/>
    <col min="2534" max="2534" width="45.09765625" style="3547" customWidth="1"/>
    <col min="2535" max="2560" width="0" style="3547" hidden="1"/>
    <col min="2561" max="2561" width="41.5" style="3547" customWidth="1"/>
    <col min="2562" max="2568" width="8" style="3547" customWidth="1"/>
    <col min="2569" max="2569" width="10.09765625" style="3547" bestFit="1" customWidth="1"/>
    <col min="2570" max="2789" width="8" style="3547" customWidth="1"/>
    <col min="2790" max="2790" width="45.09765625" style="3547" customWidth="1"/>
    <col min="2791" max="2816" width="0" style="3547" hidden="1"/>
    <col min="2817" max="2817" width="41.5" style="3547" customWidth="1"/>
    <col min="2818" max="2824" width="8" style="3547" customWidth="1"/>
    <col min="2825" max="2825" width="10.09765625" style="3547" bestFit="1" customWidth="1"/>
    <col min="2826" max="3045" width="8" style="3547" customWidth="1"/>
    <col min="3046" max="3046" width="45.09765625" style="3547" customWidth="1"/>
    <col min="3047" max="3072" width="0" style="3547" hidden="1"/>
    <col min="3073" max="3073" width="41.5" style="3547" customWidth="1"/>
    <col min="3074" max="3080" width="8" style="3547" customWidth="1"/>
    <col min="3081" max="3081" width="10.09765625" style="3547" bestFit="1" customWidth="1"/>
    <col min="3082" max="3301" width="8" style="3547" customWidth="1"/>
    <col min="3302" max="3302" width="45.09765625" style="3547" customWidth="1"/>
    <col min="3303" max="3328" width="0" style="3547" hidden="1"/>
    <col min="3329" max="3329" width="41.5" style="3547" customWidth="1"/>
    <col min="3330" max="3336" width="8" style="3547" customWidth="1"/>
    <col min="3337" max="3337" width="10.09765625" style="3547" bestFit="1" customWidth="1"/>
    <col min="3338" max="3557" width="8" style="3547" customWidth="1"/>
    <col min="3558" max="3558" width="45.09765625" style="3547" customWidth="1"/>
    <col min="3559" max="3584" width="0" style="3547" hidden="1"/>
    <col min="3585" max="3585" width="41.5" style="3547" customWidth="1"/>
    <col min="3586" max="3592" width="8" style="3547" customWidth="1"/>
    <col min="3593" max="3593" width="10.09765625" style="3547" bestFit="1" customWidth="1"/>
    <col min="3594" max="3813" width="8" style="3547" customWidth="1"/>
    <col min="3814" max="3814" width="45.09765625" style="3547" customWidth="1"/>
    <col min="3815" max="3840" width="0" style="3547" hidden="1"/>
    <col min="3841" max="3841" width="41.5" style="3547" customWidth="1"/>
    <col min="3842" max="3848" width="8" style="3547" customWidth="1"/>
    <col min="3849" max="3849" width="10.09765625" style="3547" bestFit="1" customWidth="1"/>
    <col min="3850" max="4069" width="8" style="3547" customWidth="1"/>
    <col min="4070" max="4070" width="45.09765625" style="3547" customWidth="1"/>
    <col min="4071" max="4096" width="0" style="3547" hidden="1"/>
    <col min="4097" max="4097" width="41.5" style="3547" customWidth="1"/>
    <col min="4098" max="4104" width="8" style="3547" customWidth="1"/>
    <col min="4105" max="4105" width="10.09765625" style="3547" bestFit="1" customWidth="1"/>
    <col min="4106" max="4325" width="8" style="3547" customWidth="1"/>
    <col min="4326" max="4326" width="45.09765625" style="3547" customWidth="1"/>
    <col min="4327" max="4352" width="0" style="3547" hidden="1"/>
    <col min="4353" max="4353" width="41.5" style="3547" customWidth="1"/>
    <col min="4354" max="4360" width="8" style="3547" customWidth="1"/>
    <col min="4361" max="4361" width="10.09765625" style="3547" bestFit="1" customWidth="1"/>
    <col min="4362" max="4581" width="8" style="3547" customWidth="1"/>
    <col min="4582" max="4582" width="45.09765625" style="3547" customWidth="1"/>
    <col min="4583" max="4608" width="0" style="3547" hidden="1"/>
    <col min="4609" max="4609" width="41.5" style="3547" customWidth="1"/>
    <col min="4610" max="4616" width="8" style="3547" customWidth="1"/>
    <col min="4617" max="4617" width="10.09765625" style="3547" bestFit="1" customWidth="1"/>
    <col min="4618" max="4837" width="8" style="3547" customWidth="1"/>
    <col min="4838" max="4838" width="45.09765625" style="3547" customWidth="1"/>
    <col min="4839" max="4864" width="0" style="3547" hidden="1"/>
    <col min="4865" max="4865" width="41.5" style="3547" customWidth="1"/>
    <col min="4866" max="4872" width="8" style="3547" customWidth="1"/>
    <col min="4873" max="4873" width="10.09765625" style="3547" bestFit="1" customWidth="1"/>
    <col min="4874" max="5093" width="8" style="3547" customWidth="1"/>
    <col min="5094" max="5094" width="45.09765625" style="3547" customWidth="1"/>
    <col min="5095" max="5120" width="0" style="3547" hidden="1"/>
    <col min="5121" max="5121" width="41.5" style="3547" customWidth="1"/>
    <col min="5122" max="5128" width="8" style="3547" customWidth="1"/>
    <col min="5129" max="5129" width="10.09765625" style="3547" bestFit="1" customWidth="1"/>
    <col min="5130" max="5349" width="8" style="3547" customWidth="1"/>
    <col min="5350" max="5350" width="45.09765625" style="3547" customWidth="1"/>
    <col min="5351" max="5376" width="0" style="3547" hidden="1"/>
    <col min="5377" max="5377" width="41.5" style="3547" customWidth="1"/>
    <col min="5378" max="5384" width="8" style="3547" customWidth="1"/>
    <col min="5385" max="5385" width="10.09765625" style="3547" bestFit="1" customWidth="1"/>
    <col min="5386" max="5605" width="8" style="3547" customWidth="1"/>
    <col min="5606" max="5606" width="45.09765625" style="3547" customWidth="1"/>
    <col min="5607" max="5632" width="0" style="3547" hidden="1"/>
    <col min="5633" max="5633" width="41.5" style="3547" customWidth="1"/>
    <col min="5634" max="5640" width="8" style="3547" customWidth="1"/>
    <col min="5641" max="5641" width="10.09765625" style="3547" bestFit="1" customWidth="1"/>
    <col min="5642" max="5861" width="8" style="3547" customWidth="1"/>
    <col min="5862" max="5862" width="45.09765625" style="3547" customWidth="1"/>
    <col min="5863" max="5888" width="0" style="3547" hidden="1"/>
    <col min="5889" max="5889" width="41.5" style="3547" customWidth="1"/>
    <col min="5890" max="5896" width="8" style="3547" customWidth="1"/>
    <col min="5897" max="5897" width="10.09765625" style="3547" bestFit="1" customWidth="1"/>
    <col min="5898" max="6117" width="8" style="3547" customWidth="1"/>
    <col min="6118" max="6118" width="45.09765625" style="3547" customWidth="1"/>
    <col min="6119" max="6144" width="0" style="3547" hidden="1"/>
    <col min="6145" max="6145" width="41.5" style="3547" customWidth="1"/>
    <col min="6146" max="6152" width="8" style="3547" customWidth="1"/>
    <col min="6153" max="6153" width="10.09765625" style="3547" bestFit="1" customWidth="1"/>
    <col min="6154" max="6373" width="8" style="3547" customWidth="1"/>
    <col min="6374" max="6374" width="45.09765625" style="3547" customWidth="1"/>
    <col min="6375" max="6400" width="0" style="3547" hidden="1"/>
    <col min="6401" max="6401" width="41.5" style="3547" customWidth="1"/>
    <col min="6402" max="6408" width="8" style="3547" customWidth="1"/>
    <col min="6409" max="6409" width="10.09765625" style="3547" bestFit="1" customWidth="1"/>
    <col min="6410" max="6629" width="8" style="3547" customWidth="1"/>
    <col min="6630" max="6630" width="45.09765625" style="3547" customWidth="1"/>
    <col min="6631" max="6656" width="0" style="3547" hidden="1"/>
    <col min="6657" max="6657" width="41.5" style="3547" customWidth="1"/>
    <col min="6658" max="6664" width="8" style="3547" customWidth="1"/>
    <col min="6665" max="6665" width="10.09765625" style="3547" bestFit="1" customWidth="1"/>
    <col min="6666" max="6885" width="8" style="3547" customWidth="1"/>
    <col min="6886" max="6886" width="45.09765625" style="3547" customWidth="1"/>
    <col min="6887" max="6912" width="0" style="3547" hidden="1"/>
    <col min="6913" max="6913" width="41.5" style="3547" customWidth="1"/>
    <col min="6914" max="6920" width="8" style="3547" customWidth="1"/>
    <col min="6921" max="6921" width="10.09765625" style="3547" bestFit="1" customWidth="1"/>
    <col min="6922" max="7141" width="8" style="3547" customWidth="1"/>
    <col min="7142" max="7142" width="45.09765625" style="3547" customWidth="1"/>
    <col min="7143" max="7168" width="0" style="3547" hidden="1"/>
    <col min="7169" max="7169" width="41.5" style="3547" customWidth="1"/>
    <col min="7170" max="7176" width="8" style="3547" customWidth="1"/>
    <col min="7177" max="7177" width="10.09765625" style="3547" bestFit="1" customWidth="1"/>
    <col min="7178" max="7397" width="8" style="3547" customWidth="1"/>
    <col min="7398" max="7398" width="45.09765625" style="3547" customWidth="1"/>
    <col min="7399" max="7424" width="0" style="3547" hidden="1"/>
    <col min="7425" max="7425" width="41.5" style="3547" customWidth="1"/>
    <col min="7426" max="7432" width="8" style="3547" customWidth="1"/>
    <col min="7433" max="7433" width="10.09765625" style="3547" bestFit="1" customWidth="1"/>
    <col min="7434" max="7653" width="8" style="3547" customWidth="1"/>
    <col min="7654" max="7654" width="45.09765625" style="3547" customWidth="1"/>
    <col min="7655" max="7680" width="0" style="3547" hidden="1"/>
    <col min="7681" max="7681" width="41.5" style="3547" customWidth="1"/>
    <col min="7682" max="7688" width="8" style="3547" customWidth="1"/>
    <col min="7689" max="7689" width="10.09765625" style="3547" bestFit="1" customWidth="1"/>
    <col min="7690" max="7909" width="8" style="3547" customWidth="1"/>
    <col min="7910" max="7910" width="45.09765625" style="3547" customWidth="1"/>
    <col min="7911" max="7936" width="0" style="3547" hidden="1"/>
    <col min="7937" max="7937" width="41.5" style="3547" customWidth="1"/>
    <col min="7938" max="7944" width="8" style="3547" customWidth="1"/>
    <col min="7945" max="7945" width="10.09765625" style="3547" bestFit="1" customWidth="1"/>
    <col min="7946" max="8165" width="8" style="3547" customWidth="1"/>
    <col min="8166" max="8166" width="45.09765625" style="3547" customWidth="1"/>
    <col min="8167" max="8192" width="0" style="3547" hidden="1"/>
    <col min="8193" max="8193" width="41.5" style="3547" customWidth="1"/>
    <col min="8194" max="8200" width="8" style="3547" customWidth="1"/>
    <col min="8201" max="8201" width="10.09765625" style="3547" bestFit="1" customWidth="1"/>
    <col min="8202" max="8421" width="8" style="3547" customWidth="1"/>
    <col min="8422" max="8422" width="45.09765625" style="3547" customWidth="1"/>
    <col min="8423" max="8448" width="0" style="3547" hidden="1"/>
    <col min="8449" max="8449" width="41.5" style="3547" customWidth="1"/>
    <col min="8450" max="8456" width="8" style="3547" customWidth="1"/>
    <col min="8457" max="8457" width="10.09765625" style="3547" bestFit="1" customWidth="1"/>
    <col min="8458" max="8677" width="8" style="3547" customWidth="1"/>
    <col min="8678" max="8678" width="45.09765625" style="3547" customWidth="1"/>
    <col min="8679" max="8704" width="0" style="3547" hidden="1"/>
    <col min="8705" max="8705" width="41.5" style="3547" customWidth="1"/>
    <col min="8706" max="8712" width="8" style="3547" customWidth="1"/>
    <col min="8713" max="8713" width="10.09765625" style="3547" bestFit="1" customWidth="1"/>
    <col min="8714" max="8933" width="8" style="3547" customWidth="1"/>
    <col min="8934" max="8934" width="45.09765625" style="3547" customWidth="1"/>
    <col min="8935" max="8960" width="0" style="3547" hidden="1"/>
    <col min="8961" max="8961" width="41.5" style="3547" customWidth="1"/>
    <col min="8962" max="8968" width="8" style="3547" customWidth="1"/>
    <col min="8969" max="8969" width="10.09765625" style="3547" bestFit="1" customWidth="1"/>
    <col min="8970" max="9189" width="8" style="3547" customWidth="1"/>
    <col min="9190" max="9190" width="45.09765625" style="3547" customWidth="1"/>
    <col min="9191" max="9216" width="0" style="3547" hidden="1"/>
    <col min="9217" max="9217" width="41.5" style="3547" customWidth="1"/>
    <col min="9218" max="9224" width="8" style="3547" customWidth="1"/>
    <col min="9225" max="9225" width="10.09765625" style="3547" bestFit="1" customWidth="1"/>
    <col min="9226" max="9445" width="8" style="3547" customWidth="1"/>
    <col min="9446" max="9446" width="45.09765625" style="3547" customWidth="1"/>
    <col min="9447" max="9472" width="0" style="3547" hidden="1"/>
    <col min="9473" max="9473" width="41.5" style="3547" customWidth="1"/>
    <col min="9474" max="9480" width="8" style="3547" customWidth="1"/>
    <col min="9481" max="9481" width="10.09765625" style="3547" bestFit="1" customWidth="1"/>
    <col min="9482" max="9701" width="8" style="3547" customWidth="1"/>
    <col min="9702" max="9702" width="45.09765625" style="3547" customWidth="1"/>
    <col min="9703" max="9728" width="0" style="3547" hidden="1"/>
    <col min="9729" max="9729" width="41.5" style="3547" customWidth="1"/>
    <col min="9730" max="9736" width="8" style="3547" customWidth="1"/>
    <col min="9737" max="9737" width="10.09765625" style="3547" bestFit="1" customWidth="1"/>
    <col min="9738" max="9957" width="8" style="3547" customWidth="1"/>
    <col min="9958" max="9958" width="45.09765625" style="3547" customWidth="1"/>
    <col min="9959" max="9984" width="0" style="3547" hidden="1"/>
    <col min="9985" max="9985" width="41.5" style="3547" customWidth="1"/>
    <col min="9986" max="9992" width="8" style="3547" customWidth="1"/>
    <col min="9993" max="9993" width="10.09765625" style="3547" bestFit="1" customWidth="1"/>
    <col min="9994" max="10213" width="8" style="3547" customWidth="1"/>
    <col min="10214" max="10214" width="45.09765625" style="3547" customWidth="1"/>
    <col min="10215" max="10240" width="0" style="3547" hidden="1"/>
    <col min="10241" max="10241" width="41.5" style="3547" customWidth="1"/>
    <col min="10242" max="10248" width="8" style="3547" customWidth="1"/>
    <col min="10249" max="10249" width="10.09765625" style="3547" bestFit="1" customWidth="1"/>
    <col min="10250" max="10469" width="8" style="3547" customWidth="1"/>
    <col min="10470" max="10470" width="45.09765625" style="3547" customWidth="1"/>
    <col min="10471" max="10496" width="0" style="3547" hidden="1"/>
    <col min="10497" max="10497" width="41.5" style="3547" customWidth="1"/>
    <col min="10498" max="10504" width="8" style="3547" customWidth="1"/>
    <col min="10505" max="10505" width="10.09765625" style="3547" bestFit="1" customWidth="1"/>
    <col min="10506" max="10725" width="8" style="3547" customWidth="1"/>
    <col min="10726" max="10726" width="45.09765625" style="3547" customWidth="1"/>
    <col min="10727" max="10752" width="0" style="3547" hidden="1"/>
    <col min="10753" max="10753" width="41.5" style="3547" customWidth="1"/>
    <col min="10754" max="10760" width="8" style="3547" customWidth="1"/>
    <col min="10761" max="10761" width="10.09765625" style="3547" bestFit="1" customWidth="1"/>
    <col min="10762" max="10981" width="8" style="3547" customWidth="1"/>
    <col min="10982" max="10982" width="45.09765625" style="3547" customWidth="1"/>
    <col min="10983" max="11008" width="0" style="3547" hidden="1"/>
    <col min="11009" max="11009" width="41.5" style="3547" customWidth="1"/>
    <col min="11010" max="11016" width="8" style="3547" customWidth="1"/>
    <col min="11017" max="11017" width="10.09765625" style="3547" bestFit="1" customWidth="1"/>
    <col min="11018" max="11237" width="8" style="3547" customWidth="1"/>
    <col min="11238" max="11238" width="45.09765625" style="3547" customWidth="1"/>
    <col min="11239" max="11264" width="0" style="3547" hidden="1"/>
    <col min="11265" max="11265" width="41.5" style="3547" customWidth="1"/>
    <col min="11266" max="11272" width="8" style="3547" customWidth="1"/>
    <col min="11273" max="11273" width="10.09765625" style="3547" bestFit="1" customWidth="1"/>
    <col min="11274" max="11493" width="8" style="3547" customWidth="1"/>
    <col min="11494" max="11494" width="45.09765625" style="3547" customWidth="1"/>
    <col min="11495" max="11520" width="0" style="3547" hidden="1"/>
    <col min="11521" max="11521" width="41.5" style="3547" customWidth="1"/>
    <col min="11522" max="11528" width="8" style="3547" customWidth="1"/>
    <col min="11529" max="11529" width="10.09765625" style="3547" bestFit="1" customWidth="1"/>
    <col min="11530" max="11749" width="8" style="3547" customWidth="1"/>
    <col min="11750" max="11750" width="45.09765625" style="3547" customWidth="1"/>
    <col min="11751" max="11776" width="0" style="3547" hidden="1"/>
    <col min="11777" max="11777" width="41.5" style="3547" customWidth="1"/>
    <col min="11778" max="11784" width="8" style="3547" customWidth="1"/>
    <col min="11785" max="11785" width="10.09765625" style="3547" bestFit="1" customWidth="1"/>
    <col min="11786" max="12005" width="8" style="3547" customWidth="1"/>
    <col min="12006" max="12006" width="45.09765625" style="3547" customWidth="1"/>
    <col min="12007" max="12032" width="0" style="3547" hidden="1"/>
    <col min="12033" max="12033" width="41.5" style="3547" customWidth="1"/>
    <col min="12034" max="12040" width="8" style="3547" customWidth="1"/>
    <col min="12041" max="12041" width="10.09765625" style="3547" bestFit="1" customWidth="1"/>
    <col min="12042" max="12261" width="8" style="3547" customWidth="1"/>
    <col min="12262" max="12262" width="45.09765625" style="3547" customWidth="1"/>
    <col min="12263" max="12288" width="0" style="3547" hidden="1"/>
    <col min="12289" max="12289" width="41.5" style="3547" customWidth="1"/>
    <col min="12290" max="12296" width="8" style="3547" customWidth="1"/>
    <col min="12297" max="12297" width="10.09765625" style="3547" bestFit="1" customWidth="1"/>
    <col min="12298" max="12517" width="8" style="3547" customWidth="1"/>
    <col min="12518" max="12518" width="45.09765625" style="3547" customWidth="1"/>
    <col min="12519" max="12544" width="0" style="3547" hidden="1"/>
    <col min="12545" max="12545" width="41.5" style="3547" customWidth="1"/>
    <col min="12546" max="12552" width="8" style="3547" customWidth="1"/>
    <col min="12553" max="12553" width="10.09765625" style="3547" bestFit="1" customWidth="1"/>
    <col min="12554" max="12773" width="8" style="3547" customWidth="1"/>
    <col min="12774" max="12774" width="45.09765625" style="3547" customWidth="1"/>
    <col min="12775" max="12800" width="0" style="3547" hidden="1"/>
    <col min="12801" max="12801" width="41.5" style="3547" customWidth="1"/>
    <col min="12802" max="12808" width="8" style="3547" customWidth="1"/>
    <col min="12809" max="12809" width="10.09765625" style="3547" bestFit="1" customWidth="1"/>
    <col min="12810" max="13029" width="8" style="3547" customWidth="1"/>
    <col min="13030" max="13030" width="45.09765625" style="3547" customWidth="1"/>
    <col min="13031" max="13056" width="0" style="3547" hidden="1"/>
    <col min="13057" max="13057" width="41.5" style="3547" customWidth="1"/>
    <col min="13058" max="13064" width="8" style="3547" customWidth="1"/>
    <col min="13065" max="13065" width="10.09765625" style="3547" bestFit="1" customWidth="1"/>
    <col min="13066" max="13285" width="8" style="3547" customWidth="1"/>
    <col min="13286" max="13286" width="45.09765625" style="3547" customWidth="1"/>
    <col min="13287" max="13312" width="0" style="3547" hidden="1"/>
    <col min="13313" max="13313" width="41.5" style="3547" customWidth="1"/>
    <col min="13314" max="13320" width="8" style="3547" customWidth="1"/>
    <col min="13321" max="13321" width="10.09765625" style="3547" bestFit="1" customWidth="1"/>
    <col min="13322" max="13541" width="8" style="3547" customWidth="1"/>
    <col min="13542" max="13542" width="45.09765625" style="3547" customWidth="1"/>
    <col min="13543" max="13568" width="0" style="3547" hidden="1"/>
    <col min="13569" max="13569" width="41.5" style="3547" customWidth="1"/>
    <col min="13570" max="13576" width="8" style="3547" customWidth="1"/>
    <col min="13577" max="13577" width="10.09765625" style="3547" bestFit="1" customWidth="1"/>
    <col min="13578" max="13797" width="8" style="3547" customWidth="1"/>
    <col min="13798" max="13798" width="45.09765625" style="3547" customWidth="1"/>
    <col min="13799" max="13824" width="0" style="3547" hidden="1"/>
    <col min="13825" max="13825" width="41.5" style="3547" customWidth="1"/>
    <col min="13826" max="13832" width="8" style="3547" customWidth="1"/>
    <col min="13833" max="13833" width="10.09765625" style="3547" bestFit="1" customWidth="1"/>
    <col min="13834" max="14053" width="8" style="3547" customWidth="1"/>
    <col min="14054" max="14054" width="45.09765625" style="3547" customWidth="1"/>
    <col min="14055" max="14080" width="0" style="3547" hidden="1"/>
    <col min="14081" max="14081" width="41.5" style="3547" customWidth="1"/>
    <col min="14082" max="14088" width="8" style="3547" customWidth="1"/>
    <col min="14089" max="14089" width="10.09765625" style="3547" bestFit="1" customWidth="1"/>
    <col min="14090" max="14309" width="8" style="3547" customWidth="1"/>
    <col min="14310" max="14310" width="45.09765625" style="3547" customWidth="1"/>
    <col min="14311" max="14336" width="0" style="3547" hidden="1"/>
    <col min="14337" max="14337" width="41.5" style="3547" customWidth="1"/>
    <col min="14338" max="14344" width="8" style="3547" customWidth="1"/>
    <col min="14345" max="14345" width="10.09765625" style="3547" bestFit="1" customWidth="1"/>
    <col min="14346" max="14565" width="8" style="3547" customWidth="1"/>
    <col min="14566" max="14566" width="45.09765625" style="3547" customWidth="1"/>
    <col min="14567" max="14592" width="0" style="3547" hidden="1"/>
    <col min="14593" max="14593" width="41.5" style="3547" customWidth="1"/>
    <col min="14594" max="14600" width="8" style="3547" customWidth="1"/>
    <col min="14601" max="14601" width="10.09765625" style="3547" bestFit="1" customWidth="1"/>
    <col min="14602" max="14821" width="8" style="3547" customWidth="1"/>
    <col min="14822" max="14822" width="45.09765625" style="3547" customWidth="1"/>
    <col min="14823" max="14848" width="0" style="3547" hidden="1"/>
    <col min="14849" max="14849" width="41.5" style="3547" customWidth="1"/>
    <col min="14850" max="14856" width="8" style="3547" customWidth="1"/>
    <col min="14857" max="14857" width="10.09765625" style="3547" bestFit="1" customWidth="1"/>
    <col min="14858" max="15077" width="8" style="3547" customWidth="1"/>
    <col min="15078" max="15078" width="45.09765625" style="3547" customWidth="1"/>
    <col min="15079" max="15104" width="0" style="3547" hidden="1"/>
    <col min="15105" max="15105" width="41.5" style="3547" customWidth="1"/>
    <col min="15106" max="15112" width="8" style="3547" customWidth="1"/>
    <col min="15113" max="15113" width="10.09765625" style="3547" bestFit="1" customWidth="1"/>
    <col min="15114" max="15333" width="8" style="3547" customWidth="1"/>
    <col min="15334" max="15334" width="45.09765625" style="3547" customWidth="1"/>
    <col min="15335" max="15360" width="0" style="3547" hidden="1"/>
    <col min="15361" max="15361" width="41.5" style="3547" customWidth="1"/>
    <col min="15362" max="15368" width="8" style="3547" customWidth="1"/>
    <col min="15369" max="15369" width="10.09765625" style="3547" bestFit="1" customWidth="1"/>
    <col min="15370" max="15589" width="8" style="3547" customWidth="1"/>
    <col min="15590" max="15590" width="45.09765625" style="3547" customWidth="1"/>
    <col min="15591" max="15616" width="0" style="3547" hidden="1"/>
    <col min="15617" max="15617" width="41.5" style="3547" customWidth="1"/>
    <col min="15618" max="15624" width="8" style="3547" customWidth="1"/>
    <col min="15625" max="15625" width="10.09765625" style="3547" bestFit="1" customWidth="1"/>
    <col min="15626" max="15845" width="8" style="3547" customWidth="1"/>
    <col min="15846" max="15846" width="45.09765625" style="3547" customWidth="1"/>
    <col min="15847" max="15872" width="0" style="3547" hidden="1"/>
    <col min="15873" max="15873" width="41.5" style="3547" customWidth="1"/>
    <col min="15874" max="15880" width="8" style="3547" customWidth="1"/>
    <col min="15881" max="15881" width="10.09765625" style="3547" bestFit="1" customWidth="1"/>
    <col min="15882" max="16101" width="8" style="3547" customWidth="1"/>
    <col min="16102" max="16102" width="45.09765625" style="3547" customWidth="1"/>
    <col min="16103" max="16128" width="0" style="3547" hidden="1"/>
    <col min="16129" max="16129" width="41.5" style="3547" customWidth="1"/>
    <col min="16130" max="16136" width="8" style="3547" customWidth="1"/>
    <col min="16137" max="16137" width="10.09765625" style="3547" bestFit="1" customWidth="1"/>
    <col min="16138" max="16357" width="8" style="3547" customWidth="1"/>
    <col min="16358" max="16358" width="45.09765625" style="3547" customWidth="1"/>
    <col min="16359" max="16384" width="0" style="3547" hidden="1"/>
  </cols>
  <sheetData>
    <row r="1" spans="1:16" s="801" customFormat="1" ht="14.4" x14ac:dyDescent="0.3">
      <c r="A1" s="6084" t="s">
        <v>1649</v>
      </c>
      <c r="B1" s="6084"/>
      <c r="C1" s="6084"/>
      <c r="D1" s="6084"/>
      <c r="E1" s="6084"/>
    </row>
    <row r="2" spans="1:16" x14ac:dyDescent="0.3">
      <c r="A2" s="3617" t="s">
        <v>3953</v>
      </c>
      <c r="B2" s="3618"/>
      <c r="C2" s="3618"/>
      <c r="D2" s="3618"/>
      <c r="E2" s="3618"/>
      <c r="F2" s="3618"/>
      <c r="G2" s="3618"/>
      <c r="H2" s="3618"/>
    </row>
    <row r="3" spans="1:16" x14ac:dyDescent="0.3">
      <c r="E3" s="3475"/>
      <c r="F3" s="3475"/>
    </row>
    <row r="4" spans="1:16" s="3580" customFormat="1" ht="15.6" x14ac:dyDescent="0.25">
      <c r="A4" s="3550"/>
      <c r="B4" s="3588" t="s">
        <v>3954</v>
      </c>
      <c r="C4" s="3588" t="s">
        <v>3955</v>
      </c>
      <c r="D4" s="3588" t="s">
        <v>3956</v>
      </c>
      <c r="E4" s="3588" t="s">
        <v>3957</v>
      </c>
      <c r="F4" s="3588" t="s">
        <v>3958</v>
      </c>
      <c r="G4" s="3589" t="s">
        <v>3959</v>
      </c>
      <c r="H4" s="3619"/>
      <c r="J4" s="3547"/>
      <c r="K4" s="3547"/>
      <c r="L4" s="3547"/>
      <c r="M4" s="3547"/>
      <c r="N4" s="3547"/>
      <c r="O4" s="3547"/>
      <c r="P4" s="3547"/>
    </row>
    <row r="5" spans="1:16" x14ac:dyDescent="0.25">
      <c r="A5" s="3520" t="s">
        <v>3908</v>
      </c>
      <c r="B5" s="3620">
        <v>4.2</v>
      </c>
      <c r="C5" s="3621">
        <v>-1.9</v>
      </c>
      <c r="D5" s="3621">
        <v>7.3</v>
      </c>
      <c r="E5" s="3622">
        <v>5.5</v>
      </c>
      <c r="F5" s="3622">
        <v>13.9</v>
      </c>
      <c r="G5" s="3623">
        <v>6.6</v>
      </c>
      <c r="H5" s="3624"/>
    </row>
    <row r="6" spans="1:16" s="3582" customFormat="1" x14ac:dyDescent="0.2">
      <c r="A6" s="3522" t="s">
        <v>3909</v>
      </c>
      <c r="B6" s="3625">
        <v>2.4</v>
      </c>
      <c r="C6" s="3626">
        <v>-18.100000000000001</v>
      </c>
      <c r="D6" s="3626">
        <v>-7.2</v>
      </c>
      <c r="E6" s="3627">
        <v>-10.6</v>
      </c>
      <c r="F6" s="3627">
        <v>2.8</v>
      </c>
      <c r="G6" s="3628">
        <v>-9.6999999999999993</v>
      </c>
      <c r="H6" s="3629"/>
      <c r="J6" s="3547"/>
      <c r="K6" s="3547"/>
      <c r="L6" s="3547"/>
      <c r="M6" s="3547"/>
      <c r="N6" s="3547"/>
      <c r="O6" s="3547"/>
      <c r="P6" s="3547"/>
    </row>
    <row r="7" spans="1:16" s="3582" customFormat="1" x14ac:dyDescent="0.2">
      <c r="A7" s="3522" t="s">
        <v>3910</v>
      </c>
      <c r="B7" s="3625">
        <v>4.4000000000000004</v>
      </c>
      <c r="C7" s="3626">
        <v>-0.2</v>
      </c>
      <c r="D7" s="3626">
        <v>8.6</v>
      </c>
      <c r="E7" s="3627">
        <v>7.3</v>
      </c>
      <c r="F7" s="3627">
        <v>15.2</v>
      </c>
      <c r="G7" s="3628">
        <v>8.6</v>
      </c>
      <c r="H7" s="3629"/>
      <c r="J7" s="3547"/>
      <c r="K7" s="3547"/>
      <c r="L7" s="3547"/>
      <c r="M7" s="3547"/>
      <c r="N7" s="3547"/>
      <c r="O7" s="3547"/>
      <c r="P7" s="3547"/>
    </row>
    <row r="8" spans="1:16" x14ac:dyDescent="0.25">
      <c r="A8" s="3520" t="s">
        <v>3911</v>
      </c>
      <c r="B8" s="3630">
        <v>3.3</v>
      </c>
      <c r="C8" s="3631">
        <v>-16.600000000000001</v>
      </c>
      <c r="D8" s="3631">
        <v>10.9</v>
      </c>
      <c r="E8" s="3632">
        <v>8.9</v>
      </c>
      <c r="F8" s="3632">
        <v>-6.6</v>
      </c>
      <c r="G8" s="3633">
        <v>6.8</v>
      </c>
      <c r="H8" s="3624"/>
    </row>
    <row r="9" spans="1:16" x14ac:dyDescent="0.25">
      <c r="A9" s="3520" t="s">
        <v>3912</v>
      </c>
      <c r="B9" s="3630">
        <v>1.4</v>
      </c>
      <c r="C9" s="3631">
        <v>-17.7</v>
      </c>
      <c r="D9" s="3631">
        <v>8.3000000000000007</v>
      </c>
      <c r="E9" s="3632">
        <v>9.1</v>
      </c>
      <c r="F9" s="3632">
        <v>1.9</v>
      </c>
      <c r="G9" s="3633">
        <v>1.5</v>
      </c>
      <c r="H9" s="3624"/>
    </row>
    <row r="10" spans="1:16" x14ac:dyDescent="0.25">
      <c r="A10" s="3522" t="s">
        <v>3913</v>
      </c>
      <c r="B10" s="3625">
        <v>9.3000000000000007</v>
      </c>
      <c r="C10" s="3626">
        <v>-17.2</v>
      </c>
      <c r="D10" s="3626">
        <v>-5.0999999999999996</v>
      </c>
      <c r="E10" s="3627">
        <v>-8.4</v>
      </c>
      <c r="F10" s="3627">
        <v>2.5</v>
      </c>
      <c r="G10" s="3628">
        <v>-7.8</v>
      </c>
      <c r="H10" s="3624"/>
    </row>
    <row r="11" spans="1:16" x14ac:dyDescent="0.25">
      <c r="A11" s="3522" t="s">
        <v>3914</v>
      </c>
      <c r="B11" s="3625">
        <v>1.6</v>
      </c>
      <c r="C11" s="3626">
        <v>-10.6</v>
      </c>
      <c r="D11" s="3626">
        <v>4.9000000000000004</v>
      </c>
      <c r="E11" s="3627">
        <v>12.1</v>
      </c>
      <c r="F11" s="3627">
        <v>4.2</v>
      </c>
      <c r="G11" s="3628">
        <v>3.1</v>
      </c>
      <c r="H11" s="3624"/>
    </row>
    <row r="12" spans="1:16" x14ac:dyDescent="0.25">
      <c r="A12" s="3522" t="s">
        <v>3915</v>
      </c>
      <c r="B12" s="3634">
        <v>-5.4</v>
      </c>
      <c r="C12" s="3635">
        <v>-29</v>
      </c>
      <c r="D12" s="3626">
        <v>8.9</v>
      </c>
      <c r="E12" s="3627">
        <v>6.7</v>
      </c>
      <c r="F12" s="3627">
        <v>-10</v>
      </c>
      <c r="G12" s="3628">
        <v>-6</v>
      </c>
      <c r="H12" s="3624"/>
    </row>
    <row r="13" spans="1:16" x14ac:dyDescent="0.25">
      <c r="A13" s="3522" t="s">
        <v>3916</v>
      </c>
      <c r="B13" s="3625">
        <v>6.5</v>
      </c>
      <c r="C13" s="3626">
        <v>-17.100000000000001</v>
      </c>
      <c r="D13" s="3626">
        <v>12</v>
      </c>
      <c r="E13" s="3627">
        <v>8.1</v>
      </c>
      <c r="F13" s="3627">
        <v>6.6</v>
      </c>
      <c r="G13" s="3628">
        <v>4.2</v>
      </c>
      <c r="H13" s="3624"/>
    </row>
    <row r="14" spans="1:16" x14ac:dyDescent="0.25">
      <c r="A14" s="3558" t="s">
        <v>3917</v>
      </c>
      <c r="B14" s="3630">
        <v>4.5999999999999996</v>
      </c>
      <c r="C14" s="3631">
        <v>-13.8</v>
      </c>
      <c r="D14" s="3631">
        <v>1.7</v>
      </c>
      <c r="E14" s="3632">
        <v>5.7</v>
      </c>
      <c r="F14" s="3632">
        <v>5.4</v>
      </c>
      <c r="G14" s="3633">
        <v>3.4</v>
      </c>
      <c r="H14" s="3624"/>
    </row>
    <row r="15" spans="1:16" ht="24" x14ac:dyDescent="0.25">
      <c r="A15" s="3558" t="s">
        <v>3918</v>
      </c>
      <c r="B15" s="3630">
        <v>1.6</v>
      </c>
      <c r="C15" s="3631">
        <v>-3.8</v>
      </c>
      <c r="D15" s="3631">
        <v>5.4</v>
      </c>
      <c r="E15" s="3632">
        <v>3.9</v>
      </c>
      <c r="F15" s="3632">
        <v>2.6</v>
      </c>
      <c r="G15" s="3633">
        <v>2.8</v>
      </c>
      <c r="H15" s="3624"/>
    </row>
    <row r="16" spans="1:16" x14ac:dyDescent="0.25">
      <c r="A16" s="3559" t="s">
        <v>3919</v>
      </c>
      <c r="B16" s="3630">
        <v>6</v>
      </c>
      <c r="C16" s="3631">
        <v>-28</v>
      </c>
      <c r="D16" s="3631">
        <v>22.7</v>
      </c>
      <c r="E16" s="3632">
        <v>1.3</v>
      </c>
      <c r="F16" s="3632">
        <v>9.1</v>
      </c>
      <c r="G16" s="3633">
        <v>13.3</v>
      </c>
      <c r="H16" s="3624"/>
    </row>
    <row r="17" spans="1:8" ht="24" x14ac:dyDescent="0.25">
      <c r="A17" s="3558" t="s">
        <v>3920</v>
      </c>
      <c r="B17" s="3630">
        <v>3.5</v>
      </c>
      <c r="C17" s="3631">
        <v>-11.9</v>
      </c>
      <c r="D17" s="3631">
        <v>4.0999999999999996</v>
      </c>
      <c r="E17" s="3632">
        <v>3</v>
      </c>
      <c r="F17" s="3632">
        <v>3.1</v>
      </c>
      <c r="G17" s="3633">
        <v>3.2</v>
      </c>
      <c r="H17" s="3624"/>
    </row>
    <row r="18" spans="1:8" x14ac:dyDescent="0.25">
      <c r="A18" s="3522" t="s">
        <v>3921</v>
      </c>
      <c r="B18" s="3625">
        <v>3.5</v>
      </c>
      <c r="C18" s="3626">
        <v>-11.7</v>
      </c>
      <c r="D18" s="3626">
        <v>4.0999999999999996</v>
      </c>
      <c r="E18" s="3627">
        <v>3</v>
      </c>
      <c r="F18" s="3627">
        <v>3</v>
      </c>
      <c r="G18" s="3628">
        <v>3.2</v>
      </c>
      <c r="H18" s="3624"/>
    </row>
    <row r="19" spans="1:8" x14ac:dyDescent="0.25">
      <c r="A19" s="3520" t="s">
        <v>3922</v>
      </c>
      <c r="B19" s="3630">
        <v>3.4</v>
      </c>
      <c r="C19" s="3631">
        <v>-27</v>
      </c>
      <c r="D19" s="3631">
        <v>2.7</v>
      </c>
      <c r="E19" s="3632">
        <v>5.2</v>
      </c>
      <c r="F19" s="3632">
        <v>7.3</v>
      </c>
      <c r="G19" s="3633">
        <v>4.9000000000000004</v>
      </c>
      <c r="H19" s="3624"/>
    </row>
    <row r="20" spans="1:8" x14ac:dyDescent="0.25">
      <c r="A20" s="3559" t="s">
        <v>3923</v>
      </c>
      <c r="B20" s="3630">
        <v>-1.1000000000000001</v>
      </c>
      <c r="C20" s="3631">
        <v>-65.599999999999994</v>
      </c>
      <c r="D20" s="3631">
        <v>-13.7</v>
      </c>
      <c r="E20" s="3632">
        <v>192.4</v>
      </c>
      <c r="F20" s="3632">
        <v>25.7</v>
      </c>
      <c r="G20" s="3633">
        <v>5.6</v>
      </c>
      <c r="H20" s="3624"/>
    </row>
    <row r="21" spans="1:8" x14ac:dyDescent="0.25">
      <c r="A21" s="3520" t="s">
        <v>3924</v>
      </c>
      <c r="B21" s="3630">
        <v>5.6</v>
      </c>
      <c r="C21" s="3631">
        <v>6</v>
      </c>
      <c r="D21" s="3631">
        <v>7.2</v>
      </c>
      <c r="E21" s="3632">
        <v>4</v>
      </c>
      <c r="F21" s="3632">
        <v>4</v>
      </c>
      <c r="G21" s="3633">
        <v>4.5</v>
      </c>
      <c r="H21" s="3624"/>
    </row>
    <row r="22" spans="1:8" x14ac:dyDescent="0.25">
      <c r="A22" s="3559" t="s">
        <v>3925</v>
      </c>
      <c r="B22" s="3630">
        <v>4.0999999999999996</v>
      </c>
      <c r="C22" s="3631">
        <v>5</v>
      </c>
      <c r="D22" s="3631">
        <v>4.2</v>
      </c>
      <c r="E22" s="3632">
        <v>2.1</v>
      </c>
      <c r="F22" s="3632">
        <v>3</v>
      </c>
      <c r="G22" s="3633">
        <v>4.9000000000000004</v>
      </c>
      <c r="H22" s="3624"/>
    </row>
    <row r="23" spans="1:8" x14ac:dyDescent="0.25">
      <c r="A23" s="3560" t="s">
        <v>3926</v>
      </c>
      <c r="B23" s="3625">
        <v>5.4</v>
      </c>
      <c r="C23" s="3626">
        <v>0.9</v>
      </c>
      <c r="D23" s="3626">
        <v>4.2</v>
      </c>
      <c r="E23" s="3627">
        <v>4.5</v>
      </c>
      <c r="F23" s="3627">
        <v>4.3</v>
      </c>
      <c r="G23" s="3628">
        <v>5.7</v>
      </c>
      <c r="H23" s="3624"/>
    </row>
    <row r="24" spans="1:8" x14ac:dyDescent="0.25">
      <c r="A24" s="3560" t="s">
        <v>3927</v>
      </c>
      <c r="B24" s="3625">
        <v>6.3</v>
      </c>
      <c r="C24" s="3626">
        <v>1.2</v>
      </c>
      <c r="D24" s="3626">
        <v>1.3</v>
      </c>
      <c r="E24" s="3627">
        <v>4.5</v>
      </c>
      <c r="F24" s="3627">
        <v>3.3</v>
      </c>
      <c r="G24" s="3628">
        <v>4.0999999999999996</v>
      </c>
      <c r="H24" s="3624"/>
    </row>
    <row r="25" spans="1:8" x14ac:dyDescent="0.25">
      <c r="A25" s="3560" t="s">
        <v>3928</v>
      </c>
      <c r="B25" s="3625">
        <v>-6.2</v>
      </c>
      <c r="C25" s="3626">
        <v>2.4</v>
      </c>
      <c r="D25" s="3626">
        <v>3.1</v>
      </c>
      <c r="E25" s="3627">
        <v>4.0999999999999996</v>
      </c>
      <c r="F25" s="3627">
        <v>4.5999999999999996</v>
      </c>
      <c r="G25" s="3628">
        <v>3.9</v>
      </c>
      <c r="H25" s="3624"/>
    </row>
    <row r="26" spans="1:8" x14ac:dyDescent="0.25">
      <c r="A26" s="3536" t="s">
        <v>3929</v>
      </c>
      <c r="B26" s="3625">
        <v>9.3000000000000007</v>
      </c>
      <c r="C26" s="3626">
        <v>15.1</v>
      </c>
      <c r="D26" s="3626">
        <v>5.3</v>
      </c>
      <c r="E26" s="3627">
        <v>-2.8</v>
      </c>
      <c r="F26" s="3627">
        <v>-0.5</v>
      </c>
      <c r="G26" s="3628">
        <v>3.9</v>
      </c>
      <c r="H26" s="3624"/>
    </row>
    <row r="27" spans="1:8" x14ac:dyDescent="0.25">
      <c r="A27" s="3559" t="s">
        <v>3930</v>
      </c>
      <c r="B27" s="3630">
        <v>3.4</v>
      </c>
      <c r="C27" s="3631">
        <v>-1.8</v>
      </c>
      <c r="D27" s="3631">
        <v>1.4</v>
      </c>
      <c r="E27" s="3632">
        <v>1.6</v>
      </c>
      <c r="F27" s="3632">
        <v>1.9</v>
      </c>
      <c r="G27" s="3633">
        <v>2</v>
      </c>
      <c r="H27" s="3624"/>
    </row>
    <row r="28" spans="1:8" x14ac:dyDescent="0.25">
      <c r="A28" s="3536" t="s">
        <v>3960</v>
      </c>
      <c r="B28" s="3625">
        <v>3.1</v>
      </c>
      <c r="C28" s="3626">
        <v>1.4</v>
      </c>
      <c r="D28" s="3626">
        <v>0.9</v>
      </c>
      <c r="E28" s="3627">
        <v>0.9</v>
      </c>
      <c r="F28" s="3627">
        <v>1.1000000000000001</v>
      </c>
      <c r="G28" s="3628">
        <v>1.2</v>
      </c>
      <c r="H28" s="3624"/>
    </row>
    <row r="29" spans="1:8" x14ac:dyDescent="0.25">
      <c r="A29" s="3561" t="s">
        <v>3932</v>
      </c>
      <c r="B29" s="3630">
        <v>3.3</v>
      </c>
      <c r="C29" s="3631">
        <v>-13.2</v>
      </c>
      <c r="D29" s="3631">
        <v>3.5</v>
      </c>
      <c r="E29" s="3632">
        <v>4.5</v>
      </c>
      <c r="F29" s="3632">
        <v>0.3</v>
      </c>
      <c r="G29" s="3633">
        <v>3.8</v>
      </c>
      <c r="H29" s="3624"/>
    </row>
    <row r="30" spans="1:8" x14ac:dyDescent="0.25">
      <c r="A30" s="3562" t="s">
        <v>3933</v>
      </c>
      <c r="B30" s="3630">
        <v>5.2</v>
      </c>
      <c r="C30" s="3631">
        <v>-19.899999999999999</v>
      </c>
      <c r="D30" s="3631">
        <v>2.8</v>
      </c>
      <c r="E30" s="3632">
        <v>4.0999999999999996</v>
      </c>
      <c r="F30" s="3632">
        <v>4</v>
      </c>
      <c r="G30" s="3633">
        <v>3.9</v>
      </c>
      <c r="H30" s="3624"/>
    </row>
    <row r="31" spans="1:8" x14ac:dyDescent="0.25">
      <c r="A31" s="3561" t="s">
        <v>3934</v>
      </c>
      <c r="B31" s="3630">
        <v>1.2</v>
      </c>
      <c r="C31" s="3631">
        <v>-1.5</v>
      </c>
      <c r="D31" s="3631">
        <v>1</v>
      </c>
      <c r="E31" s="3632">
        <v>5.7</v>
      </c>
      <c r="F31" s="3632">
        <v>-0.9</v>
      </c>
      <c r="G31" s="3633">
        <v>7.2</v>
      </c>
      <c r="H31" s="3624"/>
    </row>
    <row r="32" spans="1:8" x14ac:dyDescent="0.25">
      <c r="A32" s="3559" t="s">
        <v>3935</v>
      </c>
      <c r="B32" s="3630">
        <v>1.1000000000000001</v>
      </c>
      <c r="C32" s="3631">
        <v>-3.6</v>
      </c>
      <c r="D32" s="3631">
        <v>-0.1</v>
      </c>
      <c r="E32" s="3632">
        <v>3.5</v>
      </c>
      <c r="F32" s="3632">
        <v>1.1000000000000001</v>
      </c>
      <c r="G32" s="3633">
        <v>6</v>
      </c>
      <c r="H32" s="3624"/>
    </row>
    <row r="33" spans="1:16" x14ac:dyDescent="0.25">
      <c r="A33" s="3559" t="s">
        <v>3936</v>
      </c>
      <c r="B33" s="3630">
        <v>3.2</v>
      </c>
      <c r="C33" s="3631">
        <v>-0.6</v>
      </c>
      <c r="D33" s="3631">
        <v>4.7</v>
      </c>
      <c r="E33" s="3632">
        <v>6.2</v>
      </c>
      <c r="F33" s="3632">
        <v>-1</v>
      </c>
      <c r="G33" s="3633">
        <v>5.9</v>
      </c>
      <c r="H33" s="3624"/>
    </row>
    <row r="34" spans="1:16" x14ac:dyDescent="0.25">
      <c r="A34" s="3559" t="s">
        <v>3937</v>
      </c>
      <c r="B34" s="3630">
        <v>4.2</v>
      </c>
      <c r="C34" s="3631">
        <v>-30.4</v>
      </c>
      <c r="D34" s="3631">
        <v>-9.3000000000000007</v>
      </c>
      <c r="E34" s="3632">
        <v>7.8</v>
      </c>
      <c r="F34" s="3632">
        <v>4.3</v>
      </c>
      <c r="G34" s="3633">
        <v>4.7</v>
      </c>
      <c r="H34" s="3624"/>
    </row>
    <row r="35" spans="1:16" x14ac:dyDescent="0.25">
      <c r="A35" s="3564" t="s">
        <v>3938</v>
      </c>
      <c r="B35" s="3630">
        <v>3.3</v>
      </c>
      <c r="C35" s="3631">
        <v>-27.5</v>
      </c>
      <c r="D35" s="3631">
        <v>2.5</v>
      </c>
      <c r="E35" s="3636">
        <v>9.6999999999999993</v>
      </c>
      <c r="F35" s="3636">
        <v>4.3</v>
      </c>
      <c r="G35" s="3633">
        <v>2</v>
      </c>
      <c r="H35" s="3624"/>
    </row>
    <row r="36" spans="1:16" x14ac:dyDescent="0.25">
      <c r="A36" s="3566" t="s">
        <v>3961</v>
      </c>
      <c r="B36" s="3637">
        <v>3</v>
      </c>
      <c r="C36" s="3638">
        <v>-13.9</v>
      </c>
      <c r="D36" s="3638">
        <v>4</v>
      </c>
      <c r="E36" s="3636">
        <v>9.3000000000000007</v>
      </c>
      <c r="F36" s="3636">
        <v>4.5999999999999996</v>
      </c>
      <c r="G36" s="3623">
        <v>4.7</v>
      </c>
      <c r="H36" s="3624"/>
    </row>
    <row r="37" spans="1:16" s="3582" customFormat="1" x14ac:dyDescent="0.25">
      <c r="A37" s="3566" t="s">
        <v>3962</v>
      </c>
      <c r="B37" s="3637">
        <v>1.9</v>
      </c>
      <c r="C37" s="3638">
        <v>-16</v>
      </c>
      <c r="D37" s="3638">
        <v>-1.2</v>
      </c>
      <c r="E37" s="3636">
        <v>1.1000000000000001</v>
      </c>
      <c r="F37" s="3636">
        <v>5.4</v>
      </c>
      <c r="G37" s="3623">
        <v>6.3</v>
      </c>
      <c r="H37" s="3624"/>
      <c r="J37" s="3547"/>
      <c r="K37" s="3547"/>
      <c r="L37" s="3547"/>
      <c r="M37" s="3547"/>
      <c r="N37" s="3547"/>
      <c r="O37" s="3547"/>
      <c r="P37" s="3547"/>
    </row>
    <row r="38" spans="1:16" x14ac:dyDescent="0.25">
      <c r="A38" s="3566" t="s">
        <v>3963</v>
      </c>
      <c r="B38" s="3637">
        <v>2.9</v>
      </c>
      <c r="C38" s="3638">
        <v>-14.2</v>
      </c>
      <c r="D38" s="3638">
        <v>3.3</v>
      </c>
      <c r="E38" s="3636">
        <v>8.3000000000000007</v>
      </c>
      <c r="F38" s="3636">
        <v>4.7</v>
      </c>
      <c r="G38" s="3623">
        <v>4.9000000000000004</v>
      </c>
      <c r="H38" s="3624"/>
    </row>
    <row r="39" spans="1:16" x14ac:dyDescent="0.25">
      <c r="A39" s="3510"/>
      <c r="B39" s="3639"/>
      <c r="C39" s="3639"/>
      <c r="D39" s="3639"/>
      <c r="E39" s="3636"/>
      <c r="F39" s="3636"/>
      <c r="G39" s="3623"/>
      <c r="H39" s="3624"/>
    </row>
    <row r="40" spans="1:16" x14ac:dyDescent="0.25">
      <c r="A40" s="3574" t="s">
        <v>3942</v>
      </c>
      <c r="B40" s="3620">
        <v>-3.2</v>
      </c>
      <c r="C40" s="3621">
        <v>-21.9</v>
      </c>
      <c r="D40" s="3621">
        <v>6.5</v>
      </c>
      <c r="E40" s="3632">
        <v>11.8</v>
      </c>
      <c r="F40" s="3632">
        <v>-11.2</v>
      </c>
      <c r="G40" s="3623">
        <v>-1</v>
      </c>
      <c r="H40" s="3624"/>
    </row>
    <row r="41" spans="1:16" x14ac:dyDescent="0.25">
      <c r="A41" s="3564" t="s">
        <v>3943</v>
      </c>
      <c r="B41" s="3630">
        <v>3.4</v>
      </c>
      <c r="C41" s="3631">
        <v>-9.6999999999999993</v>
      </c>
      <c r="D41" s="3631">
        <v>3</v>
      </c>
      <c r="E41" s="3632">
        <v>16</v>
      </c>
      <c r="F41" s="3632">
        <v>-1.4</v>
      </c>
      <c r="G41" s="3633">
        <v>-0.6</v>
      </c>
      <c r="H41" s="3624"/>
    </row>
    <row r="42" spans="1:16" x14ac:dyDescent="0.25">
      <c r="A42" s="3564" t="s">
        <v>3944</v>
      </c>
      <c r="B42" s="3630">
        <v>-19</v>
      </c>
      <c r="C42" s="3631">
        <v>-18</v>
      </c>
      <c r="D42" s="3631">
        <v>20</v>
      </c>
      <c r="E42" s="3632">
        <v>10</v>
      </c>
      <c r="F42" s="3632">
        <v>2.9</v>
      </c>
      <c r="G42" s="3633">
        <v>3.6</v>
      </c>
      <c r="H42" s="3624"/>
    </row>
    <row r="43" spans="1:16" x14ac:dyDescent="0.25">
      <c r="A43" s="3564" t="s">
        <v>3945</v>
      </c>
      <c r="B43" s="3630">
        <v>0.2</v>
      </c>
      <c r="C43" s="3631">
        <v>-78.599999999999994</v>
      </c>
      <c r="D43" s="3631">
        <v>-21.8</v>
      </c>
      <c r="E43" s="3632">
        <v>250.7</v>
      </c>
      <c r="F43" s="3632">
        <v>24.7</v>
      </c>
      <c r="G43" s="3633">
        <v>5.7</v>
      </c>
      <c r="H43" s="3624"/>
    </row>
    <row r="44" spans="1:16" x14ac:dyDescent="0.25">
      <c r="A44" s="3564" t="s">
        <v>3946</v>
      </c>
      <c r="B44" s="3630">
        <v>3.7</v>
      </c>
      <c r="C44" s="3631">
        <v>1.5</v>
      </c>
      <c r="D44" s="3631">
        <v>6.9</v>
      </c>
      <c r="E44" s="3632">
        <v>1.8</v>
      </c>
      <c r="F44" s="3632">
        <v>3.6</v>
      </c>
      <c r="G44" s="3633">
        <v>4</v>
      </c>
      <c r="H44" s="3624"/>
    </row>
    <row r="45" spans="1:16" x14ac:dyDescent="0.25">
      <c r="A45" s="3577" t="s">
        <v>3964</v>
      </c>
      <c r="B45" s="3640">
        <v>4.8</v>
      </c>
      <c r="C45" s="3641">
        <v>-1.1000000000000001</v>
      </c>
      <c r="D45" s="3641">
        <v>5.5</v>
      </c>
      <c r="E45" s="3642">
        <v>0</v>
      </c>
      <c r="F45" s="3642">
        <v>0</v>
      </c>
      <c r="G45" s="3633">
        <v>3.2</v>
      </c>
      <c r="H45" s="3624"/>
    </row>
    <row r="46" spans="1:16" x14ac:dyDescent="0.25">
      <c r="A46" s="3510" t="s">
        <v>3905</v>
      </c>
      <c r="G46" s="3643"/>
    </row>
  </sheetData>
  <mergeCells count="1">
    <mergeCell ref="A1:E1"/>
  </mergeCells>
  <hyperlinks>
    <hyperlink ref="A1" location="CONTENT!A1" display="Back to Table of Contents" xr:uid="{ACA27086-30D6-4B6B-AC59-1140D325385F}"/>
    <hyperlink ref="A1:E1" location="CONTENT!B90" display="Back to Table of Contents" xr:uid="{5A5E36D6-B817-4069-8947-E98481D32B4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DCEF-D392-46B2-AC2B-165E2B959EBC}">
  <dimension ref="A1:N20"/>
  <sheetViews>
    <sheetView workbookViewId="0">
      <selection sqref="A1:G1"/>
    </sheetView>
  </sheetViews>
  <sheetFormatPr defaultColWidth="8.3984375" defaultRowHeight="15.6" x14ac:dyDescent="0.3"/>
  <cols>
    <col min="1" max="1" width="24" style="273" customWidth="1"/>
    <col min="2" max="2" width="13.19921875" style="273" customWidth="1"/>
    <col min="3" max="3" width="11.09765625" style="273" customWidth="1"/>
    <col min="4" max="4" width="11.19921875" style="273" customWidth="1"/>
    <col min="5" max="5" width="13" style="273" customWidth="1"/>
    <col min="6" max="7" width="11.5" style="273" customWidth="1"/>
    <col min="8" max="8" width="13" style="273" customWidth="1"/>
    <col min="9" max="9" width="13.19921875" style="273" customWidth="1"/>
    <col min="10" max="10" width="6.8984375" style="273" customWidth="1"/>
    <col min="11" max="11" width="8.3984375" style="273"/>
    <col min="12" max="12" width="10.8984375" style="273" bestFit="1" customWidth="1"/>
    <col min="13" max="14" width="10.59765625" style="273" customWidth="1"/>
    <col min="15" max="16384" width="8.3984375" style="273"/>
  </cols>
  <sheetData>
    <row r="1" spans="1:14" x14ac:dyDescent="0.3">
      <c r="A1" s="5863" t="s">
        <v>0</v>
      </c>
      <c r="B1" s="5863"/>
      <c r="C1" s="5863"/>
      <c r="D1" s="5863"/>
      <c r="E1" s="5863"/>
      <c r="F1" s="5863"/>
      <c r="G1" s="5863"/>
    </row>
    <row r="2" spans="1:14" ht="28.5" customHeight="1" x14ac:dyDescent="0.3">
      <c r="A2" s="270" t="s">
        <v>310</v>
      </c>
    </row>
    <row r="3" spans="1:14" ht="31.5" customHeight="1" thickBot="1" x14ac:dyDescent="0.35">
      <c r="A3" s="4913" t="s">
        <v>311</v>
      </c>
      <c r="B3" s="4144"/>
    </row>
    <row r="4" spans="1:14" ht="29.25" customHeight="1" thickBot="1" x14ac:dyDescent="0.35">
      <c r="A4" s="4675"/>
      <c r="B4" s="4091" t="s">
        <v>312</v>
      </c>
      <c r="C4" s="4092"/>
      <c r="D4" s="4092"/>
      <c r="E4" s="4091" t="s">
        <v>313</v>
      </c>
      <c r="F4" s="4092"/>
      <c r="G4" s="4092"/>
      <c r="H4" s="4093" t="s">
        <v>314</v>
      </c>
      <c r="I4" s="4094"/>
    </row>
    <row r="5" spans="1:14" ht="36" customHeight="1" thickBot="1" x14ac:dyDescent="0.35">
      <c r="A5" s="4819" t="s">
        <v>315</v>
      </c>
      <c r="B5" s="4095" t="s">
        <v>223</v>
      </c>
      <c r="C5" s="4096" t="s">
        <v>63</v>
      </c>
      <c r="D5" s="4097" t="s">
        <v>224</v>
      </c>
      <c r="E5" s="4095" t="s">
        <v>223</v>
      </c>
      <c r="F5" s="4096" t="s">
        <v>63</v>
      </c>
      <c r="G5" s="4097" t="s">
        <v>224</v>
      </c>
      <c r="H5" s="4095" t="s">
        <v>316</v>
      </c>
      <c r="I5" s="4098" t="s">
        <v>317</v>
      </c>
    </row>
    <row r="6" spans="1:14" ht="24.9" customHeight="1" x14ac:dyDescent="0.3">
      <c r="A6" s="4751" t="s">
        <v>318</v>
      </c>
      <c r="B6" s="4099">
        <v>118431</v>
      </c>
      <c r="C6" s="4074">
        <v>58615</v>
      </c>
      <c r="D6" s="4100">
        <v>59816</v>
      </c>
      <c r="E6" s="4099">
        <v>106332</v>
      </c>
      <c r="F6" s="4074">
        <v>51884</v>
      </c>
      <c r="G6" s="4100">
        <v>54448</v>
      </c>
      <c r="H6" s="4101">
        <v>-12099</v>
      </c>
      <c r="I6" s="4102">
        <v>-0.97489170592923724</v>
      </c>
    </row>
    <row r="7" spans="1:14" ht="24.9" customHeight="1" x14ac:dyDescent="0.3">
      <c r="A7" s="4751" t="s">
        <v>319</v>
      </c>
      <c r="B7" s="4099">
        <v>136268</v>
      </c>
      <c r="C7" s="4074">
        <v>67898</v>
      </c>
      <c r="D7" s="4100">
        <v>68370</v>
      </c>
      <c r="E7" s="4099">
        <v>140856</v>
      </c>
      <c r="F7" s="4074">
        <v>69843</v>
      </c>
      <c r="G7" s="4100">
        <v>71013</v>
      </c>
      <c r="H7" s="4101">
        <v>4588</v>
      </c>
      <c r="I7" s="4103">
        <v>0.30149501215761543</v>
      </c>
    </row>
    <row r="8" spans="1:14" ht="24.9" customHeight="1" x14ac:dyDescent="0.3">
      <c r="A8" s="4751" t="s">
        <v>320</v>
      </c>
      <c r="B8" s="4099">
        <v>106267</v>
      </c>
      <c r="C8" s="4074">
        <v>52672</v>
      </c>
      <c r="D8" s="4100">
        <v>53595</v>
      </c>
      <c r="E8" s="4099">
        <v>111195</v>
      </c>
      <c r="F8" s="4074">
        <v>54879</v>
      </c>
      <c r="G8" s="4100">
        <v>56316</v>
      </c>
      <c r="H8" s="4101">
        <v>4928</v>
      </c>
      <c r="I8" s="4103">
        <v>0.41294684703172546</v>
      </c>
    </row>
    <row r="9" spans="1:14" ht="24.9" customHeight="1" x14ac:dyDescent="0.3">
      <c r="A9" s="4751" t="s">
        <v>321</v>
      </c>
      <c r="B9" s="4099">
        <v>135406</v>
      </c>
      <c r="C9" s="4074">
        <v>67156</v>
      </c>
      <c r="D9" s="4100">
        <v>68250</v>
      </c>
      <c r="E9" s="4099">
        <v>138529</v>
      </c>
      <c r="F9" s="4074">
        <v>68282</v>
      </c>
      <c r="G9" s="4100">
        <v>70247</v>
      </c>
      <c r="H9" s="4101">
        <v>3123</v>
      </c>
      <c r="I9" s="4103">
        <v>0.20750606326349619</v>
      </c>
    </row>
    <row r="10" spans="1:14" ht="24.9" customHeight="1" x14ac:dyDescent="0.3">
      <c r="A10" s="4751" t="s">
        <v>322</v>
      </c>
      <c r="B10" s="4099">
        <v>110907</v>
      </c>
      <c r="C10" s="4074">
        <v>55066</v>
      </c>
      <c r="D10" s="4100">
        <v>55841</v>
      </c>
      <c r="E10" s="4099">
        <v>110783</v>
      </c>
      <c r="F10" s="4074">
        <v>54203</v>
      </c>
      <c r="G10" s="4100">
        <v>56580</v>
      </c>
      <c r="H10" s="4101">
        <v>-124</v>
      </c>
      <c r="I10" s="4103">
        <v>-1.0169295196083006E-2</v>
      </c>
    </row>
    <row r="11" spans="1:14" ht="24.9" customHeight="1" x14ac:dyDescent="0.3">
      <c r="A11" s="4751" t="s">
        <v>323</v>
      </c>
      <c r="B11" s="4099">
        <v>67906</v>
      </c>
      <c r="C11" s="4074">
        <v>33485</v>
      </c>
      <c r="D11" s="4100">
        <v>34421</v>
      </c>
      <c r="E11" s="4099">
        <v>67779</v>
      </c>
      <c r="F11" s="4074">
        <v>33844</v>
      </c>
      <c r="G11" s="4100">
        <v>33935</v>
      </c>
      <c r="H11" s="4101">
        <v>-127</v>
      </c>
      <c r="I11" s="4103">
        <v>-1.7016583362849946E-2</v>
      </c>
    </row>
    <row r="12" spans="1:14" ht="24.9" customHeight="1" x14ac:dyDescent="0.3">
      <c r="A12" s="4751" t="s">
        <v>324</v>
      </c>
      <c r="B12" s="4099">
        <v>362292</v>
      </c>
      <c r="C12" s="4074">
        <v>176603</v>
      </c>
      <c r="D12" s="4100">
        <v>185689</v>
      </c>
      <c r="E12" s="4099">
        <v>340780</v>
      </c>
      <c r="F12" s="4074">
        <v>165285</v>
      </c>
      <c r="G12" s="4100">
        <v>175495</v>
      </c>
      <c r="H12" s="4101">
        <v>-21512</v>
      </c>
      <c r="I12" s="4103">
        <v>-0.55494002126911246</v>
      </c>
    </row>
    <row r="13" spans="1:14" ht="24.9" customHeight="1" x14ac:dyDescent="0.3">
      <c r="A13" s="4751" t="s">
        <v>325</v>
      </c>
      <c r="B13" s="4099">
        <v>82302</v>
      </c>
      <c r="C13" s="4074">
        <v>40910</v>
      </c>
      <c r="D13" s="4100">
        <v>41392</v>
      </c>
      <c r="E13" s="4099">
        <v>85538</v>
      </c>
      <c r="F13" s="4074">
        <v>42916</v>
      </c>
      <c r="G13" s="4100">
        <v>42622</v>
      </c>
      <c r="H13" s="4101">
        <v>3236</v>
      </c>
      <c r="I13" s="4103">
        <v>0.35120905263619218</v>
      </c>
    </row>
    <row r="14" spans="1:14" ht="24.9" customHeight="1" thickBot="1" x14ac:dyDescent="0.35">
      <c r="A14" s="4751" t="s">
        <v>326</v>
      </c>
      <c r="B14" s="4099">
        <v>76604</v>
      </c>
      <c r="C14" s="4074">
        <v>38539</v>
      </c>
      <c r="D14" s="4100">
        <v>38065</v>
      </c>
      <c r="E14" s="4099">
        <v>87701</v>
      </c>
      <c r="F14" s="4074">
        <v>45314</v>
      </c>
      <c r="G14" s="4100">
        <v>42387</v>
      </c>
      <c r="H14" s="4101">
        <v>11097</v>
      </c>
      <c r="I14" s="4103">
        <v>1.2374484209811021</v>
      </c>
    </row>
    <row r="15" spans="1:14" ht="24.9" customHeight="1" x14ac:dyDescent="0.3">
      <c r="A15" s="4897" t="s">
        <v>327</v>
      </c>
      <c r="B15" s="4914">
        <v>1196383</v>
      </c>
      <c r="C15" s="4105">
        <v>590944</v>
      </c>
      <c r="D15" s="4105">
        <v>605439</v>
      </c>
      <c r="E15" s="4104">
        <v>1189493</v>
      </c>
      <c r="F15" s="4105">
        <v>586450</v>
      </c>
      <c r="G15" s="4105">
        <v>603043</v>
      </c>
      <c r="H15" s="4106">
        <v>-6890</v>
      </c>
      <c r="I15" s="4107">
        <v>-5.2492331226683397E-2</v>
      </c>
      <c r="L15" s="4087"/>
      <c r="M15" s="4087"/>
      <c r="N15" s="4087"/>
    </row>
    <row r="16" spans="1:14" ht="24.9" customHeight="1" thickBot="1" x14ac:dyDescent="0.35">
      <c r="A16" s="4909" t="s">
        <v>328</v>
      </c>
      <c r="B16" s="4113">
        <v>40434</v>
      </c>
      <c r="C16" s="4109">
        <v>19904</v>
      </c>
      <c r="D16" s="4110">
        <v>20530</v>
      </c>
      <c r="E16" s="4108">
        <v>43604</v>
      </c>
      <c r="F16" s="4109">
        <v>21311</v>
      </c>
      <c r="G16" s="4110">
        <v>22293</v>
      </c>
      <c r="H16" s="4111">
        <v>3170</v>
      </c>
      <c r="I16" s="4112">
        <v>0.68852197996007725</v>
      </c>
      <c r="L16" s="4087"/>
      <c r="M16" s="4087"/>
      <c r="N16" s="4087"/>
    </row>
    <row r="17" spans="1:9" ht="43.5" customHeight="1" thickBot="1" x14ac:dyDescent="0.35">
      <c r="A17" s="4909" t="s">
        <v>232</v>
      </c>
      <c r="B17" s="4915">
        <v>1236817</v>
      </c>
      <c r="C17" s="4109">
        <v>610848</v>
      </c>
      <c r="D17" s="4109">
        <v>625969</v>
      </c>
      <c r="E17" s="4113">
        <v>1233097</v>
      </c>
      <c r="F17" s="4114">
        <v>607761</v>
      </c>
      <c r="G17" s="4115">
        <v>625336</v>
      </c>
      <c r="H17" s="4116">
        <v>-3720</v>
      </c>
      <c r="I17" s="4112">
        <v>-2.7380368225993212E-2</v>
      </c>
    </row>
    <row r="18" spans="1:9" ht="18" customHeight="1" x14ac:dyDescent="0.3">
      <c r="A18" s="277" t="s">
        <v>329</v>
      </c>
      <c r="B18" s="278"/>
      <c r="C18" s="278"/>
      <c r="D18" s="278"/>
      <c r="E18" s="278"/>
    </row>
    <row r="19" spans="1:9" ht="16.2" x14ac:dyDescent="0.3">
      <c r="A19" s="277" t="s">
        <v>330</v>
      </c>
      <c r="B19" s="278"/>
      <c r="C19" s="278"/>
      <c r="D19" s="278"/>
      <c r="E19" s="278"/>
    </row>
    <row r="20" spans="1:9" x14ac:dyDescent="0.3">
      <c r="A20" s="4144"/>
    </row>
  </sheetData>
  <mergeCells count="1">
    <mergeCell ref="A1:G1"/>
  </mergeCells>
  <hyperlinks>
    <hyperlink ref="A1:G1" location="CONTENT!B4" display="Back to table of contents" xr:uid="{4F6114C6-F935-4D1C-B4E1-BDB713519F1E}"/>
    <hyperlink ref="A1" location="CONTENT!A1" display="Back to table of contents" xr:uid="{651DFE47-400E-4733-846A-898911741066}"/>
  </hyperlinks>
  <pageMargins left="0.9055118110236221" right="0.51181102362204722" top="0.55118110236220474" bottom="0.23622047244094491" header="0.74803149606299213" footer="0.27559055118110237"/>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A0AD-20AD-413A-8D2D-AF8C32DD124B}">
  <dimension ref="A1:AI125"/>
  <sheetViews>
    <sheetView topLeftCell="A13" workbookViewId="0">
      <selection sqref="A1:E1"/>
    </sheetView>
  </sheetViews>
  <sheetFormatPr defaultColWidth="0" defaultRowHeight="13.2" x14ac:dyDescent="0.3"/>
  <cols>
    <col min="1" max="1" width="46.8984375" style="3646" customWidth="1"/>
    <col min="2" max="7" width="7.59765625" style="3646" customWidth="1"/>
    <col min="8" max="228" width="8" style="3646" customWidth="1"/>
    <col min="229" max="229" width="44.59765625" style="3646" customWidth="1"/>
    <col min="230" max="256" width="0" style="3646" hidden="1"/>
    <col min="257" max="257" width="44.59765625" style="3646" customWidth="1"/>
    <col min="258" max="258" width="8.8984375" style="3646" customWidth="1"/>
    <col min="259" max="484" width="8" style="3646" customWidth="1"/>
    <col min="485" max="485" width="44.59765625" style="3646" customWidth="1"/>
    <col min="486" max="512" width="0" style="3646" hidden="1"/>
    <col min="513" max="513" width="44.59765625" style="3646" customWidth="1"/>
    <col min="514" max="514" width="8.8984375" style="3646" customWidth="1"/>
    <col min="515" max="740" width="8" style="3646" customWidth="1"/>
    <col min="741" max="741" width="44.59765625" style="3646" customWidth="1"/>
    <col min="742" max="768" width="0" style="3646" hidden="1"/>
    <col min="769" max="769" width="44.59765625" style="3646" customWidth="1"/>
    <col min="770" max="770" width="8.8984375" style="3646" customWidth="1"/>
    <col min="771" max="996" width="8" style="3646" customWidth="1"/>
    <col min="997" max="997" width="44.59765625" style="3646" customWidth="1"/>
    <col min="998" max="1024" width="0" style="3646" hidden="1"/>
    <col min="1025" max="1025" width="44.59765625" style="3646" customWidth="1"/>
    <col min="1026" max="1026" width="8.8984375" style="3646" customWidth="1"/>
    <col min="1027" max="1252" width="8" style="3646" customWidth="1"/>
    <col min="1253" max="1253" width="44.59765625" style="3646" customWidth="1"/>
    <col min="1254" max="1280" width="0" style="3646" hidden="1"/>
    <col min="1281" max="1281" width="44.59765625" style="3646" customWidth="1"/>
    <col min="1282" max="1282" width="8.8984375" style="3646" customWidth="1"/>
    <col min="1283" max="1508" width="8" style="3646" customWidth="1"/>
    <col min="1509" max="1509" width="44.59765625" style="3646" customWidth="1"/>
    <col min="1510" max="1536" width="0" style="3646" hidden="1"/>
    <col min="1537" max="1537" width="44.59765625" style="3646" customWidth="1"/>
    <col min="1538" max="1538" width="8.8984375" style="3646" customWidth="1"/>
    <col min="1539" max="1764" width="8" style="3646" customWidth="1"/>
    <col min="1765" max="1765" width="44.59765625" style="3646" customWidth="1"/>
    <col min="1766" max="1792" width="0" style="3646" hidden="1"/>
    <col min="1793" max="1793" width="44.59765625" style="3646" customWidth="1"/>
    <col min="1794" max="1794" width="8.8984375" style="3646" customWidth="1"/>
    <col min="1795" max="2020" width="8" style="3646" customWidth="1"/>
    <col min="2021" max="2021" width="44.59765625" style="3646" customWidth="1"/>
    <col min="2022" max="2048" width="0" style="3646" hidden="1"/>
    <col min="2049" max="2049" width="44.59765625" style="3646" customWidth="1"/>
    <col min="2050" max="2050" width="8.8984375" style="3646" customWidth="1"/>
    <col min="2051" max="2276" width="8" style="3646" customWidth="1"/>
    <col min="2277" max="2277" width="44.59765625" style="3646" customWidth="1"/>
    <col min="2278" max="2304" width="0" style="3646" hidden="1"/>
    <col min="2305" max="2305" width="44.59765625" style="3646" customWidth="1"/>
    <col min="2306" max="2306" width="8.8984375" style="3646" customWidth="1"/>
    <col min="2307" max="2532" width="8" style="3646" customWidth="1"/>
    <col min="2533" max="2533" width="44.59765625" style="3646" customWidth="1"/>
    <col min="2534" max="2560" width="0" style="3646" hidden="1"/>
    <col min="2561" max="2561" width="44.59765625" style="3646" customWidth="1"/>
    <col min="2562" max="2562" width="8.8984375" style="3646" customWidth="1"/>
    <col min="2563" max="2788" width="8" style="3646" customWidth="1"/>
    <col min="2789" max="2789" width="44.59765625" style="3646" customWidth="1"/>
    <col min="2790" max="2816" width="0" style="3646" hidden="1"/>
    <col min="2817" max="2817" width="44.59765625" style="3646" customWidth="1"/>
    <col min="2818" max="2818" width="8.8984375" style="3646" customWidth="1"/>
    <col min="2819" max="3044" width="8" style="3646" customWidth="1"/>
    <col min="3045" max="3045" width="44.59765625" style="3646" customWidth="1"/>
    <col min="3046" max="3072" width="0" style="3646" hidden="1"/>
    <col min="3073" max="3073" width="44.59765625" style="3646" customWidth="1"/>
    <col min="3074" max="3074" width="8.8984375" style="3646" customWidth="1"/>
    <col min="3075" max="3300" width="8" style="3646" customWidth="1"/>
    <col min="3301" max="3301" width="44.59765625" style="3646" customWidth="1"/>
    <col min="3302" max="3328" width="0" style="3646" hidden="1"/>
    <col min="3329" max="3329" width="44.59765625" style="3646" customWidth="1"/>
    <col min="3330" max="3330" width="8.8984375" style="3646" customWidth="1"/>
    <col min="3331" max="3556" width="8" style="3646" customWidth="1"/>
    <col min="3557" max="3557" width="44.59765625" style="3646" customWidth="1"/>
    <col min="3558" max="3584" width="0" style="3646" hidden="1"/>
    <col min="3585" max="3585" width="44.59765625" style="3646" customWidth="1"/>
    <col min="3586" max="3586" width="8.8984375" style="3646" customWidth="1"/>
    <col min="3587" max="3812" width="8" style="3646" customWidth="1"/>
    <col min="3813" max="3813" width="44.59765625" style="3646" customWidth="1"/>
    <col min="3814" max="3840" width="0" style="3646" hidden="1"/>
    <col min="3841" max="3841" width="44.59765625" style="3646" customWidth="1"/>
    <col min="3842" max="3842" width="8.8984375" style="3646" customWidth="1"/>
    <col min="3843" max="4068" width="8" style="3646" customWidth="1"/>
    <col min="4069" max="4069" width="44.59765625" style="3646" customWidth="1"/>
    <col min="4070" max="4096" width="0" style="3646" hidden="1"/>
    <col min="4097" max="4097" width="44.59765625" style="3646" customWidth="1"/>
    <col min="4098" max="4098" width="8.8984375" style="3646" customWidth="1"/>
    <col min="4099" max="4324" width="8" style="3646" customWidth="1"/>
    <col min="4325" max="4325" width="44.59765625" style="3646" customWidth="1"/>
    <col min="4326" max="4352" width="0" style="3646" hidden="1"/>
    <col min="4353" max="4353" width="44.59765625" style="3646" customWidth="1"/>
    <col min="4354" max="4354" width="8.8984375" style="3646" customWidth="1"/>
    <col min="4355" max="4580" width="8" style="3646" customWidth="1"/>
    <col min="4581" max="4581" width="44.59765625" style="3646" customWidth="1"/>
    <col min="4582" max="4608" width="0" style="3646" hidden="1"/>
    <col min="4609" max="4609" width="44.59765625" style="3646" customWidth="1"/>
    <col min="4610" max="4610" width="8.8984375" style="3646" customWidth="1"/>
    <col min="4611" max="4836" width="8" style="3646" customWidth="1"/>
    <col min="4837" max="4837" width="44.59765625" style="3646" customWidth="1"/>
    <col min="4838" max="4864" width="0" style="3646" hidden="1"/>
    <col min="4865" max="4865" width="44.59765625" style="3646" customWidth="1"/>
    <col min="4866" max="4866" width="8.8984375" style="3646" customWidth="1"/>
    <col min="4867" max="5092" width="8" style="3646" customWidth="1"/>
    <col min="5093" max="5093" width="44.59765625" style="3646" customWidth="1"/>
    <col min="5094" max="5120" width="0" style="3646" hidden="1"/>
    <col min="5121" max="5121" width="44.59765625" style="3646" customWidth="1"/>
    <col min="5122" max="5122" width="8.8984375" style="3646" customWidth="1"/>
    <col min="5123" max="5348" width="8" style="3646" customWidth="1"/>
    <col min="5349" max="5349" width="44.59765625" style="3646" customWidth="1"/>
    <col min="5350" max="5376" width="0" style="3646" hidden="1"/>
    <col min="5377" max="5377" width="44.59765625" style="3646" customWidth="1"/>
    <col min="5378" max="5378" width="8.8984375" style="3646" customWidth="1"/>
    <col min="5379" max="5604" width="8" style="3646" customWidth="1"/>
    <col min="5605" max="5605" width="44.59765625" style="3646" customWidth="1"/>
    <col min="5606" max="5632" width="0" style="3646" hidden="1"/>
    <col min="5633" max="5633" width="44.59765625" style="3646" customWidth="1"/>
    <col min="5634" max="5634" width="8.8984375" style="3646" customWidth="1"/>
    <col min="5635" max="5860" width="8" style="3646" customWidth="1"/>
    <col min="5861" max="5861" width="44.59765625" style="3646" customWidth="1"/>
    <col min="5862" max="5888" width="0" style="3646" hidden="1"/>
    <col min="5889" max="5889" width="44.59765625" style="3646" customWidth="1"/>
    <col min="5890" max="5890" width="8.8984375" style="3646" customWidth="1"/>
    <col min="5891" max="6116" width="8" style="3646" customWidth="1"/>
    <col min="6117" max="6117" width="44.59765625" style="3646" customWidth="1"/>
    <col min="6118" max="6144" width="0" style="3646" hidden="1"/>
    <col min="6145" max="6145" width="44.59765625" style="3646" customWidth="1"/>
    <col min="6146" max="6146" width="8.8984375" style="3646" customWidth="1"/>
    <col min="6147" max="6372" width="8" style="3646" customWidth="1"/>
    <col min="6373" max="6373" width="44.59765625" style="3646" customWidth="1"/>
    <col min="6374" max="6400" width="0" style="3646" hidden="1"/>
    <col min="6401" max="6401" width="44.59765625" style="3646" customWidth="1"/>
    <col min="6402" max="6402" width="8.8984375" style="3646" customWidth="1"/>
    <col min="6403" max="6628" width="8" style="3646" customWidth="1"/>
    <col min="6629" max="6629" width="44.59765625" style="3646" customWidth="1"/>
    <col min="6630" max="6656" width="0" style="3646" hidden="1"/>
    <col min="6657" max="6657" width="44.59765625" style="3646" customWidth="1"/>
    <col min="6658" max="6658" width="8.8984375" style="3646" customWidth="1"/>
    <col min="6659" max="6884" width="8" style="3646" customWidth="1"/>
    <col min="6885" max="6885" width="44.59765625" style="3646" customWidth="1"/>
    <col min="6886" max="6912" width="0" style="3646" hidden="1"/>
    <col min="6913" max="6913" width="44.59765625" style="3646" customWidth="1"/>
    <col min="6914" max="6914" width="8.8984375" style="3646" customWidth="1"/>
    <col min="6915" max="7140" width="8" style="3646" customWidth="1"/>
    <col min="7141" max="7141" width="44.59765625" style="3646" customWidth="1"/>
    <col min="7142" max="7168" width="0" style="3646" hidden="1"/>
    <col min="7169" max="7169" width="44.59765625" style="3646" customWidth="1"/>
    <col min="7170" max="7170" width="8.8984375" style="3646" customWidth="1"/>
    <col min="7171" max="7396" width="8" style="3646" customWidth="1"/>
    <col min="7397" max="7397" width="44.59765625" style="3646" customWidth="1"/>
    <col min="7398" max="7424" width="0" style="3646" hidden="1"/>
    <col min="7425" max="7425" width="44.59765625" style="3646" customWidth="1"/>
    <col min="7426" max="7426" width="8.8984375" style="3646" customWidth="1"/>
    <col min="7427" max="7652" width="8" style="3646" customWidth="1"/>
    <col min="7653" max="7653" width="44.59765625" style="3646" customWidth="1"/>
    <col min="7654" max="7680" width="0" style="3646" hidden="1"/>
    <col min="7681" max="7681" width="44.59765625" style="3646" customWidth="1"/>
    <col min="7682" max="7682" width="8.8984375" style="3646" customWidth="1"/>
    <col min="7683" max="7908" width="8" style="3646" customWidth="1"/>
    <col min="7909" max="7909" width="44.59765625" style="3646" customWidth="1"/>
    <col min="7910" max="7936" width="0" style="3646" hidden="1"/>
    <col min="7937" max="7937" width="44.59765625" style="3646" customWidth="1"/>
    <col min="7938" max="7938" width="8.8984375" style="3646" customWidth="1"/>
    <col min="7939" max="8164" width="8" style="3646" customWidth="1"/>
    <col min="8165" max="8165" width="44.59765625" style="3646" customWidth="1"/>
    <col min="8166" max="8192" width="0" style="3646" hidden="1"/>
    <col min="8193" max="8193" width="44.59765625" style="3646" customWidth="1"/>
    <col min="8194" max="8194" width="8.8984375" style="3646" customWidth="1"/>
    <col min="8195" max="8420" width="8" style="3646" customWidth="1"/>
    <col min="8421" max="8421" width="44.59765625" style="3646" customWidth="1"/>
    <col min="8422" max="8448" width="0" style="3646" hidden="1"/>
    <col min="8449" max="8449" width="44.59765625" style="3646" customWidth="1"/>
    <col min="8450" max="8450" width="8.8984375" style="3646" customWidth="1"/>
    <col min="8451" max="8676" width="8" style="3646" customWidth="1"/>
    <col min="8677" max="8677" width="44.59765625" style="3646" customWidth="1"/>
    <col min="8678" max="8704" width="0" style="3646" hidden="1"/>
    <col min="8705" max="8705" width="44.59765625" style="3646" customWidth="1"/>
    <col min="8706" max="8706" width="8.8984375" style="3646" customWidth="1"/>
    <col min="8707" max="8932" width="8" style="3646" customWidth="1"/>
    <col min="8933" max="8933" width="44.59765625" style="3646" customWidth="1"/>
    <col min="8934" max="8960" width="0" style="3646" hidden="1"/>
    <col min="8961" max="8961" width="44.59765625" style="3646" customWidth="1"/>
    <col min="8962" max="8962" width="8.8984375" style="3646" customWidth="1"/>
    <col min="8963" max="9188" width="8" style="3646" customWidth="1"/>
    <col min="9189" max="9189" width="44.59765625" style="3646" customWidth="1"/>
    <col min="9190" max="9216" width="0" style="3646" hidden="1"/>
    <col min="9217" max="9217" width="44.59765625" style="3646" customWidth="1"/>
    <col min="9218" max="9218" width="8.8984375" style="3646" customWidth="1"/>
    <col min="9219" max="9444" width="8" style="3646" customWidth="1"/>
    <col min="9445" max="9445" width="44.59765625" style="3646" customWidth="1"/>
    <col min="9446" max="9472" width="0" style="3646" hidden="1"/>
    <col min="9473" max="9473" width="44.59765625" style="3646" customWidth="1"/>
    <col min="9474" max="9474" width="8.8984375" style="3646" customWidth="1"/>
    <col min="9475" max="9700" width="8" style="3646" customWidth="1"/>
    <col min="9701" max="9701" width="44.59765625" style="3646" customWidth="1"/>
    <col min="9702" max="9728" width="0" style="3646" hidden="1"/>
    <col min="9729" max="9729" width="44.59765625" style="3646" customWidth="1"/>
    <col min="9730" max="9730" width="8.8984375" style="3646" customWidth="1"/>
    <col min="9731" max="9956" width="8" style="3646" customWidth="1"/>
    <col min="9957" max="9957" width="44.59765625" style="3646" customWidth="1"/>
    <col min="9958" max="9984" width="0" style="3646" hidden="1"/>
    <col min="9985" max="9985" width="44.59765625" style="3646" customWidth="1"/>
    <col min="9986" max="9986" width="8.8984375" style="3646" customWidth="1"/>
    <col min="9987" max="10212" width="8" style="3646" customWidth="1"/>
    <col min="10213" max="10213" width="44.59765625" style="3646" customWidth="1"/>
    <col min="10214" max="10240" width="0" style="3646" hidden="1"/>
    <col min="10241" max="10241" width="44.59765625" style="3646" customWidth="1"/>
    <col min="10242" max="10242" width="8.8984375" style="3646" customWidth="1"/>
    <col min="10243" max="10468" width="8" style="3646" customWidth="1"/>
    <col min="10469" max="10469" width="44.59765625" style="3646" customWidth="1"/>
    <col min="10470" max="10496" width="0" style="3646" hidden="1"/>
    <col min="10497" max="10497" width="44.59765625" style="3646" customWidth="1"/>
    <col min="10498" max="10498" width="8.8984375" style="3646" customWidth="1"/>
    <col min="10499" max="10724" width="8" style="3646" customWidth="1"/>
    <col min="10725" max="10725" width="44.59765625" style="3646" customWidth="1"/>
    <col min="10726" max="10752" width="0" style="3646" hidden="1"/>
    <col min="10753" max="10753" width="44.59765625" style="3646" customWidth="1"/>
    <col min="10754" max="10754" width="8.8984375" style="3646" customWidth="1"/>
    <col min="10755" max="10980" width="8" style="3646" customWidth="1"/>
    <col min="10981" max="10981" width="44.59765625" style="3646" customWidth="1"/>
    <col min="10982" max="11008" width="0" style="3646" hidden="1"/>
    <col min="11009" max="11009" width="44.59765625" style="3646" customWidth="1"/>
    <col min="11010" max="11010" width="8.8984375" style="3646" customWidth="1"/>
    <col min="11011" max="11236" width="8" style="3646" customWidth="1"/>
    <col min="11237" max="11237" width="44.59765625" style="3646" customWidth="1"/>
    <col min="11238" max="11264" width="0" style="3646" hidden="1"/>
    <col min="11265" max="11265" width="44.59765625" style="3646" customWidth="1"/>
    <col min="11266" max="11266" width="8.8984375" style="3646" customWidth="1"/>
    <col min="11267" max="11492" width="8" style="3646" customWidth="1"/>
    <col min="11493" max="11493" width="44.59765625" style="3646" customWidth="1"/>
    <col min="11494" max="11520" width="0" style="3646" hidden="1"/>
    <col min="11521" max="11521" width="44.59765625" style="3646" customWidth="1"/>
    <col min="11522" max="11522" width="8.8984375" style="3646" customWidth="1"/>
    <col min="11523" max="11748" width="8" style="3646" customWidth="1"/>
    <col min="11749" max="11749" width="44.59765625" style="3646" customWidth="1"/>
    <col min="11750" max="11776" width="0" style="3646" hidden="1"/>
    <col min="11777" max="11777" width="44.59765625" style="3646" customWidth="1"/>
    <col min="11778" max="11778" width="8.8984375" style="3646" customWidth="1"/>
    <col min="11779" max="12004" width="8" style="3646" customWidth="1"/>
    <col min="12005" max="12005" width="44.59765625" style="3646" customWidth="1"/>
    <col min="12006" max="12032" width="0" style="3646" hidden="1"/>
    <col min="12033" max="12033" width="44.59765625" style="3646" customWidth="1"/>
    <col min="12034" max="12034" width="8.8984375" style="3646" customWidth="1"/>
    <col min="12035" max="12260" width="8" style="3646" customWidth="1"/>
    <col min="12261" max="12261" width="44.59765625" style="3646" customWidth="1"/>
    <col min="12262" max="12288" width="0" style="3646" hidden="1"/>
    <col min="12289" max="12289" width="44.59765625" style="3646" customWidth="1"/>
    <col min="12290" max="12290" width="8.8984375" style="3646" customWidth="1"/>
    <col min="12291" max="12516" width="8" style="3646" customWidth="1"/>
    <col min="12517" max="12517" width="44.59765625" style="3646" customWidth="1"/>
    <col min="12518" max="12544" width="0" style="3646" hidden="1"/>
    <col min="12545" max="12545" width="44.59765625" style="3646" customWidth="1"/>
    <col min="12546" max="12546" width="8.8984375" style="3646" customWidth="1"/>
    <col min="12547" max="12772" width="8" style="3646" customWidth="1"/>
    <col min="12773" max="12773" width="44.59765625" style="3646" customWidth="1"/>
    <col min="12774" max="12800" width="0" style="3646" hidden="1"/>
    <col min="12801" max="12801" width="44.59765625" style="3646" customWidth="1"/>
    <col min="12802" max="12802" width="8.8984375" style="3646" customWidth="1"/>
    <col min="12803" max="13028" width="8" style="3646" customWidth="1"/>
    <col min="13029" max="13029" width="44.59765625" style="3646" customWidth="1"/>
    <col min="13030" max="13056" width="0" style="3646" hidden="1"/>
    <col min="13057" max="13057" width="44.59765625" style="3646" customWidth="1"/>
    <col min="13058" max="13058" width="8.8984375" style="3646" customWidth="1"/>
    <col min="13059" max="13284" width="8" style="3646" customWidth="1"/>
    <col min="13285" max="13285" width="44.59765625" style="3646" customWidth="1"/>
    <col min="13286" max="13312" width="0" style="3646" hidden="1"/>
    <col min="13313" max="13313" width="44.59765625" style="3646" customWidth="1"/>
    <col min="13314" max="13314" width="8.8984375" style="3646" customWidth="1"/>
    <col min="13315" max="13540" width="8" style="3646" customWidth="1"/>
    <col min="13541" max="13541" width="44.59765625" style="3646" customWidth="1"/>
    <col min="13542" max="13568" width="0" style="3646" hidden="1"/>
    <col min="13569" max="13569" width="44.59765625" style="3646" customWidth="1"/>
    <col min="13570" max="13570" width="8.8984375" style="3646" customWidth="1"/>
    <col min="13571" max="13796" width="8" style="3646" customWidth="1"/>
    <col min="13797" max="13797" width="44.59765625" style="3646" customWidth="1"/>
    <col min="13798" max="13824" width="0" style="3646" hidden="1"/>
    <col min="13825" max="13825" width="44.59765625" style="3646" customWidth="1"/>
    <col min="13826" max="13826" width="8.8984375" style="3646" customWidth="1"/>
    <col min="13827" max="14052" width="8" style="3646" customWidth="1"/>
    <col min="14053" max="14053" width="44.59765625" style="3646" customWidth="1"/>
    <col min="14054" max="14080" width="0" style="3646" hidden="1"/>
    <col min="14081" max="14081" width="44.59765625" style="3646" customWidth="1"/>
    <col min="14082" max="14082" width="8.8984375" style="3646" customWidth="1"/>
    <col min="14083" max="14308" width="8" style="3646" customWidth="1"/>
    <col min="14309" max="14309" width="44.59765625" style="3646" customWidth="1"/>
    <col min="14310" max="14336" width="0" style="3646" hidden="1"/>
    <col min="14337" max="14337" width="44.59765625" style="3646" customWidth="1"/>
    <col min="14338" max="14338" width="8.8984375" style="3646" customWidth="1"/>
    <col min="14339" max="14564" width="8" style="3646" customWidth="1"/>
    <col min="14565" max="14565" width="44.59765625" style="3646" customWidth="1"/>
    <col min="14566" max="14592" width="0" style="3646" hidden="1"/>
    <col min="14593" max="14593" width="44.59765625" style="3646" customWidth="1"/>
    <col min="14594" max="14594" width="8.8984375" style="3646" customWidth="1"/>
    <col min="14595" max="14820" width="8" style="3646" customWidth="1"/>
    <col min="14821" max="14821" width="44.59765625" style="3646" customWidth="1"/>
    <col min="14822" max="14848" width="0" style="3646" hidden="1"/>
    <col min="14849" max="14849" width="44.59765625" style="3646" customWidth="1"/>
    <col min="14850" max="14850" width="8.8984375" style="3646" customWidth="1"/>
    <col min="14851" max="15076" width="8" style="3646" customWidth="1"/>
    <col min="15077" max="15077" width="44.59765625" style="3646" customWidth="1"/>
    <col min="15078" max="15104" width="0" style="3646" hidden="1"/>
    <col min="15105" max="15105" width="44.59765625" style="3646" customWidth="1"/>
    <col min="15106" max="15106" width="8.8984375" style="3646" customWidth="1"/>
    <col min="15107" max="15332" width="8" style="3646" customWidth="1"/>
    <col min="15333" max="15333" width="44.59765625" style="3646" customWidth="1"/>
    <col min="15334" max="15360" width="0" style="3646" hidden="1"/>
    <col min="15361" max="15361" width="44.59765625" style="3646" customWidth="1"/>
    <col min="15362" max="15362" width="8.8984375" style="3646" customWidth="1"/>
    <col min="15363" max="15588" width="8" style="3646" customWidth="1"/>
    <col min="15589" max="15589" width="44.59765625" style="3646" customWidth="1"/>
    <col min="15590" max="15616" width="0" style="3646" hidden="1"/>
    <col min="15617" max="15617" width="44.59765625" style="3646" customWidth="1"/>
    <col min="15618" max="15618" width="8.8984375" style="3646" customWidth="1"/>
    <col min="15619" max="15844" width="8" style="3646" customWidth="1"/>
    <col min="15845" max="15845" width="44.59765625" style="3646" customWidth="1"/>
    <col min="15846" max="15872" width="0" style="3646" hidden="1"/>
    <col min="15873" max="15873" width="44.59765625" style="3646" customWidth="1"/>
    <col min="15874" max="15874" width="8.8984375" style="3646" customWidth="1"/>
    <col min="15875" max="16100" width="8" style="3646" customWidth="1"/>
    <col min="16101" max="16101" width="44.59765625" style="3646" customWidth="1"/>
    <col min="16102" max="16128" width="0" style="3646" hidden="1"/>
    <col min="16129" max="16129" width="44.59765625" style="3646" customWidth="1"/>
    <col min="16130" max="16130" width="8.8984375" style="3646" customWidth="1"/>
    <col min="16131" max="16356" width="8" style="3646" customWidth="1"/>
    <col min="16357" max="16357" width="44.59765625" style="3646" customWidth="1"/>
    <col min="16358" max="16384" width="0" style="3646" hidden="1"/>
  </cols>
  <sheetData>
    <row r="1" spans="1:35" s="801" customFormat="1" ht="17.25" customHeight="1" x14ac:dyDescent="0.3">
      <c r="A1" s="6084" t="s">
        <v>1649</v>
      </c>
      <c r="B1" s="6084"/>
      <c r="C1" s="6084"/>
      <c r="D1" s="6084"/>
      <c r="E1" s="6084"/>
    </row>
    <row r="2" spans="1:35" ht="26.25" customHeight="1" x14ac:dyDescent="0.25">
      <c r="A2" s="3644" t="s">
        <v>3965</v>
      </c>
      <c r="B2" s="3645"/>
      <c r="C2" s="3645"/>
      <c r="D2" s="3645"/>
      <c r="I2" s="3647"/>
      <c r="J2" s="3647"/>
      <c r="K2" s="3647"/>
      <c r="L2" s="3647"/>
      <c r="M2" s="3647"/>
      <c r="N2" s="3647"/>
      <c r="O2" s="3647"/>
      <c r="P2" s="3647"/>
      <c r="Q2" s="3647"/>
      <c r="R2" s="3647"/>
      <c r="S2" s="3647"/>
      <c r="T2" s="3647"/>
      <c r="U2" s="3647"/>
      <c r="V2" s="3647"/>
      <c r="W2" s="3647"/>
      <c r="X2" s="3647"/>
      <c r="Y2" s="3647"/>
      <c r="Z2" s="3647"/>
      <c r="AA2" s="3647"/>
      <c r="AB2" s="3647"/>
      <c r="AC2" s="3647"/>
      <c r="AD2" s="3647"/>
      <c r="AE2" s="3647"/>
      <c r="AF2" s="3647"/>
      <c r="AG2" s="3647"/>
      <c r="AH2" s="3647"/>
      <c r="AI2" s="3647"/>
    </row>
    <row r="3" spans="1:35" s="3648" customFormat="1" ht="11.25" customHeight="1" x14ac:dyDescent="0.25">
      <c r="I3" s="3647"/>
      <c r="J3" s="3647"/>
      <c r="K3" s="3647"/>
      <c r="L3" s="3647"/>
      <c r="M3" s="3647"/>
      <c r="N3" s="3647"/>
      <c r="O3" s="3647"/>
      <c r="P3" s="3647"/>
      <c r="Q3" s="3647"/>
      <c r="R3" s="3647"/>
      <c r="S3" s="3647"/>
      <c r="T3" s="3647"/>
      <c r="U3" s="3647"/>
      <c r="V3" s="3647"/>
      <c r="W3" s="3647"/>
      <c r="X3" s="3647"/>
      <c r="Y3" s="3647"/>
      <c r="Z3" s="3647"/>
      <c r="AA3" s="3647"/>
      <c r="AB3" s="3647"/>
      <c r="AC3" s="3647"/>
      <c r="AD3" s="3647"/>
      <c r="AE3" s="3647"/>
      <c r="AF3" s="3647"/>
      <c r="AG3" s="3647"/>
      <c r="AH3" s="3647"/>
      <c r="AI3" s="3647"/>
    </row>
    <row r="4" spans="1:35" ht="15" customHeight="1" x14ac:dyDescent="0.25">
      <c r="A4" s="3649"/>
      <c r="B4" s="3588" t="s">
        <v>3954</v>
      </c>
      <c r="C4" s="3588" t="s">
        <v>3955</v>
      </c>
      <c r="D4" s="3588" t="s">
        <v>3956</v>
      </c>
      <c r="E4" s="3588" t="s">
        <v>3957</v>
      </c>
      <c r="F4" s="3588" t="s">
        <v>3958</v>
      </c>
      <c r="G4" s="3589" t="s">
        <v>3959</v>
      </c>
      <c r="H4" s="3650"/>
      <c r="I4" s="3647"/>
      <c r="J4" s="3647"/>
      <c r="K4" s="3647"/>
      <c r="L4" s="3647"/>
      <c r="M4" s="3647"/>
      <c r="N4" s="3647"/>
      <c r="O4" s="3647"/>
      <c r="P4" s="3647"/>
      <c r="Q4" s="3647"/>
      <c r="R4" s="3647"/>
      <c r="S4" s="3647"/>
      <c r="T4" s="3647"/>
      <c r="U4" s="3647"/>
      <c r="V4" s="3647"/>
      <c r="W4" s="3647"/>
      <c r="X4" s="3647"/>
      <c r="Y4" s="3647"/>
      <c r="Z4" s="3647"/>
      <c r="AA4" s="3647"/>
      <c r="AB4" s="3647"/>
      <c r="AC4" s="3647"/>
      <c r="AD4" s="3647"/>
      <c r="AE4" s="3647"/>
      <c r="AF4" s="3647"/>
      <c r="AG4" s="3647"/>
      <c r="AH4" s="3647"/>
      <c r="AI4" s="3647"/>
    </row>
    <row r="5" spans="1:35" s="3648" customFormat="1" ht="15" customHeight="1" x14ac:dyDescent="0.25">
      <c r="A5" s="3520" t="s">
        <v>3908</v>
      </c>
      <c r="B5" s="3651">
        <v>3.8</v>
      </c>
      <c r="C5" s="3651">
        <v>3.7</v>
      </c>
      <c r="D5" s="3651">
        <v>3.8</v>
      </c>
      <c r="E5" s="3651">
        <v>22.6</v>
      </c>
      <c r="F5" s="3651">
        <v>10.5</v>
      </c>
      <c r="G5" s="3652">
        <v>7.7</v>
      </c>
      <c r="H5" s="3653"/>
      <c r="I5" s="3647"/>
      <c r="J5" s="3647"/>
      <c r="K5" s="3647"/>
      <c r="L5" s="3647"/>
      <c r="M5" s="3647"/>
      <c r="N5" s="3647"/>
      <c r="O5" s="3647"/>
      <c r="P5" s="3647"/>
      <c r="Q5" s="3647"/>
      <c r="R5" s="3647"/>
      <c r="S5" s="3647"/>
      <c r="T5" s="3647"/>
      <c r="U5" s="3647"/>
      <c r="V5" s="3647"/>
      <c r="W5" s="3647"/>
      <c r="X5" s="3647"/>
      <c r="Y5" s="3647"/>
      <c r="Z5" s="3647"/>
      <c r="AA5" s="3647"/>
      <c r="AB5" s="3647"/>
      <c r="AC5" s="3647"/>
      <c r="AD5" s="3647"/>
      <c r="AE5" s="3647"/>
      <c r="AF5" s="3647"/>
      <c r="AG5" s="3647"/>
      <c r="AH5" s="3647"/>
      <c r="AI5" s="3647"/>
    </row>
    <row r="6" spans="1:35" ht="15" customHeight="1" x14ac:dyDescent="0.25">
      <c r="A6" s="3522" t="s">
        <v>3909</v>
      </c>
      <c r="B6" s="3654">
        <v>-3.3</v>
      </c>
      <c r="C6" s="3655">
        <v>13.3</v>
      </c>
      <c r="D6" s="3655">
        <v>36.1</v>
      </c>
      <c r="E6" s="3655">
        <v>62.1</v>
      </c>
      <c r="F6" s="3655">
        <v>20.100000000000001</v>
      </c>
      <c r="G6" s="3656">
        <v>-12.7</v>
      </c>
      <c r="H6" s="3655"/>
      <c r="I6" s="3647"/>
      <c r="J6" s="3647"/>
      <c r="K6" s="3647"/>
      <c r="L6" s="3647"/>
      <c r="M6" s="3647"/>
      <c r="N6" s="3647"/>
      <c r="O6" s="3647"/>
      <c r="P6" s="3647"/>
      <c r="Q6" s="3647"/>
      <c r="R6" s="3647"/>
      <c r="S6" s="3647"/>
      <c r="T6" s="3647"/>
      <c r="U6" s="3647"/>
      <c r="V6" s="3647"/>
      <c r="W6" s="3647"/>
      <c r="X6" s="3647"/>
      <c r="Y6" s="3647"/>
      <c r="Z6" s="3647"/>
      <c r="AA6" s="3647"/>
      <c r="AB6" s="3647"/>
      <c r="AC6" s="3647"/>
      <c r="AD6" s="3647"/>
      <c r="AE6" s="3647"/>
      <c r="AF6" s="3647"/>
      <c r="AG6" s="3647"/>
      <c r="AH6" s="3647"/>
      <c r="AI6" s="3647"/>
    </row>
    <row r="7" spans="1:35" ht="15" customHeight="1" x14ac:dyDescent="0.25">
      <c r="A7" s="3522" t="s">
        <v>3910</v>
      </c>
      <c r="B7" s="3655">
        <v>4.5999999999999996</v>
      </c>
      <c r="C7" s="3655">
        <v>2.9</v>
      </c>
      <c r="D7" s="3655">
        <v>1.3</v>
      </c>
      <c r="E7" s="3655">
        <v>19.100000000000001</v>
      </c>
      <c r="F7" s="3655">
        <v>9.4</v>
      </c>
      <c r="G7" s="3657">
        <v>9.6999999999999993</v>
      </c>
      <c r="H7" s="3655"/>
      <c r="I7" s="3647"/>
      <c r="J7" s="3647"/>
      <c r="K7" s="3647"/>
      <c r="L7" s="3647"/>
      <c r="M7" s="3647"/>
      <c r="N7" s="3647"/>
      <c r="O7" s="3647"/>
      <c r="P7" s="3647"/>
      <c r="Q7" s="3647"/>
      <c r="R7" s="3647"/>
      <c r="S7" s="3647"/>
      <c r="T7" s="3647"/>
      <c r="U7" s="3647"/>
      <c r="V7" s="3647"/>
      <c r="W7" s="3647"/>
      <c r="X7" s="3647"/>
      <c r="Y7" s="3647"/>
      <c r="Z7" s="3647"/>
      <c r="AA7" s="3647"/>
      <c r="AB7" s="3647"/>
      <c r="AC7" s="3647"/>
      <c r="AD7" s="3647"/>
      <c r="AE7" s="3647"/>
      <c r="AF7" s="3647"/>
      <c r="AG7" s="3647"/>
      <c r="AH7" s="3647"/>
      <c r="AI7" s="3647"/>
    </row>
    <row r="8" spans="1:35" s="3648" customFormat="1" ht="15" customHeight="1" x14ac:dyDescent="0.25">
      <c r="A8" s="3520" t="s">
        <v>3911</v>
      </c>
      <c r="B8" s="3653">
        <v>0.2</v>
      </c>
      <c r="C8" s="3653">
        <v>9.3000000000000007</v>
      </c>
      <c r="D8" s="3653">
        <v>1.5</v>
      </c>
      <c r="E8" s="3653">
        <v>5.0999999999999996</v>
      </c>
      <c r="F8" s="3653">
        <v>10.3</v>
      </c>
      <c r="G8" s="3658">
        <v>9.6999999999999993</v>
      </c>
      <c r="H8" s="3653"/>
      <c r="I8" s="3647"/>
      <c r="J8" s="3647"/>
      <c r="K8" s="3647"/>
      <c r="L8" s="3647"/>
      <c r="M8" s="3647"/>
      <c r="N8" s="3647"/>
      <c r="O8" s="3647"/>
      <c r="P8" s="3647"/>
      <c r="Q8" s="3647"/>
      <c r="R8" s="3647"/>
      <c r="S8" s="3647"/>
      <c r="T8" s="3647"/>
      <c r="U8" s="3647"/>
      <c r="V8" s="3647"/>
      <c r="W8" s="3647"/>
      <c r="X8" s="3647"/>
      <c r="Y8" s="3647"/>
      <c r="Z8" s="3647"/>
      <c r="AA8" s="3647"/>
      <c r="AB8" s="3647"/>
      <c r="AC8" s="3647"/>
      <c r="AD8" s="3647"/>
      <c r="AE8" s="3647"/>
      <c r="AF8" s="3647"/>
      <c r="AG8" s="3647"/>
      <c r="AH8" s="3647"/>
      <c r="AI8" s="3647"/>
    </row>
    <row r="9" spans="1:35" s="3648" customFormat="1" ht="15" customHeight="1" x14ac:dyDescent="0.25">
      <c r="A9" s="3520" t="s">
        <v>3912</v>
      </c>
      <c r="B9" s="3659">
        <v>-6.2</v>
      </c>
      <c r="C9" s="3653">
        <v>9.5</v>
      </c>
      <c r="D9" s="3653">
        <v>6.6</v>
      </c>
      <c r="E9" s="3653">
        <v>10.4</v>
      </c>
      <c r="F9" s="3653">
        <v>6.5</v>
      </c>
      <c r="G9" s="3658">
        <v>3.3</v>
      </c>
      <c r="H9" s="3653"/>
      <c r="I9" s="3647"/>
      <c r="J9" s="3647"/>
      <c r="K9" s="3647"/>
      <c r="L9" s="3647"/>
      <c r="M9" s="3647"/>
      <c r="N9" s="3647"/>
      <c r="O9" s="3647"/>
      <c r="P9" s="3647"/>
      <c r="Q9" s="3647"/>
      <c r="R9" s="3647"/>
      <c r="S9" s="3647"/>
      <c r="T9" s="3647"/>
      <c r="U9" s="3647"/>
      <c r="V9" s="3647"/>
      <c r="W9" s="3647"/>
      <c r="X9" s="3647"/>
      <c r="Y9" s="3647"/>
      <c r="Z9" s="3647"/>
      <c r="AA9" s="3647"/>
      <c r="AB9" s="3647"/>
      <c r="AC9" s="3647"/>
      <c r="AD9" s="3647"/>
      <c r="AE9" s="3647"/>
      <c r="AF9" s="3647"/>
      <c r="AG9" s="3647"/>
      <c r="AH9" s="3647"/>
      <c r="AI9" s="3647"/>
    </row>
    <row r="10" spans="1:35" ht="15" customHeight="1" x14ac:dyDescent="0.25">
      <c r="A10" s="3522" t="s">
        <v>3913</v>
      </c>
      <c r="B10" s="3545">
        <v>-3.1</v>
      </c>
      <c r="C10" s="3655">
        <v>13.4</v>
      </c>
      <c r="D10" s="3655">
        <v>32.799999999999997</v>
      </c>
      <c r="E10" s="3655">
        <v>60.9</v>
      </c>
      <c r="F10" s="3655">
        <v>20.7</v>
      </c>
      <c r="G10" s="3530">
        <v>-12.1</v>
      </c>
      <c r="H10" s="3655"/>
      <c r="I10" s="3647"/>
      <c r="J10" s="3647"/>
      <c r="K10" s="3647"/>
      <c r="L10" s="3647"/>
      <c r="M10" s="3647"/>
      <c r="N10" s="3647"/>
      <c r="O10" s="3647"/>
      <c r="P10" s="3647"/>
      <c r="Q10" s="3647"/>
      <c r="R10" s="3647"/>
      <c r="S10" s="3647"/>
      <c r="T10" s="3647"/>
      <c r="U10" s="3647"/>
      <c r="V10" s="3647"/>
      <c r="W10" s="3647"/>
      <c r="X10" s="3647"/>
      <c r="Y10" s="3647"/>
      <c r="Z10" s="3647"/>
      <c r="AA10" s="3647"/>
      <c r="AB10" s="3647"/>
      <c r="AC10" s="3647"/>
      <c r="AD10" s="3647"/>
      <c r="AE10" s="3647"/>
      <c r="AF10" s="3647"/>
      <c r="AG10" s="3647"/>
      <c r="AH10" s="3647"/>
      <c r="AI10" s="3647"/>
    </row>
    <row r="11" spans="1:35" ht="15" customHeight="1" x14ac:dyDescent="0.25">
      <c r="A11" s="3522" t="s">
        <v>3914</v>
      </c>
      <c r="B11" s="3545">
        <v>-2.6</v>
      </c>
      <c r="C11" s="3655">
        <v>8.9</v>
      </c>
      <c r="D11" s="3655">
        <v>6.4</v>
      </c>
      <c r="E11" s="3655">
        <v>15.1</v>
      </c>
      <c r="F11" s="3655">
        <v>8.6</v>
      </c>
      <c r="G11" s="3657">
        <v>2.6</v>
      </c>
      <c r="H11" s="3660"/>
      <c r="I11" s="3647"/>
      <c r="J11" s="3647"/>
      <c r="K11" s="3647"/>
      <c r="L11" s="3647"/>
      <c r="M11" s="3647"/>
      <c r="N11" s="3647"/>
      <c r="O11" s="3647"/>
      <c r="P11" s="3647"/>
      <c r="Q11" s="3647"/>
      <c r="R11" s="3647"/>
      <c r="S11" s="3647"/>
      <c r="T11" s="3647"/>
      <c r="U11" s="3647"/>
      <c r="V11" s="3647"/>
      <c r="W11" s="3647"/>
      <c r="X11" s="3647"/>
      <c r="Y11" s="3647"/>
      <c r="Z11" s="3647"/>
      <c r="AA11" s="3647"/>
      <c r="AB11" s="3647"/>
      <c r="AC11" s="3647"/>
      <c r="AD11" s="3647"/>
      <c r="AE11" s="3647"/>
      <c r="AF11" s="3647"/>
      <c r="AG11" s="3647"/>
      <c r="AH11" s="3647"/>
      <c r="AI11" s="3647"/>
    </row>
    <row r="12" spans="1:35" ht="15" customHeight="1" x14ac:dyDescent="0.25">
      <c r="A12" s="3522" t="s">
        <v>3915</v>
      </c>
      <c r="B12" s="3545">
        <v>-11.2</v>
      </c>
      <c r="C12" s="3655">
        <v>12.5</v>
      </c>
      <c r="D12" s="3655">
        <v>7.8</v>
      </c>
      <c r="E12" s="3655">
        <v>5.7</v>
      </c>
      <c r="F12" s="3655">
        <v>4.3</v>
      </c>
      <c r="G12" s="3657">
        <v>7.9</v>
      </c>
      <c r="H12" s="3655"/>
      <c r="I12" s="3647"/>
      <c r="J12" s="3647"/>
      <c r="K12" s="3647"/>
      <c r="L12" s="3647"/>
      <c r="M12" s="3647"/>
      <c r="N12" s="3647"/>
      <c r="O12" s="3647"/>
      <c r="P12" s="3647"/>
      <c r="Q12" s="3647"/>
      <c r="R12" s="3647"/>
      <c r="S12" s="3647"/>
      <c r="T12" s="3647"/>
      <c r="U12" s="3647"/>
      <c r="V12" s="3647"/>
      <c r="W12" s="3647"/>
      <c r="X12" s="3647"/>
      <c r="Y12" s="3647"/>
      <c r="Z12" s="3647"/>
      <c r="AA12" s="3647"/>
      <c r="AB12" s="3647"/>
      <c r="AC12" s="3647"/>
      <c r="AD12" s="3647"/>
      <c r="AE12" s="3647"/>
      <c r="AF12" s="3647"/>
      <c r="AG12" s="3647"/>
      <c r="AH12" s="3647"/>
      <c r="AI12" s="3647"/>
    </row>
    <row r="13" spans="1:35" ht="15" customHeight="1" x14ac:dyDescent="0.25">
      <c r="A13" s="3522" t="s">
        <v>3916</v>
      </c>
      <c r="B13" s="3661">
        <v>-6</v>
      </c>
      <c r="C13" s="3655">
        <v>8.4</v>
      </c>
      <c r="D13" s="3655">
        <v>5.0999999999999996</v>
      </c>
      <c r="E13" s="3655">
        <v>6.5</v>
      </c>
      <c r="F13" s="3655">
        <v>4.5999999999999996</v>
      </c>
      <c r="G13" s="3657">
        <v>3</v>
      </c>
      <c r="H13" s="3655"/>
      <c r="I13" s="3647"/>
      <c r="J13" s="3647"/>
      <c r="K13" s="3647"/>
      <c r="L13" s="3647"/>
      <c r="M13" s="3647"/>
      <c r="N13" s="3647"/>
      <c r="O13" s="3647"/>
      <c r="P13" s="3647"/>
      <c r="Q13" s="3647"/>
      <c r="R13" s="3647"/>
      <c r="S13" s="3647"/>
      <c r="T13" s="3647"/>
      <c r="U13" s="3647"/>
      <c r="V13" s="3647"/>
      <c r="W13" s="3647"/>
      <c r="X13" s="3647"/>
      <c r="Y13" s="3647"/>
      <c r="Z13" s="3647"/>
      <c r="AA13" s="3647"/>
      <c r="AB13" s="3647"/>
      <c r="AC13" s="3647"/>
      <c r="AD13" s="3647"/>
      <c r="AE13" s="3647"/>
      <c r="AF13" s="3647"/>
      <c r="AG13" s="3647"/>
      <c r="AH13" s="3647"/>
      <c r="AI13" s="3647"/>
    </row>
    <row r="14" spans="1:35" s="3648" customFormat="1" ht="18.600000000000001" customHeight="1" x14ac:dyDescent="0.25">
      <c r="A14" s="3558" t="s">
        <v>3917</v>
      </c>
      <c r="B14" s="3595">
        <v>-8.9</v>
      </c>
      <c r="C14" s="3653">
        <v>6</v>
      </c>
      <c r="D14" s="3595">
        <v>-9.5</v>
      </c>
      <c r="E14" s="3653">
        <v>6.5</v>
      </c>
      <c r="F14" s="3653">
        <v>13.4</v>
      </c>
      <c r="G14" s="3658">
        <v>2.1</v>
      </c>
      <c r="H14" s="3653"/>
      <c r="I14" s="3647"/>
      <c r="J14" s="3647"/>
      <c r="K14" s="3647"/>
      <c r="L14" s="3647"/>
      <c r="M14" s="3647"/>
      <c r="N14" s="3647"/>
      <c r="O14" s="3647"/>
      <c r="P14" s="3647"/>
      <c r="Q14" s="3647"/>
      <c r="R14" s="3647"/>
      <c r="S14" s="3647"/>
      <c r="T14" s="3647"/>
      <c r="U14" s="3647"/>
      <c r="V14" s="3647"/>
      <c r="W14" s="3647"/>
      <c r="X14" s="3647"/>
      <c r="Y14" s="3647"/>
      <c r="Z14" s="3647"/>
      <c r="AA14" s="3647"/>
      <c r="AB14" s="3647"/>
      <c r="AC14" s="3647"/>
      <c r="AD14" s="3647"/>
      <c r="AE14" s="3647"/>
      <c r="AF14" s="3647"/>
      <c r="AG14" s="3647"/>
      <c r="AH14" s="3647"/>
      <c r="AI14" s="3647"/>
    </row>
    <row r="15" spans="1:35" s="3648" customFormat="1" ht="31.2" customHeight="1" x14ac:dyDescent="0.25">
      <c r="A15" s="3558" t="s">
        <v>3918</v>
      </c>
      <c r="B15" s="3595">
        <v>-1.4</v>
      </c>
      <c r="C15" s="3595">
        <v>-1.2</v>
      </c>
      <c r="D15" s="3662">
        <v>0</v>
      </c>
      <c r="E15" s="3595">
        <v>-1.3</v>
      </c>
      <c r="F15" s="3653">
        <v>4.9000000000000004</v>
      </c>
      <c r="G15" s="3596">
        <v>-5.7</v>
      </c>
      <c r="H15" s="3653"/>
      <c r="I15" s="3647"/>
      <c r="J15" s="3647"/>
      <c r="K15" s="3647"/>
      <c r="L15" s="3647"/>
      <c r="M15" s="3647"/>
      <c r="N15" s="3647"/>
      <c r="O15" s="3647"/>
      <c r="P15" s="3647"/>
      <c r="Q15" s="3647"/>
      <c r="R15" s="3647"/>
      <c r="S15" s="3647"/>
      <c r="T15" s="3647"/>
      <c r="U15" s="3647"/>
      <c r="V15" s="3647"/>
      <c r="W15" s="3647"/>
      <c r="X15" s="3647"/>
      <c r="Y15" s="3647"/>
      <c r="Z15" s="3647"/>
      <c r="AA15" s="3647"/>
      <c r="AB15" s="3647"/>
      <c r="AC15" s="3647"/>
      <c r="AD15" s="3647"/>
      <c r="AE15" s="3647"/>
      <c r="AF15" s="3647"/>
      <c r="AG15" s="3647"/>
      <c r="AH15" s="3647"/>
      <c r="AI15" s="3647"/>
    </row>
    <row r="16" spans="1:35" s="3648" customFormat="1" ht="15" customHeight="1" x14ac:dyDescent="0.25">
      <c r="A16" s="3559" t="s">
        <v>3919</v>
      </c>
      <c r="B16" s="3653">
        <v>1.6</v>
      </c>
      <c r="C16" s="3653">
        <v>3.7</v>
      </c>
      <c r="D16" s="3653">
        <v>7.3</v>
      </c>
      <c r="E16" s="3653">
        <v>14.2</v>
      </c>
      <c r="F16" s="3653">
        <v>2.8</v>
      </c>
      <c r="G16" s="3658">
        <v>4.7</v>
      </c>
      <c r="H16" s="3653"/>
      <c r="I16" s="3647"/>
      <c r="J16" s="3647"/>
      <c r="K16" s="3647"/>
      <c r="L16" s="3647"/>
      <c r="M16" s="3647"/>
      <c r="N16" s="3647"/>
      <c r="O16" s="3647"/>
      <c r="P16" s="3647"/>
      <c r="Q16" s="3647"/>
      <c r="R16" s="3647"/>
      <c r="S16" s="3647"/>
      <c r="T16" s="3647"/>
      <c r="U16" s="3647"/>
      <c r="V16" s="3647"/>
      <c r="W16" s="3647"/>
      <c r="X16" s="3647"/>
      <c r="Y16" s="3647"/>
      <c r="Z16" s="3647"/>
      <c r="AA16" s="3647"/>
      <c r="AB16" s="3647"/>
      <c r="AC16" s="3647"/>
      <c r="AD16" s="3647"/>
      <c r="AE16" s="3647"/>
      <c r="AF16" s="3647"/>
      <c r="AG16" s="3647"/>
      <c r="AH16" s="3647"/>
      <c r="AI16" s="3647"/>
    </row>
    <row r="17" spans="1:35" s="3648" customFormat="1" ht="23.4" customHeight="1" x14ac:dyDescent="0.25">
      <c r="A17" s="3558" t="s">
        <v>3920</v>
      </c>
      <c r="B17" s="3653">
        <v>0.4</v>
      </c>
      <c r="C17" s="3653">
        <v>1.6</v>
      </c>
      <c r="D17" s="3595">
        <v>-0.4</v>
      </c>
      <c r="E17" s="3653">
        <v>9.1999999999999993</v>
      </c>
      <c r="F17" s="3653">
        <v>7.1</v>
      </c>
      <c r="G17" s="3658">
        <v>3.6</v>
      </c>
      <c r="H17" s="3653"/>
      <c r="I17" s="3647"/>
      <c r="J17" s="3647"/>
      <c r="K17" s="3647"/>
      <c r="L17" s="3647"/>
      <c r="M17" s="3647"/>
      <c r="N17" s="3647"/>
      <c r="O17" s="3647"/>
      <c r="P17" s="3647"/>
      <c r="Q17" s="3647"/>
      <c r="R17" s="3647"/>
      <c r="S17" s="3647"/>
      <c r="T17" s="3647"/>
      <c r="U17" s="3647"/>
      <c r="V17" s="3647"/>
      <c r="W17" s="3647"/>
      <c r="X17" s="3647"/>
      <c r="Y17" s="3647"/>
      <c r="Z17" s="3647"/>
      <c r="AA17" s="3647"/>
      <c r="AB17" s="3647"/>
      <c r="AC17" s="3647"/>
      <c r="AD17" s="3647"/>
      <c r="AE17" s="3647"/>
      <c r="AF17" s="3647"/>
      <c r="AG17" s="3647"/>
      <c r="AH17" s="3647"/>
      <c r="AI17" s="3647"/>
    </row>
    <row r="18" spans="1:35" ht="15" customHeight="1" x14ac:dyDescent="0.25">
      <c r="A18" s="3522" t="s">
        <v>3921</v>
      </c>
      <c r="B18" s="3655">
        <v>0.4</v>
      </c>
      <c r="C18" s="3655">
        <v>1.5</v>
      </c>
      <c r="D18" s="3545">
        <v>-0.5</v>
      </c>
      <c r="E18" s="3655">
        <v>9.1</v>
      </c>
      <c r="F18" s="3655">
        <v>7.1</v>
      </c>
      <c r="G18" s="3657">
        <v>3.6</v>
      </c>
      <c r="H18" s="3655"/>
      <c r="I18" s="3647"/>
      <c r="J18" s="3647"/>
      <c r="K18" s="3647"/>
      <c r="L18" s="3647"/>
      <c r="M18" s="3647"/>
      <c r="N18" s="3647"/>
      <c r="O18" s="3647"/>
      <c r="P18" s="3647"/>
      <c r="Q18" s="3647"/>
      <c r="R18" s="3647"/>
      <c r="S18" s="3647"/>
      <c r="T18" s="3647"/>
      <c r="U18" s="3647"/>
      <c r="V18" s="3647"/>
      <c r="W18" s="3647"/>
      <c r="X18" s="3647"/>
      <c r="Y18" s="3647"/>
      <c r="Z18" s="3647"/>
      <c r="AA18" s="3647"/>
      <c r="AB18" s="3647"/>
      <c r="AC18" s="3647"/>
      <c r="AD18" s="3647"/>
      <c r="AE18" s="3647"/>
      <c r="AF18" s="3647"/>
      <c r="AG18" s="3647"/>
      <c r="AH18" s="3647"/>
      <c r="AI18" s="3647"/>
    </row>
    <row r="19" spans="1:35" s="3648" customFormat="1" ht="15" customHeight="1" x14ac:dyDescent="0.25">
      <c r="A19" s="3520" t="s">
        <v>3922</v>
      </c>
      <c r="B19" s="3595">
        <v>-3.5</v>
      </c>
      <c r="C19" s="3653">
        <v>5.8</v>
      </c>
      <c r="D19" s="3653">
        <v>1.8</v>
      </c>
      <c r="E19" s="3653">
        <v>3.8</v>
      </c>
      <c r="F19" s="3653">
        <v>7.8</v>
      </c>
      <c r="G19" s="3658">
        <v>4.7</v>
      </c>
      <c r="H19" s="3653"/>
      <c r="I19" s="3647"/>
      <c r="J19" s="3647"/>
      <c r="K19" s="3647"/>
      <c r="L19" s="3647"/>
      <c r="M19" s="3647"/>
      <c r="N19" s="3647"/>
      <c r="O19" s="3647"/>
      <c r="P19" s="3647"/>
      <c r="Q19" s="3647"/>
      <c r="R19" s="3647"/>
      <c r="S19" s="3647"/>
      <c r="T19" s="3647"/>
      <c r="U19" s="3647"/>
      <c r="V19" s="3647"/>
      <c r="W19" s="3647"/>
      <c r="X19" s="3647"/>
      <c r="Y19" s="3647"/>
      <c r="Z19" s="3647"/>
      <c r="AA19" s="3647"/>
      <c r="AB19" s="3647"/>
      <c r="AC19" s="3647"/>
      <c r="AD19" s="3647"/>
      <c r="AE19" s="3647"/>
      <c r="AF19" s="3647"/>
      <c r="AG19" s="3647"/>
      <c r="AH19" s="3647"/>
      <c r="AI19" s="3647"/>
    </row>
    <row r="20" spans="1:35" s="3648" customFormat="1" ht="15" customHeight="1" x14ac:dyDescent="0.25">
      <c r="A20" s="3559" t="s">
        <v>3923</v>
      </c>
      <c r="B20" s="3653">
        <v>1.3</v>
      </c>
      <c r="C20" s="3653">
        <v>6.8</v>
      </c>
      <c r="D20" s="3653">
        <v>6.8</v>
      </c>
      <c r="E20" s="3595">
        <v>-0.5</v>
      </c>
      <c r="F20" s="3653">
        <v>0.2</v>
      </c>
      <c r="G20" s="3658">
        <v>4.9000000000000004</v>
      </c>
      <c r="H20" s="3653"/>
      <c r="I20" s="3647"/>
      <c r="J20" s="3647"/>
      <c r="K20" s="3647"/>
      <c r="L20" s="3647"/>
      <c r="M20" s="3647"/>
      <c r="N20" s="3647"/>
      <c r="O20" s="3647"/>
      <c r="P20" s="3647"/>
      <c r="Q20" s="3647"/>
      <c r="R20" s="3647"/>
      <c r="S20" s="3647"/>
      <c r="T20" s="3647"/>
      <c r="U20" s="3647"/>
      <c r="V20" s="3647"/>
      <c r="W20" s="3647"/>
      <c r="X20" s="3647"/>
      <c r="Y20" s="3647"/>
      <c r="Z20" s="3647"/>
      <c r="AA20" s="3647"/>
      <c r="AB20" s="3647"/>
      <c r="AC20" s="3647"/>
      <c r="AD20" s="3647"/>
      <c r="AE20" s="3647"/>
      <c r="AF20" s="3647"/>
      <c r="AG20" s="3647"/>
      <c r="AH20" s="3647"/>
      <c r="AI20" s="3647"/>
    </row>
    <row r="21" spans="1:35" s="3648" customFormat="1" ht="15" customHeight="1" x14ac:dyDescent="0.25">
      <c r="A21" s="3520" t="s">
        <v>3924</v>
      </c>
      <c r="B21" s="3653">
        <v>1.1000000000000001</v>
      </c>
      <c r="C21" s="3595">
        <v>-2.2000000000000002</v>
      </c>
      <c r="D21" s="3653">
        <v>0.3</v>
      </c>
      <c r="E21" s="3653">
        <v>0.2</v>
      </c>
      <c r="F21" s="3653">
        <v>2.7</v>
      </c>
      <c r="G21" s="3658">
        <v>1.2</v>
      </c>
      <c r="H21" s="3653"/>
      <c r="I21" s="3647"/>
      <c r="J21" s="3647"/>
      <c r="K21" s="3647"/>
      <c r="L21" s="3647"/>
      <c r="M21" s="3647"/>
      <c r="N21" s="3647"/>
      <c r="O21" s="3647"/>
      <c r="P21" s="3647"/>
      <c r="Q21" s="3647"/>
      <c r="R21" s="3647"/>
      <c r="S21" s="3647"/>
      <c r="T21" s="3647"/>
      <c r="U21" s="3647"/>
      <c r="V21" s="3647"/>
      <c r="W21" s="3647"/>
      <c r="X21" s="3647"/>
      <c r="Y21" s="3647"/>
      <c r="Z21" s="3647"/>
      <c r="AA21" s="3647"/>
      <c r="AB21" s="3647"/>
      <c r="AC21" s="3647"/>
      <c r="AD21" s="3647"/>
      <c r="AE21" s="3647"/>
      <c r="AF21" s="3647"/>
      <c r="AG21" s="3647"/>
      <c r="AH21" s="3647"/>
      <c r="AI21" s="3647"/>
    </row>
    <row r="22" spans="1:35" s="3648" customFormat="1" ht="15" customHeight="1" x14ac:dyDescent="0.25">
      <c r="A22" s="3559" t="s">
        <v>3925</v>
      </c>
      <c r="B22" s="3595">
        <v>-1.2</v>
      </c>
      <c r="C22" s="3595">
        <v>-6.1</v>
      </c>
      <c r="D22" s="3653">
        <v>0.8</v>
      </c>
      <c r="E22" s="3653">
        <v>4.5999999999999996</v>
      </c>
      <c r="F22" s="3653">
        <v>7.5</v>
      </c>
      <c r="G22" s="3596">
        <v>-0.1</v>
      </c>
      <c r="H22" s="3653"/>
      <c r="I22" s="3647"/>
      <c r="J22" s="3647"/>
      <c r="K22" s="3647"/>
      <c r="L22" s="3647"/>
      <c r="M22" s="3647"/>
      <c r="N22" s="3647"/>
      <c r="O22" s="3647"/>
      <c r="P22" s="3647"/>
      <c r="Q22" s="3647"/>
      <c r="R22" s="3647"/>
      <c r="S22" s="3647"/>
      <c r="T22" s="3647"/>
      <c r="U22" s="3647"/>
      <c r="V22" s="3647"/>
      <c r="W22" s="3647"/>
      <c r="X22" s="3647"/>
      <c r="Y22" s="3647"/>
      <c r="Z22" s="3647"/>
      <c r="AA22" s="3647"/>
      <c r="AB22" s="3647"/>
      <c r="AC22" s="3647"/>
      <c r="AD22" s="3647"/>
      <c r="AE22" s="3647"/>
      <c r="AF22" s="3647"/>
      <c r="AG22" s="3647"/>
      <c r="AH22" s="3647"/>
      <c r="AI22" s="3647"/>
    </row>
    <row r="23" spans="1:35" s="3648" customFormat="1" ht="15" customHeight="1" x14ac:dyDescent="0.25">
      <c r="A23" s="3560" t="s">
        <v>3926</v>
      </c>
      <c r="B23" s="3595">
        <v>-0.1</v>
      </c>
      <c r="C23" s="3595">
        <v>-6.8</v>
      </c>
      <c r="D23" s="3595">
        <v>-2.2000000000000002</v>
      </c>
      <c r="E23" s="3653">
        <v>10.5</v>
      </c>
      <c r="F23" s="3653">
        <v>11.3</v>
      </c>
      <c r="G23" s="3596">
        <v>-1.1000000000000001</v>
      </c>
      <c r="H23" s="3655"/>
      <c r="I23" s="3647"/>
      <c r="J23" s="3647"/>
      <c r="K23" s="3647"/>
      <c r="L23" s="3647"/>
      <c r="M23" s="3647"/>
      <c r="N23" s="3647"/>
      <c r="O23" s="3647"/>
      <c r="P23" s="3647"/>
      <c r="Q23" s="3647"/>
      <c r="R23" s="3647"/>
      <c r="S23" s="3647"/>
      <c r="T23" s="3647"/>
      <c r="U23" s="3647"/>
      <c r="V23" s="3647"/>
      <c r="W23" s="3647"/>
      <c r="X23" s="3647"/>
      <c r="Y23" s="3647"/>
      <c r="Z23" s="3647"/>
      <c r="AA23" s="3647"/>
      <c r="AB23" s="3647"/>
      <c r="AC23" s="3647"/>
      <c r="AD23" s="3647"/>
      <c r="AE23" s="3647"/>
      <c r="AF23" s="3647"/>
      <c r="AG23" s="3647"/>
      <c r="AH23" s="3647"/>
      <c r="AI23" s="3647"/>
    </row>
    <row r="24" spans="1:35" ht="15" customHeight="1" x14ac:dyDescent="0.25">
      <c r="A24" s="3560" t="s">
        <v>3927</v>
      </c>
      <c r="B24" s="3655">
        <v>0.5</v>
      </c>
      <c r="C24" s="3545">
        <v>-8.9</v>
      </c>
      <c r="D24" s="3545">
        <v>-3.9</v>
      </c>
      <c r="E24" s="3655">
        <v>10.5</v>
      </c>
      <c r="F24" s="3655">
        <v>20.9</v>
      </c>
      <c r="G24" s="3530">
        <v>-1.2</v>
      </c>
      <c r="H24" s="3655"/>
      <c r="I24" s="3647"/>
      <c r="J24" s="3647"/>
      <c r="K24" s="3647"/>
      <c r="L24" s="3647"/>
      <c r="M24" s="3647"/>
      <c r="N24" s="3647"/>
      <c r="O24" s="3647"/>
      <c r="P24" s="3647"/>
      <c r="Q24" s="3647"/>
      <c r="R24" s="3647"/>
      <c r="S24" s="3647"/>
      <c r="T24" s="3647"/>
      <c r="U24" s="3647"/>
      <c r="V24" s="3647"/>
      <c r="W24" s="3647"/>
      <c r="X24" s="3647"/>
      <c r="Y24" s="3647"/>
      <c r="Z24" s="3647"/>
      <c r="AA24" s="3647"/>
      <c r="AB24" s="3647"/>
      <c r="AC24" s="3647"/>
      <c r="AD24" s="3647"/>
      <c r="AE24" s="3647"/>
      <c r="AF24" s="3647"/>
      <c r="AG24" s="3647"/>
      <c r="AH24" s="3647"/>
      <c r="AI24" s="3647"/>
    </row>
    <row r="25" spans="1:35" ht="15" customHeight="1" x14ac:dyDescent="0.25">
      <c r="A25" s="3560" t="s">
        <v>3928</v>
      </c>
      <c r="B25" s="3545">
        <v>-10.4</v>
      </c>
      <c r="C25" s="3545">
        <v>-5.5</v>
      </c>
      <c r="D25" s="3655">
        <v>0.8</v>
      </c>
      <c r="E25" s="3655">
        <v>6.1</v>
      </c>
      <c r="F25" s="3545">
        <v>-0.8</v>
      </c>
      <c r="G25" s="3530">
        <v>-0.1</v>
      </c>
      <c r="H25" s="3655"/>
      <c r="I25" s="3647"/>
      <c r="J25" s="3647"/>
      <c r="K25" s="3647"/>
      <c r="L25" s="3647"/>
      <c r="M25" s="3647"/>
      <c r="N25" s="3647"/>
      <c r="O25" s="3647"/>
      <c r="P25" s="3647"/>
      <c r="Q25" s="3647"/>
      <c r="R25" s="3647"/>
      <c r="S25" s="3647"/>
      <c r="T25" s="3647"/>
      <c r="U25" s="3647"/>
      <c r="V25" s="3647"/>
      <c r="W25" s="3647"/>
      <c r="X25" s="3647"/>
      <c r="Y25" s="3647"/>
      <c r="Z25" s="3647"/>
      <c r="AA25" s="3647"/>
      <c r="AB25" s="3647"/>
      <c r="AC25" s="3647"/>
      <c r="AD25" s="3647"/>
      <c r="AE25" s="3647"/>
      <c r="AF25" s="3647"/>
      <c r="AG25" s="3647"/>
      <c r="AH25" s="3647"/>
      <c r="AI25" s="3647"/>
    </row>
    <row r="26" spans="1:35" ht="15" customHeight="1" x14ac:dyDescent="0.25">
      <c r="A26" s="3536" t="s">
        <v>3929</v>
      </c>
      <c r="B26" s="3655">
        <v>2.7</v>
      </c>
      <c r="C26" s="3545">
        <v>-4.7</v>
      </c>
      <c r="D26" s="3655">
        <v>6.3</v>
      </c>
      <c r="E26" s="3545">
        <v>-6.8</v>
      </c>
      <c r="F26" s="3655">
        <v>2.5</v>
      </c>
      <c r="G26" s="3657">
        <v>2.5</v>
      </c>
      <c r="H26" s="3655"/>
      <c r="I26" s="3647"/>
      <c r="J26" s="3647"/>
      <c r="K26" s="3647"/>
      <c r="L26" s="3647"/>
      <c r="M26" s="3647"/>
      <c r="N26" s="3647"/>
      <c r="O26" s="3647"/>
      <c r="P26" s="3647"/>
      <c r="Q26" s="3647"/>
      <c r="R26" s="3647"/>
      <c r="S26" s="3647"/>
      <c r="T26" s="3647"/>
      <c r="U26" s="3647"/>
      <c r="V26" s="3647"/>
      <c r="W26" s="3647"/>
      <c r="X26" s="3647"/>
      <c r="Y26" s="3647"/>
      <c r="Z26" s="3647"/>
      <c r="AA26" s="3647"/>
      <c r="AB26" s="3647"/>
      <c r="AC26" s="3647"/>
      <c r="AD26" s="3647"/>
      <c r="AE26" s="3647"/>
      <c r="AF26" s="3647"/>
      <c r="AG26" s="3647"/>
      <c r="AH26" s="3647"/>
      <c r="AI26" s="3647"/>
    </row>
    <row r="27" spans="1:35" s="3648" customFormat="1" ht="15" customHeight="1" x14ac:dyDescent="0.25">
      <c r="A27" s="3559" t="s">
        <v>3930</v>
      </c>
      <c r="B27" s="3595">
        <v>-0.1</v>
      </c>
      <c r="C27" s="3653">
        <v>0.3</v>
      </c>
      <c r="D27" s="3653">
        <v>1.3</v>
      </c>
      <c r="E27" s="3653">
        <v>4.0999999999999996</v>
      </c>
      <c r="F27" s="3653">
        <v>1.9</v>
      </c>
      <c r="G27" s="3658">
        <v>1.4</v>
      </c>
      <c r="H27" s="3653"/>
      <c r="I27" s="3647"/>
      <c r="J27" s="3647"/>
      <c r="K27" s="3647"/>
      <c r="L27" s="3647"/>
      <c r="M27" s="3647"/>
      <c r="N27" s="3647"/>
      <c r="O27" s="3647"/>
      <c r="P27" s="3647"/>
      <c r="Q27" s="3647"/>
      <c r="R27" s="3647"/>
      <c r="S27" s="3647"/>
      <c r="T27" s="3647"/>
      <c r="U27" s="3647"/>
      <c r="V27" s="3647"/>
      <c r="W27" s="3647"/>
      <c r="X27" s="3647"/>
      <c r="Y27" s="3647"/>
      <c r="Z27" s="3647"/>
      <c r="AA27" s="3647"/>
      <c r="AB27" s="3647"/>
      <c r="AC27" s="3647"/>
      <c r="AD27" s="3647"/>
      <c r="AE27" s="3647"/>
      <c r="AF27" s="3647"/>
      <c r="AG27" s="3647"/>
      <c r="AH27" s="3647"/>
      <c r="AI27" s="3647"/>
    </row>
    <row r="28" spans="1:35" ht="15" customHeight="1" x14ac:dyDescent="0.25">
      <c r="A28" s="3536" t="s">
        <v>3960</v>
      </c>
      <c r="B28" s="3545">
        <v>-0.2</v>
      </c>
      <c r="C28" s="3545">
        <v>-0.2</v>
      </c>
      <c r="D28" s="3655">
        <v>0.7</v>
      </c>
      <c r="E28" s="3655">
        <v>2.6</v>
      </c>
      <c r="F28" s="3655">
        <v>0.5</v>
      </c>
      <c r="G28" s="3657">
        <v>0.4</v>
      </c>
      <c r="H28" s="3655"/>
      <c r="I28" s="3647"/>
      <c r="J28" s="3647"/>
      <c r="K28" s="3647"/>
      <c r="L28" s="3647"/>
      <c r="M28" s="3647"/>
      <c r="N28" s="3647"/>
      <c r="O28" s="3647"/>
      <c r="P28" s="3647"/>
      <c r="Q28" s="3647"/>
      <c r="R28" s="3647"/>
      <c r="S28" s="3647"/>
      <c r="T28" s="3647"/>
      <c r="U28" s="3647"/>
      <c r="V28" s="3647"/>
      <c r="W28" s="3647"/>
      <c r="X28" s="3647"/>
      <c r="Y28" s="3647"/>
      <c r="Z28" s="3647"/>
      <c r="AA28" s="3647"/>
      <c r="AB28" s="3647"/>
      <c r="AC28" s="3647"/>
      <c r="AD28" s="3647"/>
      <c r="AE28" s="3647"/>
      <c r="AF28" s="3647"/>
      <c r="AG28" s="3647"/>
      <c r="AH28" s="3647"/>
      <c r="AI28" s="3647"/>
    </row>
    <row r="29" spans="1:35" ht="15" customHeight="1" x14ac:dyDescent="0.25">
      <c r="A29" s="3561" t="s">
        <v>3932</v>
      </c>
      <c r="B29" s="3653">
        <v>1.2</v>
      </c>
      <c r="C29" s="3653">
        <v>2.5</v>
      </c>
      <c r="D29" s="3653">
        <v>4.0999999999999996</v>
      </c>
      <c r="E29" s="3653">
        <v>10.8</v>
      </c>
      <c r="F29" s="3653">
        <v>7</v>
      </c>
      <c r="G29" s="3658">
        <v>3.7</v>
      </c>
      <c r="H29" s="3653"/>
      <c r="I29" s="3647"/>
      <c r="J29" s="3647"/>
      <c r="K29" s="3647"/>
      <c r="L29" s="3647"/>
      <c r="M29" s="3647"/>
      <c r="N29" s="3647"/>
      <c r="O29" s="3647"/>
      <c r="P29" s="3647"/>
      <c r="Q29" s="3647"/>
      <c r="R29" s="3647"/>
      <c r="S29" s="3647"/>
      <c r="T29" s="3647"/>
      <c r="U29" s="3647"/>
      <c r="V29" s="3647"/>
      <c r="W29" s="3647"/>
      <c r="X29" s="3647"/>
      <c r="Y29" s="3647"/>
      <c r="Z29" s="3647"/>
      <c r="AA29" s="3647"/>
      <c r="AB29" s="3647"/>
      <c r="AC29" s="3647"/>
      <c r="AD29" s="3647"/>
      <c r="AE29" s="3647"/>
      <c r="AF29" s="3647"/>
      <c r="AG29" s="3647"/>
      <c r="AH29" s="3647"/>
      <c r="AI29" s="3647"/>
    </row>
    <row r="30" spans="1:35" ht="15" customHeight="1" x14ac:dyDescent="0.25">
      <c r="A30" s="3562" t="s">
        <v>3933</v>
      </c>
      <c r="B30" s="3653">
        <v>0.5</v>
      </c>
      <c r="C30" s="3653">
        <v>2.5</v>
      </c>
      <c r="D30" s="3653">
        <v>4</v>
      </c>
      <c r="E30" s="3653">
        <v>10.8</v>
      </c>
      <c r="F30" s="3653">
        <v>7.1</v>
      </c>
      <c r="G30" s="3658">
        <v>3.7</v>
      </c>
      <c r="H30" s="3653"/>
      <c r="I30" s="3647"/>
      <c r="J30" s="3647"/>
      <c r="K30" s="3647"/>
      <c r="L30" s="3647"/>
      <c r="M30" s="3647"/>
      <c r="N30" s="3647"/>
      <c r="O30" s="3647"/>
      <c r="P30" s="3647"/>
      <c r="Q30" s="3647"/>
      <c r="R30" s="3647"/>
      <c r="S30" s="3647"/>
      <c r="T30" s="3647"/>
      <c r="U30" s="3647"/>
      <c r="V30" s="3647"/>
      <c r="W30" s="3647"/>
      <c r="X30" s="3647"/>
      <c r="Y30" s="3647"/>
      <c r="Z30" s="3647"/>
      <c r="AA30" s="3647"/>
      <c r="AB30" s="3647"/>
      <c r="AC30" s="3647"/>
      <c r="AD30" s="3647"/>
      <c r="AE30" s="3647"/>
      <c r="AF30" s="3647"/>
      <c r="AG30" s="3647"/>
      <c r="AH30" s="3647"/>
      <c r="AI30" s="3647"/>
    </row>
    <row r="31" spans="1:35" s="3648" customFormat="1" ht="15" customHeight="1" x14ac:dyDescent="0.25">
      <c r="A31" s="3561" t="s">
        <v>3934</v>
      </c>
      <c r="B31" s="3653">
        <v>2.1</v>
      </c>
      <c r="C31" s="3653">
        <v>6.6</v>
      </c>
      <c r="D31" s="3653">
        <v>7.3</v>
      </c>
      <c r="E31" s="3653">
        <v>3.2</v>
      </c>
      <c r="F31" s="3653">
        <v>3.1</v>
      </c>
      <c r="G31" s="3658">
        <v>5.2</v>
      </c>
      <c r="H31" s="3653"/>
      <c r="I31" s="3647"/>
      <c r="J31" s="3647"/>
      <c r="K31" s="3647"/>
      <c r="L31" s="3647"/>
      <c r="M31" s="3647"/>
      <c r="N31" s="3647"/>
      <c r="O31" s="3647"/>
      <c r="P31" s="3647"/>
      <c r="Q31" s="3647"/>
      <c r="R31" s="3647"/>
      <c r="S31" s="3647"/>
      <c r="T31" s="3647"/>
      <c r="U31" s="3647"/>
      <c r="V31" s="3647"/>
      <c r="W31" s="3647"/>
      <c r="X31" s="3647"/>
      <c r="Y31" s="3647"/>
      <c r="Z31" s="3647"/>
      <c r="AA31" s="3647"/>
      <c r="AB31" s="3647"/>
      <c r="AC31" s="3647"/>
      <c r="AD31" s="3647"/>
      <c r="AE31" s="3647"/>
      <c r="AF31" s="3647"/>
      <c r="AG31" s="3647"/>
      <c r="AH31" s="3647"/>
      <c r="AI31" s="3647"/>
    </row>
    <row r="32" spans="1:35" s="3648" customFormat="1" ht="15" customHeight="1" x14ac:dyDescent="0.25">
      <c r="A32" s="3559" t="s">
        <v>3935</v>
      </c>
      <c r="B32" s="3595">
        <v>-0.8</v>
      </c>
      <c r="C32" s="3653">
        <v>3.7</v>
      </c>
      <c r="D32" s="3653">
        <v>5</v>
      </c>
      <c r="E32" s="3653">
        <v>2.9</v>
      </c>
      <c r="F32" s="3653">
        <v>2.9</v>
      </c>
      <c r="G32" s="3658">
        <v>4.4000000000000004</v>
      </c>
      <c r="H32" s="3653"/>
      <c r="I32" s="3647"/>
      <c r="J32" s="3647"/>
      <c r="K32" s="3647"/>
      <c r="L32" s="3647"/>
      <c r="M32" s="3647"/>
      <c r="N32" s="3647"/>
      <c r="O32" s="3647"/>
      <c r="P32" s="3647"/>
      <c r="Q32" s="3647"/>
      <c r="R32" s="3647"/>
      <c r="S32" s="3647"/>
      <c r="T32" s="3647"/>
      <c r="U32" s="3647"/>
      <c r="V32" s="3647"/>
      <c r="W32" s="3647"/>
      <c r="X32" s="3647"/>
      <c r="Y32" s="3647"/>
      <c r="Z32" s="3647"/>
      <c r="AA32" s="3647"/>
      <c r="AB32" s="3647"/>
      <c r="AC32" s="3647"/>
      <c r="AD32" s="3647"/>
      <c r="AE32" s="3647"/>
      <c r="AF32" s="3647"/>
      <c r="AG32" s="3647"/>
      <c r="AH32" s="3647"/>
      <c r="AI32" s="3647"/>
    </row>
    <row r="33" spans="1:35" s="3648" customFormat="1" ht="15" customHeight="1" x14ac:dyDescent="0.25">
      <c r="A33" s="3559" t="s">
        <v>3936</v>
      </c>
      <c r="B33" s="3653">
        <v>2.2000000000000002</v>
      </c>
      <c r="C33" s="3653">
        <v>2.1</v>
      </c>
      <c r="D33" s="3653">
        <v>4.4000000000000004</v>
      </c>
      <c r="E33" s="3653">
        <v>4.4000000000000004</v>
      </c>
      <c r="F33" s="3653">
        <v>4.5</v>
      </c>
      <c r="G33" s="3658">
        <v>5.6</v>
      </c>
      <c r="H33" s="3653"/>
      <c r="I33" s="3647"/>
      <c r="J33" s="3647"/>
      <c r="K33" s="3647"/>
      <c r="L33" s="3647"/>
      <c r="M33" s="3647"/>
      <c r="N33" s="3647"/>
      <c r="O33" s="3647"/>
      <c r="P33" s="3647"/>
      <c r="Q33" s="3647"/>
      <c r="R33" s="3647"/>
      <c r="S33" s="3647"/>
      <c r="T33" s="3647"/>
      <c r="U33" s="3647"/>
      <c r="V33" s="3647"/>
      <c r="W33" s="3647"/>
      <c r="X33" s="3647"/>
      <c r="Y33" s="3647"/>
      <c r="Z33" s="3647"/>
      <c r="AA33" s="3647"/>
      <c r="AB33" s="3647"/>
      <c r="AC33" s="3647"/>
      <c r="AD33" s="3647"/>
      <c r="AE33" s="3647"/>
      <c r="AF33" s="3647"/>
      <c r="AG33" s="3647"/>
      <c r="AH33" s="3647"/>
      <c r="AI33" s="3647"/>
    </row>
    <row r="34" spans="1:35" s="3648" customFormat="1" ht="15" customHeight="1" x14ac:dyDescent="0.25">
      <c r="A34" s="3559" t="s">
        <v>3937</v>
      </c>
      <c r="B34" s="3595">
        <v>-0.8</v>
      </c>
      <c r="C34" s="3653">
        <v>20</v>
      </c>
      <c r="D34" s="3653">
        <v>2.7</v>
      </c>
      <c r="E34" s="3653">
        <v>3.5</v>
      </c>
      <c r="F34" s="3653">
        <v>6</v>
      </c>
      <c r="G34" s="3658">
        <v>4.3</v>
      </c>
      <c r="H34" s="3653"/>
      <c r="I34" s="3647"/>
      <c r="J34" s="3647"/>
      <c r="K34" s="3647"/>
      <c r="L34" s="3647"/>
      <c r="M34" s="3647"/>
      <c r="N34" s="3647"/>
      <c r="O34" s="3647"/>
      <c r="P34" s="3647"/>
      <c r="Q34" s="3647"/>
      <c r="R34" s="3647"/>
      <c r="S34" s="3647"/>
      <c r="T34" s="3647"/>
      <c r="U34" s="3647"/>
      <c r="V34" s="3647"/>
      <c r="W34" s="3647"/>
      <c r="X34" s="3647"/>
      <c r="Y34" s="3647"/>
      <c r="Z34" s="3647"/>
      <c r="AA34" s="3647"/>
      <c r="AB34" s="3647"/>
      <c r="AC34" s="3647"/>
      <c r="AD34" s="3647"/>
      <c r="AE34" s="3647"/>
      <c r="AF34" s="3647"/>
      <c r="AG34" s="3647"/>
      <c r="AH34" s="3647"/>
      <c r="AI34" s="3647"/>
    </row>
    <row r="35" spans="1:35" s="3648" customFormat="1" ht="15" customHeight="1" x14ac:dyDescent="0.25">
      <c r="A35" s="3564" t="s">
        <v>3938</v>
      </c>
      <c r="B35" s="3653">
        <v>0.5</v>
      </c>
      <c r="C35" s="3653">
        <v>3.2</v>
      </c>
      <c r="D35" s="3653">
        <v>4.7</v>
      </c>
      <c r="E35" s="3653">
        <v>10.9</v>
      </c>
      <c r="F35" s="3653">
        <v>6</v>
      </c>
      <c r="G35" s="3658">
        <v>4.2</v>
      </c>
      <c r="H35" s="3653"/>
      <c r="I35" s="3647"/>
      <c r="J35" s="3647"/>
      <c r="K35" s="3647"/>
      <c r="L35" s="3647"/>
      <c r="M35" s="3647"/>
      <c r="N35" s="3647"/>
      <c r="O35" s="3647"/>
      <c r="P35" s="3647"/>
      <c r="Q35" s="3647"/>
      <c r="R35" s="3647"/>
      <c r="S35" s="3647"/>
      <c r="T35" s="3647"/>
      <c r="U35" s="3647"/>
      <c r="V35" s="3647"/>
      <c r="W35" s="3647"/>
      <c r="X35" s="3647"/>
      <c r="Y35" s="3647"/>
      <c r="Z35" s="3647"/>
      <c r="AA35" s="3647"/>
      <c r="AB35" s="3647"/>
      <c r="AC35" s="3647"/>
      <c r="AD35" s="3647"/>
      <c r="AE35" s="3647"/>
      <c r="AF35" s="3647"/>
      <c r="AG35" s="3647"/>
      <c r="AH35" s="3647"/>
      <c r="AI35" s="3647"/>
    </row>
    <row r="36" spans="1:35" s="3648" customFormat="1" ht="15" customHeight="1" x14ac:dyDescent="0.25">
      <c r="A36" s="3566" t="s">
        <v>3961</v>
      </c>
      <c r="B36" s="3592">
        <v>-0.7</v>
      </c>
      <c r="C36" s="3651">
        <v>2.7</v>
      </c>
      <c r="D36" s="3651">
        <v>3.1</v>
      </c>
      <c r="E36" s="3651">
        <v>6.7</v>
      </c>
      <c r="F36" s="3651">
        <v>5.5</v>
      </c>
      <c r="G36" s="3652">
        <v>3.5</v>
      </c>
      <c r="H36" s="3663"/>
      <c r="I36" s="3647"/>
      <c r="J36" s="3647"/>
      <c r="K36" s="3647"/>
      <c r="L36" s="3647"/>
      <c r="M36" s="3647"/>
      <c r="N36" s="3647"/>
      <c r="O36" s="3647"/>
      <c r="P36" s="3647"/>
      <c r="Q36" s="3647"/>
      <c r="R36" s="3647"/>
      <c r="S36" s="3647"/>
      <c r="T36" s="3647"/>
      <c r="U36" s="3647"/>
      <c r="V36" s="3647"/>
      <c r="W36" s="3647"/>
      <c r="X36" s="3647"/>
      <c r="Y36" s="3647"/>
      <c r="Z36" s="3647"/>
      <c r="AA36" s="3647"/>
      <c r="AB36" s="3647"/>
      <c r="AC36" s="3647"/>
      <c r="AD36" s="3647"/>
      <c r="AE36" s="3647"/>
      <c r="AF36" s="3647"/>
      <c r="AG36" s="3647"/>
      <c r="AH36" s="3647"/>
      <c r="AI36" s="3647"/>
    </row>
    <row r="37" spans="1:35" s="3648" customFormat="1" ht="15" customHeight="1" x14ac:dyDescent="0.25">
      <c r="A37" s="3568" t="s">
        <v>3962</v>
      </c>
      <c r="B37" s="3651">
        <v>0.7</v>
      </c>
      <c r="C37" s="3664">
        <v>-2</v>
      </c>
      <c r="D37" s="3651">
        <v>2.5</v>
      </c>
      <c r="E37" s="3651">
        <v>26.8</v>
      </c>
      <c r="F37" s="3651">
        <v>13.1</v>
      </c>
      <c r="G37" s="3652">
        <v>4.9000000000000004</v>
      </c>
      <c r="H37" s="3663"/>
      <c r="I37" s="3647"/>
      <c r="J37" s="3647"/>
      <c r="K37" s="3647"/>
      <c r="L37" s="3647"/>
      <c r="M37" s="3647"/>
      <c r="N37" s="3647"/>
      <c r="O37" s="3647"/>
      <c r="P37" s="3647"/>
      <c r="Q37" s="3647"/>
      <c r="R37" s="3647"/>
      <c r="S37" s="3647"/>
      <c r="T37" s="3647"/>
      <c r="U37" s="3647"/>
      <c r="V37" s="3647"/>
      <c r="W37" s="3647"/>
      <c r="X37" s="3647"/>
      <c r="Y37" s="3647"/>
      <c r="Z37" s="3647"/>
      <c r="AA37" s="3647"/>
      <c r="AB37" s="3647"/>
      <c r="AC37" s="3647"/>
      <c r="AD37" s="3647"/>
      <c r="AE37" s="3647"/>
      <c r="AF37" s="3647"/>
      <c r="AG37" s="3647"/>
      <c r="AH37" s="3647"/>
      <c r="AI37" s="3647"/>
    </row>
    <row r="38" spans="1:35" s="3648" customFormat="1" ht="15" customHeight="1" x14ac:dyDescent="0.25">
      <c r="A38" s="3665" t="s">
        <v>3966</v>
      </c>
      <c r="B38" s="3611">
        <v>-0.5</v>
      </c>
      <c r="C38" s="3666">
        <v>2.1</v>
      </c>
      <c r="D38" s="3666">
        <v>3</v>
      </c>
      <c r="E38" s="3666">
        <v>8.9</v>
      </c>
      <c r="F38" s="3666">
        <v>6.4</v>
      </c>
      <c r="G38" s="3667">
        <v>3.7</v>
      </c>
      <c r="H38" s="3663"/>
      <c r="I38" s="3647"/>
      <c r="J38" s="3647"/>
      <c r="K38" s="3647"/>
      <c r="L38" s="3647"/>
      <c r="M38" s="3647"/>
      <c r="N38" s="3647"/>
      <c r="O38" s="3647"/>
      <c r="P38" s="3647"/>
      <c r="Q38" s="3647"/>
      <c r="R38" s="3647"/>
      <c r="S38" s="3647"/>
      <c r="T38" s="3647"/>
      <c r="U38" s="3647"/>
      <c r="V38" s="3647"/>
      <c r="W38" s="3647"/>
      <c r="X38" s="3647"/>
      <c r="Y38" s="3647"/>
      <c r="Z38" s="3647"/>
      <c r="AA38" s="3647"/>
      <c r="AB38" s="3647"/>
      <c r="AC38" s="3647"/>
      <c r="AD38" s="3647"/>
      <c r="AE38" s="3647"/>
      <c r="AF38" s="3647"/>
      <c r="AG38" s="3647"/>
      <c r="AH38" s="3647"/>
      <c r="AI38" s="3647"/>
    </row>
    <row r="39" spans="1:35" s="3648" customFormat="1" ht="15" customHeight="1" x14ac:dyDescent="0.25">
      <c r="A39" s="3668" t="s">
        <v>3967</v>
      </c>
      <c r="B39" s="3669">
        <v>-13.77370099795705</v>
      </c>
      <c r="C39" s="3666">
        <v>9.8098116045482122</v>
      </c>
      <c r="D39" s="3666">
        <v>7.9071751853786454</v>
      </c>
      <c r="E39" s="3666">
        <v>3.3874254883977883</v>
      </c>
      <c r="F39" s="3666">
        <v>11.902738095238096</v>
      </c>
      <c r="G39" s="3667">
        <v>5.3024630595704503</v>
      </c>
      <c r="H39" s="3663"/>
      <c r="I39" s="3647"/>
      <c r="J39" s="3647"/>
      <c r="K39" s="3647"/>
      <c r="L39" s="3647"/>
      <c r="M39" s="3647"/>
      <c r="N39" s="3647"/>
      <c r="O39" s="3647"/>
      <c r="P39" s="3647"/>
      <c r="Q39" s="3647"/>
      <c r="R39" s="3647"/>
      <c r="S39" s="3647"/>
      <c r="T39" s="3647"/>
      <c r="U39" s="3647"/>
      <c r="V39" s="3647"/>
      <c r="W39" s="3647"/>
      <c r="X39" s="3647"/>
      <c r="Y39" s="3647"/>
      <c r="Z39" s="3647"/>
      <c r="AA39" s="3647"/>
      <c r="AB39" s="3647"/>
      <c r="AC39" s="3647"/>
      <c r="AD39" s="3647"/>
      <c r="AE39" s="3647"/>
      <c r="AF39" s="3647"/>
      <c r="AG39" s="3647"/>
      <c r="AH39" s="3647"/>
      <c r="AI39" s="3647"/>
    </row>
    <row r="40" spans="1:35" s="3648" customFormat="1" ht="12.75" customHeight="1" x14ac:dyDescent="0.25">
      <c r="A40" s="3670"/>
      <c r="I40" s="3647"/>
      <c r="J40" s="3647"/>
      <c r="K40" s="3647"/>
      <c r="L40" s="3647"/>
      <c r="M40" s="3647"/>
      <c r="N40" s="3647"/>
      <c r="O40" s="3647"/>
      <c r="P40" s="3647"/>
      <c r="Q40" s="3647"/>
      <c r="R40" s="3647"/>
      <c r="S40" s="3647"/>
      <c r="T40" s="3647"/>
      <c r="U40" s="3647"/>
      <c r="V40" s="3647"/>
      <c r="W40" s="3647"/>
      <c r="X40" s="3647"/>
      <c r="Y40" s="3647"/>
      <c r="Z40" s="3647"/>
      <c r="AA40" s="3647"/>
      <c r="AB40" s="3647"/>
      <c r="AC40" s="3647"/>
      <c r="AD40" s="3647"/>
      <c r="AE40" s="3647"/>
      <c r="AF40" s="3647"/>
      <c r="AG40" s="3647"/>
      <c r="AH40" s="3647"/>
      <c r="AI40" s="3647"/>
    </row>
    <row r="41" spans="1:35" s="3648" customFormat="1" ht="15" customHeight="1" x14ac:dyDescent="0.25">
      <c r="A41" s="3671" t="s">
        <v>3905</v>
      </c>
      <c r="I41" s="3647"/>
      <c r="J41" s="3647"/>
      <c r="K41" s="3647"/>
      <c r="L41" s="3647"/>
      <c r="M41" s="3647"/>
      <c r="N41" s="3647"/>
      <c r="O41" s="3647"/>
      <c r="P41" s="3647"/>
      <c r="Q41" s="3647"/>
      <c r="R41" s="3647"/>
      <c r="S41" s="3647"/>
      <c r="T41" s="3647"/>
      <c r="U41" s="3647"/>
      <c r="V41" s="3647"/>
      <c r="W41" s="3647"/>
      <c r="X41" s="3647"/>
      <c r="Y41" s="3647"/>
      <c r="Z41" s="3647"/>
      <c r="AA41" s="3647"/>
      <c r="AB41" s="3647"/>
      <c r="AC41" s="3647"/>
      <c r="AD41" s="3647"/>
      <c r="AE41" s="3647"/>
      <c r="AF41" s="3647"/>
      <c r="AG41" s="3647"/>
      <c r="AH41" s="3647"/>
      <c r="AI41" s="3647"/>
    </row>
    <row r="42" spans="1:35" x14ac:dyDescent="0.25">
      <c r="I42" s="3647"/>
      <c r="J42" s="3647"/>
      <c r="K42" s="3647"/>
      <c r="L42" s="3647"/>
      <c r="M42" s="3647"/>
      <c r="N42" s="3647"/>
      <c r="O42" s="3647"/>
      <c r="P42" s="3647"/>
      <c r="Q42" s="3647"/>
      <c r="R42" s="3647"/>
      <c r="S42" s="3647"/>
      <c r="T42" s="3647"/>
      <c r="U42" s="3647"/>
      <c r="V42" s="3647"/>
      <c r="W42" s="3647"/>
      <c r="X42" s="3647"/>
      <c r="Y42" s="3647"/>
      <c r="Z42" s="3647"/>
      <c r="AA42" s="3647"/>
      <c r="AB42" s="3647"/>
      <c r="AC42" s="3647"/>
      <c r="AD42" s="3647"/>
      <c r="AE42" s="3647"/>
      <c r="AF42" s="3647"/>
      <c r="AG42" s="3647"/>
      <c r="AH42" s="3647"/>
      <c r="AI42" s="3647"/>
    </row>
    <row r="43" spans="1:35" x14ac:dyDescent="0.25">
      <c r="I43" s="3647"/>
      <c r="J43" s="3647"/>
      <c r="K43" s="3647"/>
      <c r="L43" s="3647"/>
      <c r="M43" s="3647"/>
      <c r="N43" s="3647"/>
      <c r="O43" s="3647"/>
      <c r="P43" s="3647"/>
      <c r="Q43" s="3647"/>
      <c r="R43" s="3647"/>
      <c r="S43" s="3647"/>
      <c r="T43" s="3647"/>
      <c r="U43" s="3647"/>
      <c r="V43" s="3647"/>
      <c r="W43" s="3647"/>
      <c r="X43" s="3647"/>
      <c r="Y43" s="3647"/>
      <c r="Z43" s="3647"/>
      <c r="AA43" s="3647"/>
      <c r="AB43" s="3647"/>
      <c r="AC43" s="3647"/>
      <c r="AD43" s="3647"/>
      <c r="AE43" s="3647"/>
      <c r="AF43" s="3647"/>
      <c r="AG43" s="3647"/>
      <c r="AH43" s="3647"/>
      <c r="AI43" s="3647"/>
    </row>
    <row r="44" spans="1:35" x14ac:dyDescent="0.25">
      <c r="I44" s="3647"/>
      <c r="J44" s="3647"/>
      <c r="K44" s="3647"/>
      <c r="L44" s="3647"/>
      <c r="M44" s="3647"/>
      <c r="N44" s="3647"/>
      <c r="O44" s="3647"/>
      <c r="P44" s="3647"/>
      <c r="Q44" s="3647"/>
      <c r="R44" s="3647"/>
      <c r="S44" s="3647"/>
      <c r="T44" s="3647"/>
      <c r="U44" s="3647"/>
      <c r="V44" s="3647"/>
      <c r="W44" s="3647"/>
      <c r="X44" s="3647"/>
      <c r="Y44" s="3647"/>
      <c r="Z44" s="3647"/>
      <c r="AA44" s="3647"/>
      <c r="AB44" s="3647"/>
      <c r="AC44" s="3647"/>
      <c r="AD44" s="3647"/>
      <c r="AE44" s="3647"/>
      <c r="AF44" s="3647"/>
      <c r="AG44" s="3647"/>
      <c r="AH44" s="3647"/>
      <c r="AI44" s="3647"/>
    </row>
    <row r="45" spans="1:35" x14ac:dyDescent="0.25">
      <c r="I45" s="3647"/>
      <c r="J45" s="3647"/>
      <c r="K45" s="3647"/>
      <c r="L45" s="3647"/>
      <c r="M45" s="3647"/>
      <c r="N45" s="3647"/>
      <c r="O45" s="3647"/>
      <c r="P45" s="3647"/>
      <c r="Q45" s="3647"/>
      <c r="R45" s="3647"/>
      <c r="S45" s="3647"/>
      <c r="T45" s="3647"/>
      <c r="U45" s="3647"/>
      <c r="V45" s="3647"/>
      <c r="W45" s="3647"/>
      <c r="X45" s="3647"/>
      <c r="Y45" s="3647"/>
      <c r="Z45" s="3647"/>
      <c r="AA45" s="3647"/>
      <c r="AB45" s="3647"/>
      <c r="AC45" s="3647"/>
      <c r="AD45" s="3647"/>
      <c r="AE45" s="3647"/>
      <c r="AF45" s="3647"/>
      <c r="AG45" s="3647"/>
      <c r="AH45" s="3647"/>
      <c r="AI45" s="3647"/>
    </row>
    <row r="46" spans="1:35" x14ac:dyDescent="0.25">
      <c r="I46" s="3647"/>
      <c r="J46" s="3647"/>
      <c r="K46" s="3647"/>
      <c r="L46" s="3647"/>
      <c r="M46" s="3647"/>
      <c r="N46" s="3647"/>
      <c r="O46" s="3647"/>
      <c r="P46" s="3647"/>
      <c r="Q46" s="3647"/>
      <c r="R46" s="3647"/>
      <c r="S46" s="3647"/>
      <c r="T46" s="3647"/>
      <c r="U46" s="3647"/>
      <c r="V46" s="3647"/>
      <c r="W46" s="3647"/>
      <c r="X46" s="3647"/>
      <c r="Y46" s="3647"/>
      <c r="Z46" s="3647"/>
      <c r="AA46" s="3647"/>
      <c r="AB46" s="3647"/>
      <c r="AC46" s="3647"/>
      <c r="AD46" s="3647"/>
      <c r="AE46" s="3647"/>
      <c r="AF46" s="3647"/>
      <c r="AG46" s="3647"/>
      <c r="AH46" s="3647"/>
      <c r="AI46" s="3647"/>
    </row>
    <row r="47" spans="1:35" x14ac:dyDescent="0.25">
      <c r="I47" s="3647"/>
      <c r="J47" s="3647"/>
      <c r="K47" s="3647"/>
      <c r="L47" s="3647"/>
      <c r="M47" s="3647"/>
      <c r="N47" s="3647"/>
      <c r="O47" s="3647"/>
      <c r="P47" s="3647"/>
      <c r="Q47" s="3647"/>
      <c r="R47" s="3647"/>
      <c r="S47" s="3647"/>
      <c r="T47" s="3647"/>
      <c r="U47" s="3647"/>
      <c r="V47" s="3647"/>
      <c r="W47" s="3647"/>
      <c r="X47" s="3647"/>
      <c r="Y47" s="3647"/>
      <c r="Z47" s="3647"/>
      <c r="AA47" s="3647"/>
      <c r="AB47" s="3647"/>
      <c r="AC47" s="3647"/>
      <c r="AD47" s="3647"/>
      <c r="AE47" s="3647"/>
      <c r="AF47" s="3647"/>
      <c r="AG47" s="3647"/>
      <c r="AH47" s="3647"/>
      <c r="AI47" s="3647"/>
    </row>
    <row r="48" spans="1:35" x14ac:dyDescent="0.25">
      <c r="I48" s="3647"/>
      <c r="J48" s="3647"/>
      <c r="K48" s="3647"/>
      <c r="L48" s="3647"/>
      <c r="M48" s="3647"/>
      <c r="N48" s="3647"/>
      <c r="O48" s="3647"/>
      <c r="P48" s="3647"/>
      <c r="Q48" s="3647"/>
      <c r="R48" s="3647"/>
      <c r="S48" s="3647"/>
      <c r="T48" s="3647"/>
      <c r="U48" s="3647"/>
      <c r="V48" s="3647"/>
      <c r="W48" s="3647"/>
      <c r="X48" s="3647"/>
      <c r="Y48" s="3647"/>
      <c r="Z48" s="3647"/>
      <c r="AA48" s="3647"/>
      <c r="AB48" s="3647"/>
      <c r="AC48" s="3647"/>
      <c r="AD48" s="3647"/>
      <c r="AE48" s="3647"/>
      <c r="AF48" s="3647"/>
      <c r="AG48" s="3647"/>
      <c r="AH48" s="3647"/>
      <c r="AI48" s="3647"/>
    </row>
    <row r="49" spans="9:35" x14ac:dyDescent="0.25">
      <c r="I49" s="3647"/>
      <c r="J49" s="3647"/>
      <c r="K49" s="3647"/>
      <c r="L49" s="3647"/>
      <c r="M49" s="3647"/>
      <c r="N49" s="3647"/>
      <c r="O49" s="3647"/>
      <c r="P49" s="3647"/>
      <c r="Q49" s="3647"/>
      <c r="R49" s="3647"/>
      <c r="S49" s="3647"/>
      <c r="T49" s="3647"/>
      <c r="U49" s="3647"/>
      <c r="V49" s="3647"/>
      <c r="W49" s="3647"/>
      <c r="X49" s="3647"/>
      <c r="Y49" s="3647"/>
      <c r="Z49" s="3647"/>
      <c r="AA49" s="3647"/>
      <c r="AB49" s="3647"/>
      <c r="AC49" s="3647"/>
      <c r="AD49" s="3647"/>
      <c r="AE49" s="3647"/>
      <c r="AF49" s="3647"/>
      <c r="AG49" s="3647"/>
      <c r="AH49" s="3647"/>
      <c r="AI49" s="3647"/>
    </row>
    <row r="50" spans="9:35" x14ac:dyDescent="0.25">
      <c r="I50" s="3647"/>
      <c r="J50" s="3647"/>
      <c r="K50" s="3647"/>
      <c r="L50" s="3647"/>
      <c r="M50" s="3647"/>
      <c r="N50" s="3647"/>
      <c r="O50" s="3647"/>
      <c r="P50" s="3647"/>
      <c r="Q50" s="3647"/>
      <c r="R50" s="3647"/>
      <c r="S50" s="3647"/>
      <c r="T50" s="3647"/>
      <c r="U50" s="3647"/>
      <c r="V50" s="3647"/>
      <c r="W50" s="3647"/>
      <c r="X50" s="3647"/>
      <c r="Y50" s="3647"/>
      <c r="Z50" s="3647"/>
      <c r="AA50" s="3647"/>
      <c r="AB50" s="3647"/>
      <c r="AC50" s="3647"/>
      <c r="AD50" s="3647"/>
      <c r="AE50" s="3647"/>
      <c r="AF50" s="3647"/>
      <c r="AG50" s="3647"/>
      <c r="AH50" s="3647"/>
      <c r="AI50" s="3647"/>
    </row>
    <row r="51" spans="9:35" x14ac:dyDescent="0.25">
      <c r="I51" s="3647"/>
      <c r="J51" s="3647"/>
      <c r="K51" s="3647"/>
      <c r="L51" s="3647"/>
      <c r="M51" s="3647"/>
      <c r="N51" s="3647"/>
      <c r="O51" s="3647"/>
      <c r="P51" s="3647"/>
      <c r="Q51" s="3647"/>
      <c r="R51" s="3647"/>
      <c r="S51" s="3647"/>
      <c r="T51" s="3647"/>
      <c r="U51" s="3647"/>
      <c r="V51" s="3647"/>
      <c r="W51" s="3647"/>
      <c r="X51" s="3647"/>
      <c r="Y51" s="3647"/>
      <c r="Z51" s="3647"/>
      <c r="AA51" s="3647"/>
      <c r="AB51" s="3647"/>
      <c r="AC51" s="3647"/>
      <c r="AD51" s="3647"/>
      <c r="AE51" s="3647"/>
      <c r="AF51" s="3647"/>
      <c r="AG51" s="3647"/>
      <c r="AH51" s="3647"/>
      <c r="AI51" s="3647"/>
    </row>
    <row r="52" spans="9:35" x14ac:dyDescent="0.25">
      <c r="I52" s="3647"/>
      <c r="J52" s="3647"/>
      <c r="K52" s="3647"/>
      <c r="L52" s="3647"/>
      <c r="M52" s="3647"/>
      <c r="N52" s="3647"/>
      <c r="O52" s="3647"/>
      <c r="P52" s="3647"/>
      <c r="Q52" s="3647"/>
      <c r="R52" s="3647"/>
      <c r="S52" s="3647"/>
      <c r="T52" s="3647"/>
      <c r="U52" s="3647"/>
      <c r="V52" s="3647"/>
      <c r="W52" s="3647"/>
      <c r="X52" s="3647"/>
      <c r="Y52" s="3647"/>
      <c r="Z52" s="3647"/>
      <c r="AA52" s="3647"/>
      <c r="AB52" s="3647"/>
      <c r="AC52" s="3647"/>
      <c r="AD52" s="3647"/>
      <c r="AE52" s="3647"/>
      <c r="AF52" s="3647"/>
      <c r="AG52" s="3647"/>
      <c r="AH52" s="3647"/>
      <c r="AI52" s="3647"/>
    </row>
    <row r="53" spans="9:35" x14ac:dyDescent="0.25">
      <c r="I53" s="3647"/>
      <c r="J53" s="3647"/>
      <c r="K53" s="3647"/>
      <c r="L53" s="3647"/>
      <c r="M53" s="3647"/>
      <c r="N53" s="3647"/>
      <c r="O53" s="3647"/>
      <c r="P53" s="3647"/>
      <c r="Q53" s="3647"/>
      <c r="R53" s="3647"/>
      <c r="S53" s="3647"/>
      <c r="T53" s="3647"/>
      <c r="U53" s="3647"/>
      <c r="V53" s="3647"/>
      <c r="W53" s="3647"/>
      <c r="X53" s="3647"/>
      <c r="Y53" s="3647"/>
      <c r="Z53" s="3647"/>
      <c r="AA53" s="3647"/>
      <c r="AB53" s="3647"/>
      <c r="AC53" s="3647"/>
      <c r="AD53" s="3647"/>
      <c r="AE53" s="3647"/>
      <c r="AF53" s="3647"/>
      <c r="AG53" s="3647"/>
      <c r="AH53" s="3647"/>
      <c r="AI53" s="3647"/>
    </row>
    <row r="54" spans="9:35" x14ac:dyDescent="0.25">
      <c r="I54" s="3647"/>
      <c r="J54" s="3647"/>
      <c r="K54" s="3647"/>
      <c r="L54" s="3647"/>
      <c r="M54" s="3647"/>
      <c r="N54" s="3647"/>
      <c r="O54" s="3647"/>
      <c r="P54" s="3647"/>
      <c r="Q54" s="3647"/>
      <c r="R54" s="3647"/>
      <c r="S54" s="3647"/>
      <c r="T54" s="3647"/>
      <c r="U54" s="3647"/>
      <c r="V54" s="3647"/>
      <c r="W54" s="3647"/>
      <c r="X54" s="3647"/>
      <c r="Y54" s="3647"/>
      <c r="Z54" s="3647"/>
      <c r="AA54" s="3647"/>
      <c r="AB54" s="3647"/>
      <c r="AC54" s="3647"/>
      <c r="AD54" s="3647"/>
      <c r="AE54" s="3647"/>
      <c r="AF54" s="3647"/>
      <c r="AG54" s="3647"/>
      <c r="AH54" s="3647"/>
      <c r="AI54" s="3647"/>
    </row>
    <row r="55" spans="9:35" x14ac:dyDescent="0.25">
      <c r="I55" s="3647"/>
      <c r="J55" s="3647"/>
      <c r="K55" s="3647"/>
      <c r="L55" s="3647"/>
      <c r="M55" s="3647"/>
      <c r="N55" s="3647"/>
      <c r="O55" s="3647"/>
      <c r="P55" s="3647"/>
      <c r="Q55" s="3647"/>
      <c r="R55" s="3647"/>
      <c r="S55" s="3647"/>
      <c r="T55" s="3647"/>
      <c r="U55" s="3647"/>
      <c r="V55" s="3647"/>
      <c r="W55" s="3647"/>
      <c r="X55" s="3647"/>
      <c r="Y55" s="3647"/>
      <c r="Z55" s="3647"/>
      <c r="AA55" s="3647"/>
      <c r="AB55" s="3647"/>
      <c r="AC55" s="3647"/>
      <c r="AD55" s="3647"/>
      <c r="AE55" s="3647"/>
      <c r="AF55" s="3647"/>
      <c r="AG55" s="3647"/>
      <c r="AH55" s="3647"/>
      <c r="AI55" s="3647"/>
    </row>
    <row r="56" spans="9:35" x14ac:dyDescent="0.25">
      <c r="I56" s="3647"/>
      <c r="J56" s="3647"/>
      <c r="K56" s="3647"/>
      <c r="L56" s="3647"/>
      <c r="M56" s="3647"/>
      <c r="N56" s="3647"/>
      <c r="O56" s="3647"/>
      <c r="P56" s="3647"/>
      <c r="Q56" s="3647"/>
      <c r="R56" s="3647"/>
      <c r="S56" s="3647"/>
      <c r="T56" s="3647"/>
      <c r="U56" s="3647"/>
      <c r="V56" s="3647"/>
      <c r="W56" s="3647"/>
      <c r="X56" s="3647"/>
      <c r="Y56" s="3647"/>
      <c r="Z56" s="3647"/>
      <c r="AA56" s="3647"/>
      <c r="AB56" s="3647"/>
      <c r="AC56" s="3647"/>
      <c r="AD56" s="3647"/>
      <c r="AE56" s="3647"/>
      <c r="AF56" s="3647"/>
      <c r="AG56" s="3647"/>
      <c r="AH56" s="3647"/>
      <c r="AI56" s="3647"/>
    </row>
    <row r="57" spans="9:35" x14ac:dyDescent="0.25">
      <c r="I57" s="3647"/>
      <c r="J57" s="3647"/>
      <c r="K57" s="3647"/>
      <c r="L57" s="3647"/>
      <c r="M57" s="3647"/>
      <c r="N57" s="3647"/>
      <c r="O57" s="3647"/>
      <c r="P57" s="3647"/>
      <c r="Q57" s="3647"/>
      <c r="R57" s="3647"/>
      <c r="S57" s="3647"/>
      <c r="T57" s="3647"/>
      <c r="U57" s="3647"/>
      <c r="V57" s="3647"/>
      <c r="W57" s="3647"/>
      <c r="X57" s="3647"/>
      <c r="Y57" s="3647"/>
      <c r="Z57" s="3647"/>
      <c r="AA57" s="3647"/>
      <c r="AB57" s="3647"/>
      <c r="AC57" s="3647"/>
      <c r="AD57" s="3647"/>
      <c r="AE57" s="3647"/>
      <c r="AF57" s="3647"/>
      <c r="AG57" s="3647"/>
      <c r="AH57" s="3647"/>
      <c r="AI57" s="3647"/>
    </row>
    <row r="58" spans="9:35" x14ac:dyDescent="0.25">
      <c r="I58" s="3647"/>
      <c r="J58" s="3647"/>
      <c r="K58" s="3647"/>
      <c r="L58" s="3647"/>
      <c r="M58" s="3647"/>
      <c r="N58" s="3647"/>
      <c r="O58" s="3647"/>
      <c r="P58" s="3647"/>
      <c r="Q58" s="3647"/>
      <c r="R58" s="3647"/>
      <c r="S58" s="3647"/>
      <c r="T58" s="3647"/>
      <c r="U58" s="3647"/>
      <c r="V58" s="3647"/>
      <c r="W58" s="3647"/>
      <c r="X58" s="3647"/>
      <c r="Y58" s="3647"/>
      <c r="Z58" s="3647"/>
      <c r="AA58" s="3647"/>
      <c r="AB58" s="3647"/>
      <c r="AC58" s="3647"/>
      <c r="AD58" s="3647"/>
      <c r="AE58" s="3647"/>
      <c r="AF58" s="3647"/>
      <c r="AG58" s="3647"/>
      <c r="AH58" s="3647"/>
      <c r="AI58" s="3647"/>
    </row>
    <row r="59" spans="9:35" x14ac:dyDescent="0.25">
      <c r="I59" s="3647"/>
      <c r="J59" s="3647"/>
      <c r="K59" s="3647"/>
      <c r="L59" s="3647"/>
      <c r="M59" s="3647"/>
      <c r="N59" s="3647"/>
      <c r="O59" s="3647"/>
      <c r="P59" s="3647"/>
      <c r="Q59" s="3647"/>
      <c r="R59" s="3647"/>
      <c r="S59" s="3647"/>
      <c r="T59" s="3647"/>
      <c r="U59" s="3647"/>
      <c r="V59" s="3647"/>
      <c r="W59" s="3647"/>
      <c r="X59" s="3647"/>
      <c r="Y59" s="3647"/>
      <c r="Z59" s="3647"/>
      <c r="AA59" s="3647"/>
      <c r="AB59" s="3647"/>
      <c r="AC59" s="3647"/>
      <c r="AD59" s="3647"/>
      <c r="AE59" s="3647"/>
      <c r="AF59" s="3647"/>
      <c r="AG59" s="3647"/>
      <c r="AH59" s="3647"/>
      <c r="AI59" s="3647"/>
    </row>
    <row r="60" spans="9:35" x14ac:dyDescent="0.25">
      <c r="I60" s="3647"/>
      <c r="J60" s="3647"/>
      <c r="K60" s="3647"/>
      <c r="L60" s="3647"/>
      <c r="M60" s="3647"/>
      <c r="N60" s="3647"/>
      <c r="O60" s="3647"/>
      <c r="P60" s="3647"/>
      <c r="Q60" s="3647"/>
      <c r="R60" s="3647"/>
      <c r="S60" s="3647"/>
      <c r="T60" s="3647"/>
      <c r="U60" s="3647"/>
      <c r="V60" s="3647"/>
      <c r="W60" s="3647"/>
      <c r="X60" s="3647"/>
      <c r="Y60" s="3647"/>
      <c r="Z60" s="3647"/>
      <c r="AA60" s="3647"/>
      <c r="AB60" s="3647"/>
      <c r="AC60" s="3647"/>
      <c r="AD60" s="3647"/>
      <c r="AE60" s="3647"/>
      <c r="AF60" s="3647"/>
      <c r="AG60" s="3647"/>
      <c r="AH60" s="3647"/>
      <c r="AI60" s="3647"/>
    </row>
    <row r="61" spans="9:35" x14ac:dyDescent="0.25">
      <c r="I61" s="3647"/>
      <c r="J61" s="3647"/>
      <c r="K61" s="3647"/>
      <c r="L61" s="3647"/>
      <c r="M61" s="3647"/>
      <c r="N61" s="3647"/>
      <c r="O61" s="3647"/>
      <c r="P61" s="3647"/>
      <c r="Q61" s="3647"/>
      <c r="R61" s="3647"/>
      <c r="S61" s="3647"/>
      <c r="T61" s="3647"/>
      <c r="U61" s="3647"/>
      <c r="V61" s="3647"/>
      <c r="W61" s="3647"/>
      <c r="X61" s="3647"/>
      <c r="Y61" s="3647"/>
      <c r="Z61" s="3647"/>
      <c r="AA61" s="3647"/>
      <c r="AB61" s="3647"/>
      <c r="AC61" s="3647"/>
      <c r="AD61" s="3647"/>
      <c r="AE61" s="3647"/>
      <c r="AF61" s="3647"/>
      <c r="AG61" s="3647"/>
      <c r="AH61" s="3647"/>
      <c r="AI61" s="3647"/>
    </row>
    <row r="62" spans="9:35" x14ac:dyDescent="0.25">
      <c r="I62" s="3647"/>
      <c r="J62" s="3647"/>
      <c r="K62" s="3647"/>
      <c r="L62" s="3647"/>
      <c r="M62" s="3647"/>
      <c r="N62" s="3647"/>
      <c r="O62" s="3647"/>
      <c r="P62" s="3647"/>
      <c r="Q62" s="3647"/>
      <c r="R62" s="3647"/>
      <c r="S62" s="3647"/>
      <c r="T62" s="3647"/>
      <c r="U62" s="3647"/>
      <c r="V62" s="3647"/>
      <c r="W62" s="3647"/>
      <c r="X62" s="3647"/>
      <c r="Y62" s="3647"/>
      <c r="Z62" s="3647"/>
      <c r="AA62" s="3647"/>
      <c r="AB62" s="3647"/>
      <c r="AC62" s="3647"/>
      <c r="AD62" s="3647"/>
      <c r="AE62" s="3647"/>
      <c r="AF62" s="3647"/>
      <c r="AG62" s="3647"/>
      <c r="AH62" s="3647"/>
      <c r="AI62" s="3647"/>
    </row>
    <row r="63" spans="9:35" x14ac:dyDescent="0.25">
      <c r="I63" s="3647"/>
      <c r="J63" s="3647"/>
      <c r="K63" s="3647"/>
      <c r="L63" s="3647"/>
      <c r="M63" s="3647"/>
      <c r="N63" s="3647"/>
      <c r="O63" s="3647"/>
      <c r="P63" s="3647"/>
      <c r="Q63" s="3647"/>
      <c r="R63" s="3647"/>
      <c r="S63" s="3647"/>
      <c r="T63" s="3647"/>
      <c r="U63" s="3647"/>
      <c r="V63" s="3647"/>
      <c r="W63" s="3647"/>
      <c r="X63" s="3647"/>
      <c r="Y63" s="3647"/>
      <c r="Z63" s="3647"/>
      <c r="AA63" s="3647"/>
      <c r="AB63" s="3647"/>
      <c r="AC63" s="3647"/>
      <c r="AD63" s="3647"/>
      <c r="AE63" s="3647"/>
      <c r="AF63" s="3647"/>
      <c r="AG63" s="3647"/>
      <c r="AH63" s="3647"/>
      <c r="AI63" s="3647"/>
    </row>
    <row r="64" spans="9:35" x14ac:dyDescent="0.25">
      <c r="I64" s="3647"/>
      <c r="J64" s="3647"/>
      <c r="K64" s="3647"/>
      <c r="L64" s="3647"/>
      <c r="M64" s="3647"/>
      <c r="N64" s="3647"/>
      <c r="O64" s="3647"/>
      <c r="P64" s="3647"/>
      <c r="Q64" s="3647"/>
      <c r="R64" s="3647"/>
      <c r="S64" s="3647"/>
      <c r="T64" s="3647"/>
      <c r="U64" s="3647"/>
      <c r="V64" s="3647"/>
      <c r="W64" s="3647"/>
      <c r="X64" s="3647"/>
      <c r="Y64" s="3647"/>
      <c r="Z64" s="3647"/>
      <c r="AA64" s="3647"/>
      <c r="AB64" s="3647"/>
      <c r="AC64" s="3647"/>
      <c r="AD64" s="3647"/>
      <c r="AE64" s="3647"/>
      <c r="AF64" s="3647"/>
      <c r="AG64" s="3647"/>
      <c r="AH64" s="3647"/>
      <c r="AI64" s="3647"/>
    </row>
    <row r="65" spans="9:35" x14ac:dyDescent="0.25">
      <c r="I65" s="3647"/>
      <c r="J65" s="3647"/>
      <c r="K65" s="3647"/>
      <c r="L65" s="3647"/>
      <c r="M65" s="3647"/>
      <c r="N65" s="3647"/>
      <c r="O65" s="3647"/>
      <c r="P65" s="3647"/>
      <c r="Q65" s="3647"/>
      <c r="R65" s="3647"/>
      <c r="S65" s="3647"/>
      <c r="T65" s="3647"/>
      <c r="U65" s="3647"/>
      <c r="V65" s="3647"/>
      <c r="W65" s="3647"/>
      <c r="X65" s="3647"/>
      <c r="Y65" s="3647"/>
      <c r="Z65" s="3647"/>
      <c r="AA65" s="3647"/>
      <c r="AB65" s="3647"/>
      <c r="AC65" s="3647"/>
      <c r="AD65" s="3647"/>
      <c r="AE65" s="3647"/>
      <c r="AF65" s="3647"/>
      <c r="AG65" s="3647"/>
      <c r="AH65" s="3647"/>
      <c r="AI65" s="3647"/>
    </row>
    <row r="66" spans="9:35" x14ac:dyDescent="0.25">
      <c r="I66" s="3647"/>
      <c r="J66" s="3647"/>
      <c r="K66" s="3647"/>
      <c r="L66" s="3647"/>
      <c r="M66" s="3647"/>
      <c r="N66" s="3647"/>
      <c r="O66" s="3647"/>
      <c r="P66" s="3647"/>
      <c r="Q66" s="3647"/>
      <c r="R66" s="3647"/>
      <c r="S66" s="3647"/>
      <c r="T66" s="3647"/>
      <c r="U66" s="3647"/>
      <c r="V66" s="3647"/>
      <c r="W66" s="3647"/>
      <c r="X66" s="3647"/>
      <c r="Y66" s="3647"/>
      <c r="Z66" s="3647"/>
      <c r="AA66" s="3647"/>
      <c r="AB66" s="3647"/>
      <c r="AC66" s="3647"/>
      <c r="AD66" s="3647"/>
      <c r="AE66" s="3647"/>
      <c r="AF66" s="3647"/>
      <c r="AG66" s="3647"/>
      <c r="AH66" s="3647"/>
      <c r="AI66" s="3647"/>
    </row>
    <row r="67" spans="9:35" x14ac:dyDescent="0.25">
      <c r="I67" s="3647"/>
      <c r="J67" s="3647"/>
      <c r="K67" s="3647"/>
      <c r="L67" s="3647"/>
      <c r="M67" s="3647"/>
      <c r="N67" s="3647"/>
      <c r="O67" s="3647"/>
      <c r="P67" s="3647"/>
      <c r="Q67" s="3647"/>
      <c r="R67" s="3647"/>
      <c r="S67" s="3647"/>
      <c r="T67" s="3647"/>
      <c r="U67" s="3647"/>
      <c r="V67" s="3647"/>
      <c r="W67" s="3647"/>
      <c r="X67" s="3647"/>
      <c r="Y67" s="3647"/>
      <c r="Z67" s="3647"/>
      <c r="AA67" s="3647"/>
      <c r="AB67" s="3647"/>
      <c r="AC67" s="3647"/>
      <c r="AD67" s="3647"/>
      <c r="AE67" s="3647"/>
      <c r="AF67" s="3647"/>
      <c r="AG67" s="3647"/>
      <c r="AH67" s="3647"/>
      <c r="AI67" s="3647"/>
    </row>
    <row r="68" spans="9:35" x14ac:dyDescent="0.25">
      <c r="I68" s="3647"/>
      <c r="J68" s="3647"/>
      <c r="K68" s="3647"/>
      <c r="L68" s="3647"/>
      <c r="M68" s="3647"/>
      <c r="N68" s="3647"/>
      <c r="O68" s="3647"/>
      <c r="P68" s="3647"/>
      <c r="Q68" s="3647"/>
      <c r="R68" s="3647"/>
      <c r="S68" s="3647"/>
      <c r="T68" s="3647"/>
      <c r="U68" s="3647"/>
      <c r="V68" s="3647"/>
      <c r="W68" s="3647"/>
      <c r="X68" s="3647"/>
      <c r="Y68" s="3647"/>
      <c r="Z68" s="3647"/>
      <c r="AA68" s="3647"/>
      <c r="AB68" s="3647"/>
      <c r="AC68" s="3647"/>
      <c r="AD68" s="3647"/>
      <c r="AE68" s="3647"/>
      <c r="AF68" s="3647"/>
      <c r="AG68" s="3647"/>
      <c r="AH68" s="3647"/>
      <c r="AI68" s="3647"/>
    </row>
    <row r="69" spans="9:35" x14ac:dyDescent="0.25">
      <c r="I69" s="3647"/>
      <c r="J69" s="3647"/>
      <c r="K69" s="3647"/>
      <c r="L69" s="3647"/>
      <c r="M69" s="3647"/>
      <c r="N69" s="3647"/>
      <c r="O69" s="3647"/>
      <c r="P69" s="3647"/>
      <c r="Q69" s="3647"/>
      <c r="R69" s="3647"/>
      <c r="S69" s="3647"/>
      <c r="T69" s="3647"/>
      <c r="U69" s="3647"/>
      <c r="V69" s="3647"/>
      <c r="W69" s="3647"/>
      <c r="X69" s="3647"/>
      <c r="Y69" s="3647"/>
      <c r="Z69" s="3647"/>
      <c r="AA69" s="3647"/>
      <c r="AB69" s="3647"/>
      <c r="AC69" s="3647"/>
      <c r="AD69" s="3647"/>
      <c r="AE69" s="3647"/>
      <c r="AF69" s="3647"/>
      <c r="AG69" s="3647"/>
      <c r="AH69" s="3647"/>
      <c r="AI69" s="3647"/>
    </row>
    <row r="70" spans="9:35" x14ac:dyDescent="0.25">
      <c r="I70" s="3647"/>
      <c r="J70" s="3647"/>
      <c r="K70" s="3647"/>
      <c r="L70" s="3647"/>
      <c r="M70" s="3647"/>
      <c r="N70" s="3647"/>
      <c r="O70" s="3647"/>
      <c r="P70" s="3647"/>
      <c r="Q70" s="3647"/>
      <c r="R70" s="3647"/>
      <c r="S70" s="3647"/>
      <c r="T70" s="3647"/>
      <c r="U70" s="3647"/>
      <c r="V70" s="3647"/>
      <c r="W70" s="3647"/>
      <c r="X70" s="3647"/>
      <c r="Y70" s="3647"/>
      <c r="Z70" s="3647"/>
      <c r="AA70" s="3647"/>
      <c r="AB70" s="3647"/>
      <c r="AC70" s="3647"/>
      <c r="AD70" s="3647"/>
      <c r="AE70" s="3647"/>
      <c r="AF70" s="3647"/>
      <c r="AG70" s="3647"/>
      <c r="AH70" s="3647"/>
      <c r="AI70" s="3647"/>
    </row>
    <row r="71" spans="9:35" x14ac:dyDescent="0.25">
      <c r="I71" s="3647"/>
      <c r="J71" s="3647"/>
      <c r="K71" s="3647"/>
      <c r="L71" s="3647"/>
      <c r="M71" s="3647"/>
      <c r="N71" s="3647"/>
      <c r="O71" s="3647"/>
      <c r="P71" s="3647"/>
      <c r="Q71" s="3647"/>
      <c r="R71" s="3647"/>
      <c r="S71" s="3647"/>
      <c r="T71" s="3647"/>
      <c r="U71" s="3647"/>
      <c r="V71" s="3647"/>
      <c r="W71" s="3647"/>
      <c r="X71" s="3647"/>
      <c r="Y71" s="3647"/>
      <c r="Z71" s="3647"/>
      <c r="AA71" s="3647"/>
      <c r="AB71" s="3647"/>
      <c r="AC71" s="3647"/>
      <c r="AD71" s="3647"/>
      <c r="AE71" s="3647"/>
      <c r="AF71" s="3647"/>
      <c r="AG71" s="3647"/>
      <c r="AH71" s="3647"/>
      <c r="AI71" s="3647"/>
    </row>
    <row r="72" spans="9:35" x14ac:dyDescent="0.25">
      <c r="I72" s="3647"/>
      <c r="J72" s="3647"/>
      <c r="K72" s="3647"/>
      <c r="L72" s="3647"/>
      <c r="M72" s="3647"/>
      <c r="N72" s="3647"/>
      <c r="O72" s="3647"/>
      <c r="P72" s="3647"/>
      <c r="Q72" s="3647"/>
      <c r="R72" s="3647"/>
      <c r="S72" s="3647"/>
      <c r="T72" s="3647"/>
      <c r="U72" s="3647"/>
      <c r="V72" s="3647"/>
      <c r="W72" s="3647"/>
      <c r="X72" s="3647"/>
      <c r="Y72" s="3647"/>
      <c r="Z72" s="3647"/>
      <c r="AA72" s="3647"/>
      <c r="AB72" s="3647"/>
      <c r="AC72" s="3647"/>
      <c r="AD72" s="3647"/>
      <c r="AE72" s="3647"/>
      <c r="AF72" s="3647"/>
      <c r="AG72" s="3647"/>
      <c r="AH72" s="3647"/>
      <c r="AI72" s="3647"/>
    </row>
    <row r="73" spans="9:35" x14ac:dyDescent="0.25">
      <c r="I73" s="3647"/>
      <c r="J73" s="3647"/>
      <c r="K73" s="3647"/>
      <c r="L73" s="3647"/>
      <c r="M73" s="3647"/>
      <c r="N73" s="3647"/>
      <c r="O73" s="3647"/>
      <c r="P73" s="3647"/>
      <c r="Q73" s="3647"/>
      <c r="R73" s="3647"/>
      <c r="S73" s="3647"/>
      <c r="T73" s="3647"/>
      <c r="U73" s="3647"/>
      <c r="V73" s="3647"/>
      <c r="W73" s="3647"/>
      <c r="X73" s="3647"/>
      <c r="Y73" s="3647"/>
      <c r="Z73" s="3647"/>
      <c r="AA73" s="3647"/>
      <c r="AB73" s="3647"/>
      <c r="AC73" s="3647"/>
      <c r="AD73" s="3647"/>
      <c r="AE73" s="3647"/>
      <c r="AF73" s="3647"/>
      <c r="AG73" s="3647"/>
      <c r="AH73" s="3647"/>
      <c r="AI73" s="3647"/>
    </row>
    <row r="74" spans="9:35" x14ac:dyDescent="0.25">
      <c r="I74" s="3647"/>
      <c r="J74" s="3647"/>
      <c r="K74" s="3647"/>
      <c r="L74" s="3647"/>
      <c r="M74" s="3647"/>
      <c r="N74" s="3647"/>
      <c r="O74" s="3647"/>
      <c r="P74" s="3647"/>
      <c r="Q74" s="3647"/>
      <c r="R74" s="3647"/>
      <c r="S74" s="3647"/>
      <c r="T74" s="3647"/>
      <c r="U74" s="3647"/>
      <c r="V74" s="3647"/>
      <c r="W74" s="3647"/>
      <c r="X74" s="3647"/>
      <c r="Y74" s="3647"/>
      <c r="Z74" s="3647"/>
      <c r="AA74" s="3647"/>
      <c r="AB74" s="3647"/>
      <c r="AC74" s="3647"/>
      <c r="AD74" s="3647"/>
      <c r="AE74" s="3647"/>
      <c r="AF74" s="3647"/>
      <c r="AG74" s="3647"/>
      <c r="AH74" s="3647"/>
      <c r="AI74" s="3647"/>
    </row>
    <row r="75" spans="9:35" x14ac:dyDescent="0.25">
      <c r="I75" s="3647"/>
      <c r="J75" s="3647"/>
      <c r="K75" s="3647"/>
      <c r="L75" s="3647"/>
      <c r="M75" s="3647"/>
      <c r="N75" s="3647"/>
      <c r="O75" s="3647"/>
      <c r="P75" s="3647"/>
      <c r="Q75" s="3647"/>
      <c r="R75" s="3647"/>
      <c r="S75" s="3647"/>
      <c r="T75" s="3647"/>
      <c r="U75" s="3647"/>
      <c r="V75" s="3647"/>
      <c r="W75" s="3647"/>
      <c r="X75" s="3647"/>
      <c r="Y75" s="3647"/>
      <c r="Z75" s="3647"/>
      <c r="AA75" s="3647"/>
      <c r="AB75" s="3647"/>
      <c r="AC75" s="3647"/>
      <c r="AD75" s="3647"/>
      <c r="AE75" s="3647"/>
      <c r="AF75" s="3647"/>
      <c r="AG75" s="3647"/>
      <c r="AH75" s="3647"/>
      <c r="AI75" s="3647"/>
    </row>
    <row r="76" spans="9:35" x14ac:dyDescent="0.25">
      <c r="I76" s="3647"/>
      <c r="J76" s="3647"/>
      <c r="K76" s="3647"/>
      <c r="L76" s="3647"/>
      <c r="M76" s="3647"/>
      <c r="N76" s="3647"/>
      <c r="O76" s="3647"/>
      <c r="P76" s="3647"/>
      <c r="Q76" s="3647"/>
      <c r="R76" s="3647"/>
      <c r="S76" s="3647"/>
      <c r="T76" s="3647"/>
      <c r="U76" s="3647"/>
      <c r="V76" s="3647"/>
      <c r="W76" s="3647"/>
      <c r="X76" s="3647"/>
      <c r="Y76" s="3647"/>
      <c r="Z76" s="3647"/>
      <c r="AA76" s="3647"/>
      <c r="AB76" s="3647"/>
      <c r="AC76" s="3647"/>
      <c r="AD76" s="3647"/>
      <c r="AE76" s="3647"/>
      <c r="AF76" s="3647"/>
      <c r="AG76" s="3647"/>
      <c r="AH76" s="3647"/>
      <c r="AI76" s="3647"/>
    </row>
    <row r="77" spans="9:35" x14ac:dyDescent="0.25">
      <c r="I77" s="3647"/>
      <c r="J77" s="3647"/>
      <c r="K77" s="3647"/>
      <c r="L77" s="3647"/>
      <c r="M77" s="3647"/>
      <c r="N77" s="3647"/>
      <c r="O77" s="3647"/>
      <c r="P77" s="3647"/>
      <c r="Q77" s="3647"/>
      <c r="R77" s="3647"/>
      <c r="S77" s="3647"/>
      <c r="T77" s="3647"/>
      <c r="U77" s="3647"/>
      <c r="V77" s="3647"/>
      <c r="W77" s="3647"/>
      <c r="X77" s="3647"/>
      <c r="Y77" s="3647"/>
      <c r="Z77" s="3647"/>
      <c r="AA77" s="3647"/>
      <c r="AB77" s="3647"/>
      <c r="AC77" s="3647"/>
      <c r="AD77" s="3647"/>
      <c r="AE77" s="3647"/>
      <c r="AF77" s="3647"/>
      <c r="AG77" s="3647"/>
      <c r="AH77" s="3647"/>
      <c r="AI77" s="3647"/>
    </row>
    <row r="78" spans="9:35" x14ac:dyDescent="0.25">
      <c r="I78" s="3647"/>
      <c r="J78" s="3647"/>
      <c r="K78" s="3647"/>
      <c r="L78" s="3647"/>
      <c r="M78" s="3647"/>
      <c r="N78" s="3647"/>
      <c r="O78" s="3647"/>
      <c r="P78" s="3647"/>
      <c r="Q78" s="3647"/>
      <c r="R78" s="3647"/>
      <c r="S78" s="3647"/>
      <c r="T78" s="3647"/>
      <c r="U78" s="3647"/>
      <c r="V78" s="3647"/>
      <c r="W78" s="3647"/>
      <c r="X78" s="3647"/>
      <c r="Y78" s="3647"/>
      <c r="Z78" s="3647"/>
      <c r="AA78" s="3647"/>
      <c r="AB78" s="3647"/>
      <c r="AC78" s="3647"/>
      <c r="AD78" s="3647"/>
      <c r="AE78" s="3647"/>
      <c r="AF78" s="3647"/>
      <c r="AG78" s="3647"/>
      <c r="AH78" s="3647"/>
      <c r="AI78" s="3647"/>
    </row>
    <row r="79" spans="9:35" x14ac:dyDescent="0.25">
      <c r="I79" s="3647"/>
      <c r="J79" s="3647"/>
      <c r="K79" s="3647"/>
      <c r="L79" s="3647"/>
      <c r="M79" s="3647"/>
      <c r="N79" s="3647"/>
      <c r="O79" s="3647"/>
      <c r="P79" s="3647"/>
      <c r="Q79" s="3647"/>
      <c r="R79" s="3647"/>
      <c r="S79" s="3647"/>
      <c r="T79" s="3647"/>
      <c r="U79" s="3647"/>
      <c r="V79" s="3647"/>
      <c r="W79" s="3647"/>
      <c r="X79" s="3647"/>
      <c r="Y79" s="3647"/>
      <c r="Z79" s="3647"/>
      <c r="AA79" s="3647"/>
      <c r="AB79" s="3647"/>
      <c r="AC79" s="3647"/>
      <c r="AD79" s="3647"/>
      <c r="AE79" s="3647"/>
      <c r="AF79" s="3647"/>
      <c r="AG79" s="3647"/>
      <c r="AH79" s="3647"/>
      <c r="AI79" s="3647"/>
    </row>
    <row r="80" spans="9:35" x14ac:dyDescent="0.25">
      <c r="I80" s="3647"/>
      <c r="J80" s="3647"/>
      <c r="K80" s="3647"/>
      <c r="L80" s="3647"/>
      <c r="M80" s="3647"/>
      <c r="N80" s="3647"/>
      <c r="O80" s="3647"/>
      <c r="P80" s="3647"/>
      <c r="Q80" s="3647"/>
      <c r="R80" s="3647"/>
      <c r="S80" s="3647"/>
      <c r="T80" s="3647"/>
      <c r="U80" s="3647"/>
      <c r="V80" s="3647"/>
      <c r="W80" s="3647"/>
      <c r="X80" s="3647"/>
      <c r="Y80" s="3647"/>
      <c r="Z80" s="3647"/>
      <c r="AA80" s="3647"/>
      <c r="AB80" s="3647"/>
      <c r="AC80" s="3647"/>
      <c r="AD80" s="3647"/>
      <c r="AE80" s="3647"/>
      <c r="AF80" s="3647"/>
      <c r="AG80" s="3647"/>
      <c r="AH80" s="3647"/>
      <c r="AI80" s="3647"/>
    </row>
    <row r="81" spans="9:35" x14ac:dyDescent="0.25">
      <c r="I81" s="3647"/>
      <c r="J81" s="3647"/>
      <c r="K81" s="3647"/>
      <c r="L81" s="3647"/>
      <c r="M81" s="3647"/>
      <c r="N81" s="3647"/>
      <c r="O81" s="3647"/>
      <c r="P81" s="3647"/>
      <c r="Q81" s="3647"/>
      <c r="R81" s="3647"/>
      <c r="S81" s="3647"/>
      <c r="T81" s="3647"/>
      <c r="U81" s="3647"/>
      <c r="V81" s="3647"/>
      <c r="W81" s="3647"/>
      <c r="X81" s="3647"/>
      <c r="Y81" s="3647"/>
      <c r="Z81" s="3647"/>
      <c r="AA81" s="3647"/>
      <c r="AB81" s="3647"/>
      <c r="AC81" s="3647"/>
      <c r="AD81" s="3647"/>
      <c r="AE81" s="3647"/>
      <c r="AF81" s="3647"/>
      <c r="AG81" s="3647"/>
      <c r="AH81" s="3647"/>
      <c r="AI81" s="3647"/>
    </row>
    <row r="82" spans="9:35" x14ac:dyDescent="0.25">
      <c r="I82" s="3647"/>
      <c r="J82" s="3647"/>
      <c r="K82" s="3647"/>
      <c r="L82" s="3647"/>
      <c r="M82" s="3647"/>
      <c r="N82" s="3647"/>
      <c r="O82" s="3647"/>
      <c r="P82" s="3647"/>
      <c r="Q82" s="3647"/>
      <c r="R82" s="3647"/>
      <c r="S82" s="3647"/>
      <c r="T82" s="3647"/>
      <c r="U82" s="3647"/>
      <c r="V82" s="3647"/>
      <c r="W82" s="3647"/>
      <c r="X82" s="3647"/>
      <c r="Y82" s="3647"/>
      <c r="Z82" s="3647"/>
      <c r="AA82" s="3647"/>
      <c r="AB82" s="3647"/>
      <c r="AC82" s="3647"/>
      <c r="AD82" s="3647"/>
      <c r="AE82" s="3647"/>
      <c r="AF82" s="3647"/>
      <c r="AG82" s="3647"/>
      <c r="AH82" s="3647"/>
      <c r="AI82" s="3647"/>
    </row>
    <row r="83" spans="9:35" x14ac:dyDescent="0.25">
      <c r="I83" s="3647"/>
      <c r="J83" s="3647"/>
      <c r="K83" s="3647"/>
      <c r="L83" s="3647"/>
      <c r="M83" s="3647"/>
      <c r="N83" s="3647"/>
      <c r="O83" s="3647"/>
      <c r="P83" s="3647"/>
      <c r="Q83" s="3647"/>
      <c r="R83" s="3647"/>
      <c r="S83" s="3647"/>
      <c r="T83" s="3647"/>
      <c r="U83" s="3647"/>
      <c r="V83" s="3647"/>
      <c r="W83" s="3647"/>
      <c r="X83" s="3647"/>
      <c r="Y83" s="3647"/>
      <c r="Z83" s="3647"/>
      <c r="AA83" s="3647"/>
      <c r="AB83" s="3647"/>
      <c r="AC83" s="3647"/>
      <c r="AD83" s="3647"/>
      <c r="AE83" s="3647"/>
      <c r="AF83" s="3647"/>
      <c r="AG83" s="3647"/>
      <c r="AH83" s="3647"/>
      <c r="AI83" s="3647"/>
    </row>
    <row r="84" spans="9:35" x14ac:dyDescent="0.25">
      <c r="I84" s="3647"/>
      <c r="J84" s="3647"/>
      <c r="K84" s="3647"/>
      <c r="L84" s="3647"/>
      <c r="M84" s="3647"/>
      <c r="N84" s="3647"/>
      <c r="O84" s="3647"/>
      <c r="P84" s="3647"/>
      <c r="Q84" s="3647"/>
      <c r="R84" s="3647"/>
      <c r="S84" s="3647"/>
      <c r="T84" s="3647"/>
      <c r="U84" s="3647"/>
      <c r="V84" s="3647"/>
      <c r="W84" s="3647"/>
      <c r="X84" s="3647"/>
      <c r="Y84" s="3647"/>
      <c r="Z84" s="3647"/>
      <c r="AA84" s="3647"/>
      <c r="AB84" s="3647"/>
      <c r="AC84" s="3647"/>
      <c r="AD84" s="3647"/>
      <c r="AE84" s="3647"/>
      <c r="AF84" s="3647"/>
      <c r="AG84" s="3647"/>
      <c r="AH84" s="3647"/>
      <c r="AI84" s="3647"/>
    </row>
    <row r="85" spans="9:35" x14ac:dyDescent="0.25">
      <c r="I85" s="3647"/>
      <c r="J85" s="3647"/>
      <c r="K85" s="3647"/>
      <c r="L85" s="3647"/>
      <c r="M85" s="3647"/>
      <c r="N85" s="3647"/>
      <c r="O85" s="3647"/>
      <c r="P85" s="3647"/>
      <c r="Q85" s="3647"/>
      <c r="R85" s="3647"/>
      <c r="S85" s="3647"/>
      <c r="T85" s="3647"/>
      <c r="U85" s="3647"/>
      <c r="V85" s="3647"/>
      <c r="W85" s="3647"/>
      <c r="X85" s="3647"/>
      <c r="Y85" s="3647"/>
      <c r="Z85" s="3647"/>
      <c r="AA85" s="3647"/>
      <c r="AB85" s="3647"/>
      <c r="AC85" s="3647"/>
      <c r="AD85" s="3647"/>
      <c r="AE85" s="3647"/>
      <c r="AF85" s="3647"/>
      <c r="AG85" s="3647"/>
      <c r="AH85" s="3647"/>
      <c r="AI85" s="3647"/>
    </row>
    <row r="86" spans="9:35" x14ac:dyDescent="0.25">
      <c r="I86" s="3647"/>
      <c r="J86" s="3647"/>
      <c r="K86" s="3647"/>
      <c r="L86" s="3647"/>
      <c r="M86" s="3647"/>
      <c r="N86" s="3647"/>
      <c r="O86" s="3647"/>
      <c r="P86" s="3647"/>
      <c r="Q86" s="3647"/>
      <c r="R86" s="3647"/>
      <c r="S86" s="3647"/>
      <c r="T86" s="3647"/>
      <c r="U86" s="3647"/>
      <c r="V86" s="3647"/>
      <c r="W86" s="3647"/>
      <c r="X86" s="3647"/>
      <c r="Y86" s="3647"/>
      <c r="Z86" s="3647"/>
      <c r="AA86" s="3647"/>
      <c r="AB86" s="3647"/>
      <c r="AC86" s="3647"/>
      <c r="AD86" s="3647"/>
      <c r="AE86" s="3647"/>
      <c r="AF86" s="3647"/>
      <c r="AG86" s="3647"/>
      <c r="AH86" s="3647"/>
      <c r="AI86" s="3647"/>
    </row>
    <row r="87" spans="9:35" x14ac:dyDescent="0.25">
      <c r="I87" s="3647"/>
      <c r="J87" s="3647"/>
      <c r="K87" s="3647"/>
      <c r="L87" s="3647"/>
      <c r="M87" s="3647"/>
      <c r="N87" s="3647"/>
      <c r="O87" s="3647"/>
      <c r="P87" s="3647"/>
      <c r="Q87" s="3647"/>
      <c r="R87" s="3647"/>
      <c r="S87" s="3647"/>
      <c r="T87" s="3647"/>
      <c r="U87" s="3647"/>
      <c r="V87" s="3647"/>
      <c r="W87" s="3647"/>
      <c r="X87" s="3647"/>
      <c r="Y87" s="3647"/>
      <c r="Z87" s="3647"/>
      <c r="AA87" s="3647"/>
      <c r="AB87" s="3647"/>
      <c r="AC87" s="3647"/>
      <c r="AD87" s="3647"/>
      <c r="AE87" s="3647"/>
      <c r="AF87" s="3647"/>
      <c r="AG87" s="3647"/>
      <c r="AH87" s="3647"/>
      <c r="AI87" s="3647"/>
    </row>
    <row r="88" spans="9:35" x14ac:dyDescent="0.25">
      <c r="I88" s="3647"/>
      <c r="J88" s="3647"/>
      <c r="K88" s="3647"/>
      <c r="L88" s="3647"/>
      <c r="M88" s="3647"/>
      <c r="N88" s="3647"/>
      <c r="O88" s="3647"/>
      <c r="P88" s="3647"/>
      <c r="Q88" s="3647"/>
      <c r="R88" s="3647"/>
      <c r="S88" s="3647"/>
      <c r="T88" s="3647"/>
      <c r="U88" s="3647"/>
      <c r="V88" s="3647"/>
      <c r="W88" s="3647"/>
      <c r="X88" s="3647"/>
      <c r="Y88" s="3647"/>
      <c r="Z88" s="3647"/>
      <c r="AA88" s="3647"/>
      <c r="AB88" s="3647"/>
      <c r="AC88" s="3647"/>
      <c r="AD88" s="3647"/>
      <c r="AE88" s="3647"/>
      <c r="AF88" s="3647"/>
      <c r="AG88" s="3647"/>
      <c r="AH88" s="3647"/>
      <c r="AI88" s="3647"/>
    </row>
    <row r="89" spans="9:35" x14ac:dyDescent="0.25">
      <c r="I89" s="3647"/>
      <c r="J89" s="3647"/>
      <c r="K89" s="3647"/>
      <c r="L89" s="3647"/>
      <c r="M89" s="3647"/>
      <c r="N89" s="3647"/>
      <c r="O89" s="3647"/>
      <c r="P89" s="3647"/>
      <c r="Q89" s="3647"/>
      <c r="R89" s="3647"/>
      <c r="S89" s="3647"/>
      <c r="T89" s="3647"/>
      <c r="U89" s="3647"/>
      <c r="V89" s="3647"/>
      <c r="W89" s="3647"/>
      <c r="X89" s="3647"/>
      <c r="Y89" s="3647"/>
      <c r="Z89" s="3647"/>
      <c r="AA89" s="3647"/>
      <c r="AB89" s="3647"/>
      <c r="AC89" s="3647"/>
      <c r="AD89" s="3647"/>
      <c r="AE89" s="3647"/>
      <c r="AF89" s="3647"/>
      <c r="AG89" s="3647"/>
      <c r="AH89" s="3647"/>
      <c r="AI89" s="3647"/>
    </row>
    <row r="90" spans="9:35" x14ac:dyDescent="0.25">
      <c r="I90" s="3647"/>
      <c r="J90" s="3647"/>
      <c r="K90" s="3647"/>
      <c r="L90" s="3647"/>
      <c r="M90" s="3647"/>
      <c r="N90" s="3647"/>
      <c r="O90" s="3647"/>
      <c r="P90" s="3647"/>
      <c r="Q90" s="3647"/>
      <c r="R90" s="3647"/>
      <c r="S90" s="3647"/>
      <c r="T90" s="3647"/>
      <c r="U90" s="3647"/>
      <c r="V90" s="3647"/>
      <c r="W90" s="3647"/>
      <c r="X90" s="3647"/>
      <c r="Y90" s="3647"/>
      <c r="Z90" s="3647"/>
      <c r="AA90" s="3647"/>
      <c r="AB90" s="3647"/>
      <c r="AC90" s="3647"/>
      <c r="AD90" s="3647"/>
      <c r="AE90" s="3647"/>
      <c r="AF90" s="3647"/>
      <c r="AG90" s="3647"/>
      <c r="AH90" s="3647"/>
      <c r="AI90" s="3647"/>
    </row>
    <row r="91" spans="9:35" x14ac:dyDescent="0.25">
      <c r="I91" s="3647"/>
      <c r="J91" s="3647"/>
      <c r="K91" s="3647"/>
      <c r="L91" s="3647"/>
      <c r="M91" s="3647"/>
      <c r="N91" s="3647"/>
      <c r="O91" s="3647"/>
      <c r="P91" s="3647"/>
      <c r="Q91" s="3647"/>
      <c r="R91" s="3647"/>
      <c r="S91" s="3647"/>
      <c r="T91" s="3647"/>
      <c r="U91" s="3647"/>
      <c r="V91" s="3647"/>
      <c r="W91" s="3647"/>
      <c r="X91" s="3647"/>
      <c r="Y91" s="3647"/>
      <c r="Z91" s="3647"/>
      <c r="AA91" s="3647"/>
      <c r="AB91" s="3647"/>
      <c r="AC91" s="3647"/>
      <c r="AD91" s="3647"/>
      <c r="AE91" s="3647"/>
      <c r="AF91" s="3647"/>
      <c r="AG91" s="3647"/>
      <c r="AH91" s="3647"/>
      <c r="AI91" s="3647"/>
    </row>
    <row r="92" spans="9:35" x14ac:dyDescent="0.25">
      <c r="I92" s="3647"/>
      <c r="J92" s="3647"/>
      <c r="K92" s="3647"/>
      <c r="L92" s="3647"/>
      <c r="M92" s="3647"/>
      <c r="N92" s="3647"/>
      <c r="O92" s="3647"/>
      <c r="P92" s="3647"/>
      <c r="Q92" s="3647"/>
      <c r="R92" s="3647"/>
      <c r="S92" s="3647"/>
      <c r="T92" s="3647"/>
      <c r="U92" s="3647"/>
      <c r="V92" s="3647"/>
      <c r="W92" s="3647"/>
      <c r="X92" s="3647"/>
      <c r="Y92" s="3647"/>
      <c r="Z92" s="3647"/>
      <c r="AA92" s="3647"/>
      <c r="AB92" s="3647"/>
      <c r="AC92" s="3647"/>
      <c r="AD92" s="3647"/>
      <c r="AE92" s="3647"/>
      <c r="AF92" s="3647"/>
      <c r="AG92" s="3647"/>
      <c r="AH92" s="3647"/>
      <c r="AI92" s="3647"/>
    </row>
    <row r="93" spans="9:35" x14ac:dyDescent="0.25">
      <c r="I93" s="3647"/>
      <c r="J93" s="3647"/>
      <c r="K93" s="3647"/>
      <c r="L93" s="3647"/>
      <c r="M93" s="3647"/>
      <c r="N93" s="3647"/>
      <c r="O93" s="3647"/>
      <c r="P93" s="3647"/>
      <c r="Q93" s="3647"/>
      <c r="R93" s="3647"/>
      <c r="S93" s="3647"/>
      <c r="T93" s="3647"/>
      <c r="U93" s="3647"/>
      <c r="V93" s="3647"/>
      <c r="W93" s="3647"/>
      <c r="X93" s="3647"/>
      <c r="Y93" s="3647"/>
      <c r="Z93" s="3647"/>
      <c r="AA93" s="3647"/>
      <c r="AB93" s="3647"/>
      <c r="AC93" s="3647"/>
      <c r="AD93" s="3647"/>
      <c r="AE93" s="3647"/>
      <c r="AF93" s="3647"/>
      <c r="AG93" s="3647"/>
      <c r="AH93" s="3647"/>
      <c r="AI93" s="3647"/>
    </row>
    <row r="94" spans="9:35" x14ac:dyDescent="0.25">
      <c r="I94" s="3647"/>
      <c r="J94" s="3647"/>
      <c r="K94" s="3647"/>
      <c r="L94" s="3647"/>
      <c r="M94" s="3647"/>
      <c r="N94" s="3647"/>
      <c r="O94" s="3647"/>
      <c r="P94" s="3647"/>
      <c r="Q94" s="3647"/>
      <c r="R94" s="3647"/>
      <c r="S94" s="3647"/>
      <c r="T94" s="3647"/>
      <c r="U94" s="3647"/>
      <c r="V94" s="3647"/>
      <c r="W94" s="3647"/>
      <c r="X94" s="3647"/>
      <c r="Y94" s="3647"/>
      <c r="Z94" s="3647"/>
      <c r="AA94" s="3647"/>
      <c r="AB94" s="3647"/>
      <c r="AC94" s="3647"/>
      <c r="AD94" s="3647"/>
      <c r="AE94" s="3647"/>
      <c r="AF94" s="3647"/>
      <c r="AG94" s="3647"/>
      <c r="AH94" s="3647"/>
      <c r="AI94" s="3647"/>
    </row>
    <row r="95" spans="9:35" x14ac:dyDescent="0.25">
      <c r="I95" s="3647"/>
      <c r="J95" s="3647"/>
      <c r="K95" s="3647"/>
      <c r="L95" s="3647"/>
      <c r="M95" s="3647"/>
      <c r="N95" s="3647"/>
      <c r="O95" s="3647"/>
      <c r="P95" s="3647"/>
      <c r="Q95" s="3647"/>
      <c r="R95" s="3647"/>
      <c r="S95" s="3647"/>
      <c r="T95" s="3647"/>
      <c r="U95" s="3647"/>
      <c r="V95" s="3647"/>
      <c r="W95" s="3647"/>
      <c r="X95" s="3647"/>
      <c r="Y95" s="3647"/>
      <c r="Z95" s="3647"/>
      <c r="AA95" s="3647"/>
      <c r="AB95" s="3647"/>
      <c r="AC95" s="3647"/>
      <c r="AD95" s="3647"/>
      <c r="AE95" s="3647"/>
      <c r="AF95" s="3647"/>
      <c r="AG95" s="3647"/>
      <c r="AH95" s="3647"/>
      <c r="AI95" s="3647"/>
    </row>
    <row r="96" spans="9:35" x14ac:dyDescent="0.25">
      <c r="I96" s="3647"/>
      <c r="J96" s="3647"/>
      <c r="K96" s="3647"/>
      <c r="L96" s="3647"/>
      <c r="M96" s="3647"/>
      <c r="N96" s="3647"/>
      <c r="O96" s="3647"/>
      <c r="P96" s="3647"/>
      <c r="Q96" s="3647"/>
      <c r="R96" s="3647"/>
      <c r="S96" s="3647"/>
      <c r="T96" s="3647"/>
      <c r="U96" s="3647"/>
      <c r="V96" s="3647"/>
      <c r="W96" s="3647"/>
      <c r="X96" s="3647"/>
      <c r="Y96" s="3647"/>
      <c r="Z96" s="3647"/>
      <c r="AA96" s="3647"/>
      <c r="AB96" s="3647"/>
      <c r="AC96" s="3647"/>
      <c r="AD96" s="3647"/>
      <c r="AE96" s="3647"/>
      <c r="AF96" s="3647"/>
      <c r="AG96" s="3647"/>
      <c r="AH96" s="3647"/>
      <c r="AI96" s="3647"/>
    </row>
    <row r="97" spans="9:35" x14ac:dyDescent="0.25">
      <c r="I97" s="3647"/>
      <c r="J97" s="3647"/>
      <c r="K97" s="3647"/>
      <c r="L97" s="3647"/>
      <c r="M97" s="3647"/>
      <c r="N97" s="3647"/>
      <c r="O97" s="3647"/>
      <c r="P97" s="3647"/>
      <c r="Q97" s="3647"/>
      <c r="R97" s="3647"/>
      <c r="S97" s="3647"/>
      <c r="T97" s="3647"/>
      <c r="U97" s="3647"/>
      <c r="V97" s="3647"/>
      <c r="W97" s="3647"/>
      <c r="X97" s="3647"/>
      <c r="Y97" s="3647"/>
      <c r="Z97" s="3647"/>
      <c r="AA97" s="3647"/>
      <c r="AB97" s="3647"/>
      <c r="AC97" s="3647"/>
      <c r="AD97" s="3647"/>
      <c r="AE97" s="3647"/>
      <c r="AF97" s="3647"/>
      <c r="AG97" s="3647"/>
      <c r="AH97" s="3647"/>
      <c r="AI97" s="3647"/>
    </row>
    <row r="98" spans="9:35" x14ac:dyDescent="0.25">
      <c r="I98" s="3647"/>
      <c r="J98" s="3647"/>
      <c r="K98" s="3647"/>
      <c r="L98" s="3647"/>
      <c r="M98" s="3647"/>
      <c r="N98" s="3647"/>
      <c r="O98" s="3647"/>
      <c r="P98" s="3647"/>
      <c r="Q98" s="3647"/>
      <c r="R98" s="3647"/>
      <c r="S98" s="3647"/>
      <c r="T98" s="3647"/>
      <c r="U98" s="3647"/>
      <c r="V98" s="3647"/>
      <c r="W98" s="3647"/>
      <c r="X98" s="3647"/>
      <c r="Y98" s="3647"/>
      <c r="Z98" s="3647"/>
      <c r="AA98" s="3647"/>
      <c r="AB98" s="3647"/>
      <c r="AC98" s="3647"/>
      <c r="AD98" s="3647"/>
      <c r="AE98" s="3647"/>
      <c r="AF98" s="3647"/>
      <c r="AG98" s="3647"/>
      <c r="AH98" s="3647"/>
      <c r="AI98" s="3647"/>
    </row>
    <row r="99" spans="9:35" x14ac:dyDescent="0.25">
      <c r="I99" s="3647"/>
      <c r="J99" s="3647"/>
      <c r="K99" s="3647"/>
      <c r="L99" s="3647"/>
      <c r="M99" s="3647"/>
      <c r="N99" s="3647"/>
      <c r="O99" s="3647"/>
      <c r="P99" s="3647"/>
      <c r="Q99" s="3647"/>
      <c r="R99" s="3647"/>
      <c r="S99" s="3647"/>
      <c r="T99" s="3647"/>
      <c r="U99" s="3647"/>
      <c r="V99" s="3647"/>
      <c r="W99" s="3647"/>
      <c r="X99" s="3647"/>
      <c r="Y99" s="3647"/>
      <c r="Z99" s="3647"/>
      <c r="AA99" s="3647"/>
      <c r="AB99" s="3647"/>
      <c r="AC99" s="3647"/>
      <c r="AD99" s="3647"/>
      <c r="AE99" s="3647"/>
      <c r="AF99" s="3647"/>
      <c r="AG99" s="3647"/>
      <c r="AH99" s="3647"/>
      <c r="AI99" s="3647"/>
    </row>
    <row r="100" spans="9:35" x14ac:dyDescent="0.25">
      <c r="I100" s="3647"/>
      <c r="J100" s="3647"/>
      <c r="K100" s="3647"/>
      <c r="L100" s="3647"/>
      <c r="M100" s="3647"/>
      <c r="N100" s="3647"/>
      <c r="O100" s="3647"/>
      <c r="P100" s="3647"/>
      <c r="Q100" s="3647"/>
      <c r="R100" s="3647"/>
      <c r="S100" s="3647"/>
      <c r="T100" s="3647"/>
      <c r="U100" s="3647"/>
      <c r="V100" s="3647"/>
      <c r="W100" s="3647"/>
      <c r="X100" s="3647"/>
      <c r="Y100" s="3647"/>
      <c r="Z100" s="3647"/>
      <c r="AA100" s="3647"/>
      <c r="AB100" s="3647"/>
      <c r="AC100" s="3647"/>
      <c r="AD100" s="3647"/>
      <c r="AE100" s="3647"/>
      <c r="AF100" s="3647"/>
      <c r="AG100" s="3647"/>
      <c r="AH100" s="3647"/>
      <c r="AI100" s="3647"/>
    </row>
    <row r="101" spans="9:35" x14ac:dyDescent="0.25">
      <c r="I101" s="3647"/>
      <c r="J101" s="3647"/>
      <c r="K101" s="3647"/>
      <c r="L101" s="3647"/>
      <c r="M101" s="3647"/>
      <c r="N101" s="3647"/>
      <c r="O101" s="3647"/>
      <c r="P101" s="3647"/>
      <c r="Q101" s="3647"/>
      <c r="R101" s="3647"/>
      <c r="S101" s="3647"/>
      <c r="T101" s="3647"/>
      <c r="U101" s="3647"/>
      <c r="V101" s="3647"/>
      <c r="W101" s="3647"/>
      <c r="X101" s="3647"/>
      <c r="Y101" s="3647"/>
      <c r="Z101" s="3647"/>
      <c r="AA101" s="3647"/>
      <c r="AB101" s="3647"/>
      <c r="AC101" s="3647"/>
      <c r="AD101" s="3647"/>
      <c r="AE101" s="3647"/>
      <c r="AF101" s="3647"/>
      <c r="AG101" s="3647"/>
      <c r="AH101" s="3647"/>
      <c r="AI101" s="3647"/>
    </row>
    <row r="102" spans="9:35" x14ac:dyDescent="0.25">
      <c r="I102" s="3647"/>
      <c r="J102" s="3647"/>
      <c r="K102" s="3647"/>
      <c r="L102" s="3647"/>
      <c r="M102" s="3647"/>
      <c r="N102" s="3647"/>
      <c r="O102" s="3647"/>
      <c r="P102" s="3647"/>
      <c r="Q102" s="3647"/>
      <c r="R102" s="3647"/>
      <c r="S102" s="3647"/>
      <c r="T102" s="3647"/>
      <c r="U102" s="3647"/>
      <c r="V102" s="3647"/>
      <c r="W102" s="3647"/>
      <c r="X102" s="3647"/>
      <c r="Y102" s="3647"/>
      <c r="Z102" s="3647"/>
      <c r="AA102" s="3647"/>
      <c r="AB102" s="3647"/>
      <c r="AC102" s="3647"/>
      <c r="AD102" s="3647"/>
      <c r="AE102" s="3647"/>
      <c r="AF102" s="3647"/>
      <c r="AG102" s="3647"/>
      <c r="AH102" s="3647"/>
      <c r="AI102" s="3647"/>
    </row>
    <row r="103" spans="9:35" x14ac:dyDescent="0.25">
      <c r="I103" s="3647"/>
      <c r="J103" s="3647"/>
      <c r="K103" s="3647"/>
      <c r="L103" s="3647"/>
      <c r="M103" s="3647"/>
      <c r="N103" s="3647"/>
      <c r="O103" s="3647"/>
      <c r="P103" s="3647"/>
      <c r="Q103" s="3647"/>
      <c r="R103" s="3647"/>
      <c r="S103" s="3647"/>
      <c r="T103" s="3647"/>
      <c r="U103" s="3647"/>
      <c r="V103" s="3647"/>
      <c r="W103" s="3647"/>
      <c r="X103" s="3647"/>
      <c r="Y103" s="3647"/>
      <c r="Z103" s="3647"/>
      <c r="AA103" s="3647"/>
      <c r="AB103" s="3647"/>
      <c r="AC103" s="3647"/>
      <c r="AD103" s="3647"/>
      <c r="AE103" s="3647"/>
      <c r="AF103" s="3647"/>
      <c r="AG103" s="3647"/>
      <c r="AH103" s="3647"/>
      <c r="AI103" s="3647"/>
    </row>
    <row r="104" spans="9:35" x14ac:dyDescent="0.25">
      <c r="I104" s="3647"/>
      <c r="J104" s="3647"/>
      <c r="K104" s="3647"/>
      <c r="L104" s="3647"/>
      <c r="M104" s="3647"/>
      <c r="N104" s="3647"/>
      <c r="O104" s="3647"/>
      <c r="P104" s="3647"/>
      <c r="Q104" s="3647"/>
      <c r="R104" s="3647"/>
      <c r="S104" s="3647"/>
      <c r="T104" s="3647"/>
      <c r="U104" s="3647"/>
      <c r="V104" s="3647"/>
      <c r="W104" s="3647"/>
      <c r="X104" s="3647"/>
      <c r="Y104" s="3647"/>
      <c r="Z104" s="3647"/>
      <c r="AA104" s="3647"/>
      <c r="AB104" s="3647"/>
      <c r="AC104" s="3647"/>
      <c r="AD104" s="3647"/>
      <c r="AE104" s="3647"/>
      <c r="AF104" s="3647"/>
      <c r="AG104" s="3647"/>
      <c r="AH104" s="3647"/>
      <c r="AI104" s="3647"/>
    </row>
    <row r="105" spans="9:35" x14ac:dyDescent="0.25">
      <c r="I105" s="3647"/>
      <c r="J105" s="3647"/>
      <c r="K105" s="3647"/>
      <c r="L105" s="3647"/>
      <c r="M105" s="3647"/>
      <c r="N105" s="3647"/>
      <c r="O105" s="3647"/>
      <c r="P105" s="3647"/>
      <c r="Q105" s="3647"/>
      <c r="R105" s="3647"/>
      <c r="S105" s="3647"/>
      <c r="T105" s="3647"/>
      <c r="U105" s="3647"/>
      <c r="V105" s="3647"/>
      <c r="W105" s="3647"/>
      <c r="X105" s="3647"/>
      <c r="Y105" s="3647"/>
      <c r="Z105" s="3647"/>
      <c r="AA105" s="3647"/>
      <c r="AB105" s="3647"/>
      <c r="AC105" s="3647"/>
      <c r="AD105" s="3647"/>
      <c r="AE105" s="3647"/>
      <c r="AF105" s="3647"/>
      <c r="AG105" s="3647"/>
      <c r="AH105" s="3647"/>
      <c r="AI105" s="3647"/>
    </row>
    <row r="106" spans="9:35" x14ac:dyDescent="0.25">
      <c r="I106" s="3647"/>
      <c r="J106" s="3647"/>
      <c r="K106" s="3647"/>
      <c r="L106" s="3647"/>
      <c r="M106" s="3647"/>
      <c r="N106" s="3647"/>
      <c r="O106" s="3647"/>
      <c r="P106" s="3647"/>
      <c r="Q106" s="3647"/>
      <c r="R106" s="3647"/>
      <c r="S106" s="3647"/>
      <c r="T106" s="3647"/>
      <c r="U106" s="3647"/>
      <c r="V106" s="3647"/>
      <c r="W106" s="3647"/>
      <c r="X106" s="3647"/>
      <c r="Y106" s="3647"/>
      <c r="Z106" s="3647"/>
      <c r="AA106" s="3647"/>
      <c r="AB106" s="3647"/>
      <c r="AC106" s="3647"/>
      <c r="AD106" s="3647"/>
      <c r="AE106" s="3647"/>
      <c r="AF106" s="3647"/>
      <c r="AG106" s="3647"/>
      <c r="AH106" s="3647"/>
      <c r="AI106" s="3647"/>
    </row>
    <row r="107" spans="9:35" x14ac:dyDescent="0.25">
      <c r="I107" s="3647"/>
      <c r="J107" s="3647"/>
      <c r="K107" s="3647"/>
      <c r="L107" s="3647"/>
      <c r="M107" s="3647"/>
      <c r="N107" s="3647"/>
      <c r="O107" s="3647"/>
      <c r="P107" s="3647"/>
      <c r="Q107" s="3647"/>
      <c r="R107" s="3647"/>
      <c r="S107" s="3647"/>
      <c r="T107" s="3647"/>
      <c r="U107" s="3647"/>
      <c r="V107" s="3647"/>
      <c r="W107" s="3647"/>
      <c r="X107" s="3647"/>
      <c r="Y107" s="3647"/>
      <c r="Z107" s="3647"/>
      <c r="AA107" s="3647"/>
      <c r="AB107" s="3647"/>
      <c r="AC107" s="3647"/>
      <c r="AD107" s="3647"/>
      <c r="AE107" s="3647"/>
      <c r="AF107" s="3647"/>
      <c r="AG107" s="3647"/>
      <c r="AH107" s="3647"/>
      <c r="AI107" s="3647"/>
    </row>
    <row r="108" spans="9:35" x14ac:dyDescent="0.25">
      <c r="I108" s="3647"/>
      <c r="J108" s="3647"/>
      <c r="K108" s="3647"/>
      <c r="L108" s="3647"/>
      <c r="M108" s="3647"/>
      <c r="N108" s="3647"/>
      <c r="O108" s="3647"/>
      <c r="P108" s="3647"/>
      <c r="Q108" s="3647"/>
      <c r="R108" s="3647"/>
      <c r="S108" s="3647"/>
      <c r="T108" s="3647"/>
      <c r="U108" s="3647"/>
      <c r="V108" s="3647"/>
      <c r="W108" s="3647"/>
      <c r="X108" s="3647"/>
      <c r="Y108" s="3647"/>
      <c r="Z108" s="3647"/>
      <c r="AA108" s="3647"/>
      <c r="AB108" s="3647"/>
      <c r="AC108" s="3647"/>
      <c r="AD108" s="3647"/>
      <c r="AE108" s="3647"/>
      <c r="AF108" s="3647"/>
      <c r="AG108" s="3647"/>
      <c r="AH108" s="3647"/>
      <c r="AI108" s="3647"/>
    </row>
    <row r="109" spans="9:35" x14ac:dyDescent="0.25">
      <c r="I109" s="3647"/>
      <c r="J109" s="3647"/>
      <c r="K109" s="3647"/>
      <c r="L109" s="3647"/>
      <c r="M109" s="3647"/>
      <c r="N109" s="3647"/>
      <c r="O109" s="3647"/>
      <c r="P109" s="3647"/>
      <c r="Q109" s="3647"/>
      <c r="R109" s="3647"/>
      <c r="S109" s="3647"/>
      <c r="T109" s="3647"/>
      <c r="U109" s="3647"/>
      <c r="V109" s="3647"/>
      <c r="W109" s="3647"/>
      <c r="X109" s="3647"/>
      <c r="Y109" s="3647"/>
      <c r="Z109" s="3647"/>
      <c r="AA109" s="3647"/>
      <c r="AB109" s="3647"/>
      <c r="AC109" s="3647"/>
      <c r="AD109" s="3647"/>
      <c r="AE109" s="3647"/>
      <c r="AF109" s="3647"/>
      <c r="AG109" s="3647"/>
      <c r="AH109" s="3647"/>
      <c r="AI109" s="3647"/>
    </row>
    <row r="110" spans="9:35" x14ac:dyDescent="0.25">
      <c r="I110" s="3647"/>
      <c r="J110" s="3647"/>
      <c r="K110" s="3647"/>
      <c r="L110" s="3647"/>
      <c r="M110" s="3647"/>
      <c r="N110" s="3647"/>
      <c r="O110" s="3647"/>
      <c r="P110" s="3647"/>
      <c r="Q110" s="3647"/>
      <c r="R110" s="3647"/>
      <c r="S110" s="3647"/>
      <c r="T110" s="3647"/>
      <c r="U110" s="3647"/>
      <c r="V110" s="3647"/>
      <c r="W110" s="3647"/>
      <c r="X110" s="3647"/>
      <c r="Y110" s="3647"/>
      <c r="Z110" s="3647"/>
      <c r="AA110" s="3647"/>
      <c r="AB110" s="3647"/>
      <c r="AC110" s="3647"/>
      <c r="AD110" s="3647"/>
      <c r="AE110" s="3647"/>
      <c r="AF110" s="3647"/>
      <c r="AG110" s="3647"/>
      <c r="AH110" s="3647"/>
      <c r="AI110" s="3647"/>
    </row>
    <row r="111" spans="9:35" x14ac:dyDescent="0.25">
      <c r="I111" s="3647"/>
      <c r="J111" s="3647"/>
      <c r="K111" s="3647"/>
      <c r="L111" s="3647"/>
      <c r="M111" s="3647"/>
      <c r="N111" s="3647"/>
      <c r="O111" s="3647"/>
      <c r="P111" s="3647"/>
      <c r="Q111" s="3647"/>
      <c r="R111" s="3647"/>
      <c r="S111" s="3647"/>
      <c r="T111" s="3647"/>
      <c r="U111" s="3647"/>
      <c r="V111" s="3647"/>
      <c r="W111" s="3647"/>
      <c r="X111" s="3647"/>
      <c r="Y111" s="3647"/>
      <c r="Z111" s="3647"/>
      <c r="AA111" s="3647"/>
      <c r="AB111" s="3647"/>
      <c r="AC111" s="3647"/>
      <c r="AD111" s="3647"/>
      <c r="AE111" s="3647"/>
      <c r="AF111" s="3647"/>
      <c r="AG111" s="3647"/>
      <c r="AH111" s="3647"/>
      <c r="AI111" s="3647"/>
    </row>
    <row r="112" spans="9:35" x14ac:dyDescent="0.25">
      <c r="I112" s="3647"/>
      <c r="J112" s="3647"/>
      <c r="K112" s="3647"/>
      <c r="L112" s="3647"/>
      <c r="M112" s="3647"/>
      <c r="N112" s="3647"/>
      <c r="O112" s="3647"/>
      <c r="P112" s="3647"/>
      <c r="Q112" s="3647"/>
      <c r="R112" s="3647"/>
      <c r="S112" s="3647"/>
      <c r="T112" s="3647"/>
      <c r="U112" s="3647"/>
      <c r="V112" s="3647"/>
      <c r="W112" s="3647"/>
      <c r="X112" s="3647"/>
      <c r="Y112" s="3647"/>
      <c r="Z112" s="3647"/>
      <c r="AA112" s="3647"/>
      <c r="AB112" s="3647"/>
      <c r="AC112" s="3647"/>
      <c r="AD112" s="3647"/>
      <c r="AE112" s="3647"/>
      <c r="AF112" s="3647"/>
      <c r="AG112" s="3647"/>
      <c r="AH112" s="3647"/>
      <c r="AI112" s="3647"/>
    </row>
    <row r="113" spans="9:35" x14ac:dyDescent="0.25">
      <c r="I113" s="3647"/>
      <c r="J113" s="3647"/>
      <c r="K113" s="3647"/>
      <c r="L113" s="3647"/>
      <c r="M113" s="3647"/>
      <c r="N113" s="3647"/>
      <c r="O113" s="3647"/>
      <c r="P113" s="3647"/>
      <c r="Q113" s="3647"/>
      <c r="R113" s="3647"/>
      <c r="S113" s="3647"/>
      <c r="T113" s="3647"/>
      <c r="U113" s="3647"/>
      <c r="V113" s="3647"/>
      <c r="W113" s="3647"/>
      <c r="X113" s="3647"/>
      <c r="Y113" s="3647"/>
      <c r="Z113" s="3647"/>
      <c r="AA113" s="3647"/>
      <c r="AB113" s="3647"/>
      <c r="AC113" s="3647"/>
      <c r="AD113" s="3647"/>
      <c r="AE113" s="3647"/>
      <c r="AF113" s="3647"/>
      <c r="AG113" s="3647"/>
      <c r="AH113" s="3647"/>
      <c r="AI113" s="3647"/>
    </row>
    <row r="114" spans="9:35" x14ac:dyDescent="0.25">
      <c r="I114" s="3647"/>
      <c r="J114" s="3647"/>
      <c r="K114" s="3647"/>
      <c r="L114" s="3647"/>
      <c r="M114" s="3647"/>
      <c r="N114" s="3647"/>
      <c r="O114" s="3647"/>
      <c r="P114" s="3647"/>
      <c r="Q114" s="3647"/>
      <c r="R114" s="3647"/>
      <c r="S114" s="3647"/>
      <c r="T114" s="3647"/>
      <c r="U114" s="3647"/>
      <c r="V114" s="3647"/>
      <c r="W114" s="3647"/>
      <c r="X114" s="3647"/>
      <c r="Y114" s="3647"/>
      <c r="Z114" s="3647"/>
      <c r="AA114" s="3647"/>
      <c r="AB114" s="3647"/>
      <c r="AC114" s="3647"/>
      <c r="AD114" s="3647"/>
      <c r="AE114" s="3647"/>
      <c r="AF114" s="3647"/>
      <c r="AG114" s="3647"/>
      <c r="AH114" s="3647"/>
      <c r="AI114" s="3647"/>
    </row>
    <row r="115" spans="9:35" x14ac:dyDescent="0.25">
      <c r="I115" s="3647"/>
      <c r="J115" s="3647"/>
      <c r="K115" s="3647"/>
      <c r="L115" s="3647"/>
      <c r="M115" s="3647"/>
      <c r="N115" s="3647"/>
      <c r="O115" s="3647"/>
      <c r="P115" s="3647"/>
      <c r="Q115" s="3647"/>
      <c r="R115" s="3647"/>
      <c r="S115" s="3647"/>
      <c r="T115" s="3647"/>
      <c r="U115" s="3647"/>
      <c r="V115" s="3647"/>
      <c r="W115" s="3647"/>
      <c r="X115" s="3647"/>
      <c r="Y115" s="3647"/>
      <c r="Z115" s="3647"/>
      <c r="AA115" s="3647"/>
      <c r="AB115" s="3647"/>
      <c r="AC115" s="3647"/>
      <c r="AD115" s="3647"/>
      <c r="AE115" s="3647"/>
      <c r="AF115" s="3647"/>
      <c r="AG115" s="3647"/>
      <c r="AH115" s="3647"/>
      <c r="AI115" s="3647"/>
    </row>
    <row r="116" spans="9:35" x14ac:dyDescent="0.25">
      <c r="I116" s="3647"/>
      <c r="J116" s="3647"/>
      <c r="K116" s="3647"/>
      <c r="L116" s="3647"/>
      <c r="M116" s="3647"/>
      <c r="N116" s="3647"/>
      <c r="O116" s="3647"/>
      <c r="P116" s="3647"/>
      <c r="Q116" s="3647"/>
      <c r="R116" s="3647"/>
      <c r="S116" s="3647"/>
      <c r="T116" s="3647"/>
      <c r="U116" s="3647"/>
      <c r="V116" s="3647"/>
      <c r="W116" s="3647"/>
      <c r="X116" s="3647"/>
      <c r="Y116" s="3647"/>
      <c r="Z116" s="3647"/>
      <c r="AA116" s="3647"/>
      <c r="AB116" s="3647"/>
      <c r="AC116" s="3647"/>
      <c r="AD116" s="3647"/>
      <c r="AE116" s="3647"/>
      <c r="AF116" s="3647"/>
      <c r="AG116" s="3647"/>
      <c r="AH116" s="3647"/>
      <c r="AI116" s="3647"/>
    </row>
    <row r="117" spans="9:35" x14ac:dyDescent="0.25">
      <c r="I117" s="3647"/>
      <c r="J117" s="3647"/>
      <c r="K117" s="3647"/>
      <c r="L117" s="3647"/>
      <c r="M117" s="3647"/>
      <c r="N117" s="3647"/>
      <c r="O117" s="3647"/>
      <c r="P117" s="3647"/>
      <c r="Q117" s="3647"/>
      <c r="R117" s="3647"/>
      <c r="S117" s="3647"/>
      <c r="T117" s="3647"/>
      <c r="U117" s="3647"/>
      <c r="V117" s="3647"/>
      <c r="W117" s="3647"/>
      <c r="X117" s="3647"/>
      <c r="Y117" s="3647"/>
      <c r="Z117" s="3647"/>
      <c r="AA117" s="3647"/>
      <c r="AB117" s="3647"/>
      <c r="AC117" s="3647"/>
      <c r="AD117" s="3647"/>
      <c r="AE117" s="3647"/>
      <c r="AF117" s="3647"/>
      <c r="AG117" s="3647"/>
      <c r="AH117" s="3647"/>
      <c r="AI117" s="3647"/>
    </row>
    <row r="118" spans="9:35" x14ac:dyDescent="0.25">
      <c r="I118" s="3647"/>
      <c r="J118" s="3647"/>
      <c r="K118" s="3647"/>
      <c r="L118" s="3647"/>
      <c r="M118" s="3647"/>
      <c r="N118" s="3647"/>
      <c r="O118" s="3647"/>
      <c r="P118" s="3647"/>
      <c r="Q118" s="3647"/>
      <c r="R118" s="3647"/>
      <c r="S118" s="3647"/>
      <c r="T118" s="3647"/>
      <c r="U118" s="3647"/>
      <c r="V118" s="3647"/>
      <c r="W118" s="3647"/>
      <c r="X118" s="3647"/>
      <c r="Y118" s="3647"/>
      <c r="Z118" s="3647"/>
      <c r="AA118" s="3647"/>
      <c r="AB118" s="3647"/>
      <c r="AC118" s="3647"/>
      <c r="AD118" s="3647"/>
      <c r="AE118" s="3647"/>
      <c r="AF118" s="3647"/>
      <c r="AG118" s="3647"/>
      <c r="AH118" s="3647"/>
      <c r="AI118" s="3647"/>
    </row>
    <row r="119" spans="9:35" x14ac:dyDescent="0.25">
      <c r="I119" s="3647"/>
      <c r="J119" s="3647"/>
      <c r="K119" s="3647"/>
      <c r="L119" s="3647"/>
      <c r="M119" s="3647"/>
      <c r="N119" s="3647"/>
      <c r="O119" s="3647"/>
      <c r="P119" s="3647"/>
      <c r="Q119" s="3647"/>
      <c r="R119" s="3647"/>
      <c r="S119" s="3647"/>
      <c r="T119" s="3647"/>
      <c r="U119" s="3647"/>
      <c r="V119" s="3647"/>
      <c r="W119" s="3647"/>
      <c r="X119" s="3647"/>
      <c r="Y119" s="3647"/>
      <c r="Z119" s="3647"/>
      <c r="AA119" s="3647"/>
      <c r="AB119" s="3647"/>
      <c r="AC119" s="3647"/>
      <c r="AD119" s="3647"/>
      <c r="AE119" s="3647"/>
      <c r="AF119" s="3647"/>
      <c r="AG119" s="3647"/>
      <c r="AH119" s="3647"/>
      <c r="AI119" s="3647"/>
    </row>
    <row r="120" spans="9:35" x14ac:dyDescent="0.25">
      <c r="I120" s="3647"/>
      <c r="J120" s="3647"/>
      <c r="K120" s="3647"/>
      <c r="L120" s="3647"/>
      <c r="M120" s="3647"/>
      <c r="N120" s="3647"/>
      <c r="O120" s="3647"/>
      <c r="P120" s="3647"/>
      <c r="Q120" s="3647"/>
      <c r="R120" s="3647"/>
      <c r="S120" s="3647"/>
      <c r="T120" s="3647"/>
      <c r="U120" s="3647"/>
      <c r="V120" s="3647"/>
      <c r="W120" s="3647"/>
      <c r="X120" s="3647"/>
      <c r="Y120" s="3647"/>
      <c r="Z120" s="3647"/>
      <c r="AA120" s="3647"/>
      <c r="AB120" s="3647"/>
      <c r="AC120" s="3647"/>
      <c r="AD120" s="3647"/>
      <c r="AE120" s="3647"/>
      <c r="AF120" s="3647"/>
      <c r="AG120" s="3647"/>
      <c r="AH120" s="3647"/>
      <c r="AI120" s="3647"/>
    </row>
    <row r="121" spans="9:35" x14ac:dyDescent="0.25">
      <c r="I121" s="3647"/>
      <c r="J121" s="3647"/>
      <c r="K121" s="3647"/>
      <c r="L121" s="3647"/>
      <c r="M121" s="3647"/>
      <c r="N121" s="3647"/>
      <c r="O121" s="3647"/>
      <c r="P121" s="3647"/>
      <c r="Q121" s="3647"/>
      <c r="R121" s="3647"/>
      <c r="S121" s="3647"/>
      <c r="T121" s="3647"/>
      <c r="U121" s="3647"/>
      <c r="V121" s="3647"/>
      <c r="W121" s="3647"/>
      <c r="X121" s="3647"/>
      <c r="Y121" s="3647"/>
      <c r="Z121" s="3647"/>
      <c r="AA121" s="3647"/>
      <c r="AB121" s="3647"/>
      <c r="AC121" s="3647"/>
      <c r="AD121" s="3647"/>
      <c r="AE121" s="3647"/>
      <c r="AF121" s="3647"/>
      <c r="AG121" s="3647"/>
      <c r="AH121" s="3647"/>
      <c r="AI121" s="3647"/>
    </row>
    <row r="122" spans="9:35" x14ac:dyDescent="0.25">
      <c r="I122" s="3647"/>
      <c r="J122" s="3647"/>
      <c r="K122" s="3647"/>
      <c r="L122" s="3647"/>
      <c r="M122" s="3647"/>
      <c r="N122" s="3647"/>
      <c r="O122" s="3647"/>
      <c r="P122" s="3647"/>
      <c r="Q122" s="3647"/>
      <c r="R122" s="3647"/>
      <c r="S122" s="3647"/>
      <c r="T122" s="3647"/>
      <c r="U122" s="3647"/>
      <c r="V122" s="3647"/>
      <c r="W122" s="3647"/>
      <c r="X122" s="3647"/>
      <c r="Y122" s="3647"/>
      <c r="Z122" s="3647"/>
      <c r="AA122" s="3647"/>
      <c r="AB122" s="3647"/>
      <c r="AC122" s="3647"/>
      <c r="AD122" s="3647"/>
      <c r="AE122" s="3647"/>
      <c r="AF122" s="3647"/>
      <c r="AG122" s="3647"/>
      <c r="AH122" s="3647"/>
      <c r="AI122" s="3647"/>
    </row>
    <row r="123" spans="9:35" x14ac:dyDescent="0.25">
      <c r="I123" s="3647"/>
      <c r="J123" s="3647"/>
      <c r="K123" s="3647"/>
      <c r="L123" s="3647"/>
      <c r="M123" s="3647"/>
      <c r="N123" s="3647"/>
      <c r="O123" s="3647"/>
      <c r="P123" s="3647"/>
      <c r="Q123" s="3647"/>
      <c r="R123" s="3647"/>
      <c r="S123" s="3647"/>
      <c r="T123" s="3647"/>
      <c r="U123" s="3647"/>
      <c r="V123" s="3647"/>
      <c r="W123" s="3647"/>
      <c r="X123" s="3647"/>
      <c r="Y123" s="3647"/>
      <c r="Z123" s="3647"/>
      <c r="AA123" s="3647"/>
      <c r="AB123" s="3647"/>
      <c r="AC123" s="3647"/>
      <c r="AD123" s="3647"/>
      <c r="AE123" s="3647"/>
      <c r="AF123" s="3647"/>
      <c r="AG123" s="3647"/>
      <c r="AH123" s="3647"/>
      <c r="AI123" s="3647"/>
    </row>
    <row r="124" spans="9:35" x14ac:dyDescent="0.25">
      <c r="I124" s="3647"/>
      <c r="J124" s="3647"/>
      <c r="K124" s="3647"/>
      <c r="L124" s="3647"/>
      <c r="M124" s="3647"/>
      <c r="N124" s="3647"/>
      <c r="O124" s="3647"/>
      <c r="P124" s="3647"/>
      <c r="Q124" s="3647"/>
      <c r="R124" s="3647"/>
      <c r="S124" s="3647"/>
      <c r="T124" s="3647"/>
      <c r="U124" s="3647"/>
      <c r="V124" s="3647"/>
      <c r="W124" s="3647"/>
      <c r="X124" s="3647"/>
      <c r="Y124" s="3647"/>
      <c r="Z124" s="3647"/>
      <c r="AA124" s="3647"/>
      <c r="AB124" s="3647"/>
      <c r="AC124" s="3647"/>
      <c r="AD124" s="3647"/>
      <c r="AE124" s="3647"/>
      <c r="AF124" s="3647"/>
      <c r="AG124" s="3647"/>
      <c r="AH124" s="3647"/>
      <c r="AI124" s="3647"/>
    </row>
    <row r="125" spans="9:35" x14ac:dyDescent="0.25">
      <c r="I125" s="3647"/>
      <c r="J125" s="3647"/>
      <c r="K125" s="3647"/>
      <c r="L125" s="3647"/>
      <c r="M125" s="3647"/>
      <c r="N125" s="3647"/>
      <c r="O125" s="3647"/>
      <c r="P125" s="3647"/>
      <c r="Q125" s="3647"/>
      <c r="R125" s="3647"/>
      <c r="S125" s="3647"/>
      <c r="T125" s="3647"/>
      <c r="U125" s="3647"/>
      <c r="V125" s="3647"/>
      <c r="W125" s="3647"/>
      <c r="X125" s="3647"/>
      <c r="Y125" s="3647"/>
      <c r="Z125" s="3647"/>
      <c r="AA125" s="3647"/>
      <c r="AB125" s="3647"/>
      <c r="AC125" s="3647"/>
      <c r="AD125" s="3647"/>
      <c r="AE125" s="3647"/>
      <c r="AF125" s="3647"/>
      <c r="AG125" s="3647"/>
      <c r="AH125" s="3647"/>
      <c r="AI125" s="3647"/>
    </row>
  </sheetData>
  <mergeCells count="1">
    <mergeCell ref="A1:E1"/>
  </mergeCells>
  <hyperlinks>
    <hyperlink ref="A1" location="CONTENT!A1" display="Back to Table of Contents" xr:uid="{0F659550-E87B-4E29-969B-FAD173AB91B3}"/>
    <hyperlink ref="A1:E1" location="CONTENT!B90" display="Back to Table of Contents" xr:uid="{CF439535-FE57-4FA4-9229-3CE541F33A96}"/>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5CB7-7C64-4264-8514-426F6BE52F50}">
  <dimension ref="A1:AW79"/>
  <sheetViews>
    <sheetView topLeftCell="A16" workbookViewId="0">
      <selection sqref="A1:E1"/>
    </sheetView>
  </sheetViews>
  <sheetFormatPr defaultColWidth="6.8984375" defaultRowHeight="11.4" x14ac:dyDescent="0.3"/>
  <cols>
    <col min="1" max="1" width="35.3984375" style="3672" customWidth="1"/>
    <col min="2" max="7" width="9.8984375" style="3672" bestFit="1" customWidth="1"/>
    <col min="8" max="8" width="6.8984375" style="3672"/>
    <col min="9" max="14" width="8.3984375" style="3672" bestFit="1" customWidth="1"/>
    <col min="15" max="16384" width="6.8984375" style="3672"/>
  </cols>
  <sheetData>
    <row r="1" spans="1:49" s="801" customFormat="1" ht="17.25" customHeight="1" x14ac:dyDescent="0.3">
      <c r="A1" s="6084" t="s">
        <v>1649</v>
      </c>
      <c r="B1" s="6084"/>
      <c r="C1" s="6084"/>
      <c r="D1" s="6084"/>
      <c r="E1" s="6084"/>
      <c r="I1" s="3584"/>
      <c r="J1" s="3584"/>
      <c r="K1" s="3584"/>
      <c r="L1" s="3584"/>
      <c r="M1" s="3584"/>
      <c r="N1" s="3584"/>
      <c r="O1" s="3584"/>
      <c r="P1" s="3584"/>
      <c r="Q1" s="3584"/>
      <c r="R1" s="3584"/>
      <c r="S1" s="3584"/>
      <c r="T1" s="3584"/>
      <c r="U1" s="3584"/>
      <c r="V1" s="3584"/>
      <c r="W1" s="3584"/>
      <c r="X1" s="3584"/>
      <c r="Y1" s="3584"/>
      <c r="Z1" s="3584"/>
      <c r="AA1" s="3584"/>
      <c r="AB1" s="3584"/>
      <c r="AC1" s="3584"/>
      <c r="AD1" s="3584"/>
      <c r="AE1" s="3584"/>
      <c r="AF1" s="3584"/>
      <c r="AG1" s="3584"/>
      <c r="AH1" s="3584"/>
      <c r="AI1" s="3584"/>
      <c r="AJ1" s="3584"/>
      <c r="AK1" s="3584"/>
      <c r="AL1" s="3584"/>
      <c r="AM1" s="3584"/>
      <c r="AN1" s="3584"/>
      <c r="AO1" s="3584"/>
      <c r="AP1" s="3584"/>
      <c r="AQ1" s="3584"/>
      <c r="AR1" s="3584"/>
      <c r="AS1" s="3584"/>
      <c r="AT1" s="3584"/>
      <c r="AU1" s="3584"/>
      <c r="AV1" s="3584"/>
      <c r="AW1" s="3584"/>
    </row>
    <row r="2" spans="1:49" ht="13.2" x14ac:dyDescent="0.3">
      <c r="A2" s="3645" t="s">
        <v>3968</v>
      </c>
      <c r="B2" s="3645"/>
      <c r="C2" s="3645"/>
      <c r="D2" s="3645"/>
      <c r="I2" s="3584"/>
      <c r="J2" s="3584"/>
      <c r="K2" s="3584"/>
      <c r="L2" s="3584"/>
      <c r="M2" s="3584"/>
      <c r="N2" s="3584"/>
      <c r="O2" s="3584"/>
      <c r="P2" s="3584"/>
      <c r="Q2" s="3584"/>
      <c r="R2" s="3584"/>
      <c r="S2" s="3584"/>
      <c r="T2" s="3584"/>
      <c r="U2" s="3584"/>
      <c r="V2" s="3584"/>
      <c r="W2" s="3584"/>
      <c r="X2" s="3584"/>
      <c r="Y2" s="3584"/>
      <c r="Z2" s="3584"/>
      <c r="AA2" s="3584"/>
      <c r="AB2" s="3584"/>
      <c r="AC2" s="3584"/>
      <c r="AD2" s="3584"/>
      <c r="AE2" s="3584"/>
      <c r="AF2" s="3584"/>
      <c r="AG2" s="3584"/>
      <c r="AH2" s="3584"/>
      <c r="AI2" s="3584"/>
      <c r="AJ2" s="3584"/>
      <c r="AK2" s="3584"/>
      <c r="AL2" s="3584"/>
      <c r="AM2" s="3584"/>
      <c r="AN2" s="3584"/>
      <c r="AO2" s="3584"/>
      <c r="AP2" s="3584"/>
      <c r="AQ2" s="3584"/>
      <c r="AR2" s="3584"/>
      <c r="AS2" s="3584"/>
      <c r="AT2" s="3584"/>
      <c r="AU2" s="3584"/>
      <c r="AV2" s="3584"/>
      <c r="AW2" s="3584"/>
    </row>
    <row r="3" spans="1:49" ht="13.2" x14ac:dyDescent="0.2">
      <c r="A3" s="3648"/>
      <c r="B3" s="3673"/>
      <c r="C3" s="3673"/>
      <c r="G3" s="3674" t="s">
        <v>3907</v>
      </c>
      <c r="I3" s="3584"/>
      <c r="J3" s="3584"/>
      <c r="K3" s="3584"/>
      <c r="L3" s="3584"/>
      <c r="M3" s="3584"/>
      <c r="N3" s="3584"/>
      <c r="O3" s="3584"/>
      <c r="P3" s="3584"/>
      <c r="Q3" s="3584"/>
      <c r="R3" s="3584"/>
      <c r="S3" s="3584"/>
      <c r="T3" s="3584"/>
      <c r="U3" s="3584"/>
      <c r="V3" s="3584"/>
      <c r="W3" s="3584"/>
      <c r="X3" s="3584"/>
      <c r="Y3" s="3584"/>
      <c r="Z3" s="3584"/>
      <c r="AA3" s="3584"/>
      <c r="AB3" s="3584"/>
      <c r="AC3" s="3584"/>
      <c r="AD3" s="3584"/>
      <c r="AE3" s="3584"/>
      <c r="AF3" s="3584"/>
      <c r="AG3" s="3584"/>
      <c r="AH3" s="3584"/>
      <c r="AI3" s="3584"/>
      <c r="AJ3" s="3584"/>
      <c r="AK3" s="3584"/>
      <c r="AL3" s="3584"/>
      <c r="AM3" s="3584"/>
      <c r="AN3" s="3584"/>
      <c r="AO3" s="3584"/>
      <c r="AP3" s="3584"/>
      <c r="AQ3" s="3584"/>
      <c r="AR3" s="3584"/>
      <c r="AS3" s="3584"/>
      <c r="AT3" s="3584"/>
      <c r="AU3" s="3584"/>
      <c r="AV3" s="3584"/>
      <c r="AW3" s="3584"/>
    </row>
    <row r="4" spans="1:49" ht="19.95" customHeight="1" x14ac:dyDescent="0.25">
      <c r="A4" s="3675"/>
      <c r="B4" s="3676" t="s">
        <v>3954</v>
      </c>
      <c r="C4" s="3677" t="s">
        <v>3955</v>
      </c>
      <c r="D4" s="3677" t="s">
        <v>3956</v>
      </c>
      <c r="E4" s="3677" t="s">
        <v>3957</v>
      </c>
      <c r="F4" s="3677" t="s">
        <v>3958</v>
      </c>
      <c r="G4" s="3677" t="s">
        <v>3959</v>
      </c>
      <c r="H4" s="3678"/>
      <c r="I4" s="3584"/>
      <c r="J4" s="3584"/>
      <c r="K4" s="3584"/>
      <c r="L4" s="3584"/>
      <c r="M4" s="3584"/>
      <c r="N4" s="3584"/>
      <c r="O4" s="3584"/>
      <c r="P4" s="3584"/>
      <c r="Q4" s="3584"/>
      <c r="R4" s="3584"/>
      <c r="S4" s="3584"/>
      <c r="T4" s="3584"/>
      <c r="U4" s="3584"/>
      <c r="V4" s="3584"/>
      <c r="W4" s="3584"/>
      <c r="X4" s="3584"/>
      <c r="Y4" s="3584"/>
      <c r="Z4" s="3584"/>
      <c r="AA4" s="3584"/>
      <c r="AB4" s="3584"/>
      <c r="AC4" s="3584"/>
      <c r="AD4" s="3584"/>
      <c r="AE4" s="3584"/>
      <c r="AF4" s="3584"/>
      <c r="AG4" s="3584"/>
      <c r="AH4" s="3584"/>
      <c r="AI4" s="3584"/>
      <c r="AJ4" s="3584"/>
      <c r="AK4" s="3584"/>
      <c r="AL4" s="3584"/>
      <c r="AM4" s="3584"/>
      <c r="AN4" s="3584"/>
      <c r="AO4" s="3584"/>
      <c r="AP4" s="3584"/>
      <c r="AQ4" s="3584"/>
      <c r="AR4" s="3584"/>
      <c r="AS4" s="3584"/>
      <c r="AT4" s="3584"/>
      <c r="AU4" s="3584"/>
      <c r="AV4" s="3584"/>
      <c r="AW4" s="3584"/>
    </row>
    <row r="5" spans="1:49" ht="19.95" customHeight="1" x14ac:dyDescent="0.25">
      <c r="A5" s="3679" t="s">
        <v>3969</v>
      </c>
      <c r="B5" s="3680">
        <v>451280</v>
      </c>
      <c r="C5" s="3681">
        <v>404904</v>
      </c>
      <c r="D5" s="3681">
        <v>432528</v>
      </c>
      <c r="E5" s="3681">
        <v>493768</v>
      </c>
      <c r="F5" s="3681">
        <v>537186</v>
      </c>
      <c r="G5" s="3682">
        <v>580150</v>
      </c>
      <c r="I5" s="3584"/>
      <c r="J5" s="3584"/>
      <c r="K5" s="3584"/>
      <c r="L5" s="3584"/>
      <c r="M5" s="3584"/>
      <c r="N5" s="3584"/>
      <c r="O5" s="3584"/>
      <c r="P5" s="3584"/>
      <c r="Q5" s="3584"/>
      <c r="R5" s="3584"/>
      <c r="S5" s="3584"/>
      <c r="T5" s="3584"/>
      <c r="U5" s="3584"/>
      <c r="V5" s="3584"/>
      <c r="W5" s="3584"/>
      <c r="X5" s="3584"/>
      <c r="Y5" s="3584"/>
      <c r="Z5" s="3584"/>
      <c r="AA5" s="3584"/>
      <c r="AB5" s="3584"/>
      <c r="AC5" s="3584"/>
      <c r="AD5" s="3584"/>
      <c r="AE5" s="3584"/>
      <c r="AF5" s="3584"/>
      <c r="AG5" s="3584"/>
      <c r="AH5" s="3584"/>
      <c r="AI5" s="3584"/>
      <c r="AJ5" s="3584"/>
      <c r="AK5" s="3584"/>
      <c r="AL5" s="3584"/>
      <c r="AM5" s="3584"/>
      <c r="AN5" s="3584"/>
      <c r="AO5" s="3584"/>
      <c r="AP5" s="3584"/>
      <c r="AQ5" s="3584"/>
      <c r="AR5" s="3584"/>
      <c r="AS5" s="3584"/>
      <c r="AT5" s="3584"/>
      <c r="AU5" s="3584"/>
      <c r="AV5" s="3584"/>
      <c r="AW5" s="3584"/>
    </row>
    <row r="6" spans="1:49" s="3584" customFormat="1" ht="19.95" customHeight="1" x14ac:dyDescent="0.25">
      <c r="A6" s="3683" t="s">
        <v>3970</v>
      </c>
      <c r="B6" s="3684">
        <v>375746</v>
      </c>
      <c r="C6" s="3684">
        <v>326044</v>
      </c>
      <c r="D6" s="3684">
        <v>350019</v>
      </c>
      <c r="E6" s="3684">
        <v>402632</v>
      </c>
      <c r="F6" s="3684">
        <v>445721</v>
      </c>
      <c r="G6" s="3685">
        <v>476357</v>
      </c>
    </row>
    <row r="7" spans="1:49" s="3584" customFormat="1" ht="19.95" customHeight="1" x14ac:dyDescent="0.25">
      <c r="A7" s="3683" t="s">
        <v>3971</v>
      </c>
      <c r="B7" s="3684">
        <v>75534</v>
      </c>
      <c r="C7" s="3684">
        <v>78860</v>
      </c>
      <c r="D7" s="3684">
        <v>82509</v>
      </c>
      <c r="E7" s="3684">
        <v>91136</v>
      </c>
      <c r="F7" s="3684">
        <v>91465</v>
      </c>
      <c r="G7" s="3685">
        <v>103793</v>
      </c>
    </row>
    <row r="8" spans="1:49" s="3689" customFormat="1" ht="19.95" customHeight="1" x14ac:dyDescent="0.25">
      <c r="A8" s="3686" t="s">
        <v>3972</v>
      </c>
      <c r="B8" s="3687">
        <v>31120</v>
      </c>
      <c r="C8" s="3687">
        <v>32490</v>
      </c>
      <c r="D8" s="3687">
        <v>33994</v>
      </c>
      <c r="E8" s="3687">
        <v>37548</v>
      </c>
      <c r="F8" s="3687">
        <v>37501</v>
      </c>
      <c r="G8" s="3688">
        <v>42555</v>
      </c>
      <c r="I8" s="3584"/>
      <c r="J8" s="3584"/>
      <c r="K8" s="3584"/>
      <c r="L8" s="3584"/>
      <c r="M8" s="3584"/>
      <c r="N8" s="3584"/>
      <c r="O8" s="3584"/>
      <c r="P8" s="3584"/>
      <c r="Q8" s="3584"/>
      <c r="R8" s="3584"/>
      <c r="S8" s="3584"/>
      <c r="T8" s="3584"/>
      <c r="U8" s="3584"/>
      <c r="V8" s="3584"/>
      <c r="W8" s="3584"/>
      <c r="X8" s="3584"/>
      <c r="Y8" s="3584"/>
      <c r="Z8" s="3584"/>
      <c r="AA8" s="3584"/>
      <c r="AB8" s="3584"/>
      <c r="AC8" s="3584"/>
      <c r="AD8" s="3584"/>
      <c r="AE8" s="3584"/>
      <c r="AF8" s="3584"/>
      <c r="AG8" s="3584"/>
      <c r="AH8" s="3584"/>
      <c r="AI8" s="3584"/>
      <c r="AJ8" s="3584"/>
      <c r="AK8" s="3584"/>
      <c r="AL8" s="3584"/>
      <c r="AM8" s="3584"/>
      <c r="AN8" s="3584"/>
      <c r="AO8" s="3584"/>
      <c r="AP8" s="3584"/>
      <c r="AQ8" s="3584"/>
      <c r="AR8" s="3584"/>
      <c r="AS8" s="3584"/>
      <c r="AT8" s="3584"/>
      <c r="AU8" s="3584"/>
      <c r="AV8" s="3584"/>
      <c r="AW8" s="3584"/>
    </row>
    <row r="9" spans="1:49" s="3689" customFormat="1" ht="19.95" customHeight="1" x14ac:dyDescent="0.25">
      <c r="A9" s="3686" t="s">
        <v>3973</v>
      </c>
      <c r="B9" s="3687">
        <v>44414</v>
      </c>
      <c r="C9" s="3687">
        <v>46370</v>
      </c>
      <c r="D9" s="3687">
        <v>48515</v>
      </c>
      <c r="E9" s="3687">
        <v>53588</v>
      </c>
      <c r="F9" s="3687">
        <v>53965</v>
      </c>
      <c r="G9" s="3688">
        <v>61238</v>
      </c>
      <c r="I9" s="3584"/>
      <c r="J9" s="3584"/>
      <c r="K9" s="3584"/>
      <c r="L9" s="3584"/>
      <c r="M9" s="3584"/>
      <c r="N9" s="3584"/>
      <c r="O9" s="3584"/>
      <c r="P9" s="3584"/>
      <c r="Q9" s="3584"/>
      <c r="R9" s="3584"/>
      <c r="S9" s="3584"/>
      <c r="T9" s="3584"/>
      <c r="U9" s="3584"/>
      <c r="V9" s="3584"/>
      <c r="W9" s="3584"/>
      <c r="X9" s="3584"/>
      <c r="Y9" s="3584"/>
      <c r="Z9" s="3584"/>
      <c r="AA9" s="3584"/>
      <c r="AB9" s="3584"/>
      <c r="AC9" s="3584"/>
      <c r="AD9" s="3584"/>
      <c r="AE9" s="3584"/>
      <c r="AF9" s="3584"/>
      <c r="AG9" s="3584"/>
      <c r="AH9" s="3584"/>
      <c r="AI9" s="3584"/>
      <c r="AJ9" s="3584"/>
      <c r="AK9" s="3584"/>
      <c r="AL9" s="3584"/>
      <c r="AM9" s="3584"/>
      <c r="AN9" s="3584"/>
      <c r="AO9" s="3584"/>
      <c r="AP9" s="3584"/>
      <c r="AQ9" s="3584"/>
      <c r="AR9" s="3584"/>
      <c r="AS9" s="3584"/>
      <c r="AT9" s="3584"/>
      <c r="AU9" s="3584"/>
      <c r="AV9" s="3584"/>
      <c r="AW9" s="3584"/>
    </row>
    <row r="10" spans="1:49" ht="19.95" customHeight="1" x14ac:dyDescent="0.25">
      <c r="A10" s="3679" t="s">
        <v>3974</v>
      </c>
      <c r="B10" s="3690">
        <v>97745</v>
      </c>
      <c r="C10" s="3690">
        <v>76916</v>
      </c>
      <c r="D10" s="3690">
        <v>93820</v>
      </c>
      <c r="E10" s="3690">
        <v>112806</v>
      </c>
      <c r="F10" s="3690">
        <v>129086</v>
      </c>
      <c r="G10" s="3691">
        <v>145433</v>
      </c>
      <c r="I10" s="3584"/>
      <c r="J10" s="3584"/>
      <c r="K10" s="3584"/>
      <c r="L10" s="3584"/>
      <c r="M10" s="3584"/>
      <c r="N10" s="3584"/>
      <c r="O10" s="3584"/>
      <c r="P10" s="3584"/>
      <c r="Q10" s="3584"/>
      <c r="R10" s="3584"/>
      <c r="S10" s="3584"/>
      <c r="T10" s="3584"/>
      <c r="U10" s="3584"/>
      <c r="V10" s="3584"/>
      <c r="W10" s="3584"/>
      <c r="X10" s="3584"/>
      <c r="Y10" s="3584"/>
      <c r="Z10" s="3584"/>
      <c r="AA10" s="3584"/>
      <c r="AB10" s="3584"/>
      <c r="AC10" s="3584"/>
      <c r="AD10" s="3584"/>
      <c r="AE10" s="3584"/>
      <c r="AF10" s="3584"/>
      <c r="AG10" s="3584"/>
      <c r="AH10" s="3584"/>
      <c r="AI10" s="3584"/>
      <c r="AJ10" s="3584"/>
      <c r="AK10" s="3584"/>
      <c r="AL10" s="3584"/>
      <c r="AM10" s="3584"/>
      <c r="AN10" s="3584"/>
      <c r="AO10" s="3584"/>
      <c r="AP10" s="3584"/>
      <c r="AQ10" s="3584"/>
      <c r="AR10" s="3584"/>
      <c r="AS10" s="3584"/>
      <c r="AT10" s="3584"/>
      <c r="AU10" s="3584"/>
      <c r="AV10" s="3584"/>
      <c r="AW10" s="3584"/>
    </row>
    <row r="11" spans="1:49" s="3584" customFormat="1" ht="19.95" customHeight="1" x14ac:dyDescent="0.25">
      <c r="A11" s="3683" t="s">
        <v>3975</v>
      </c>
      <c r="B11" s="3684">
        <v>71112</v>
      </c>
      <c r="C11" s="3684">
        <v>58478</v>
      </c>
      <c r="D11" s="3684">
        <v>74043</v>
      </c>
      <c r="E11" s="3684">
        <v>90336</v>
      </c>
      <c r="F11" s="3684">
        <v>104146</v>
      </c>
      <c r="G11" s="3685">
        <v>119403</v>
      </c>
    </row>
    <row r="12" spans="1:49" s="3584" customFormat="1" ht="19.95" customHeight="1" x14ac:dyDescent="0.25">
      <c r="A12" s="3683" t="s">
        <v>3976</v>
      </c>
      <c r="B12" s="3684">
        <v>26633</v>
      </c>
      <c r="C12" s="3684">
        <v>18438</v>
      </c>
      <c r="D12" s="3684">
        <v>19777</v>
      </c>
      <c r="E12" s="3684">
        <v>22470</v>
      </c>
      <c r="F12" s="3684">
        <v>24940</v>
      </c>
      <c r="G12" s="3685">
        <v>26030</v>
      </c>
    </row>
    <row r="13" spans="1:49" ht="19.95" customHeight="1" x14ac:dyDescent="0.25">
      <c r="A13" s="3679" t="s">
        <v>3977</v>
      </c>
      <c r="B13" s="3690">
        <v>1788</v>
      </c>
      <c r="C13" s="3690">
        <v>4846</v>
      </c>
      <c r="D13" s="3690">
        <v>951</v>
      </c>
      <c r="E13" s="3690">
        <v>3857</v>
      </c>
      <c r="F13" s="3692">
        <v>-2173</v>
      </c>
      <c r="G13" s="3691">
        <v>1625</v>
      </c>
      <c r="H13" s="3693"/>
      <c r="I13" s="3584"/>
      <c r="J13" s="3584"/>
      <c r="K13" s="3584"/>
      <c r="L13" s="3584"/>
      <c r="M13" s="3584"/>
      <c r="N13" s="3584"/>
      <c r="O13" s="3584"/>
      <c r="P13" s="3584"/>
      <c r="Q13" s="3584"/>
      <c r="R13" s="3584"/>
      <c r="S13" s="3584"/>
      <c r="T13" s="3584"/>
      <c r="U13" s="3584"/>
      <c r="V13" s="3584"/>
      <c r="W13" s="3584"/>
      <c r="X13" s="3584"/>
      <c r="Y13" s="3584"/>
      <c r="Z13" s="3584"/>
      <c r="AA13" s="3584"/>
      <c r="AB13" s="3584"/>
      <c r="AC13" s="3584"/>
      <c r="AD13" s="3584"/>
      <c r="AE13" s="3584"/>
      <c r="AF13" s="3584"/>
      <c r="AG13" s="3584"/>
      <c r="AH13" s="3584"/>
      <c r="AI13" s="3584"/>
      <c r="AJ13" s="3584"/>
      <c r="AK13" s="3584"/>
      <c r="AL13" s="3584"/>
      <c r="AM13" s="3584"/>
      <c r="AN13" s="3584"/>
      <c r="AO13" s="3584"/>
      <c r="AP13" s="3584"/>
      <c r="AQ13" s="3584"/>
      <c r="AR13" s="3584"/>
      <c r="AS13" s="3584"/>
      <c r="AT13" s="3584"/>
      <c r="AU13" s="3584"/>
      <c r="AV13" s="3584"/>
      <c r="AW13" s="3584"/>
    </row>
    <row r="14" spans="1:49" ht="19.95" customHeight="1" x14ac:dyDescent="0.25">
      <c r="A14" s="3679" t="s">
        <v>3978</v>
      </c>
      <c r="B14" s="3690">
        <v>313508</v>
      </c>
      <c r="C14" s="3690">
        <v>251943</v>
      </c>
      <c r="D14" s="3690">
        <v>294447</v>
      </c>
      <c r="E14" s="3690">
        <v>383118</v>
      </c>
      <c r="F14" s="3690">
        <v>439799</v>
      </c>
      <c r="G14" s="3691">
        <v>465310</v>
      </c>
      <c r="I14" s="3584"/>
      <c r="J14" s="3584"/>
      <c r="K14" s="3584"/>
      <c r="L14" s="3584"/>
      <c r="M14" s="3584"/>
      <c r="N14" s="3584"/>
      <c r="O14" s="3584"/>
      <c r="P14" s="3584"/>
      <c r="Q14" s="3584"/>
      <c r="R14" s="3584"/>
      <c r="S14" s="3584"/>
      <c r="T14" s="3584"/>
      <c r="U14" s="3584"/>
      <c r="V14" s="3584"/>
      <c r="W14" s="3584"/>
      <c r="X14" s="3584"/>
      <c r="Y14" s="3584"/>
      <c r="Z14" s="3584"/>
      <c r="AA14" s="3584"/>
      <c r="AB14" s="3584"/>
      <c r="AC14" s="3584"/>
      <c r="AD14" s="3584"/>
      <c r="AE14" s="3584"/>
      <c r="AF14" s="3584"/>
      <c r="AG14" s="3584"/>
      <c r="AH14" s="3584"/>
      <c r="AI14" s="3584"/>
      <c r="AJ14" s="3584"/>
      <c r="AK14" s="3584"/>
      <c r="AL14" s="3584"/>
      <c r="AM14" s="3584"/>
      <c r="AN14" s="3584"/>
      <c r="AO14" s="3584"/>
      <c r="AP14" s="3584"/>
      <c r="AQ14" s="3584"/>
      <c r="AR14" s="3584"/>
      <c r="AS14" s="3584"/>
      <c r="AT14" s="3584"/>
      <c r="AU14" s="3584"/>
      <c r="AV14" s="3584"/>
      <c r="AW14" s="3584"/>
    </row>
    <row r="15" spans="1:49" s="3584" customFormat="1" ht="19.95" customHeight="1" x14ac:dyDescent="0.25">
      <c r="A15" s="3694" t="s">
        <v>3979</v>
      </c>
      <c r="B15" s="3684">
        <v>78799</v>
      </c>
      <c r="C15" s="3684">
        <v>70223</v>
      </c>
      <c r="D15" s="3684">
        <v>81992</v>
      </c>
      <c r="E15" s="3684">
        <v>105524</v>
      </c>
      <c r="F15" s="3684">
        <v>103898</v>
      </c>
      <c r="G15" s="3685">
        <v>109965</v>
      </c>
    </row>
    <row r="16" spans="1:49" s="3584" customFormat="1" ht="19.95" customHeight="1" x14ac:dyDescent="0.25">
      <c r="A16" s="3683" t="s">
        <v>3980</v>
      </c>
      <c r="B16" s="3684">
        <v>234709</v>
      </c>
      <c r="C16" s="3684">
        <v>181720</v>
      </c>
      <c r="D16" s="3684">
        <v>212455</v>
      </c>
      <c r="E16" s="3684">
        <v>277594</v>
      </c>
      <c r="F16" s="3684">
        <v>335901</v>
      </c>
      <c r="G16" s="3685">
        <v>355345</v>
      </c>
    </row>
    <row r="17" spans="1:49" ht="19.95" customHeight="1" x14ac:dyDescent="0.25">
      <c r="A17" s="3679" t="s">
        <v>3981</v>
      </c>
      <c r="B17" s="3690">
        <v>351168</v>
      </c>
      <c r="C17" s="3690">
        <v>299287</v>
      </c>
      <c r="D17" s="3690">
        <v>360628</v>
      </c>
      <c r="E17" s="3690">
        <v>460881</v>
      </c>
      <c r="F17" s="3690">
        <v>498653</v>
      </c>
      <c r="G17" s="3691">
        <v>542951</v>
      </c>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4"/>
      <c r="AS17" s="3584"/>
      <c r="AT17" s="3584"/>
      <c r="AU17" s="3584"/>
      <c r="AV17" s="3584"/>
      <c r="AW17" s="3584"/>
    </row>
    <row r="18" spans="1:49" s="3584" customFormat="1" ht="19.95" customHeight="1" x14ac:dyDescent="0.25">
      <c r="A18" s="3694" t="s">
        <v>3982</v>
      </c>
      <c r="B18" s="3684">
        <v>187898</v>
      </c>
      <c r="C18" s="3684">
        <v>153684</v>
      </c>
      <c r="D18" s="3684">
        <v>194313</v>
      </c>
      <c r="E18" s="3684">
        <v>265404</v>
      </c>
      <c r="F18" s="3684">
        <v>266789</v>
      </c>
      <c r="G18" s="3685">
        <v>294687</v>
      </c>
    </row>
    <row r="19" spans="1:49" s="3584" customFormat="1" ht="19.95" customHeight="1" x14ac:dyDescent="0.25">
      <c r="A19" s="3695" t="s">
        <v>3983</v>
      </c>
      <c r="B19" s="3684">
        <v>412</v>
      </c>
      <c r="C19" s="3684">
        <v>367</v>
      </c>
      <c r="D19" s="3684">
        <v>42</v>
      </c>
      <c r="E19" s="3684">
        <v>120</v>
      </c>
      <c r="F19" s="3684">
        <v>279</v>
      </c>
      <c r="G19" s="3685">
        <v>1075</v>
      </c>
    </row>
    <row r="20" spans="1:49" s="3584" customFormat="1" ht="19.95" customHeight="1" x14ac:dyDescent="0.25">
      <c r="A20" s="3683" t="s">
        <v>3984</v>
      </c>
      <c r="B20" s="3684">
        <v>163270</v>
      </c>
      <c r="C20" s="3684">
        <v>145603</v>
      </c>
      <c r="D20" s="3684">
        <v>166315</v>
      </c>
      <c r="E20" s="3684">
        <v>195477</v>
      </c>
      <c r="F20" s="3684">
        <v>231864</v>
      </c>
      <c r="G20" s="3685">
        <v>248264</v>
      </c>
    </row>
    <row r="21" spans="1:49" s="3584" customFormat="1" ht="19.95" customHeight="1" x14ac:dyDescent="0.25">
      <c r="A21" s="3679" t="s">
        <v>3985</v>
      </c>
      <c r="B21" s="3690">
        <v>6365</v>
      </c>
      <c r="C21" s="3690">
        <v>15769</v>
      </c>
      <c r="D21" s="3690">
        <v>23429</v>
      </c>
      <c r="E21" s="3690">
        <v>38900</v>
      </c>
      <c r="F21" s="3690">
        <v>31765</v>
      </c>
      <c r="G21" s="3691">
        <v>43770</v>
      </c>
    </row>
    <row r="22" spans="1:49" ht="19.95" customHeight="1" x14ac:dyDescent="0.25">
      <c r="A22" s="3686"/>
      <c r="B22" s="3690"/>
      <c r="C22" s="3690"/>
      <c r="D22" s="3690"/>
      <c r="E22" s="3690"/>
      <c r="F22" s="3690"/>
      <c r="G22" s="3691"/>
      <c r="I22" s="3584"/>
      <c r="J22" s="3584"/>
      <c r="K22" s="3584"/>
      <c r="L22" s="3584"/>
      <c r="M22" s="3584"/>
      <c r="N22" s="3584"/>
      <c r="O22" s="3584"/>
      <c r="P22" s="3584"/>
      <c r="Q22" s="3584"/>
      <c r="R22" s="3584"/>
      <c r="S22" s="3584"/>
      <c r="T22" s="3584"/>
      <c r="U22" s="3584"/>
      <c r="V22" s="3584"/>
      <c r="W22" s="3584"/>
      <c r="X22" s="3584"/>
      <c r="Y22" s="3584"/>
      <c r="Z22" s="3584"/>
      <c r="AA22" s="3584"/>
      <c r="AB22" s="3584"/>
      <c r="AC22" s="3584"/>
      <c r="AD22" s="3584"/>
      <c r="AE22" s="3584"/>
      <c r="AF22" s="3584"/>
      <c r="AG22" s="3584"/>
      <c r="AH22" s="3584"/>
      <c r="AI22" s="3584"/>
      <c r="AJ22" s="3584"/>
      <c r="AK22" s="3584"/>
      <c r="AL22" s="3584"/>
      <c r="AM22" s="3584"/>
      <c r="AN22" s="3584"/>
      <c r="AO22" s="3584"/>
      <c r="AP22" s="3584"/>
      <c r="AQ22" s="3584"/>
      <c r="AR22" s="3584"/>
      <c r="AS22" s="3584"/>
      <c r="AT22" s="3584"/>
      <c r="AU22" s="3584"/>
      <c r="AV22" s="3584"/>
      <c r="AW22" s="3584"/>
    </row>
    <row r="23" spans="1:49" ht="24.6" customHeight="1" x14ac:dyDescent="0.25">
      <c r="A23" s="3696" t="s">
        <v>3986</v>
      </c>
      <c r="B23" s="3681">
        <v>519518</v>
      </c>
      <c r="C23" s="3681">
        <v>455091</v>
      </c>
      <c r="D23" s="3681">
        <v>484548</v>
      </c>
      <c r="E23" s="3681">
        <v>571568</v>
      </c>
      <c r="F23" s="3681">
        <v>637010</v>
      </c>
      <c r="G23" s="3697">
        <v>693336</v>
      </c>
      <c r="I23" s="3584"/>
      <c r="J23" s="3584"/>
      <c r="K23" s="3584"/>
      <c r="L23" s="3584"/>
      <c r="M23" s="3584"/>
      <c r="N23" s="3584"/>
      <c r="O23" s="3584"/>
      <c r="P23" s="3584"/>
      <c r="Q23" s="3584"/>
      <c r="R23" s="3584"/>
      <c r="S23" s="3584"/>
      <c r="T23" s="3584"/>
      <c r="U23" s="3584"/>
      <c r="V23" s="3584"/>
      <c r="W23" s="3584"/>
      <c r="X23" s="3584"/>
      <c r="Y23" s="3584"/>
      <c r="Z23" s="3584"/>
      <c r="AA23" s="3584"/>
      <c r="AB23" s="3584"/>
      <c r="AC23" s="3584"/>
      <c r="AD23" s="3584"/>
      <c r="AE23" s="3584"/>
      <c r="AF23" s="3584"/>
      <c r="AG23" s="3584"/>
      <c r="AH23" s="3584"/>
      <c r="AI23" s="3584"/>
      <c r="AJ23" s="3584"/>
      <c r="AK23" s="3584"/>
      <c r="AL23" s="3584"/>
      <c r="AM23" s="3584"/>
      <c r="AN23" s="3584"/>
      <c r="AO23" s="3584"/>
      <c r="AP23" s="3584"/>
      <c r="AQ23" s="3584"/>
      <c r="AR23" s="3584"/>
      <c r="AS23" s="3584"/>
      <c r="AT23" s="3584"/>
      <c r="AU23" s="3584"/>
      <c r="AV23" s="3584"/>
      <c r="AW23" s="3584"/>
    </row>
    <row r="24" spans="1:49" ht="12" customHeight="1" x14ac:dyDescent="0.25">
      <c r="A24" s="3698"/>
      <c r="B24" s="3699"/>
      <c r="C24" s="3699"/>
      <c r="D24" s="3699"/>
      <c r="E24" s="3700"/>
      <c r="F24" s="3700"/>
      <c r="I24" s="3584"/>
      <c r="J24" s="3584"/>
      <c r="K24" s="3584"/>
      <c r="L24" s="3584"/>
      <c r="M24" s="3584"/>
      <c r="N24" s="3584"/>
      <c r="O24" s="3584"/>
      <c r="P24" s="3584"/>
      <c r="Q24" s="3584"/>
      <c r="R24" s="3584"/>
      <c r="S24" s="3584"/>
      <c r="T24" s="3584"/>
      <c r="U24" s="3584"/>
      <c r="V24" s="3584"/>
      <c r="W24" s="3584"/>
      <c r="X24" s="3584"/>
      <c r="Y24" s="3584"/>
      <c r="Z24" s="3584"/>
      <c r="AA24" s="3584"/>
      <c r="AB24" s="3584"/>
      <c r="AC24" s="3584"/>
      <c r="AD24" s="3584"/>
      <c r="AE24" s="3584"/>
      <c r="AF24" s="3584"/>
      <c r="AG24" s="3584"/>
      <c r="AH24" s="3584"/>
      <c r="AI24" s="3584"/>
      <c r="AJ24" s="3584"/>
      <c r="AK24" s="3584"/>
      <c r="AL24" s="3584"/>
      <c r="AM24" s="3584"/>
      <c r="AN24" s="3584"/>
      <c r="AO24" s="3584"/>
      <c r="AP24" s="3584"/>
      <c r="AQ24" s="3584"/>
      <c r="AR24" s="3584"/>
      <c r="AS24" s="3584"/>
      <c r="AT24" s="3584"/>
      <c r="AU24" s="3584"/>
      <c r="AV24" s="3584"/>
      <c r="AW24" s="3584"/>
    </row>
    <row r="25" spans="1:49" ht="18" customHeight="1" x14ac:dyDescent="0.2">
      <c r="A25" s="3671" t="s">
        <v>3987</v>
      </c>
      <c r="B25" s="3701"/>
      <c r="C25" s="3701"/>
      <c r="D25" s="3701"/>
      <c r="I25" s="3584"/>
      <c r="J25" s="3584"/>
      <c r="K25" s="3584"/>
      <c r="L25" s="3584"/>
      <c r="M25" s="3584"/>
      <c r="N25" s="3584"/>
      <c r="O25" s="3584"/>
      <c r="P25" s="3584"/>
      <c r="Q25" s="3584"/>
      <c r="R25" s="3584"/>
      <c r="S25" s="3584"/>
      <c r="T25" s="3584"/>
      <c r="U25" s="3584"/>
      <c r="V25" s="3584"/>
      <c r="W25" s="3584"/>
      <c r="X25" s="3584"/>
      <c r="Y25" s="3584"/>
      <c r="Z25" s="3584"/>
      <c r="AA25" s="3584"/>
      <c r="AB25" s="3584"/>
      <c r="AC25" s="3584"/>
      <c r="AD25" s="3584"/>
      <c r="AE25" s="3584"/>
      <c r="AF25" s="3584"/>
      <c r="AG25" s="3584"/>
      <c r="AH25" s="3584"/>
      <c r="AI25" s="3584"/>
      <c r="AJ25" s="3584"/>
      <c r="AK25" s="3584"/>
      <c r="AL25" s="3584"/>
      <c r="AM25" s="3584"/>
      <c r="AN25" s="3584"/>
      <c r="AO25" s="3584"/>
      <c r="AP25" s="3584"/>
      <c r="AQ25" s="3584"/>
      <c r="AR25" s="3584"/>
      <c r="AS25" s="3584"/>
      <c r="AT25" s="3584"/>
      <c r="AU25" s="3584"/>
      <c r="AV25" s="3584"/>
      <c r="AW25" s="3584"/>
    </row>
    <row r="26" spans="1:49" ht="24" customHeight="1" x14ac:dyDescent="0.2">
      <c r="A26" s="6086" t="s">
        <v>3988</v>
      </c>
      <c r="B26" s="6086"/>
      <c r="C26" s="6086"/>
      <c r="D26" s="6086"/>
      <c r="I26" s="3584"/>
      <c r="J26" s="3584"/>
      <c r="K26" s="3584"/>
      <c r="L26" s="3584"/>
      <c r="M26" s="3584"/>
      <c r="N26" s="3584"/>
      <c r="O26" s="3584"/>
      <c r="P26" s="3584"/>
      <c r="Q26" s="3584"/>
      <c r="R26" s="3584"/>
      <c r="S26" s="3584"/>
      <c r="T26" s="3584"/>
      <c r="U26" s="3584"/>
      <c r="V26" s="3584"/>
      <c r="W26" s="3584"/>
      <c r="X26" s="3584"/>
      <c r="Y26" s="3584"/>
      <c r="Z26" s="3584"/>
      <c r="AA26" s="3584"/>
      <c r="AB26" s="3584"/>
      <c r="AC26" s="3584"/>
      <c r="AD26" s="3584"/>
      <c r="AE26" s="3584"/>
      <c r="AF26" s="3584"/>
      <c r="AG26" s="3584"/>
      <c r="AH26" s="3584"/>
      <c r="AI26" s="3584"/>
      <c r="AJ26" s="3584"/>
      <c r="AK26" s="3584"/>
      <c r="AL26" s="3584"/>
      <c r="AM26" s="3584"/>
      <c r="AN26" s="3584"/>
      <c r="AO26" s="3584"/>
      <c r="AP26" s="3584"/>
      <c r="AQ26" s="3584"/>
      <c r="AR26" s="3584"/>
      <c r="AS26" s="3584"/>
      <c r="AT26" s="3584"/>
      <c r="AU26" s="3584"/>
      <c r="AV26" s="3584"/>
      <c r="AW26" s="3584"/>
    </row>
    <row r="27" spans="1:49" ht="15.9" customHeight="1" x14ac:dyDescent="0.2">
      <c r="A27" s="6086" t="s">
        <v>3989</v>
      </c>
      <c r="B27" s="6086"/>
      <c r="C27" s="6086"/>
      <c r="D27" s="6086"/>
      <c r="I27" s="3584"/>
      <c r="J27" s="3584"/>
      <c r="K27" s="3584"/>
      <c r="L27" s="3584"/>
      <c r="M27" s="3584"/>
      <c r="N27" s="3584"/>
      <c r="O27" s="3584"/>
      <c r="P27" s="3584"/>
      <c r="Q27" s="3584"/>
      <c r="R27" s="3584"/>
      <c r="S27" s="3584"/>
      <c r="T27" s="3584"/>
      <c r="U27" s="3584"/>
      <c r="V27" s="3584"/>
      <c r="W27" s="3584"/>
      <c r="X27" s="3584"/>
      <c r="Y27" s="3584"/>
      <c r="Z27" s="3584"/>
      <c r="AA27" s="3584"/>
      <c r="AB27" s="3584"/>
      <c r="AC27" s="3584"/>
      <c r="AD27" s="3584"/>
      <c r="AE27" s="3584"/>
      <c r="AF27" s="3584"/>
      <c r="AG27" s="3584"/>
      <c r="AH27" s="3584"/>
      <c r="AI27" s="3584"/>
      <c r="AJ27" s="3584"/>
      <c r="AK27" s="3584"/>
      <c r="AL27" s="3584"/>
      <c r="AM27" s="3584"/>
      <c r="AN27" s="3584"/>
      <c r="AO27" s="3584"/>
      <c r="AP27" s="3584"/>
      <c r="AQ27" s="3584"/>
      <c r="AR27" s="3584"/>
      <c r="AS27" s="3584"/>
      <c r="AT27" s="3584"/>
      <c r="AU27" s="3584"/>
      <c r="AV27" s="3584"/>
      <c r="AW27" s="3584"/>
    </row>
    <row r="28" spans="1:49" ht="15.9" customHeight="1" x14ac:dyDescent="0.2">
      <c r="A28" s="3702"/>
      <c r="B28" s="3702"/>
      <c r="C28" s="3702"/>
      <c r="D28" s="3702"/>
      <c r="I28" s="3584"/>
      <c r="J28" s="3584"/>
      <c r="K28" s="3584"/>
      <c r="L28" s="3584"/>
      <c r="M28" s="3584"/>
      <c r="N28" s="3584"/>
      <c r="O28" s="3584"/>
      <c r="P28" s="3584"/>
      <c r="Q28" s="3584"/>
      <c r="R28" s="3584"/>
      <c r="S28" s="3584"/>
      <c r="T28" s="3584"/>
      <c r="U28" s="3584"/>
      <c r="V28" s="3584"/>
      <c r="W28" s="3584"/>
      <c r="X28" s="3584"/>
      <c r="Y28" s="3584"/>
      <c r="Z28" s="3584"/>
      <c r="AA28" s="3584"/>
      <c r="AB28" s="3584"/>
      <c r="AC28" s="3584"/>
      <c r="AD28" s="3584"/>
      <c r="AE28" s="3584"/>
      <c r="AF28" s="3584"/>
      <c r="AG28" s="3584"/>
      <c r="AH28" s="3584"/>
      <c r="AI28" s="3584"/>
      <c r="AJ28" s="3584"/>
      <c r="AK28" s="3584"/>
      <c r="AL28" s="3584"/>
      <c r="AM28" s="3584"/>
      <c r="AN28" s="3584"/>
      <c r="AO28" s="3584"/>
      <c r="AP28" s="3584"/>
      <c r="AQ28" s="3584"/>
      <c r="AR28" s="3584"/>
      <c r="AS28" s="3584"/>
      <c r="AT28" s="3584"/>
      <c r="AU28" s="3584"/>
      <c r="AV28" s="3584"/>
      <c r="AW28" s="3584"/>
    </row>
    <row r="29" spans="1:49" ht="12" x14ac:dyDescent="0.3">
      <c r="I29" s="3584"/>
      <c r="J29" s="3584"/>
      <c r="K29" s="3584"/>
      <c r="L29" s="3584"/>
      <c r="M29" s="3584"/>
      <c r="N29" s="3584"/>
      <c r="O29" s="3584"/>
      <c r="P29" s="3584"/>
      <c r="Q29" s="3584"/>
      <c r="R29" s="3584"/>
      <c r="S29" s="3584"/>
      <c r="T29" s="3584"/>
      <c r="U29" s="3584"/>
      <c r="V29" s="3584"/>
      <c r="W29" s="3584"/>
      <c r="X29" s="3584"/>
      <c r="Y29" s="3584"/>
      <c r="Z29" s="3584"/>
      <c r="AA29" s="3584"/>
      <c r="AB29" s="3584"/>
      <c r="AC29" s="3584"/>
      <c r="AD29" s="3584"/>
      <c r="AE29" s="3584"/>
      <c r="AF29" s="3584"/>
      <c r="AG29" s="3584"/>
      <c r="AH29" s="3584"/>
      <c r="AI29" s="3584"/>
      <c r="AJ29" s="3584"/>
      <c r="AK29" s="3584"/>
      <c r="AL29" s="3584"/>
      <c r="AM29" s="3584"/>
      <c r="AN29" s="3584"/>
      <c r="AO29" s="3584"/>
      <c r="AP29" s="3584"/>
      <c r="AQ29" s="3584"/>
      <c r="AR29" s="3584"/>
      <c r="AS29" s="3584"/>
      <c r="AT29" s="3584"/>
      <c r="AU29" s="3584"/>
      <c r="AV29" s="3584"/>
      <c r="AW29" s="3584"/>
    </row>
    <row r="30" spans="1:49" ht="12" x14ac:dyDescent="0.3">
      <c r="I30" s="3584"/>
      <c r="J30" s="3584"/>
      <c r="K30" s="3584"/>
      <c r="L30" s="3584"/>
      <c r="M30" s="3584"/>
      <c r="N30" s="3584"/>
      <c r="O30" s="3584"/>
      <c r="P30" s="3584"/>
      <c r="Q30" s="3584"/>
      <c r="R30" s="3584"/>
      <c r="S30" s="3584"/>
      <c r="T30" s="3584"/>
      <c r="U30" s="3584"/>
      <c r="V30" s="3584"/>
      <c r="W30" s="3584"/>
      <c r="X30" s="3584"/>
      <c r="Y30" s="3584"/>
      <c r="Z30" s="3584"/>
      <c r="AA30" s="3584"/>
      <c r="AB30" s="3584"/>
      <c r="AC30" s="3584"/>
      <c r="AD30" s="3584"/>
      <c r="AE30" s="3584"/>
      <c r="AF30" s="3584"/>
      <c r="AG30" s="3584"/>
      <c r="AH30" s="3584"/>
      <c r="AI30" s="3584"/>
      <c r="AJ30" s="3584"/>
      <c r="AK30" s="3584"/>
      <c r="AL30" s="3584"/>
      <c r="AM30" s="3584"/>
      <c r="AN30" s="3584"/>
      <c r="AO30" s="3584"/>
      <c r="AP30" s="3584"/>
      <c r="AQ30" s="3584"/>
      <c r="AR30" s="3584"/>
      <c r="AS30" s="3584"/>
      <c r="AT30" s="3584"/>
      <c r="AU30" s="3584"/>
      <c r="AV30" s="3584"/>
      <c r="AW30" s="3584"/>
    </row>
    <row r="31" spans="1:49" ht="12" x14ac:dyDescent="0.3">
      <c r="I31" s="3584"/>
      <c r="J31" s="3584"/>
      <c r="K31" s="3584"/>
      <c r="L31" s="3584"/>
      <c r="M31" s="3584"/>
      <c r="N31" s="3584"/>
      <c r="O31" s="3584"/>
      <c r="P31" s="3584"/>
      <c r="Q31" s="3584"/>
      <c r="R31" s="3584"/>
      <c r="S31" s="3584"/>
      <c r="T31" s="3584"/>
      <c r="U31" s="3584"/>
      <c r="V31" s="3584"/>
      <c r="W31" s="3584"/>
      <c r="X31" s="3584"/>
      <c r="Y31" s="3584"/>
      <c r="Z31" s="3584"/>
      <c r="AA31" s="3584"/>
      <c r="AB31" s="3584"/>
      <c r="AC31" s="3584"/>
      <c r="AD31" s="3584"/>
      <c r="AE31" s="3584"/>
      <c r="AF31" s="3584"/>
      <c r="AG31" s="3584"/>
      <c r="AH31" s="3584"/>
      <c r="AI31" s="3584"/>
      <c r="AJ31" s="3584"/>
      <c r="AK31" s="3584"/>
      <c r="AL31" s="3584"/>
      <c r="AM31" s="3584"/>
      <c r="AN31" s="3584"/>
      <c r="AO31" s="3584"/>
      <c r="AP31" s="3584"/>
      <c r="AQ31" s="3584"/>
      <c r="AR31" s="3584"/>
      <c r="AS31" s="3584"/>
      <c r="AT31" s="3584"/>
      <c r="AU31" s="3584"/>
      <c r="AV31" s="3584"/>
      <c r="AW31" s="3584"/>
    </row>
    <row r="32" spans="1:49" ht="12" x14ac:dyDescent="0.3">
      <c r="I32" s="3584"/>
      <c r="J32" s="3584"/>
      <c r="K32" s="3584"/>
      <c r="L32" s="3584"/>
      <c r="M32" s="3584"/>
      <c r="N32" s="3584"/>
      <c r="O32" s="3584"/>
      <c r="P32" s="3584"/>
      <c r="Q32" s="3584"/>
      <c r="R32" s="3584"/>
      <c r="S32" s="3584"/>
      <c r="T32" s="3584"/>
      <c r="U32" s="3584"/>
      <c r="V32" s="3584"/>
      <c r="W32" s="3584"/>
      <c r="X32" s="3584"/>
      <c r="Y32" s="3584"/>
      <c r="Z32" s="3584"/>
      <c r="AA32" s="3584"/>
      <c r="AB32" s="3584"/>
      <c r="AC32" s="3584"/>
      <c r="AD32" s="3584"/>
      <c r="AE32" s="3584"/>
      <c r="AF32" s="3584"/>
      <c r="AG32" s="3584"/>
      <c r="AH32" s="3584"/>
      <c r="AI32" s="3584"/>
      <c r="AJ32" s="3584"/>
      <c r="AK32" s="3584"/>
      <c r="AL32" s="3584"/>
      <c r="AM32" s="3584"/>
      <c r="AN32" s="3584"/>
      <c r="AO32" s="3584"/>
      <c r="AP32" s="3584"/>
      <c r="AQ32" s="3584"/>
      <c r="AR32" s="3584"/>
      <c r="AS32" s="3584"/>
      <c r="AT32" s="3584"/>
      <c r="AU32" s="3584"/>
      <c r="AV32" s="3584"/>
      <c r="AW32" s="3584"/>
    </row>
    <row r="33" spans="9:49" ht="12" x14ac:dyDescent="0.3">
      <c r="I33" s="3584"/>
      <c r="J33" s="3584"/>
      <c r="K33" s="3584"/>
      <c r="L33" s="3584"/>
      <c r="M33" s="3584"/>
      <c r="N33" s="3584"/>
      <c r="O33" s="3584"/>
      <c r="P33" s="3584"/>
      <c r="Q33" s="3584"/>
      <c r="R33" s="3584"/>
      <c r="S33" s="3584"/>
      <c r="T33" s="3584"/>
      <c r="U33" s="3584"/>
      <c r="V33" s="3584"/>
      <c r="W33" s="3584"/>
      <c r="X33" s="3584"/>
      <c r="Y33" s="3584"/>
      <c r="Z33" s="3584"/>
      <c r="AA33" s="3584"/>
      <c r="AB33" s="3584"/>
      <c r="AC33" s="3584"/>
      <c r="AD33" s="3584"/>
      <c r="AE33" s="3584"/>
      <c r="AF33" s="3584"/>
      <c r="AG33" s="3584"/>
      <c r="AH33" s="3584"/>
      <c r="AI33" s="3584"/>
      <c r="AJ33" s="3584"/>
      <c r="AK33" s="3584"/>
      <c r="AL33" s="3584"/>
      <c r="AM33" s="3584"/>
      <c r="AN33" s="3584"/>
      <c r="AO33" s="3584"/>
      <c r="AP33" s="3584"/>
      <c r="AQ33" s="3584"/>
      <c r="AR33" s="3584"/>
      <c r="AS33" s="3584"/>
      <c r="AT33" s="3584"/>
      <c r="AU33" s="3584"/>
      <c r="AV33" s="3584"/>
      <c r="AW33" s="3584"/>
    </row>
    <row r="34" spans="9:49" ht="12" x14ac:dyDescent="0.3">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c r="AH34" s="3584"/>
      <c r="AI34" s="3584"/>
      <c r="AJ34" s="3584"/>
      <c r="AK34" s="3584"/>
      <c r="AL34" s="3584"/>
      <c r="AM34" s="3584"/>
      <c r="AN34" s="3584"/>
      <c r="AO34" s="3584"/>
      <c r="AP34" s="3584"/>
      <c r="AQ34" s="3584"/>
      <c r="AR34" s="3584"/>
      <c r="AS34" s="3584"/>
      <c r="AT34" s="3584"/>
      <c r="AU34" s="3584"/>
      <c r="AV34" s="3584"/>
      <c r="AW34" s="3584"/>
    </row>
    <row r="35" spans="9:49" ht="12" x14ac:dyDescent="0.3">
      <c r="I35" s="3584"/>
      <c r="J35" s="3584"/>
      <c r="K35" s="3584"/>
      <c r="L35" s="3584"/>
      <c r="M35" s="3584"/>
      <c r="N35" s="3584"/>
      <c r="O35" s="3584"/>
      <c r="P35" s="3584"/>
      <c r="Q35" s="3584"/>
      <c r="R35" s="3584"/>
      <c r="S35" s="3584"/>
      <c r="T35" s="3584"/>
      <c r="U35" s="3584"/>
      <c r="V35" s="3584"/>
      <c r="W35" s="3584"/>
      <c r="X35" s="3584"/>
      <c r="Y35" s="3584"/>
      <c r="Z35" s="3584"/>
      <c r="AA35" s="3584"/>
      <c r="AB35" s="3584"/>
      <c r="AC35" s="3584"/>
      <c r="AD35" s="3584"/>
      <c r="AE35" s="3584"/>
      <c r="AF35" s="3584"/>
      <c r="AG35" s="3584"/>
      <c r="AH35" s="3584"/>
      <c r="AI35" s="3584"/>
      <c r="AJ35" s="3584"/>
      <c r="AK35" s="3584"/>
      <c r="AL35" s="3584"/>
      <c r="AM35" s="3584"/>
      <c r="AN35" s="3584"/>
      <c r="AO35" s="3584"/>
      <c r="AP35" s="3584"/>
      <c r="AQ35" s="3584"/>
      <c r="AR35" s="3584"/>
      <c r="AS35" s="3584"/>
      <c r="AT35" s="3584"/>
      <c r="AU35" s="3584"/>
      <c r="AV35" s="3584"/>
      <c r="AW35" s="3584"/>
    </row>
    <row r="36" spans="9:49" ht="12" x14ac:dyDescent="0.3">
      <c r="I36" s="3584"/>
      <c r="J36" s="3584"/>
      <c r="K36" s="3584"/>
      <c r="L36" s="3584"/>
      <c r="M36" s="3584"/>
      <c r="N36" s="3584"/>
      <c r="O36" s="3584"/>
      <c r="P36" s="3584"/>
      <c r="Q36" s="3584"/>
      <c r="R36" s="3584"/>
      <c r="S36" s="3584"/>
      <c r="T36" s="3584"/>
      <c r="U36" s="3584"/>
      <c r="V36" s="3584"/>
      <c r="W36" s="3584"/>
      <c r="X36" s="3584"/>
      <c r="Y36" s="3584"/>
      <c r="Z36" s="3584"/>
      <c r="AA36" s="3584"/>
      <c r="AB36" s="3584"/>
      <c r="AC36" s="3584"/>
      <c r="AD36" s="3584"/>
      <c r="AE36" s="3584"/>
      <c r="AF36" s="3584"/>
      <c r="AG36" s="3584"/>
      <c r="AH36" s="3584"/>
      <c r="AI36" s="3584"/>
      <c r="AJ36" s="3584"/>
      <c r="AK36" s="3584"/>
      <c r="AL36" s="3584"/>
      <c r="AM36" s="3584"/>
      <c r="AN36" s="3584"/>
      <c r="AO36" s="3584"/>
      <c r="AP36" s="3584"/>
      <c r="AQ36" s="3584"/>
      <c r="AR36" s="3584"/>
      <c r="AS36" s="3584"/>
      <c r="AT36" s="3584"/>
      <c r="AU36" s="3584"/>
      <c r="AV36" s="3584"/>
      <c r="AW36" s="3584"/>
    </row>
    <row r="37" spans="9:49" ht="12" x14ac:dyDescent="0.3">
      <c r="I37" s="3584"/>
      <c r="J37" s="3584"/>
      <c r="K37" s="3584"/>
      <c r="L37" s="3584"/>
      <c r="M37" s="3584"/>
      <c r="N37" s="3584"/>
      <c r="O37" s="3584"/>
      <c r="P37" s="3584"/>
      <c r="Q37" s="3584"/>
      <c r="R37" s="3584"/>
      <c r="S37" s="3584"/>
      <c r="T37" s="3584"/>
      <c r="U37" s="3584"/>
      <c r="V37" s="3584"/>
      <c r="W37" s="3584"/>
      <c r="X37" s="3584"/>
      <c r="Y37" s="3584"/>
      <c r="Z37" s="3584"/>
      <c r="AA37" s="3584"/>
      <c r="AB37" s="3584"/>
      <c r="AC37" s="3584"/>
      <c r="AD37" s="3584"/>
      <c r="AE37" s="3584"/>
      <c r="AF37" s="3584"/>
      <c r="AG37" s="3584"/>
      <c r="AH37" s="3584"/>
      <c r="AI37" s="3584"/>
      <c r="AJ37" s="3584"/>
      <c r="AK37" s="3584"/>
      <c r="AL37" s="3584"/>
      <c r="AM37" s="3584"/>
      <c r="AN37" s="3584"/>
      <c r="AO37" s="3584"/>
      <c r="AP37" s="3584"/>
      <c r="AQ37" s="3584"/>
      <c r="AR37" s="3584"/>
      <c r="AS37" s="3584"/>
      <c r="AT37" s="3584"/>
      <c r="AU37" s="3584"/>
      <c r="AV37" s="3584"/>
      <c r="AW37" s="3584"/>
    </row>
    <row r="38" spans="9:49" ht="12" x14ac:dyDescent="0.3">
      <c r="I38" s="3584"/>
      <c r="J38" s="3584"/>
      <c r="K38" s="3584"/>
      <c r="L38" s="3584"/>
      <c r="M38" s="3584"/>
      <c r="N38" s="3584"/>
      <c r="O38" s="3584"/>
      <c r="P38" s="3584"/>
      <c r="Q38" s="3584"/>
      <c r="R38" s="3584"/>
      <c r="S38" s="3584"/>
      <c r="T38" s="3584"/>
      <c r="U38" s="3584"/>
      <c r="V38" s="3584"/>
      <c r="W38" s="3584"/>
      <c r="X38" s="3584"/>
      <c r="Y38" s="3584"/>
      <c r="Z38" s="3584"/>
      <c r="AA38" s="3584"/>
      <c r="AB38" s="3584"/>
      <c r="AC38" s="3584"/>
      <c r="AD38" s="3584"/>
      <c r="AE38" s="3584"/>
      <c r="AF38" s="3584"/>
      <c r="AG38" s="3584"/>
      <c r="AH38" s="3584"/>
      <c r="AI38" s="3584"/>
      <c r="AJ38" s="3584"/>
      <c r="AK38" s="3584"/>
      <c r="AL38" s="3584"/>
      <c r="AM38" s="3584"/>
      <c r="AN38" s="3584"/>
      <c r="AO38" s="3584"/>
      <c r="AP38" s="3584"/>
      <c r="AQ38" s="3584"/>
      <c r="AR38" s="3584"/>
      <c r="AS38" s="3584"/>
      <c r="AT38" s="3584"/>
      <c r="AU38" s="3584"/>
      <c r="AV38" s="3584"/>
      <c r="AW38" s="3584"/>
    </row>
    <row r="39" spans="9:49" ht="12" x14ac:dyDescent="0.3">
      <c r="I39" s="3584"/>
      <c r="J39" s="3584"/>
      <c r="K39" s="3584"/>
      <c r="L39" s="3584"/>
      <c r="M39" s="3584"/>
      <c r="N39" s="3584"/>
      <c r="O39" s="3584"/>
      <c r="P39" s="3584"/>
      <c r="Q39" s="3584"/>
      <c r="R39" s="3584"/>
      <c r="S39" s="3584"/>
      <c r="T39" s="3584"/>
      <c r="U39" s="3584"/>
      <c r="V39" s="3584"/>
      <c r="W39" s="3584"/>
      <c r="X39" s="3584"/>
      <c r="Y39" s="3584"/>
      <c r="Z39" s="3584"/>
      <c r="AA39" s="3584"/>
      <c r="AB39" s="3584"/>
      <c r="AC39" s="3584"/>
      <c r="AD39" s="3584"/>
      <c r="AE39" s="3584"/>
      <c r="AF39" s="3584"/>
      <c r="AG39" s="3584"/>
      <c r="AH39" s="3584"/>
      <c r="AI39" s="3584"/>
      <c r="AJ39" s="3584"/>
      <c r="AK39" s="3584"/>
      <c r="AL39" s="3584"/>
      <c r="AM39" s="3584"/>
      <c r="AN39" s="3584"/>
      <c r="AO39" s="3584"/>
      <c r="AP39" s="3584"/>
      <c r="AQ39" s="3584"/>
      <c r="AR39" s="3584"/>
      <c r="AS39" s="3584"/>
      <c r="AT39" s="3584"/>
      <c r="AU39" s="3584"/>
      <c r="AV39" s="3584"/>
      <c r="AW39" s="3584"/>
    </row>
    <row r="40" spans="9:49" ht="12" x14ac:dyDescent="0.3">
      <c r="I40" s="3584"/>
      <c r="J40" s="3584"/>
      <c r="K40" s="3584"/>
      <c r="L40" s="3584"/>
      <c r="M40" s="3584"/>
      <c r="N40" s="3584"/>
      <c r="O40" s="3584"/>
      <c r="P40" s="3584"/>
      <c r="Q40" s="3584"/>
      <c r="R40" s="3584"/>
      <c r="S40" s="3584"/>
      <c r="T40" s="3584"/>
      <c r="U40" s="3584"/>
      <c r="V40" s="3584"/>
      <c r="W40" s="3584"/>
      <c r="X40" s="3584"/>
      <c r="Y40" s="3584"/>
      <c r="Z40" s="3584"/>
      <c r="AA40" s="3584"/>
      <c r="AB40" s="3584"/>
      <c r="AC40" s="3584"/>
      <c r="AD40" s="3584"/>
      <c r="AE40" s="3584"/>
      <c r="AF40" s="3584"/>
      <c r="AG40" s="3584"/>
      <c r="AH40" s="3584"/>
      <c r="AI40" s="3584"/>
      <c r="AJ40" s="3584"/>
      <c r="AK40" s="3584"/>
      <c r="AL40" s="3584"/>
      <c r="AM40" s="3584"/>
      <c r="AN40" s="3584"/>
      <c r="AO40" s="3584"/>
      <c r="AP40" s="3584"/>
      <c r="AQ40" s="3584"/>
      <c r="AR40" s="3584"/>
      <c r="AS40" s="3584"/>
      <c r="AT40" s="3584"/>
      <c r="AU40" s="3584"/>
      <c r="AV40" s="3584"/>
      <c r="AW40" s="3584"/>
    </row>
    <row r="41" spans="9:49" ht="12" x14ac:dyDescent="0.3">
      <c r="I41" s="3584"/>
      <c r="J41" s="3584"/>
      <c r="K41" s="3584"/>
      <c r="L41" s="3584"/>
      <c r="M41" s="3584"/>
      <c r="N41" s="3584"/>
      <c r="O41" s="3584"/>
      <c r="P41" s="3584"/>
      <c r="Q41" s="3584"/>
      <c r="R41" s="3584"/>
      <c r="S41" s="3584"/>
      <c r="T41" s="3584"/>
      <c r="U41" s="3584"/>
      <c r="V41" s="3584"/>
      <c r="W41" s="3584"/>
      <c r="X41" s="3584"/>
      <c r="Y41" s="3584"/>
      <c r="Z41" s="3584"/>
      <c r="AA41" s="3584"/>
      <c r="AB41" s="3584"/>
      <c r="AC41" s="3584"/>
      <c r="AD41" s="3584"/>
      <c r="AE41" s="3584"/>
      <c r="AF41" s="3584"/>
      <c r="AG41" s="3584"/>
      <c r="AH41" s="3584"/>
      <c r="AI41" s="3584"/>
      <c r="AJ41" s="3584"/>
      <c r="AK41" s="3584"/>
      <c r="AL41" s="3584"/>
      <c r="AM41" s="3584"/>
      <c r="AN41" s="3584"/>
      <c r="AO41" s="3584"/>
      <c r="AP41" s="3584"/>
      <c r="AQ41" s="3584"/>
      <c r="AR41" s="3584"/>
      <c r="AS41" s="3584"/>
      <c r="AT41" s="3584"/>
      <c r="AU41" s="3584"/>
      <c r="AV41" s="3584"/>
      <c r="AW41" s="3584"/>
    </row>
    <row r="42" spans="9:49" ht="12" x14ac:dyDescent="0.3">
      <c r="I42" s="3584"/>
      <c r="J42" s="3584"/>
      <c r="K42" s="3584"/>
      <c r="L42" s="3584"/>
      <c r="M42" s="3584"/>
      <c r="N42" s="3584"/>
      <c r="O42" s="3584"/>
      <c r="P42" s="3584"/>
      <c r="Q42" s="3584"/>
      <c r="R42" s="3584"/>
      <c r="S42" s="3584"/>
      <c r="T42" s="3584"/>
      <c r="U42" s="3584"/>
      <c r="V42" s="3584"/>
      <c r="W42" s="3584"/>
      <c r="X42" s="3584"/>
      <c r="Y42" s="3584"/>
      <c r="Z42" s="3584"/>
      <c r="AA42" s="3584"/>
      <c r="AB42" s="3584"/>
      <c r="AC42" s="3584"/>
      <c r="AD42" s="3584"/>
      <c r="AE42" s="3584"/>
      <c r="AF42" s="3584"/>
      <c r="AG42" s="3584"/>
      <c r="AH42" s="3584"/>
      <c r="AI42" s="3584"/>
      <c r="AJ42" s="3584"/>
      <c r="AK42" s="3584"/>
      <c r="AL42" s="3584"/>
      <c r="AM42" s="3584"/>
      <c r="AN42" s="3584"/>
      <c r="AO42" s="3584"/>
      <c r="AP42" s="3584"/>
      <c r="AQ42" s="3584"/>
      <c r="AR42" s="3584"/>
      <c r="AS42" s="3584"/>
      <c r="AT42" s="3584"/>
      <c r="AU42" s="3584"/>
      <c r="AV42" s="3584"/>
      <c r="AW42" s="3584"/>
    </row>
    <row r="43" spans="9:49" ht="12" x14ac:dyDescent="0.3">
      <c r="I43" s="3584"/>
      <c r="J43" s="3584"/>
      <c r="K43" s="3584"/>
      <c r="L43" s="3584"/>
      <c r="M43" s="3584"/>
      <c r="N43" s="3584"/>
      <c r="O43" s="3584"/>
      <c r="P43" s="3584"/>
      <c r="Q43" s="3584"/>
      <c r="R43" s="3584"/>
      <c r="S43" s="3584"/>
      <c r="T43" s="3584"/>
      <c r="U43" s="3584"/>
      <c r="V43" s="3584"/>
      <c r="W43" s="3584"/>
      <c r="X43" s="3584"/>
      <c r="Y43" s="3584"/>
      <c r="Z43" s="3584"/>
      <c r="AA43" s="3584"/>
      <c r="AB43" s="3584"/>
      <c r="AC43" s="3584"/>
      <c r="AD43" s="3584"/>
      <c r="AE43" s="3584"/>
      <c r="AF43" s="3584"/>
      <c r="AG43" s="3584"/>
      <c r="AH43" s="3584"/>
      <c r="AI43" s="3584"/>
      <c r="AJ43" s="3584"/>
      <c r="AK43" s="3584"/>
      <c r="AL43" s="3584"/>
      <c r="AM43" s="3584"/>
      <c r="AN43" s="3584"/>
      <c r="AO43" s="3584"/>
      <c r="AP43" s="3584"/>
      <c r="AQ43" s="3584"/>
      <c r="AR43" s="3584"/>
      <c r="AS43" s="3584"/>
      <c r="AT43" s="3584"/>
      <c r="AU43" s="3584"/>
      <c r="AV43" s="3584"/>
      <c r="AW43" s="3584"/>
    </row>
    <row r="44" spans="9:49" ht="12" x14ac:dyDescent="0.3">
      <c r="I44" s="3584"/>
      <c r="J44" s="3584"/>
      <c r="K44" s="3584"/>
      <c r="L44" s="3584"/>
      <c r="M44" s="3584"/>
      <c r="N44" s="3584"/>
      <c r="O44" s="3584"/>
      <c r="P44" s="3584"/>
      <c r="Q44" s="3584"/>
      <c r="R44" s="3584"/>
      <c r="S44" s="3584"/>
      <c r="T44" s="3584"/>
      <c r="U44" s="3584"/>
      <c r="V44" s="3584"/>
      <c r="W44" s="3584"/>
      <c r="X44" s="3584"/>
      <c r="Y44" s="3584"/>
      <c r="Z44" s="3584"/>
      <c r="AA44" s="3584"/>
      <c r="AB44" s="3584"/>
      <c r="AC44" s="3584"/>
      <c r="AD44" s="3584"/>
      <c r="AE44" s="3584"/>
      <c r="AF44" s="3584"/>
      <c r="AG44" s="3584"/>
      <c r="AH44" s="3584"/>
      <c r="AI44" s="3584"/>
      <c r="AJ44" s="3584"/>
      <c r="AK44" s="3584"/>
      <c r="AL44" s="3584"/>
      <c r="AM44" s="3584"/>
      <c r="AN44" s="3584"/>
      <c r="AO44" s="3584"/>
      <c r="AP44" s="3584"/>
      <c r="AQ44" s="3584"/>
      <c r="AR44" s="3584"/>
      <c r="AS44" s="3584"/>
      <c r="AT44" s="3584"/>
      <c r="AU44" s="3584"/>
      <c r="AV44" s="3584"/>
      <c r="AW44" s="3584"/>
    </row>
    <row r="45" spans="9:49" ht="12" x14ac:dyDescent="0.3">
      <c r="I45" s="3584"/>
      <c r="J45" s="3584"/>
      <c r="K45" s="3584"/>
      <c r="L45" s="3584"/>
      <c r="M45" s="3584"/>
      <c r="N45" s="3584"/>
      <c r="O45" s="3584"/>
      <c r="P45" s="3584"/>
      <c r="Q45" s="3584"/>
      <c r="R45" s="3584"/>
      <c r="S45" s="3584"/>
      <c r="T45" s="3584"/>
      <c r="U45" s="3584"/>
      <c r="V45" s="3584"/>
      <c r="W45" s="3584"/>
      <c r="X45" s="3584"/>
      <c r="Y45" s="3584"/>
      <c r="Z45" s="3584"/>
      <c r="AA45" s="3584"/>
      <c r="AB45" s="3584"/>
      <c r="AC45" s="3584"/>
      <c r="AD45" s="3584"/>
      <c r="AE45" s="3584"/>
      <c r="AF45" s="3584"/>
      <c r="AG45" s="3584"/>
      <c r="AH45" s="3584"/>
      <c r="AI45" s="3584"/>
      <c r="AJ45" s="3584"/>
      <c r="AK45" s="3584"/>
      <c r="AL45" s="3584"/>
      <c r="AM45" s="3584"/>
      <c r="AN45" s="3584"/>
      <c r="AO45" s="3584"/>
      <c r="AP45" s="3584"/>
      <c r="AQ45" s="3584"/>
      <c r="AR45" s="3584"/>
      <c r="AS45" s="3584"/>
      <c r="AT45" s="3584"/>
      <c r="AU45" s="3584"/>
      <c r="AV45" s="3584"/>
      <c r="AW45" s="3584"/>
    </row>
    <row r="46" spans="9:49" ht="12" x14ac:dyDescent="0.3">
      <c r="I46" s="3584"/>
      <c r="J46" s="3584"/>
      <c r="K46" s="3584"/>
      <c r="L46" s="3584"/>
      <c r="M46" s="3584"/>
      <c r="N46" s="3584"/>
      <c r="O46" s="3584"/>
      <c r="P46" s="3584"/>
      <c r="Q46" s="3584"/>
      <c r="R46" s="3584"/>
      <c r="S46" s="3584"/>
      <c r="T46" s="3584"/>
      <c r="U46" s="3584"/>
      <c r="V46" s="3584"/>
      <c r="W46" s="3584"/>
      <c r="X46" s="3584"/>
      <c r="Y46" s="3584"/>
      <c r="Z46" s="3584"/>
      <c r="AA46" s="3584"/>
      <c r="AB46" s="3584"/>
      <c r="AC46" s="3584"/>
      <c r="AD46" s="3584"/>
      <c r="AE46" s="3584"/>
      <c r="AF46" s="3584"/>
      <c r="AG46" s="3584"/>
      <c r="AH46" s="3584"/>
      <c r="AI46" s="3584"/>
      <c r="AJ46" s="3584"/>
      <c r="AK46" s="3584"/>
      <c r="AL46" s="3584"/>
      <c r="AM46" s="3584"/>
      <c r="AN46" s="3584"/>
      <c r="AO46" s="3584"/>
      <c r="AP46" s="3584"/>
      <c r="AQ46" s="3584"/>
      <c r="AR46" s="3584"/>
      <c r="AS46" s="3584"/>
      <c r="AT46" s="3584"/>
      <c r="AU46" s="3584"/>
      <c r="AV46" s="3584"/>
      <c r="AW46" s="3584"/>
    </row>
    <row r="47" spans="9:49" ht="12" x14ac:dyDescent="0.3">
      <c r="I47" s="3584"/>
      <c r="J47" s="3584"/>
      <c r="K47" s="3584"/>
      <c r="L47" s="3584"/>
      <c r="M47" s="3584"/>
      <c r="N47" s="3584"/>
      <c r="O47" s="3584"/>
      <c r="P47" s="3584"/>
      <c r="Q47" s="3584"/>
      <c r="R47" s="3584"/>
      <c r="S47" s="3584"/>
      <c r="T47" s="3584"/>
      <c r="U47" s="3584"/>
      <c r="V47" s="3584"/>
      <c r="W47" s="3584"/>
      <c r="X47" s="3584"/>
      <c r="Y47" s="3584"/>
      <c r="Z47" s="3584"/>
      <c r="AA47" s="3584"/>
      <c r="AB47" s="3584"/>
      <c r="AC47" s="3584"/>
      <c r="AD47" s="3584"/>
      <c r="AE47" s="3584"/>
      <c r="AF47" s="3584"/>
      <c r="AG47" s="3584"/>
      <c r="AH47" s="3584"/>
      <c r="AI47" s="3584"/>
      <c r="AJ47" s="3584"/>
      <c r="AK47" s="3584"/>
      <c r="AL47" s="3584"/>
      <c r="AM47" s="3584"/>
      <c r="AN47" s="3584"/>
      <c r="AO47" s="3584"/>
      <c r="AP47" s="3584"/>
      <c r="AQ47" s="3584"/>
      <c r="AR47" s="3584"/>
      <c r="AS47" s="3584"/>
      <c r="AT47" s="3584"/>
      <c r="AU47" s="3584"/>
      <c r="AV47" s="3584"/>
      <c r="AW47" s="3584"/>
    </row>
    <row r="48" spans="9:49" ht="12" x14ac:dyDescent="0.3">
      <c r="I48" s="3584"/>
      <c r="J48" s="3584"/>
      <c r="K48" s="3584"/>
      <c r="L48" s="3584"/>
      <c r="M48" s="3584"/>
      <c r="N48" s="3584"/>
      <c r="O48" s="3584"/>
      <c r="P48" s="3584"/>
      <c r="Q48" s="3584"/>
      <c r="R48" s="3584"/>
      <c r="S48" s="3584"/>
      <c r="T48" s="3584"/>
      <c r="U48" s="3584"/>
      <c r="V48" s="3584"/>
      <c r="W48" s="3584"/>
      <c r="X48" s="3584"/>
      <c r="Y48" s="3584"/>
      <c r="Z48" s="3584"/>
      <c r="AA48" s="3584"/>
      <c r="AB48" s="3584"/>
      <c r="AC48" s="3584"/>
      <c r="AD48" s="3584"/>
      <c r="AE48" s="3584"/>
      <c r="AF48" s="3584"/>
      <c r="AG48" s="3584"/>
      <c r="AH48" s="3584"/>
      <c r="AI48" s="3584"/>
      <c r="AJ48" s="3584"/>
      <c r="AK48" s="3584"/>
      <c r="AL48" s="3584"/>
      <c r="AM48" s="3584"/>
      <c r="AN48" s="3584"/>
      <c r="AO48" s="3584"/>
      <c r="AP48" s="3584"/>
      <c r="AQ48" s="3584"/>
      <c r="AR48" s="3584"/>
      <c r="AS48" s="3584"/>
      <c r="AT48" s="3584"/>
      <c r="AU48" s="3584"/>
      <c r="AV48" s="3584"/>
      <c r="AW48" s="3584"/>
    </row>
    <row r="49" spans="9:49" ht="12" x14ac:dyDescent="0.3">
      <c r="I49" s="3584"/>
      <c r="J49" s="3584"/>
      <c r="K49" s="3584"/>
      <c r="L49" s="3584"/>
      <c r="M49" s="3584"/>
      <c r="N49" s="3584"/>
      <c r="O49" s="3584"/>
      <c r="P49" s="3584"/>
      <c r="Q49" s="3584"/>
      <c r="R49" s="3584"/>
      <c r="S49" s="3584"/>
      <c r="T49" s="3584"/>
      <c r="U49" s="3584"/>
      <c r="V49" s="3584"/>
      <c r="W49" s="3584"/>
      <c r="X49" s="3584"/>
      <c r="Y49" s="3584"/>
      <c r="Z49" s="3584"/>
      <c r="AA49" s="3584"/>
      <c r="AB49" s="3584"/>
      <c r="AC49" s="3584"/>
      <c r="AD49" s="3584"/>
      <c r="AE49" s="3584"/>
      <c r="AF49" s="3584"/>
      <c r="AG49" s="3584"/>
      <c r="AH49" s="3584"/>
      <c r="AI49" s="3584"/>
      <c r="AJ49" s="3584"/>
      <c r="AK49" s="3584"/>
      <c r="AL49" s="3584"/>
      <c r="AM49" s="3584"/>
      <c r="AN49" s="3584"/>
      <c r="AO49" s="3584"/>
      <c r="AP49" s="3584"/>
      <c r="AQ49" s="3584"/>
      <c r="AR49" s="3584"/>
      <c r="AS49" s="3584"/>
      <c r="AT49" s="3584"/>
      <c r="AU49" s="3584"/>
      <c r="AV49" s="3584"/>
      <c r="AW49" s="3584"/>
    </row>
    <row r="50" spans="9:49" ht="12" x14ac:dyDescent="0.3">
      <c r="I50" s="3584"/>
      <c r="J50" s="3584"/>
      <c r="K50" s="3584"/>
      <c r="L50" s="3584"/>
      <c r="M50" s="3584"/>
      <c r="N50" s="3584"/>
      <c r="O50" s="3584"/>
      <c r="P50" s="3584"/>
      <c r="Q50" s="3584"/>
      <c r="R50" s="3584"/>
      <c r="S50" s="3584"/>
      <c r="T50" s="3584"/>
      <c r="U50" s="3584"/>
      <c r="V50" s="3584"/>
      <c r="W50" s="3584"/>
      <c r="X50" s="3584"/>
      <c r="Y50" s="3584"/>
      <c r="Z50" s="3584"/>
      <c r="AA50" s="3584"/>
      <c r="AB50" s="3584"/>
      <c r="AC50" s="3584"/>
      <c r="AD50" s="3584"/>
      <c r="AE50" s="3584"/>
      <c r="AF50" s="3584"/>
      <c r="AG50" s="3584"/>
      <c r="AH50" s="3584"/>
      <c r="AI50" s="3584"/>
      <c r="AJ50" s="3584"/>
      <c r="AK50" s="3584"/>
      <c r="AL50" s="3584"/>
      <c r="AM50" s="3584"/>
      <c r="AN50" s="3584"/>
      <c r="AO50" s="3584"/>
      <c r="AP50" s="3584"/>
      <c r="AQ50" s="3584"/>
      <c r="AR50" s="3584"/>
      <c r="AS50" s="3584"/>
      <c r="AT50" s="3584"/>
      <c r="AU50" s="3584"/>
      <c r="AV50" s="3584"/>
      <c r="AW50" s="3584"/>
    </row>
    <row r="51" spans="9:49" ht="12" x14ac:dyDescent="0.3">
      <c r="I51" s="3584"/>
      <c r="J51" s="3584"/>
      <c r="K51" s="3584"/>
      <c r="L51" s="3584"/>
      <c r="M51" s="3584"/>
      <c r="N51" s="3584"/>
      <c r="O51" s="3584"/>
      <c r="P51" s="3584"/>
      <c r="Q51" s="3584"/>
      <c r="R51" s="3584"/>
      <c r="S51" s="3584"/>
      <c r="T51" s="3584"/>
      <c r="U51" s="3584"/>
      <c r="V51" s="3584"/>
      <c r="W51" s="3584"/>
      <c r="X51" s="3584"/>
      <c r="Y51" s="3584"/>
      <c r="Z51" s="3584"/>
      <c r="AA51" s="3584"/>
      <c r="AB51" s="3584"/>
      <c r="AC51" s="3584"/>
      <c r="AD51" s="3584"/>
      <c r="AE51" s="3584"/>
      <c r="AF51" s="3584"/>
      <c r="AG51" s="3584"/>
      <c r="AH51" s="3584"/>
      <c r="AI51" s="3584"/>
      <c r="AJ51" s="3584"/>
      <c r="AK51" s="3584"/>
      <c r="AL51" s="3584"/>
      <c r="AM51" s="3584"/>
      <c r="AN51" s="3584"/>
      <c r="AO51" s="3584"/>
      <c r="AP51" s="3584"/>
      <c r="AQ51" s="3584"/>
      <c r="AR51" s="3584"/>
      <c r="AS51" s="3584"/>
      <c r="AT51" s="3584"/>
      <c r="AU51" s="3584"/>
      <c r="AV51" s="3584"/>
      <c r="AW51" s="3584"/>
    </row>
    <row r="52" spans="9:49" ht="12" x14ac:dyDescent="0.3">
      <c r="I52" s="3584"/>
      <c r="J52" s="3584"/>
      <c r="K52" s="3584"/>
      <c r="L52" s="3584"/>
      <c r="M52" s="3584"/>
      <c r="N52" s="3584"/>
      <c r="O52" s="3584"/>
      <c r="P52" s="3584"/>
      <c r="Q52" s="3584"/>
      <c r="R52" s="3584"/>
      <c r="S52" s="3584"/>
      <c r="T52" s="3584"/>
      <c r="U52" s="3584"/>
      <c r="V52" s="3584"/>
      <c r="W52" s="3584"/>
      <c r="X52" s="3584"/>
      <c r="Y52" s="3584"/>
      <c r="Z52" s="3584"/>
      <c r="AA52" s="3584"/>
      <c r="AB52" s="3584"/>
      <c r="AC52" s="3584"/>
      <c r="AD52" s="3584"/>
      <c r="AE52" s="3584"/>
      <c r="AF52" s="3584"/>
      <c r="AG52" s="3584"/>
      <c r="AH52" s="3584"/>
      <c r="AI52" s="3584"/>
      <c r="AJ52" s="3584"/>
      <c r="AK52" s="3584"/>
      <c r="AL52" s="3584"/>
      <c r="AM52" s="3584"/>
      <c r="AN52" s="3584"/>
      <c r="AO52" s="3584"/>
      <c r="AP52" s="3584"/>
      <c r="AQ52" s="3584"/>
      <c r="AR52" s="3584"/>
      <c r="AS52" s="3584"/>
      <c r="AT52" s="3584"/>
      <c r="AU52" s="3584"/>
      <c r="AV52" s="3584"/>
      <c r="AW52" s="3584"/>
    </row>
    <row r="53" spans="9:49" ht="12" x14ac:dyDescent="0.3">
      <c r="I53" s="3584"/>
      <c r="J53" s="3584"/>
      <c r="K53" s="3584"/>
      <c r="L53" s="3584"/>
      <c r="M53" s="3584"/>
      <c r="N53" s="3584"/>
      <c r="O53" s="3584"/>
      <c r="P53" s="3584"/>
      <c r="Q53" s="3584"/>
      <c r="R53" s="3584"/>
      <c r="S53" s="3584"/>
      <c r="T53" s="3584"/>
      <c r="U53" s="3584"/>
      <c r="V53" s="3584"/>
      <c r="W53" s="3584"/>
      <c r="X53" s="3584"/>
      <c r="Y53" s="3584"/>
      <c r="Z53" s="3584"/>
      <c r="AA53" s="3584"/>
      <c r="AB53" s="3584"/>
      <c r="AC53" s="3584"/>
      <c r="AD53" s="3584"/>
      <c r="AE53" s="3584"/>
      <c r="AF53" s="3584"/>
      <c r="AG53" s="3584"/>
      <c r="AH53" s="3584"/>
      <c r="AI53" s="3584"/>
      <c r="AJ53" s="3584"/>
      <c r="AK53" s="3584"/>
      <c r="AL53" s="3584"/>
      <c r="AM53" s="3584"/>
      <c r="AN53" s="3584"/>
      <c r="AO53" s="3584"/>
      <c r="AP53" s="3584"/>
      <c r="AQ53" s="3584"/>
      <c r="AR53" s="3584"/>
      <c r="AS53" s="3584"/>
      <c r="AT53" s="3584"/>
      <c r="AU53" s="3584"/>
      <c r="AV53" s="3584"/>
      <c r="AW53" s="3584"/>
    </row>
    <row r="54" spans="9:49" ht="12" x14ac:dyDescent="0.3">
      <c r="I54" s="3584"/>
      <c r="J54" s="3584"/>
      <c r="K54" s="3584"/>
      <c r="L54" s="3584"/>
      <c r="M54" s="3584"/>
      <c r="N54" s="3584"/>
      <c r="O54" s="3584"/>
      <c r="P54" s="3584"/>
      <c r="Q54" s="3584"/>
      <c r="R54" s="3584"/>
      <c r="S54" s="3584"/>
      <c r="T54" s="3584"/>
      <c r="U54" s="3584"/>
      <c r="V54" s="3584"/>
      <c r="W54" s="3584"/>
      <c r="X54" s="3584"/>
      <c r="Y54" s="3584"/>
      <c r="Z54" s="3584"/>
      <c r="AA54" s="3584"/>
      <c r="AB54" s="3584"/>
      <c r="AC54" s="3584"/>
      <c r="AD54" s="3584"/>
      <c r="AE54" s="3584"/>
      <c r="AF54" s="3584"/>
      <c r="AG54" s="3584"/>
      <c r="AH54" s="3584"/>
      <c r="AI54" s="3584"/>
      <c r="AJ54" s="3584"/>
      <c r="AK54" s="3584"/>
      <c r="AL54" s="3584"/>
      <c r="AM54" s="3584"/>
      <c r="AN54" s="3584"/>
      <c r="AO54" s="3584"/>
      <c r="AP54" s="3584"/>
      <c r="AQ54" s="3584"/>
      <c r="AR54" s="3584"/>
      <c r="AS54" s="3584"/>
      <c r="AT54" s="3584"/>
      <c r="AU54" s="3584"/>
      <c r="AV54" s="3584"/>
      <c r="AW54" s="3584"/>
    </row>
    <row r="55" spans="9:49" ht="12" x14ac:dyDescent="0.3">
      <c r="I55" s="3584"/>
      <c r="J55" s="3584"/>
      <c r="K55" s="3584"/>
      <c r="L55" s="3584"/>
      <c r="M55" s="3584"/>
      <c r="N55" s="3584"/>
      <c r="O55" s="3584"/>
      <c r="P55" s="3584"/>
      <c r="Q55" s="3584"/>
      <c r="R55" s="3584"/>
      <c r="S55" s="3584"/>
      <c r="T55" s="3584"/>
      <c r="U55" s="3584"/>
      <c r="V55" s="3584"/>
      <c r="W55" s="3584"/>
      <c r="X55" s="3584"/>
      <c r="Y55" s="3584"/>
      <c r="Z55" s="3584"/>
      <c r="AA55" s="3584"/>
      <c r="AB55" s="3584"/>
      <c r="AC55" s="3584"/>
      <c r="AD55" s="3584"/>
      <c r="AE55" s="3584"/>
      <c r="AF55" s="3584"/>
      <c r="AG55" s="3584"/>
      <c r="AH55" s="3584"/>
      <c r="AI55" s="3584"/>
      <c r="AJ55" s="3584"/>
      <c r="AK55" s="3584"/>
      <c r="AL55" s="3584"/>
      <c r="AM55" s="3584"/>
      <c r="AN55" s="3584"/>
      <c r="AO55" s="3584"/>
      <c r="AP55" s="3584"/>
      <c r="AQ55" s="3584"/>
      <c r="AR55" s="3584"/>
      <c r="AS55" s="3584"/>
      <c r="AT55" s="3584"/>
      <c r="AU55" s="3584"/>
      <c r="AV55" s="3584"/>
      <c r="AW55" s="3584"/>
    </row>
    <row r="56" spans="9:49" ht="12" x14ac:dyDescent="0.3">
      <c r="I56" s="3584"/>
      <c r="J56" s="3584"/>
      <c r="K56" s="3584"/>
      <c r="L56" s="3584"/>
      <c r="M56" s="3584"/>
      <c r="N56" s="3584"/>
      <c r="O56" s="3584"/>
      <c r="P56" s="3584"/>
      <c r="Q56" s="3584"/>
      <c r="R56" s="3584"/>
      <c r="S56" s="3584"/>
      <c r="T56" s="3584"/>
      <c r="U56" s="3584"/>
      <c r="V56" s="3584"/>
      <c r="W56" s="3584"/>
      <c r="X56" s="3584"/>
      <c r="Y56" s="3584"/>
      <c r="Z56" s="3584"/>
      <c r="AA56" s="3584"/>
      <c r="AB56" s="3584"/>
      <c r="AC56" s="3584"/>
      <c r="AD56" s="3584"/>
      <c r="AE56" s="3584"/>
      <c r="AF56" s="3584"/>
      <c r="AG56" s="3584"/>
      <c r="AH56" s="3584"/>
      <c r="AI56" s="3584"/>
      <c r="AJ56" s="3584"/>
      <c r="AK56" s="3584"/>
      <c r="AL56" s="3584"/>
      <c r="AM56" s="3584"/>
      <c r="AN56" s="3584"/>
      <c r="AO56" s="3584"/>
      <c r="AP56" s="3584"/>
      <c r="AQ56" s="3584"/>
      <c r="AR56" s="3584"/>
      <c r="AS56" s="3584"/>
      <c r="AT56" s="3584"/>
      <c r="AU56" s="3584"/>
      <c r="AV56" s="3584"/>
      <c r="AW56" s="3584"/>
    </row>
    <row r="57" spans="9:49" ht="12" x14ac:dyDescent="0.3">
      <c r="I57" s="3584"/>
      <c r="J57" s="3584"/>
      <c r="K57" s="3584"/>
      <c r="L57" s="3584"/>
      <c r="M57" s="3584"/>
      <c r="N57" s="3584"/>
      <c r="O57" s="3584"/>
      <c r="P57" s="3584"/>
      <c r="Q57" s="3584"/>
      <c r="R57" s="3584"/>
      <c r="S57" s="3584"/>
      <c r="T57" s="3584"/>
      <c r="U57" s="3584"/>
      <c r="V57" s="3584"/>
      <c r="W57" s="3584"/>
      <c r="X57" s="3584"/>
      <c r="Y57" s="3584"/>
      <c r="Z57" s="3584"/>
      <c r="AA57" s="3584"/>
      <c r="AB57" s="3584"/>
      <c r="AC57" s="3584"/>
      <c r="AD57" s="3584"/>
      <c r="AE57" s="3584"/>
      <c r="AF57" s="3584"/>
      <c r="AG57" s="3584"/>
      <c r="AH57" s="3584"/>
      <c r="AI57" s="3584"/>
      <c r="AJ57" s="3584"/>
      <c r="AK57" s="3584"/>
      <c r="AL57" s="3584"/>
      <c r="AM57" s="3584"/>
      <c r="AN57" s="3584"/>
      <c r="AO57" s="3584"/>
      <c r="AP57" s="3584"/>
      <c r="AQ57" s="3584"/>
      <c r="AR57" s="3584"/>
      <c r="AS57" s="3584"/>
      <c r="AT57" s="3584"/>
      <c r="AU57" s="3584"/>
      <c r="AV57" s="3584"/>
      <c r="AW57" s="3584"/>
    </row>
    <row r="58" spans="9:49" ht="12" x14ac:dyDescent="0.3">
      <c r="I58" s="3584"/>
      <c r="J58" s="3584"/>
      <c r="K58" s="3584"/>
      <c r="L58" s="3584"/>
      <c r="M58" s="3584"/>
      <c r="N58" s="3584"/>
      <c r="O58" s="3584"/>
      <c r="P58" s="3584"/>
      <c r="Q58" s="3584"/>
      <c r="R58" s="3584"/>
      <c r="S58" s="3584"/>
      <c r="T58" s="3584"/>
      <c r="U58" s="3584"/>
      <c r="V58" s="3584"/>
      <c r="W58" s="3584"/>
      <c r="X58" s="3584"/>
      <c r="Y58" s="3584"/>
      <c r="Z58" s="3584"/>
      <c r="AA58" s="3584"/>
      <c r="AB58" s="3584"/>
      <c r="AC58" s="3584"/>
      <c r="AD58" s="3584"/>
      <c r="AE58" s="3584"/>
      <c r="AF58" s="3584"/>
      <c r="AG58" s="3584"/>
      <c r="AH58" s="3584"/>
      <c r="AI58" s="3584"/>
      <c r="AJ58" s="3584"/>
      <c r="AK58" s="3584"/>
      <c r="AL58" s="3584"/>
      <c r="AM58" s="3584"/>
      <c r="AN58" s="3584"/>
      <c r="AO58" s="3584"/>
      <c r="AP58" s="3584"/>
      <c r="AQ58" s="3584"/>
      <c r="AR58" s="3584"/>
      <c r="AS58" s="3584"/>
      <c r="AT58" s="3584"/>
      <c r="AU58" s="3584"/>
      <c r="AV58" s="3584"/>
      <c r="AW58" s="3584"/>
    </row>
    <row r="59" spans="9:49" ht="12" x14ac:dyDescent="0.3">
      <c r="I59" s="3584"/>
      <c r="J59" s="3584"/>
      <c r="K59" s="3584"/>
      <c r="L59" s="3584"/>
      <c r="M59" s="3584"/>
      <c r="N59" s="3584"/>
      <c r="O59" s="3584"/>
      <c r="P59" s="3584"/>
      <c r="Q59" s="3584"/>
      <c r="R59" s="3584"/>
      <c r="S59" s="3584"/>
      <c r="T59" s="3584"/>
      <c r="U59" s="3584"/>
      <c r="V59" s="3584"/>
      <c r="W59" s="3584"/>
      <c r="X59" s="3584"/>
      <c r="Y59" s="3584"/>
      <c r="Z59" s="3584"/>
      <c r="AA59" s="3584"/>
      <c r="AB59" s="3584"/>
      <c r="AC59" s="3584"/>
      <c r="AD59" s="3584"/>
      <c r="AE59" s="3584"/>
      <c r="AF59" s="3584"/>
      <c r="AG59" s="3584"/>
      <c r="AH59" s="3584"/>
      <c r="AI59" s="3584"/>
      <c r="AJ59" s="3584"/>
      <c r="AK59" s="3584"/>
      <c r="AL59" s="3584"/>
      <c r="AM59" s="3584"/>
      <c r="AN59" s="3584"/>
      <c r="AO59" s="3584"/>
      <c r="AP59" s="3584"/>
      <c r="AQ59" s="3584"/>
      <c r="AR59" s="3584"/>
      <c r="AS59" s="3584"/>
      <c r="AT59" s="3584"/>
      <c r="AU59" s="3584"/>
      <c r="AV59" s="3584"/>
      <c r="AW59" s="3584"/>
    </row>
    <row r="60" spans="9:49" ht="12" x14ac:dyDescent="0.3">
      <c r="I60" s="3584"/>
      <c r="J60" s="3584"/>
      <c r="K60" s="3584"/>
      <c r="L60" s="3584"/>
      <c r="M60" s="3584"/>
      <c r="N60" s="3584"/>
      <c r="O60" s="3584"/>
      <c r="P60" s="3584"/>
      <c r="Q60" s="3584"/>
      <c r="R60" s="3584"/>
      <c r="S60" s="3584"/>
      <c r="T60" s="3584"/>
      <c r="U60" s="3584"/>
      <c r="V60" s="3584"/>
      <c r="W60" s="3584"/>
      <c r="X60" s="3584"/>
      <c r="Y60" s="3584"/>
      <c r="Z60" s="3584"/>
      <c r="AA60" s="3584"/>
      <c r="AB60" s="3584"/>
      <c r="AC60" s="3584"/>
      <c r="AD60" s="3584"/>
      <c r="AE60" s="3584"/>
      <c r="AF60" s="3584"/>
      <c r="AG60" s="3584"/>
      <c r="AH60" s="3584"/>
      <c r="AI60" s="3584"/>
      <c r="AJ60" s="3584"/>
      <c r="AK60" s="3584"/>
      <c r="AL60" s="3584"/>
      <c r="AM60" s="3584"/>
      <c r="AN60" s="3584"/>
      <c r="AO60" s="3584"/>
      <c r="AP60" s="3584"/>
      <c r="AQ60" s="3584"/>
      <c r="AR60" s="3584"/>
      <c r="AS60" s="3584"/>
      <c r="AT60" s="3584"/>
      <c r="AU60" s="3584"/>
      <c r="AV60" s="3584"/>
      <c r="AW60" s="3584"/>
    </row>
    <row r="61" spans="9:49" ht="12" x14ac:dyDescent="0.3">
      <c r="I61" s="3584"/>
      <c r="J61" s="3584"/>
      <c r="K61" s="3584"/>
      <c r="L61" s="3584"/>
      <c r="M61" s="3584"/>
      <c r="N61" s="3584"/>
      <c r="O61" s="3584"/>
      <c r="P61" s="3584"/>
      <c r="Q61" s="3584"/>
      <c r="R61" s="3584"/>
      <c r="S61" s="3584"/>
      <c r="T61" s="3584"/>
      <c r="U61" s="3584"/>
      <c r="V61" s="3584"/>
      <c r="W61" s="3584"/>
      <c r="X61" s="3584"/>
      <c r="Y61" s="3584"/>
      <c r="Z61" s="3584"/>
      <c r="AA61" s="3584"/>
      <c r="AB61" s="3584"/>
      <c r="AC61" s="3584"/>
      <c r="AD61" s="3584"/>
      <c r="AE61" s="3584"/>
      <c r="AF61" s="3584"/>
      <c r="AG61" s="3584"/>
      <c r="AH61" s="3584"/>
      <c r="AI61" s="3584"/>
      <c r="AJ61" s="3584"/>
      <c r="AK61" s="3584"/>
      <c r="AL61" s="3584"/>
      <c r="AM61" s="3584"/>
      <c r="AN61" s="3584"/>
      <c r="AO61" s="3584"/>
      <c r="AP61" s="3584"/>
      <c r="AQ61" s="3584"/>
      <c r="AR61" s="3584"/>
      <c r="AS61" s="3584"/>
      <c r="AT61" s="3584"/>
      <c r="AU61" s="3584"/>
      <c r="AV61" s="3584"/>
      <c r="AW61" s="3584"/>
    </row>
    <row r="62" spans="9:49" ht="12" x14ac:dyDescent="0.3">
      <c r="I62" s="3584"/>
      <c r="J62" s="3584"/>
      <c r="K62" s="3584"/>
      <c r="L62" s="3584"/>
      <c r="M62" s="3584"/>
      <c r="N62" s="3584"/>
      <c r="O62" s="3584"/>
      <c r="P62" s="3584"/>
      <c r="Q62" s="3584"/>
      <c r="R62" s="3584"/>
      <c r="S62" s="3584"/>
      <c r="T62" s="3584"/>
      <c r="U62" s="3584"/>
      <c r="V62" s="3584"/>
      <c r="W62" s="3584"/>
      <c r="X62" s="3584"/>
      <c r="Y62" s="3584"/>
      <c r="Z62" s="3584"/>
      <c r="AA62" s="3584"/>
      <c r="AB62" s="3584"/>
      <c r="AC62" s="3584"/>
      <c r="AD62" s="3584"/>
      <c r="AE62" s="3584"/>
      <c r="AF62" s="3584"/>
      <c r="AG62" s="3584"/>
      <c r="AH62" s="3584"/>
      <c r="AI62" s="3584"/>
      <c r="AJ62" s="3584"/>
      <c r="AK62" s="3584"/>
      <c r="AL62" s="3584"/>
      <c r="AM62" s="3584"/>
      <c r="AN62" s="3584"/>
      <c r="AO62" s="3584"/>
      <c r="AP62" s="3584"/>
      <c r="AQ62" s="3584"/>
      <c r="AR62" s="3584"/>
      <c r="AS62" s="3584"/>
      <c r="AT62" s="3584"/>
      <c r="AU62" s="3584"/>
      <c r="AV62" s="3584"/>
      <c r="AW62" s="3584"/>
    </row>
    <row r="63" spans="9:49" ht="12" x14ac:dyDescent="0.3">
      <c r="I63" s="3584"/>
      <c r="J63" s="3584"/>
      <c r="K63" s="3584"/>
      <c r="L63" s="3584"/>
      <c r="M63" s="3584"/>
      <c r="N63" s="3584"/>
      <c r="O63" s="3584"/>
      <c r="P63" s="3584"/>
      <c r="Q63" s="3584"/>
      <c r="R63" s="3584"/>
      <c r="S63" s="3584"/>
      <c r="T63" s="3584"/>
      <c r="U63" s="3584"/>
      <c r="V63" s="3584"/>
      <c r="W63" s="3584"/>
      <c r="X63" s="3584"/>
      <c r="Y63" s="3584"/>
      <c r="Z63" s="3584"/>
      <c r="AA63" s="3584"/>
      <c r="AB63" s="3584"/>
      <c r="AC63" s="3584"/>
      <c r="AD63" s="3584"/>
      <c r="AE63" s="3584"/>
      <c r="AF63" s="3584"/>
      <c r="AG63" s="3584"/>
      <c r="AH63" s="3584"/>
      <c r="AI63" s="3584"/>
      <c r="AJ63" s="3584"/>
      <c r="AK63" s="3584"/>
      <c r="AL63" s="3584"/>
      <c r="AM63" s="3584"/>
      <c r="AN63" s="3584"/>
      <c r="AO63" s="3584"/>
      <c r="AP63" s="3584"/>
      <c r="AQ63" s="3584"/>
      <c r="AR63" s="3584"/>
      <c r="AS63" s="3584"/>
      <c r="AT63" s="3584"/>
      <c r="AU63" s="3584"/>
      <c r="AV63" s="3584"/>
      <c r="AW63" s="3584"/>
    </row>
    <row r="64" spans="9:49" ht="12" x14ac:dyDescent="0.3">
      <c r="I64" s="3584"/>
      <c r="J64" s="3584"/>
      <c r="K64" s="3584"/>
      <c r="L64" s="3584"/>
      <c r="M64" s="3584"/>
      <c r="N64" s="3584"/>
      <c r="O64" s="3584"/>
      <c r="P64" s="3584"/>
      <c r="Q64" s="3584"/>
      <c r="R64" s="3584"/>
      <c r="S64" s="3584"/>
      <c r="T64" s="3584"/>
      <c r="U64" s="3584"/>
      <c r="V64" s="3584"/>
      <c r="W64" s="3584"/>
      <c r="X64" s="3584"/>
      <c r="Y64" s="3584"/>
      <c r="Z64" s="3584"/>
      <c r="AA64" s="3584"/>
      <c r="AB64" s="3584"/>
      <c r="AC64" s="3584"/>
      <c r="AD64" s="3584"/>
      <c r="AE64" s="3584"/>
      <c r="AF64" s="3584"/>
      <c r="AG64" s="3584"/>
      <c r="AH64" s="3584"/>
      <c r="AI64" s="3584"/>
      <c r="AJ64" s="3584"/>
      <c r="AK64" s="3584"/>
      <c r="AL64" s="3584"/>
      <c r="AM64" s="3584"/>
      <c r="AN64" s="3584"/>
      <c r="AO64" s="3584"/>
      <c r="AP64" s="3584"/>
      <c r="AQ64" s="3584"/>
      <c r="AR64" s="3584"/>
      <c r="AS64" s="3584"/>
      <c r="AT64" s="3584"/>
      <c r="AU64" s="3584"/>
      <c r="AV64" s="3584"/>
      <c r="AW64" s="3584"/>
    </row>
    <row r="65" spans="9:49" ht="12" x14ac:dyDescent="0.3">
      <c r="I65" s="3584"/>
      <c r="J65" s="3584"/>
      <c r="K65" s="3584"/>
      <c r="L65" s="3584"/>
      <c r="M65" s="3584"/>
      <c r="N65" s="3584"/>
      <c r="O65" s="3584"/>
      <c r="P65" s="3584"/>
      <c r="Q65" s="3584"/>
      <c r="R65" s="3584"/>
      <c r="S65" s="3584"/>
      <c r="T65" s="3584"/>
      <c r="U65" s="3584"/>
      <c r="V65" s="3584"/>
      <c r="W65" s="3584"/>
      <c r="X65" s="3584"/>
      <c r="Y65" s="3584"/>
      <c r="Z65" s="3584"/>
      <c r="AA65" s="3584"/>
      <c r="AB65" s="3584"/>
      <c r="AC65" s="3584"/>
      <c r="AD65" s="3584"/>
      <c r="AE65" s="3584"/>
      <c r="AF65" s="3584"/>
      <c r="AG65" s="3584"/>
      <c r="AH65" s="3584"/>
      <c r="AI65" s="3584"/>
      <c r="AJ65" s="3584"/>
      <c r="AK65" s="3584"/>
      <c r="AL65" s="3584"/>
      <c r="AM65" s="3584"/>
      <c r="AN65" s="3584"/>
      <c r="AO65" s="3584"/>
      <c r="AP65" s="3584"/>
      <c r="AQ65" s="3584"/>
      <c r="AR65" s="3584"/>
      <c r="AS65" s="3584"/>
      <c r="AT65" s="3584"/>
      <c r="AU65" s="3584"/>
      <c r="AV65" s="3584"/>
      <c r="AW65" s="3584"/>
    </row>
    <row r="66" spans="9:49" ht="12" x14ac:dyDescent="0.3">
      <c r="I66" s="3584"/>
      <c r="J66" s="3584"/>
      <c r="K66" s="3584"/>
      <c r="L66" s="3584"/>
      <c r="M66" s="3584"/>
      <c r="N66" s="3584"/>
      <c r="O66" s="3584"/>
      <c r="P66" s="3584"/>
      <c r="Q66" s="3584"/>
      <c r="R66" s="3584"/>
      <c r="S66" s="3584"/>
      <c r="T66" s="3584"/>
      <c r="U66" s="3584"/>
      <c r="V66" s="3584"/>
      <c r="W66" s="3584"/>
      <c r="X66" s="3584"/>
      <c r="Y66" s="3584"/>
      <c r="Z66" s="3584"/>
      <c r="AA66" s="3584"/>
      <c r="AB66" s="3584"/>
      <c r="AC66" s="3584"/>
      <c r="AD66" s="3584"/>
      <c r="AE66" s="3584"/>
      <c r="AF66" s="3584"/>
      <c r="AG66" s="3584"/>
      <c r="AH66" s="3584"/>
      <c r="AI66" s="3584"/>
      <c r="AJ66" s="3584"/>
      <c r="AK66" s="3584"/>
      <c r="AL66" s="3584"/>
      <c r="AM66" s="3584"/>
      <c r="AN66" s="3584"/>
      <c r="AO66" s="3584"/>
      <c r="AP66" s="3584"/>
      <c r="AQ66" s="3584"/>
      <c r="AR66" s="3584"/>
      <c r="AS66" s="3584"/>
      <c r="AT66" s="3584"/>
      <c r="AU66" s="3584"/>
      <c r="AV66" s="3584"/>
      <c r="AW66" s="3584"/>
    </row>
    <row r="67" spans="9:49" ht="12" x14ac:dyDescent="0.3">
      <c r="I67" s="3584"/>
      <c r="J67" s="3584"/>
      <c r="K67" s="3584"/>
      <c r="L67" s="3584"/>
      <c r="M67" s="3584"/>
      <c r="N67" s="3584"/>
      <c r="O67" s="3584"/>
      <c r="P67" s="3584"/>
      <c r="Q67" s="3584"/>
      <c r="R67" s="3584"/>
      <c r="S67" s="3584"/>
      <c r="T67" s="3584"/>
      <c r="U67" s="3584"/>
      <c r="V67" s="3584"/>
      <c r="W67" s="3584"/>
      <c r="X67" s="3584"/>
      <c r="Y67" s="3584"/>
      <c r="Z67" s="3584"/>
      <c r="AA67" s="3584"/>
      <c r="AB67" s="3584"/>
      <c r="AC67" s="3584"/>
      <c r="AD67" s="3584"/>
      <c r="AE67" s="3584"/>
      <c r="AF67" s="3584"/>
      <c r="AG67" s="3584"/>
      <c r="AH67" s="3584"/>
      <c r="AI67" s="3584"/>
      <c r="AJ67" s="3584"/>
      <c r="AK67" s="3584"/>
      <c r="AL67" s="3584"/>
      <c r="AM67" s="3584"/>
      <c r="AN67" s="3584"/>
      <c r="AO67" s="3584"/>
      <c r="AP67" s="3584"/>
      <c r="AQ67" s="3584"/>
      <c r="AR67" s="3584"/>
      <c r="AS67" s="3584"/>
      <c r="AT67" s="3584"/>
      <c r="AU67" s="3584"/>
      <c r="AV67" s="3584"/>
      <c r="AW67" s="3584"/>
    </row>
    <row r="68" spans="9:49" ht="12" x14ac:dyDescent="0.3">
      <c r="I68" s="3584"/>
      <c r="J68" s="3584"/>
      <c r="K68" s="3584"/>
      <c r="L68" s="3584"/>
      <c r="M68" s="3584"/>
      <c r="N68" s="3584"/>
      <c r="O68" s="3584"/>
      <c r="P68" s="3584"/>
      <c r="Q68" s="3584"/>
      <c r="R68" s="3584"/>
      <c r="S68" s="3584"/>
      <c r="T68" s="3584"/>
      <c r="U68" s="3584"/>
      <c r="V68" s="3584"/>
      <c r="W68" s="3584"/>
      <c r="X68" s="3584"/>
      <c r="Y68" s="3584"/>
      <c r="Z68" s="3584"/>
      <c r="AA68" s="3584"/>
      <c r="AB68" s="3584"/>
      <c r="AC68" s="3584"/>
      <c r="AD68" s="3584"/>
      <c r="AE68" s="3584"/>
      <c r="AF68" s="3584"/>
      <c r="AG68" s="3584"/>
      <c r="AH68" s="3584"/>
      <c r="AI68" s="3584"/>
      <c r="AJ68" s="3584"/>
      <c r="AK68" s="3584"/>
      <c r="AL68" s="3584"/>
      <c r="AM68" s="3584"/>
      <c r="AN68" s="3584"/>
      <c r="AO68" s="3584"/>
      <c r="AP68" s="3584"/>
      <c r="AQ68" s="3584"/>
      <c r="AR68" s="3584"/>
      <c r="AS68" s="3584"/>
      <c r="AT68" s="3584"/>
      <c r="AU68" s="3584"/>
      <c r="AV68" s="3584"/>
      <c r="AW68" s="3584"/>
    </row>
    <row r="69" spans="9:49" ht="12" x14ac:dyDescent="0.3">
      <c r="I69" s="3584"/>
      <c r="J69" s="3584"/>
      <c r="K69" s="3584"/>
      <c r="L69" s="3584"/>
      <c r="M69" s="3584"/>
      <c r="N69" s="3584"/>
      <c r="O69" s="3584"/>
      <c r="P69" s="3584"/>
      <c r="Q69" s="3584"/>
      <c r="R69" s="3584"/>
      <c r="S69" s="3584"/>
      <c r="T69" s="3584"/>
      <c r="U69" s="3584"/>
      <c r="V69" s="3584"/>
      <c r="W69" s="3584"/>
      <c r="X69" s="3584"/>
      <c r="Y69" s="3584"/>
      <c r="Z69" s="3584"/>
      <c r="AA69" s="3584"/>
      <c r="AB69" s="3584"/>
      <c r="AC69" s="3584"/>
      <c r="AD69" s="3584"/>
      <c r="AE69" s="3584"/>
      <c r="AF69" s="3584"/>
      <c r="AG69" s="3584"/>
      <c r="AH69" s="3584"/>
      <c r="AI69" s="3584"/>
      <c r="AJ69" s="3584"/>
      <c r="AK69" s="3584"/>
      <c r="AL69" s="3584"/>
      <c r="AM69" s="3584"/>
      <c r="AN69" s="3584"/>
      <c r="AO69" s="3584"/>
      <c r="AP69" s="3584"/>
      <c r="AQ69" s="3584"/>
      <c r="AR69" s="3584"/>
      <c r="AS69" s="3584"/>
      <c r="AT69" s="3584"/>
      <c r="AU69" s="3584"/>
      <c r="AV69" s="3584"/>
      <c r="AW69" s="3584"/>
    </row>
    <row r="70" spans="9:49" ht="12" x14ac:dyDescent="0.3">
      <c r="I70" s="3584"/>
      <c r="J70" s="3584"/>
      <c r="K70" s="3584"/>
      <c r="L70" s="3584"/>
      <c r="M70" s="3584"/>
      <c r="N70" s="3584"/>
      <c r="O70" s="3584"/>
      <c r="P70" s="3584"/>
      <c r="Q70" s="3584"/>
      <c r="R70" s="3584"/>
      <c r="S70" s="3584"/>
      <c r="T70" s="3584"/>
      <c r="U70" s="3584"/>
      <c r="V70" s="3584"/>
      <c r="W70" s="3584"/>
      <c r="X70" s="3584"/>
      <c r="Y70" s="3584"/>
      <c r="Z70" s="3584"/>
      <c r="AA70" s="3584"/>
      <c r="AB70" s="3584"/>
      <c r="AC70" s="3584"/>
      <c r="AD70" s="3584"/>
      <c r="AE70" s="3584"/>
      <c r="AF70" s="3584"/>
      <c r="AG70" s="3584"/>
      <c r="AH70" s="3584"/>
      <c r="AI70" s="3584"/>
      <c r="AJ70" s="3584"/>
      <c r="AK70" s="3584"/>
      <c r="AL70" s="3584"/>
      <c r="AM70" s="3584"/>
      <c r="AN70" s="3584"/>
      <c r="AO70" s="3584"/>
      <c r="AP70" s="3584"/>
      <c r="AQ70" s="3584"/>
      <c r="AR70" s="3584"/>
      <c r="AS70" s="3584"/>
      <c r="AT70" s="3584"/>
      <c r="AU70" s="3584"/>
      <c r="AV70" s="3584"/>
      <c r="AW70" s="3584"/>
    </row>
    <row r="71" spans="9:49" ht="12" x14ac:dyDescent="0.3">
      <c r="I71" s="3584"/>
      <c r="J71" s="3584"/>
      <c r="K71" s="3584"/>
      <c r="L71" s="3584"/>
      <c r="M71" s="3584"/>
      <c r="N71" s="3584"/>
      <c r="O71" s="3584"/>
      <c r="P71" s="3584"/>
      <c r="Q71" s="3584"/>
      <c r="R71" s="3584"/>
      <c r="S71" s="3584"/>
      <c r="T71" s="3584"/>
      <c r="U71" s="3584"/>
      <c r="V71" s="3584"/>
      <c r="W71" s="3584"/>
      <c r="X71" s="3584"/>
      <c r="Y71" s="3584"/>
      <c r="Z71" s="3584"/>
      <c r="AA71" s="3584"/>
      <c r="AB71" s="3584"/>
      <c r="AC71" s="3584"/>
      <c r="AD71" s="3584"/>
      <c r="AE71" s="3584"/>
      <c r="AF71" s="3584"/>
      <c r="AG71" s="3584"/>
      <c r="AH71" s="3584"/>
      <c r="AI71" s="3584"/>
      <c r="AJ71" s="3584"/>
      <c r="AK71" s="3584"/>
      <c r="AL71" s="3584"/>
      <c r="AM71" s="3584"/>
      <c r="AN71" s="3584"/>
      <c r="AO71" s="3584"/>
      <c r="AP71" s="3584"/>
      <c r="AQ71" s="3584"/>
      <c r="AR71" s="3584"/>
      <c r="AS71" s="3584"/>
      <c r="AT71" s="3584"/>
      <c r="AU71" s="3584"/>
      <c r="AV71" s="3584"/>
      <c r="AW71" s="3584"/>
    </row>
    <row r="72" spans="9:49" ht="12" x14ac:dyDescent="0.3">
      <c r="I72" s="3584"/>
      <c r="J72" s="3584"/>
      <c r="K72" s="3584"/>
      <c r="L72" s="3584"/>
      <c r="M72" s="3584"/>
      <c r="N72" s="3584"/>
      <c r="O72" s="3584"/>
      <c r="P72" s="3584"/>
      <c r="Q72" s="3584"/>
      <c r="R72" s="3584"/>
      <c r="S72" s="3584"/>
      <c r="T72" s="3584"/>
      <c r="U72" s="3584"/>
      <c r="V72" s="3584"/>
      <c r="W72" s="3584"/>
      <c r="X72" s="3584"/>
      <c r="Y72" s="3584"/>
      <c r="Z72" s="3584"/>
      <c r="AA72" s="3584"/>
      <c r="AB72" s="3584"/>
      <c r="AC72" s="3584"/>
      <c r="AD72" s="3584"/>
      <c r="AE72" s="3584"/>
      <c r="AF72" s="3584"/>
      <c r="AG72" s="3584"/>
      <c r="AH72" s="3584"/>
      <c r="AI72" s="3584"/>
      <c r="AJ72" s="3584"/>
      <c r="AK72" s="3584"/>
      <c r="AL72" s="3584"/>
      <c r="AM72" s="3584"/>
      <c r="AN72" s="3584"/>
      <c r="AO72" s="3584"/>
      <c r="AP72" s="3584"/>
      <c r="AQ72" s="3584"/>
      <c r="AR72" s="3584"/>
      <c r="AS72" s="3584"/>
      <c r="AT72" s="3584"/>
      <c r="AU72" s="3584"/>
      <c r="AV72" s="3584"/>
      <c r="AW72" s="3584"/>
    </row>
    <row r="73" spans="9:49" ht="12" x14ac:dyDescent="0.3">
      <c r="I73" s="3584"/>
      <c r="J73" s="3584"/>
      <c r="K73" s="3584"/>
      <c r="L73" s="3584"/>
      <c r="M73" s="3584"/>
      <c r="N73" s="3584"/>
      <c r="O73" s="3584"/>
      <c r="P73" s="3584"/>
      <c r="Q73" s="3584"/>
      <c r="R73" s="3584"/>
      <c r="S73" s="3584"/>
      <c r="T73" s="3584"/>
      <c r="U73" s="3584"/>
      <c r="V73" s="3584"/>
      <c r="W73" s="3584"/>
      <c r="X73" s="3584"/>
      <c r="Y73" s="3584"/>
      <c r="Z73" s="3584"/>
      <c r="AA73" s="3584"/>
      <c r="AB73" s="3584"/>
      <c r="AC73" s="3584"/>
      <c r="AD73" s="3584"/>
      <c r="AE73" s="3584"/>
      <c r="AF73" s="3584"/>
      <c r="AG73" s="3584"/>
      <c r="AH73" s="3584"/>
      <c r="AI73" s="3584"/>
      <c r="AJ73" s="3584"/>
      <c r="AK73" s="3584"/>
      <c r="AL73" s="3584"/>
      <c r="AM73" s="3584"/>
      <c r="AN73" s="3584"/>
      <c r="AO73" s="3584"/>
      <c r="AP73" s="3584"/>
      <c r="AQ73" s="3584"/>
      <c r="AR73" s="3584"/>
      <c r="AS73" s="3584"/>
      <c r="AT73" s="3584"/>
      <c r="AU73" s="3584"/>
      <c r="AV73" s="3584"/>
      <c r="AW73" s="3584"/>
    </row>
    <row r="74" spans="9:49" ht="12" x14ac:dyDescent="0.3">
      <c r="I74" s="3584"/>
      <c r="J74" s="3584"/>
      <c r="K74" s="3584"/>
      <c r="L74" s="3584"/>
      <c r="M74" s="3584"/>
      <c r="N74" s="3584"/>
      <c r="O74" s="3584"/>
      <c r="P74" s="3584"/>
      <c r="Q74" s="3584"/>
      <c r="R74" s="3584"/>
      <c r="S74" s="3584"/>
      <c r="T74" s="3584"/>
      <c r="U74" s="3584"/>
      <c r="V74" s="3584"/>
      <c r="W74" s="3584"/>
      <c r="X74" s="3584"/>
      <c r="Y74" s="3584"/>
      <c r="Z74" s="3584"/>
      <c r="AA74" s="3584"/>
      <c r="AB74" s="3584"/>
      <c r="AC74" s="3584"/>
      <c r="AD74" s="3584"/>
      <c r="AE74" s="3584"/>
      <c r="AF74" s="3584"/>
      <c r="AG74" s="3584"/>
      <c r="AH74" s="3584"/>
      <c r="AI74" s="3584"/>
      <c r="AJ74" s="3584"/>
      <c r="AK74" s="3584"/>
      <c r="AL74" s="3584"/>
      <c r="AM74" s="3584"/>
      <c r="AN74" s="3584"/>
      <c r="AO74" s="3584"/>
      <c r="AP74" s="3584"/>
      <c r="AQ74" s="3584"/>
      <c r="AR74" s="3584"/>
      <c r="AS74" s="3584"/>
      <c r="AT74" s="3584"/>
      <c r="AU74" s="3584"/>
      <c r="AV74" s="3584"/>
      <c r="AW74" s="3584"/>
    </row>
    <row r="75" spans="9:49" ht="12" x14ac:dyDescent="0.3">
      <c r="I75" s="3584"/>
      <c r="J75" s="3584"/>
      <c r="K75" s="3584"/>
      <c r="L75" s="3584"/>
      <c r="M75" s="3584"/>
      <c r="N75" s="3584"/>
      <c r="O75" s="3584"/>
      <c r="P75" s="3584"/>
      <c r="Q75" s="3584"/>
      <c r="R75" s="3584"/>
      <c r="S75" s="3584"/>
      <c r="T75" s="3584"/>
      <c r="U75" s="3584"/>
      <c r="V75" s="3584"/>
      <c r="W75" s="3584"/>
      <c r="X75" s="3584"/>
      <c r="Y75" s="3584"/>
      <c r="Z75" s="3584"/>
      <c r="AA75" s="3584"/>
      <c r="AB75" s="3584"/>
      <c r="AC75" s="3584"/>
      <c r="AD75" s="3584"/>
      <c r="AE75" s="3584"/>
      <c r="AF75" s="3584"/>
      <c r="AG75" s="3584"/>
      <c r="AH75" s="3584"/>
      <c r="AI75" s="3584"/>
      <c r="AJ75" s="3584"/>
      <c r="AK75" s="3584"/>
      <c r="AL75" s="3584"/>
      <c r="AM75" s="3584"/>
      <c r="AN75" s="3584"/>
      <c r="AO75" s="3584"/>
      <c r="AP75" s="3584"/>
      <c r="AQ75" s="3584"/>
      <c r="AR75" s="3584"/>
      <c r="AS75" s="3584"/>
      <c r="AT75" s="3584"/>
      <c r="AU75" s="3584"/>
      <c r="AV75" s="3584"/>
      <c r="AW75" s="3584"/>
    </row>
    <row r="76" spans="9:49" ht="12" x14ac:dyDescent="0.3">
      <c r="I76" s="3584"/>
      <c r="J76" s="3584"/>
      <c r="K76" s="3584"/>
      <c r="L76" s="3584"/>
      <c r="M76" s="3584"/>
      <c r="N76" s="3584"/>
      <c r="O76" s="3584"/>
      <c r="P76" s="3584"/>
      <c r="Q76" s="3584"/>
      <c r="R76" s="3584"/>
      <c r="S76" s="3584"/>
      <c r="T76" s="3584"/>
      <c r="U76" s="3584"/>
      <c r="V76" s="3584"/>
      <c r="W76" s="3584"/>
      <c r="X76" s="3584"/>
      <c r="Y76" s="3584"/>
      <c r="Z76" s="3584"/>
      <c r="AA76" s="3584"/>
      <c r="AB76" s="3584"/>
      <c r="AC76" s="3584"/>
      <c r="AD76" s="3584"/>
      <c r="AE76" s="3584"/>
      <c r="AF76" s="3584"/>
      <c r="AG76" s="3584"/>
      <c r="AH76" s="3584"/>
      <c r="AI76" s="3584"/>
      <c r="AJ76" s="3584"/>
      <c r="AK76" s="3584"/>
      <c r="AL76" s="3584"/>
      <c r="AM76" s="3584"/>
      <c r="AN76" s="3584"/>
      <c r="AO76" s="3584"/>
      <c r="AP76" s="3584"/>
      <c r="AQ76" s="3584"/>
      <c r="AR76" s="3584"/>
      <c r="AS76" s="3584"/>
      <c r="AT76" s="3584"/>
      <c r="AU76" s="3584"/>
      <c r="AV76" s="3584"/>
      <c r="AW76" s="3584"/>
    </row>
    <row r="77" spans="9:49" ht="12" x14ac:dyDescent="0.3">
      <c r="I77" s="3584"/>
      <c r="J77" s="3584"/>
      <c r="K77" s="3584"/>
      <c r="L77" s="3584"/>
      <c r="M77" s="3584"/>
      <c r="N77" s="3584"/>
      <c r="O77" s="3584"/>
      <c r="P77" s="3584"/>
      <c r="Q77" s="3584"/>
      <c r="R77" s="3584"/>
      <c r="S77" s="3584"/>
      <c r="T77" s="3584"/>
      <c r="U77" s="3584"/>
      <c r="V77" s="3584"/>
      <c r="W77" s="3584"/>
      <c r="X77" s="3584"/>
      <c r="Y77" s="3584"/>
      <c r="Z77" s="3584"/>
      <c r="AA77" s="3584"/>
      <c r="AB77" s="3584"/>
      <c r="AC77" s="3584"/>
      <c r="AD77" s="3584"/>
      <c r="AE77" s="3584"/>
      <c r="AF77" s="3584"/>
      <c r="AG77" s="3584"/>
      <c r="AH77" s="3584"/>
      <c r="AI77" s="3584"/>
      <c r="AJ77" s="3584"/>
      <c r="AK77" s="3584"/>
      <c r="AL77" s="3584"/>
      <c r="AM77" s="3584"/>
      <c r="AN77" s="3584"/>
      <c r="AO77" s="3584"/>
      <c r="AP77" s="3584"/>
      <c r="AQ77" s="3584"/>
      <c r="AR77" s="3584"/>
      <c r="AS77" s="3584"/>
      <c r="AT77" s="3584"/>
      <c r="AU77" s="3584"/>
      <c r="AV77" s="3584"/>
      <c r="AW77" s="3584"/>
    </row>
    <row r="78" spans="9:49" ht="12" x14ac:dyDescent="0.3">
      <c r="I78" s="3584"/>
      <c r="J78" s="3584"/>
      <c r="K78" s="3584"/>
      <c r="L78" s="3584"/>
      <c r="M78" s="3584"/>
      <c r="N78" s="3584"/>
      <c r="O78" s="3584"/>
      <c r="P78" s="3584"/>
      <c r="Q78" s="3584"/>
      <c r="R78" s="3584"/>
      <c r="S78" s="3584"/>
      <c r="T78" s="3584"/>
      <c r="U78" s="3584"/>
      <c r="V78" s="3584"/>
      <c r="W78" s="3584"/>
      <c r="X78" s="3584"/>
      <c r="Y78" s="3584"/>
      <c r="Z78" s="3584"/>
      <c r="AA78" s="3584"/>
      <c r="AB78" s="3584"/>
      <c r="AC78" s="3584"/>
      <c r="AD78" s="3584"/>
      <c r="AE78" s="3584"/>
      <c r="AF78" s="3584"/>
      <c r="AG78" s="3584"/>
      <c r="AH78" s="3584"/>
      <c r="AI78" s="3584"/>
      <c r="AJ78" s="3584"/>
      <c r="AK78" s="3584"/>
      <c r="AL78" s="3584"/>
      <c r="AM78" s="3584"/>
      <c r="AN78" s="3584"/>
      <c r="AO78" s="3584"/>
      <c r="AP78" s="3584"/>
      <c r="AQ78" s="3584"/>
      <c r="AR78" s="3584"/>
      <c r="AS78" s="3584"/>
      <c r="AT78" s="3584"/>
      <c r="AU78" s="3584"/>
      <c r="AV78" s="3584"/>
      <c r="AW78" s="3584"/>
    </row>
    <row r="79" spans="9:49" ht="12" x14ac:dyDescent="0.3">
      <c r="I79" s="3584"/>
      <c r="J79" s="3584"/>
      <c r="K79" s="3584"/>
      <c r="L79" s="3584"/>
      <c r="M79" s="3584"/>
      <c r="N79" s="3584"/>
      <c r="O79" s="3584"/>
      <c r="P79" s="3584"/>
      <c r="Q79" s="3584"/>
      <c r="R79" s="3584"/>
      <c r="S79" s="3584"/>
      <c r="T79" s="3584"/>
      <c r="U79" s="3584"/>
      <c r="V79" s="3584"/>
      <c r="W79" s="3584"/>
      <c r="X79" s="3584"/>
      <c r="Y79" s="3584"/>
      <c r="Z79" s="3584"/>
      <c r="AA79" s="3584"/>
      <c r="AB79" s="3584"/>
      <c r="AC79" s="3584"/>
      <c r="AD79" s="3584"/>
      <c r="AE79" s="3584"/>
      <c r="AF79" s="3584"/>
      <c r="AG79" s="3584"/>
      <c r="AH79" s="3584"/>
      <c r="AI79" s="3584"/>
      <c r="AJ79" s="3584"/>
      <c r="AK79" s="3584"/>
      <c r="AL79" s="3584"/>
      <c r="AM79" s="3584"/>
      <c r="AN79" s="3584"/>
      <c r="AO79" s="3584"/>
      <c r="AP79" s="3584"/>
      <c r="AQ79" s="3584"/>
      <c r="AR79" s="3584"/>
      <c r="AS79" s="3584"/>
      <c r="AT79" s="3584"/>
      <c r="AU79" s="3584"/>
      <c r="AV79" s="3584"/>
      <c r="AW79" s="3584"/>
    </row>
  </sheetData>
  <mergeCells count="3">
    <mergeCell ref="A1:E1"/>
    <mergeCell ref="A26:D26"/>
    <mergeCell ref="A27:D27"/>
  </mergeCells>
  <hyperlinks>
    <hyperlink ref="A1" location="CONTENT!A1" display="Back to Table of Contents" xr:uid="{DA623916-F63D-45C3-82D5-3F53380F5474}"/>
    <hyperlink ref="A1:E1" location="CONTENT!B90" display="Back to Table of Contents" xr:uid="{452CA565-C9F0-4CFE-8CE8-55BFF157CDB4}"/>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129A-0A5A-48A4-8AFD-2B16717552D9}">
  <dimension ref="A1:BJ45"/>
  <sheetViews>
    <sheetView workbookViewId="0">
      <selection sqref="A1:E1"/>
    </sheetView>
  </sheetViews>
  <sheetFormatPr defaultColWidth="6.8984375" defaultRowHeight="11.4" x14ac:dyDescent="0.3"/>
  <cols>
    <col min="1" max="1" width="35.3984375" style="3672" customWidth="1"/>
    <col min="2" max="7" width="6.69921875" style="3672" customWidth="1"/>
    <col min="8" max="8" width="6.8984375" style="3672"/>
    <col min="9" max="9" width="7.19921875" style="3672" bestFit="1" customWidth="1"/>
    <col min="10" max="16384" width="6.8984375" style="3672"/>
  </cols>
  <sheetData>
    <row r="1" spans="1:62" s="801" customFormat="1" ht="14.4" x14ac:dyDescent="0.3">
      <c r="A1" s="6084" t="s">
        <v>1649</v>
      </c>
      <c r="B1" s="6084"/>
      <c r="C1" s="6084"/>
      <c r="D1" s="6084"/>
      <c r="E1" s="6084"/>
    </row>
    <row r="2" spans="1:62" x14ac:dyDescent="0.2">
      <c r="A2" s="3702"/>
      <c r="B2" s="3702"/>
      <c r="C2" s="3702"/>
      <c r="D2" s="3702"/>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row>
    <row r="3" spans="1:62" ht="13.2" x14ac:dyDescent="0.3">
      <c r="A3" s="3645" t="s">
        <v>3990</v>
      </c>
      <c r="B3" s="3645"/>
      <c r="C3" s="3645"/>
      <c r="D3" s="3645"/>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row>
    <row r="4" spans="1:62" ht="15.6" x14ac:dyDescent="0.25">
      <c r="A4" s="3703"/>
      <c r="B4" s="3704" t="s">
        <v>3954</v>
      </c>
      <c r="C4" s="3704" t="s">
        <v>3955</v>
      </c>
      <c r="D4" s="3704" t="s">
        <v>3956</v>
      </c>
      <c r="E4" s="3704" t="s">
        <v>3957</v>
      </c>
      <c r="F4" s="3704" t="s">
        <v>3958</v>
      </c>
      <c r="G4" s="3589" t="s">
        <v>3959</v>
      </c>
      <c r="H4" s="3650"/>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row>
    <row r="5" spans="1:62" ht="13.2" x14ac:dyDescent="0.25">
      <c r="A5" s="3679" t="s">
        <v>3969</v>
      </c>
      <c r="B5" s="3705">
        <v>2.9</v>
      </c>
      <c r="C5" s="3595">
        <v>-12.8</v>
      </c>
      <c r="D5" s="3705">
        <v>2</v>
      </c>
      <c r="E5" s="3705">
        <v>4.2</v>
      </c>
      <c r="F5" s="3705">
        <v>2.1</v>
      </c>
      <c r="G5" s="3706">
        <v>3.9</v>
      </c>
      <c r="H5" s="3707"/>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c r="BD5" s="801"/>
      <c r="BE5" s="801"/>
      <c r="BF5" s="801"/>
      <c r="BG5" s="801"/>
      <c r="BH5" s="801"/>
      <c r="BI5" s="801"/>
      <c r="BJ5" s="801"/>
    </row>
    <row r="6" spans="1:62" ht="13.2" x14ac:dyDescent="0.25">
      <c r="A6" s="3683" t="s">
        <v>3970</v>
      </c>
      <c r="B6" s="3708">
        <v>3.2</v>
      </c>
      <c r="C6" s="3545">
        <v>-15.3</v>
      </c>
      <c r="D6" s="3708">
        <v>3</v>
      </c>
      <c r="E6" s="3708">
        <v>3.7</v>
      </c>
      <c r="F6" s="3708">
        <v>3.4</v>
      </c>
      <c r="G6" s="3709">
        <v>3.1</v>
      </c>
      <c r="H6" s="3710"/>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c r="BD6" s="801"/>
      <c r="BE6" s="801"/>
      <c r="BF6" s="801"/>
      <c r="BG6" s="801"/>
      <c r="BH6" s="801"/>
      <c r="BI6" s="801"/>
      <c r="BJ6" s="801"/>
    </row>
    <row r="7" spans="1:62" ht="13.2" x14ac:dyDescent="0.25">
      <c r="A7" s="3683" t="s">
        <v>3971</v>
      </c>
      <c r="B7" s="3708">
        <v>1.9</v>
      </c>
      <c r="C7" s="3545">
        <v>-0.5</v>
      </c>
      <c r="D7" s="3545">
        <v>-2.2000000000000002</v>
      </c>
      <c r="E7" s="3708">
        <v>6.4</v>
      </c>
      <c r="F7" s="3545">
        <v>-3.7</v>
      </c>
      <c r="G7" s="3709">
        <v>7.9</v>
      </c>
      <c r="H7" s="3710"/>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c r="AW7" s="801"/>
      <c r="AX7" s="801"/>
      <c r="AY7" s="801"/>
      <c r="AZ7" s="801"/>
      <c r="BA7" s="801"/>
      <c r="BB7" s="801"/>
      <c r="BC7" s="801"/>
      <c r="BD7" s="801"/>
      <c r="BE7" s="801"/>
      <c r="BF7" s="801"/>
      <c r="BG7" s="801"/>
      <c r="BH7" s="801"/>
      <c r="BI7" s="801"/>
      <c r="BJ7" s="801"/>
    </row>
    <row r="8" spans="1:62" ht="13.2" x14ac:dyDescent="0.25">
      <c r="A8" s="3686" t="s">
        <v>3972</v>
      </c>
      <c r="B8" s="3708">
        <v>1.6</v>
      </c>
      <c r="C8" s="3711">
        <v>-1</v>
      </c>
      <c r="D8" s="3545">
        <v>-2.4</v>
      </c>
      <c r="E8" s="3708">
        <v>7.5</v>
      </c>
      <c r="F8" s="3545">
        <v>-3.1</v>
      </c>
      <c r="G8" s="3709">
        <v>8</v>
      </c>
      <c r="H8" s="3712"/>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c r="BI8" s="801"/>
      <c r="BJ8" s="801"/>
    </row>
    <row r="9" spans="1:62" ht="13.2" x14ac:dyDescent="0.25">
      <c r="A9" s="3686" t="s">
        <v>3973</v>
      </c>
      <c r="B9" s="3708">
        <v>2.2000000000000002</v>
      </c>
      <c r="C9" s="3545">
        <v>-0.1</v>
      </c>
      <c r="D9" s="3545">
        <v>-2.1</v>
      </c>
      <c r="E9" s="3708">
        <v>5.6</v>
      </c>
      <c r="F9" s="3545">
        <v>-4.0999999999999996</v>
      </c>
      <c r="G9" s="3709">
        <v>7.8</v>
      </c>
      <c r="H9" s="3712"/>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c r="BI9" s="801"/>
      <c r="BJ9" s="801"/>
    </row>
    <row r="10" spans="1:62" ht="13.2" x14ac:dyDescent="0.25">
      <c r="A10" s="3679" t="s">
        <v>3974</v>
      </c>
      <c r="B10" s="3713">
        <v>4.9000000000000004</v>
      </c>
      <c r="C10" s="3595">
        <v>-25.8</v>
      </c>
      <c r="D10" s="3713">
        <v>14</v>
      </c>
      <c r="E10" s="3713">
        <v>7.8</v>
      </c>
      <c r="F10" s="3713">
        <v>10.1</v>
      </c>
      <c r="G10" s="3714">
        <v>8.3000000000000007</v>
      </c>
      <c r="H10" s="3707"/>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c r="BI10" s="801"/>
      <c r="BJ10" s="801"/>
    </row>
    <row r="11" spans="1:62" ht="13.2" x14ac:dyDescent="0.25">
      <c r="A11" s="3715" t="s">
        <v>3975</v>
      </c>
      <c r="B11" s="3708">
        <v>0.4</v>
      </c>
      <c r="C11" s="3545">
        <v>-22.7</v>
      </c>
      <c r="D11" s="3708">
        <v>18.399999999999999</v>
      </c>
      <c r="E11" s="3708">
        <v>9.6</v>
      </c>
      <c r="F11" s="3708">
        <v>10.8</v>
      </c>
      <c r="G11" s="3709">
        <v>10.199999999999999</v>
      </c>
      <c r="H11" s="3710"/>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c r="BI11" s="801"/>
      <c r="BJ11" s="801"/>
    </row>
    <row r="12" spans="1:62" ht="13.2" x14ac:dyDescent="0.25">
      <c r="A12" s="3715" t="s">
        <v>3976</v>
      </c>
      <c r="B12" s="3708">
        <v>18.8</v>
      </c>
      <c r="C12" s="3716" t="s">
        <v>3991</v>
      </c>
      <c r="D12" s="3708">
        <v>0.1</v>
      </c>
      <c r="E12" s="3708">
        <v>1.1000000000000001</v>
      </c>
      <c r="F12" s="3708">
        <v>7.3</v>
      </c>
      <c r="G12" s="3709">
        <v>0.2</v>
      </c>
      <c r="H12" s="3710"/>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row>
    <row r="13" spans="1:62" ht="13.2" x14ac:dyDescent="0.25">
      <c r="A13" s="3679" t="s">
        <v>3978</v>
      </c>
      <c r="B13" s="3713">
        <v>3.6</v>
      </c>
      <c r="C13" s="3595">
        <v>-20.7</v>
      </c>
      <c r="D13" s="3713">
        <v>9.5</v>
      </c>
      <c r="E13" s="3713">
        <v>30.5</v>
      </c>
      <c r="F13" s="3713">
        <v>9.5</v>
      </c>
      <c r="G13" s="3714">
        <v>2.2000000000000002</v>
      </c>
      <c r="H13" s="3707"/>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c r="BI13" s="801"/>
      <c r="BJ13" s="801"/>
    </row>
    <row r="14" spans="1:62" ht="13.2" x14ac:dyDescent="0.25">
      <c r="A14" s="3694" t="s">
        <v>3982</v>
      </c>
      <c r="B14" s="3545">
        <v>-4.2</v>
      </c>
      <c r="C14" s="3545">
        <v>-22.6</v>
      </c>
      <c r="D14" s="3708">
        <v>6.4</v>
      </c>
      <c r="E14" s="3708">
        <v>20</v>
      </c>
      <c r="F14" s="3711">
        <v>-12</v>
      </c>
      <c r="G14" s="3709">
        <v>0.5</v>
      </c>
      <c r="H14" s="3710"/>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c r="BI14" s="801"/>
      <c r="BJ14" s="801"/>
    </row>
    <row r="15" spans="1:62" ht="13.2" x14ac:dyDescent="0.25">
      <c r="A15" s="3694" t="s">
        <v>3992</v>
      </c>
      <c r="B15" s="3708">
        <v>6.5</v>
      </c>
      <c r="C15" s="3545">
        <v>-20.100000000000001</v>
      </c>
      <c r="D15" s="3708">
        <v>10.7</v>
      </c>
      <c r="E15" s="3708">
        <v>34.6</v>
      </c>
      <c r="F15" s="3708">
        <v>17.7</v>
      </c>
      <c r="G15" s="3709">
        <v>2.7</v>
      </c>
      <c r="H15" s="3710"/>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c r="BI15" s="801"/>
      <c r="BJ15" s="801"/>
    </row>
    <row r="16" spans="1:62" ht="13.2" x14ac:dyDescent="0.25">
      <c r="A16" s="3679" t="s">
        <v>3981</v>
      </c>
      <c r="B16" s="3713">
        <v>5.0999999999999996</v>
      </c>
      <c r="C16" s="3595">
        <v>-22.9</v>
      </c>
      <c r="D16" s="3713">
        <v>7.7</v>
      </c>
      <c r="E16" s="3713">
        <v>4.7</v>
      </c>
      <c r="F16" s="3713">
        <v>8</v>
      </c>
      <c r="G16" s="3714">
        <v>7.3</v>
      </c>
      <c r="H16" s="3707"/>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c r="BI16" s="801"/>
      <c r="BJ16" s="801"/>
    </row>
    <row r="17" spans="1:62" ht="13.2" x14ac:dyDescent="0.25">
      <c r="A17" s="3694" t="s">
        <v>3982</v>
      </c>
      <c r="B17" s="3717">
        <v>3.6</v>
      </c>
      <c r="C17" s="3545">
        <v>-25.7</v>
      </c>
      <c r="D17" s="3708">
        <v>6.1</v>
      </c>
      <c r="E17" s="3708">
        <v>1.7</v>
      </c>
      <c r="F17" s="3708">
        <v>6</v>
      </c>
      <c r="G17" s="3709">
        <v>12.3</v>
      </c>
      <c r="H17" s="3710"/>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c r="BI17" s="801"/>
      <c r="BJ17" s="801"/>
    </row>
    <row r="18" spans="1:62" ht="13.2" x14ac:dyDescent="0.25">
      <c r="A18" s="3718" t="s">
        <v>3992</v>
      </c>
      <c r="B18" s="3719">
        <v>7</v>
      </c>
      <c r="C18" s="3720">
        <v>-19.600000000000001</v>
      </c>
      <c r="D18" s="3721">
        <v>9.5</v>
      </c>
      <c r="E18" s="3721">
        <v>8.1999999999999993</v>
      </c>
      <c r="F18" s="3721">
        <v>10.7</v>
      </c>
      <c r="G18" s="3722">
        <v>1.6</v>
      </c>
      <c r="H18" s="3710"/>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c r="BI18" s="801"/>
      <c r="BJ18" s="801"/>
    </row>
    <row r="19" spans="1:62" ht="13.2" x14ac:dyDescent="0.25">
      <c r="A19" s="3723"/>
      <c r="B19" s="3724"/>
      <c r="C19" s="3724"/>
      <c r="D19" s="3724"/>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c r="BI19" s="801"/>
      <c r="BJ19" s="801"/>
    </row>
    <row r="20" spans="1:62" ht="12" x14ac:dyDescent="0.2">
      <c r="A20" s="3671" t="s">
        <v>3952</v>
      </c>
      <c r="B20" s="3584"/>
      <c r="C20" s="3584"/>
      <c r="D20" s="3584"/>
      <c r="E20" s="3584"/>
      <c r="F20" s="3584"/>
      <c r="G20" s="3584"/>
      <c r="H20" s="3584"/>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01"/>
      <c r="AL20" s="801"/>
      <c r="AM20" s="801"/>
      <c r="AN20" s="801"/>
      <c r="AO20" s="801"/>
      <c r="AP20" s="801"/>
      <c r="AQ20" s="801"/>
      <c r="AR20" s="801"/>
      <c r="AS20" s="801"/>
      <c r="AT20" s="801"/>
      <c r="AU20" s="801"/>
      <c r="AV20" s="801"/>
      <c r="AW20" s="801"/>
      <c r="AX20" s="801"/>
      <c r="AY20" s="801"/>
      <c r="AZ20" s="801"/>
      <c r="BA20" s="801"/>
      <c r="BB20" s="801"/>
      <c r="BC20" s="801"/>
      <c r="BD20" s="801"/>
      <c r="BE20" s="801"/>
      <c r="BF20" s="801"/>
      <c r="BG20" s="801"/>
      <c r="BH20" s="801"/>
      <c r="BI20" s="801"/>
      <c r="BJ20" s="801"/>
    </row>
    <row r="21" spans="1:62" x14ac:dyDescent="0.3">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c r="BD21" s="801"/>
      <c r="BE21" s="801"/>
      <c r="BF21" s="801"/>
      <c r="BG21" s="801"/>
      <c r="BH21" s="801"/>
      <c r="BI21" s="801"/>
      <c r="BJ21" s="801"/>
    </row>
    <row r="22" spans="1:62" x14ac:dyDescent="0.3">
      <c r="I22" s="801"/>
      <c r="J22" s="801"/>
      <c r="K22" s="801"/>
      <c r="L22" s="801"/>
      <c r="M22" s="801"/>
      <c r="N22" s="801"/>
      <c r="O22" s="801"/>
      <c r="P22" s="801"/>
      <c r="Q22" s="801"/>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c r="BI22" s="801"/>
      <c r="BJ22" s="801"/>
    </row>
    <row r="23" spans="1:62" x14ac:dyDescent="0.3">
      <c r="I23" s="801"/>
      <c r="J23" s="801"/>
      <c r="K23" s="801"/>
      <c r="L23" s="801"/>
      <c r="M23" s="801"/>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801"/>
      <c r="AK23" s="801"/>
      <c r="AL23" s="801"/>
      <c r="AM23" s="801"/>
      <c r="AN23" s="801"/>
      <c r="AO23" s="801"/>
      <c r="AP23" s="801"/>
      <c r="AQ23" s="801"/>
      <c r="AR23" s="801"/>
      <c r="AS23" s="801"/>
      <c r="AT23" s="801"/>
      <c r="AU23" s="801"/>
      <c r="AV23" s="801"/>
      <c r="AW23" s="801"/>
      <c r="AX23" s="801"/>
      <c r="AY23" s="801"/>
      <c r="AZ23" s="801"/>
      <c r="BA23" s="801"/>
      <c r="BB23" s="801"/>
      <c r="BC23" s="801"/>
      <c r="BD23" s="801"/>
      <c r="BE23" s="801"/>
      <c r="BF23" s="801"/>
      <c r="BG23" s="801"/>
      <c r="BH23" s="801"/>
      <c r="BI23" s="801"/>
      <c r="BJ23" s="801"/>
    </row>
    <row r="24" spans="1:62" x14ac:dyDescent="0.3">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801"/>
      <c r="BA24" s="801"/>
      <c r="BB24" s="801"/>
      <c r="BC24" s="801"/>
      <c r="BD24" s="801"/>
      <c r="BE24" s="801"/>
      <c r="BF24" s="801"/>
      <c r="BG24" s="801"/>
      <c r="BH24" s="801"/>
      <c r="BI24" s="801"/>
      <c r="BJ24" s="801"/>
    </row>
    <row r="25" spans="1:62" x14ac:dyDescent="0.3">
      <c r="I25" s="801"/>
      <c r="J25" s="801"/>
      <c r="K25" s="801"/>
      <c r="L25" s="801"/>
      <c r="M25" s="801"/>
      <c r="N25" s="801"/>
      <c r="O25" s="801"/>
      <c r="P25" s="801"/>
      <c r="Q25" s="801"/>
      <c r="R25" s="801"/>
      <c r="S25" s="801"/>
      <c r="T25" s="801"/>
      <c r="U25" s="801"/>
      <c r="V25" s="801"/>
      <c r="W25" s="801"/>
      <c r="X25" s="801"/>
      <c r="Y25" s="801"/>
      <c r="Z25" s="801"/>
      <c r="AA25" s="801"/>
      <c r="AB25" s="801"/>
      <c r="AC25" s="801"/>
      <c r="AD25" s="801"/>
      <c r="AE25" s="801"/>
      <c r="AF25" s="801"/>
      <c r="AG25" s="801"/>
      <c r="AH25" s="801"/>
      <c r="AI25" s="801"/>
      <c r="AJ25" s="801"/>
      <c r="AK25" s="801"/>
      <c r="AL25" s="801"/>
      <c r="AM25" s="801"/>
      <c r="AN25" s="801"/>
      <c r="AO25" s="801"/>
      <c r="AP25" s="801"/>
      <c r="AQ25" s="801"/>
      <c r="AR25" s="801"/>
      <c r="AS25" s="801"/>
      <c r="AT25" s="801"/>
      <c r="AU25" s="801"/>
      <c r="AV25" s="801"/>
      <c r="AW25" s="801"/>
      <c r="AX25" s="801"/>
      <c r="AY25" s="801"/>
      <c r="AZ25" s="801"/>
      <c r="BA25" s="801"/>
      <c r="BB25" s="801"/>
      <c r="BC25" s="801"/>
      <c r="BD25" s="801"/>
      <c r="BE25" s="801"/>
      <c r="BF25" s="801"/>
      <c r="BG25" s="801"/>
      <c r="BH25" s="801"/>
      <c r="BI25" s="801"/>
      <c r="BJ25" s="801"/>
    </row>
    <row r="26" spans="1:62" x14ac:dyDescent="0.3">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1"/>
      <c r="AY26" s="801"/>
      <c r="AZ26" s="801"/>
      <c r="BA26" s="801"/>
      <c r="BB26" s="801"/>
      <c r="BC26" s="801"/>
      <c r="BD26" s="801"/>
      <c r="BE26" s="801"/>
      <c r="BF26" s="801"/>
      <c r="BG26" s="801"/>
      <c r="BH26" s="801"/>
      <c r="BI26" s="801"/>
      <c r="BJ26" s="801"/>
    </row>
    <row r="27" spans="1:62" x14ac:dyDescent="0.3">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801"/>
      <c r="AP27" s="801"/>
      <c r="AQ27" s="801"/>
      <c r="AR27" s="801"/>
      <c r="AS27" s="801"/>
      <c r="AT27" s="801"/>
      <c r="AU27" s="801"/>
      <c r="AV27" s="801"/>
      <c r="AW27" s="801"/>
      <c r="AX27" s="801"/>
      <c r="AY27" s="801"/>
      <c r="AZ27" s="801"/>
      <c r="BA27" s="801"/>
      <c r="BB27" s="801"/>
      <c r="BC27" s="801"/>
      <c r="BD27" s="801"/>
      <c r="BE27" s="801"/>
      <c r="BF27" s="801"/>
      <c r="BG27" s="801"/>
      <c r="BH27" s="801"/>
      <c r="BI27" s="801"/>
      <c r="BJ27" s="801"/>
    </row>
    <row r="28" spans="1:62" x14ac:dyDescent="0.3">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c r="AL28" s="801"/>
      <c r="AM28" s="801"/>
      <c r="AN28" s="801"/>
      <c r="AO28" s="801"/>
      <c r="AP28" s="801"/>
      <c r="AQ28" s="801"/>
      <c r="AR28" s="801"/>
      <c r="AS28" s="801"/>
      <c r="AT28" s="801"/>
      <c r="AU28" s="801"/>
      <c r="AV28" s="801"/>
      <c r="AW28" s="801"/>
      <c r="AX28" s="801"/>
      <c r="AY28" s="801"/>
      <c r="AZ28" s="801"/>
      <c r="BA28" s="801"/>
      <c r="BB28" s="801"/>
      <c r="BC28" s="801"/>
      <c r="BD28" s="801"/>
      <c r="BE28" s="801"/>
      <c r="BF28" s="801"/>
      <c r="BG28" s="801"/>
      <c r="BH28" s="801"/>
      <c r="BI28" s="801"/>
      <c r="BJ28" s="801"/>
    </row>
    <row r="29" spans="1:62" x14ac:dyDescent="0.3">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c r="AL29" s="801"/>
      <c r="AM29" s="801"/>
      <c r="AN29" s="801"/>
      <c r="AO29" s="801"/>
      <c r="AP29" s="801"/>
      <c r="AQ29" s="801"/>
      <c r="AR29" s="801"/>
      <c r="AS29" s="801"/>
      <c r="AT29" s="801"/>
      <c r="AU29" s="801"/>
      <c r="AV29" s="801"/>
      <c r="AW29" s="801"/>
      <c r="AX29" s="801"/>
      <c r="AY29" s="801"/>
      <c r="AZ29" s="801"/>
      <c r="BA29" s="801"/>
      <c r="BB29" s="801"/>
      <c r="BC29" s="801"/>
      <c r="BD29" s="801"/>
      <c r="BE29" s="801"/>
      <c r="BF29" s="801"/>
      <c r="BG29" s="801"/>
      <c r="BH29" s="801"/>
      <c r="BI29" s="801"/>
      <c r="BJ29" s="801"/>
    </row>
    <row r="30" spans="1:62" x14ac:dyDescent="0.3">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1"/>
      <c r="BH30" s="801"/>
      <c r="BI30" s="801"/>
      <c r="BJ30" s="801"/>
    </row>
    <row r="31" spans="1:62" x14ac:dyDescent="0.3">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c r="AW31" s="801"/>
      <c r="AX31" s="801"/>
      <c r="AY31" s="801"/>
      <c r="AZ31" s="801"/>
      <c r="BA31" s="801"/>
      <c r="BB31" s="801"/>
      <c r="BC31" s="801"/>
      <c r="BD31" s="801"/>
      <c r="BE31" s="801"/>
      <c r="BF31" s="801"/>
      <c r="BG31" s="801"/>
      <c r="BH31" s="801"/>
      <c r="BI31" s="801"/>
      <c r="BJ31" s="801"/>
    </row>
    <row r="32" spans="1:62" x14ac:dyDescent="0.3">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c r="AW32" s="801"/>
      <c r="AX32" s="801"/>
      <c r="AY32" s="801"/>
      <c r="AZ32" s="801"/>
      <c r="BA32" s="801"/>
      <c r="BB32" s="801"/>
      <c r="BC32" s="801"/>
      <c r="BD32" s="801"/>
      <c r="BE32" s="801"/>
      <c r="BF32" s="801"/>
      <c r="BG32" s="801"/>
      <c r="BH32" s="801"/>
      <c r="BI32" s="801"/>
      <c r="BJ32" s="801"/>
    </row>
    <row r="33" spans="9:62" x14ac:dyDescent="0.3">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1"/>
      <c r="AQ33" s="801"/>
      <c r="AR33" s="801"/>
      <c r="AS33" s="801"/>
      <c r="AT33" s="801"/>
      <c r="AU33" s="801"/>
      <c r="AV33" s="801"/>
      <c r="AW33" s="801"/>
      <c r="AX33" s="801"/>
      <c r="AY33" s="801"/>
      <c r="AZ33" s="801"/>
      <c r="BA33" s="801"/>
      <c r="BB33" s="801"/>
      <c r="BC33" s="801"/>
      <c r="BD33" s="801"/>
      <c r="BE33" s="801"/>
      <c r="BF33" s="801"/>
      <c r="BG33" s="801"/>
      <c r="BH33" s="801"/>
      <c r="BI33" s="801"/>
      <c r="BJ33" s="801"/>
    </row>
    <row r="34" spans="9:62" x14ac:dyDescent="0.3">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801"/>
      <c r="AM34" s="801"/>
      <c r="AN34" s="801"/>
      <c r="AO34" s="801"/>
      <c r="AP34" s="801"/>
      <c r="AQ34" s="801"/>
      <c r="AR34" s="801"/>
      <c r="AS34" s="801"/>
      <c r="AT34" s="801"/>
      <c r="AU34" s="801"/>
      <c r="AV34" s="801"/>
      <c r="AW34" s="801"/>
      <c r="AX34" s="801"/>
      <c r="AY34" s="801"/>
      <c r="AZ34" s="801"/>
      <c r="BA34" s="801"/>
      <c r="BB34" s="801"/>
      <c r="BC34" s="801"/>
      <c r="BD34" s="801"/>
      <c r="BE34" s="801"/>
      <c r="BF34" s="801"/>
      <c r="BG34" s="801"/>
      <c r="BH34" s="801"/>
      <c r="BI34" s="801"/>
      <c r="BJ34" s="801"/>
    </row>
    <row r="35" spans="9:62" x14ac:dyDescent="0.3">
      <c r="I35" s="801"/>
      <c r="J35" s="801"/>
      <c r="K35" s="801"/>
      <c r="L35" s="801"/>
      <c r="M35" s="801"/>
      <c r="N35" s="801"/>
      <c r="O35" s="801"/>
      <c r="P35" s="801"/>
      <c r="Q35" s="801"/>
      <c r="R35" s="801"/>
      <c r="S35" s="801"/>
      <c r="T35" s="801"/>
      <c r="U35" s="801"/>
      <c r="V35" s="801"/>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801"/>
      <c r="AT35" s="801"/>
      <c r="AU35" s="801"/>
      <c r="AV35" s="801"/>
      <c r="AW35" s="801"/>
      <c r="AX35" s="801"/>
      <c r="AY35" s="801"/>
      <c r="AZ35" s="801"/>
      <c r="BA35" s="801"/>
      <c r="BB35" s="801"/>
      <c r="BC35" s="801"/>
      <c r="BD35" s="801"/>
      <c r="BE35" s="801"/>
      <c r="BF35" s="801"/>
      <c r="BG35" s="801"/>
      <c r="BH35" s="801"/>
      <c r="BI35" s="801"/>
      <c r="BJ35" s="801"/>
    </row>
    <row r="36" spans="9:62" x14ac:dyDescent="0.3">
      <c r="I36" s="801"/>
      <c r="J36" s="801"/>
      <c r="K36" s="801"/>
      <c r="L36" s="801"/>
      <c r="M36" s="801"/>
      <c r="N36" s="801"/>
      <c r="O36" s="801"/>
      <c r="P36" s="801"/>
      <c r="Q36" s="801"/>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801"/>
      <c r="AQ36" s="801"/>
      <c r="AR36" s="801"/>
      <c r="AS36" s="801"/>
      <c r="AT36" s="801"/>
      <c r="AU36" s="801"/>
      <c r="AV36" s="801"/>
      <c r="AW36" s="801"/>
      <c r="AX36" s="801"/>
      <c r="AY36" s="801"/>
      <c r="AZ36" s="801"/>
      <c r="BA36" s="801"/>
      <c r="BB36" s="801"/>
      <c r="BC36" s="801"/>
      <c r="BD36" s="801"/>
      <c r="BE36" s="801"/>
      <c r="BF36" s="801"/>
      <c r="BG36" s="801"/>
      <c r="BH36" s="801"/>
      <c r="BI36" s="801"/>
      <c r="BJ36" s="801"/>
    </row>
    <row r="37" spans="9:62" x14ac:dyDescent="0.3">
      <c r="I37" s="801"/>
      <c r="J37" s="801"/>
      <c r="K37" s="801"/>
      <c r="L37" s="801"/>
      <c r="M37" s="801"/>
      <c r="N37" s="801"/>
      <c r="O37" s="801"/>
      <c r="P37" s="801"/>
      <c r="Q37" s="801"/>
      <c r="R37" s="801"/>
      <c r="S37" s="801"/>
      <c r="T37" s="801"/>
      <c r="U37" s="801"/>
      <c r="V37" s="801"/>
      <c r="W37" s="801"/>
      <c r="X37" s="801"/>
      <c r="Y37" s="801"/>
      <c r="Z37" s="801"/>
      <c r="AA37" s="801"/>
      <c r="AB37" s="801"/>
      <c r="AC37" s="801"/>
      <c r="AD37" s="801"/>
      <c r="AE37" s="801"/>
      <c r="AF37" s="801"/>
      <c r="AG37" s="801"/>
      <c r="AH37" s="801"/>
      <c r="AI37" s="801"/>
      <c r="AJ37" s="801"/>
      <c r="AK37" s="801"/>
      <c r="AL37" s="801"/>
      <c r="AM37" s="801"/>
      <c r="AN37" s="801"/>
      <c r="AO37" s="801"/>
      <c r="AP37" s="801"/>
      <c r="AQ37" s="801"/>
      <c r="AR37" s="801"/>
      <c r="AS37" s="801"/>
      <c r="AT37" s="801"/>
      <c r="AU37" s="801"/>
      <c r="AV37" s="801"/>
      <c r="AW37" s="801"/>
      <c r="AX37" s="801"/>
      <c r="AY37" s="801"/>
      <c r="AZ37" s="801"/>
      <c r="BA37" s="801"/>
      <c r="BB37" s="801"/>
      <c r="BC37" s="801"/>
      <c r="BD37" s="801"/>
      <c r="BE37" s="801"/>
      <c r="BF37" s="801"/>
      <c r="BG37" s="801"/>
      <c r="BH37" s="801"/>
      <c r="BI37" s="801"/>
      <c r="BJ37" s="801"/>
    </row>
    <row r="38" spans="9:62" x14ac:dyDescent="0.3">
      <c r="I38" s="801"/>
      <c r="J38" s="801"/>
      <c r="K38" s="801"/>
      <c r="L38" s="801"/>
      <c r="M38" s="801"/>
      <c r="N38" s="801"/>
      <c r="O38" s="801"/>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801"/>
      <c r="AT38" s="801"/>
      <c r="AU38" s="801"/>
      <c r="AV38" s="801"/>
      <c r="AW38" s="801"/>
      <c r="AX38" s="801"/>
      <c r="AY38" s="801"/>
      <c r="AZ38" s="801"/>
      <c r="BA38" s="801"/>
      <c r="BB38" s="801"/>
      <c r="BC38" s="801"/>
      <c r="BD38" s="801"/>
      <c r="BE38" s="801"/>
      <c r="BF38" s="801"/>
      <c r="BG38" s="801"/>
      <c r="BH38" s="801"/>
      <c r="BI38" s="801"/>
      <c r="BJ38" s="801"/>
    </row>
    <row r="39" spans="9:62" x14ac:dyDescent="0.3">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801"/>
      <c r="AT39" s="801"/>
      <c r="AU39" s="801"/>
      <c r="AV39" s="801"/>
      <c r="AW39" s="801"/>
      <c r="AX39" s="801"/>
      <c r="AY39" s="801"/>
      <c r="AZ39" s="801"/>
      <c r="BA39" s="801"/>
      <c r="BB39" s="801"/>
      <c r="BC39" s="801"/>
      <c r="BD39" s="801"/>
      <c r="BE39" s="801"/>
      <c r="BF39" s="801"/>
      <c r="BG39" s="801"/>
      <c r="BH39" s="801"/>
      <c r="BI39" s="801"/>
      <c r="BJ39" s="801"/>
    </row>
    <row r="40" spans="9:62" x14ac:dyDescent="0.3">
      <c r="I40" s="801"/>
      <c r="J40" s="801"/>
      <c r="K40" s="801"/>
      <c r="L40" s="801"/>
      <c r="M40" s="801"/>
      <c r="N40" s="801"/>
      <c r="O40" s="801"/>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c r="BI40" s="801"/>
      <c r="BJ40" s="801"/>
    </row>
    <row r="41" spans="9:62" x14ac:dyDescent="0.3">
      <c r="I41" s="801"/>
      <c r="J41" s="801"/>
      <c r="K41" s="801"/>
      <c r="L41" s="801"/>
      <c r="M41" s="801"/>
      <c r="N41" s="801"/>
      <c r="O41" s="801"/>
      <c r="P41" s="801"/>
      <c r="Q41" s="801"/>
      <c r="R41" s="801"/>
      <c r="S41" s="801"/>
      <c r="T41" s="801"/>
      <c r="U41" s="801"/>
      <c r="V41" s="801"/>
      <c r="W41" s="801"/>
      <c r="X41" s="801"/>
      <c r="Y41" s="801"/>
      <c r="Z41" s="801"/>
      <c r="AA41" s="801"/>
      <c r="AB41" s="801"/>
      <c r="AC41" s="801"/>
      <c r="AD41" s="801"/>
      <c r="AE41" s="801"/>
      <c r="AF41" s="801"/>
      <c r="AG41" s="801"/>
      <c r="AH41" s="801"/>
      <c r="AI41" s="801"/>
      <c r="AJ41" s="801"/>
      <c r="AK41" s="801"/>
      <c r="AL41" s="801"/>
      <c r="AM41" s="801"/>
      <c r="AN41" s="801"/>
      <c r="AO41" s="801"/>
      <c r="AP41" s="801"/>
      <c r="AQ41" s="801"/>
      <c r="AR41" s="801"/>
      <c r="AS41" s="801"/>
      <c r="AT41" s="801"/>
      <c r="AU41" s="801"/>
      <c r="AV41" s="801"/>
      <c r="AW41" s="801"/>
      <c r="AX41" s="801"/>
      <c r="AY41" s="801"/>
      <c r="AZ41" s="801"/>
      <c r="BA41" s="801"/>
      <c r="BB41" s="801"/>
      <c r="BC41" s="801"/>
      <c r="BD41" s="801"/>
      <c r="BE41" s="801"/>
      <c r="BF41" s="801"/>
      <c r="BG41" s="801"/>
      <c r="BH41" s="801"/>
      <c r="BI41" s="801"/>
      <c r="BJ41" s="801"/>
    </row>
    <row r="42" spans="9:62" x14ac:dyDescent="0.3">
      <c r="I42" s="801"/>
      <c r="J42" s="801"/>
      <c r="K42" s="801"/>
      <c r="L42" s="801"/>
      <c r="M42" s="801"/>
      <c r="N42" s="801"/>
      <c r="O42" s="801"/>
      <c r="P42" s="801"/>
      <c r="Q42" s="801"/>
      <c r="R42" s="801"/>
      <c r="S42" s="801"/>
      <c r="T42" s="801"/>
      <c r="U42" s="801"/>
      <c r="V42" s="801"/>
      <c r="W42" s="801"/>
      <c r="X42" s="801"/>
      <c r="Y42" s="801"/>
      <c r="Z42" s="801"/>
      <c r="AA42" s="801"/>
      <c r="AB42" s="801"/>
      <c r="AC42" s="801"/>
      <c r="AD42" s="801"/>
      <c r="AE42" s="801"/>
      <c r="AF42" s="801"/>
      <c r="AG42" s="801"/>
      <c r="AH42" s="801"/>
      <c r="AI42" s="801"/>
      <c r="AJ42" s="801"/>
      <c r="AK42" s="801"/>
      <c r="AL42" s="801"/>
      <c r="AM42" s="801"/>
      <c r="AN42" s="801"/>
      <c r="AO42" s="801"/>
      <c r="AP42" s="801"/>
      <c r="AQ42" s="801"/>
      <c r="AR42" s="801"/>
      <c r="AS42" s="801"/>
      <c r="AT42" s="801"/>
      <c r="AU42" s="801"/>
      <c r="AV42" s="801"/>
      <c r="AW42" s="801"/>
      <c r="AX42" s="801"/>
      <c r="AY42" s="801"/>
      <c r="AZ42" s="801"/>
      <c r="BA42" s="801"/>
      <c r="BB42" s="801"/>
      <c r="BC42" s="801"/>
      <c r="BD42" s="801"/>
      <c r="BE42" s="801"/>
      <c r="BF42" s="801"/>
      <c r="BG42" s="801"/>
      <c r="BH42" s="801"/>
      <c r="BI42" s="801"/>
      <c r="BJ42" s="801"/>
    </row>
    <row r="43" spans="9:62" x14ac:dyDescent="0.3">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1"/>
      <c r="BB43" s="801"/>
      <c r="BC43" s="801"/>
      <c r="BD43" s="801"/>
      <c r="BE43" s="801"/>
      <c r="BF43" s="801"/>
      <c r="BG43" s="801"/>
      <c r="BH43" s="801"/>
      <c r="BI43" s="801"/>
      <c r="BJ43" s="801"/>
    </row>
    <row r="44" spans="9:62" x14ac:dyDescent="0.3">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801"/>
      <c r="AQ44" s="801"/>
      <c r="AR44" s="801"/>
      <c r="AS44" s="801"/>
      <c r="AT44" s="801"/>
      <c r="AU44" s="801"/>
      <c r="AV44" s="801"/>
      <c r="AW44" s="801"/>
      <c r="AX44" s="801"/>
      <c r="AY44" s="801"/>
      <c r="AZ44" s="801"/>
      <c r="BA44" s="801"/>
      <c r="BB44" s="801"/>
      <c r="BC44" s="801"/>
      <c r="BD44" s="801"/>
      <c r="BE44" s="801"/>
      <c r="BF44" s="801"/>
      <c r="BG44" s="801"/>
      <c r="BH44" s="801"/>
      <c r="BI44" s="801"/>
      <c r="BJ44" s="801"/>
    </row>
    <row r="45" spans="9:62" x14ac:dyDescent="0.3">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I45" s="801"/>
      <c r="AJ45" s="801"/>
      <c r="AK45" s="801"/>
      <c r="AL45" s="801"/>
      <c r="AM45" s="801"/>
      <c r="AN45" s="801"/>
      <c r="AO45" s="801"/>
      <c r="AP45" s="801"/>
      <c r="AQ45" s="801"/>
      <c r="AR45" s="801"/>
      <c r="AS45" s="801"/>
      <c r="AT45" s="801"/>
      <c r="AU45" s="801"/>
      <c r="AV45" s="801"/>
      <c r="AW45" s="801"/>
      <c r="AX45" s="801"/>
      <c r="AY45" s="801"/>
      <c r="AZ45" s="801"/>
      <c r="BA45" s="801"/>
      <c r="BB45" s="801"/>
      <c r="BC45" s="801"/>
      <c r="BD45" s="801"/>
      <c r="BE45" s="801"/>
      <c r="BF45" s="801"/>
      <c r="BG45" s="801"/>
      <c r="BH45" s="801"/>
      <c r="BI45" s="801"/>
      <c r="BJ45" s="801"/>
    </row>
  </sheetData>
  <mergeCells count="1">
    <mergeCell ref="A1:E1"/>
  </mergeCells>
  <hyperlinks>
    <hyperlink ref="A1" location="CONTENT!A1" display="Back to Table of Contents" xr:uid="{43CEEE73-B65E-41BA-867F-D57DE402E919}"/>
    <hyperlink ref="A1:E1" location="CONTENT!B90" display="Back to Table of Contents" xr:uid="{EA79E834-B068-4737-BC93-35C52C5A44B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A6D1A-8491-4BBE-A64E-78D13B53D22D}">
  <dimension ref="A1:AV32"/>
  <sheetViews>
    <sheetView workbookViewId="0">
      <selection sqref="A1:E1"/>
    </sheetView>
  </sheetViews>
  <sheetFormatPr defaultColWidth="0" defaultRowHeight="13.2" x14ac:dyDescent="0.25"/>
  <cols>
    <col min="1" max="1" width="43.59765625" style="3648" customWidth="1"/>
    <col min="2" max="2" width="9.3984375" style="3595" bestFit="1" customWidth="1"/>
    <col min="3" max="7" width="9.3984375" style="3659" bestFit="1" customWidth="1"/>
    <col min="8" max="226" width="8" style="3648" customWidth="1"/>
    <col min="227" max="227" width="44.59765625" style="3648" customWidth="1"/>
    <col min="228" max="254" width="0" style="3648" hidden="1"/>
    <col min="255" max="255" width="36.59765625" style="3648" customWidth="1"/>
    <col min="256" max="256" width="9.19921875" style="3648" customWidth="1"/>
    <col min="257" max="257" width="9.5" style="3648" customWidth="1"/>
    <col min="258" max="260" width="9.19921875" style="3648" customWidth="1"/>
    <col min="261" max="482" width="8" style="3648" customWidth="1"/>
    <col min="483" max="483" width="44.59765625" style="3648" customWidth="1"/>
    <col min="484" max="510" width="0" style="3648" hidden="1"/>
    <col min="511" max="511" width="36.59765625" style="3648" customWidth="1"/>
    <col min="512" max="512" width="9.19921875" style="3648" customWidth="1"/>
    <col min="513" max="513" width="9.5" style="3648" customWidth="1"/>
    <col min="514" max="516" width="9.19921875" style="3648" customWidth="1"/>
    <col min="517" max="738" width="8" style="3648" customWidth="1"/>
    <col min="739" max="739" width="44.59765625" style="3648" customWidth="1"/>
    <col min="740" max="766" width="0" style="3648" hidden="1"/>
    <col min="767" max="767" width="36.59765625" style="3648" customWidth="1"/>
    <col min="768" max="768" width="9.19921875" style="3648" customWidth="1"/>
    <col min="769" max="769" width="9.5" style="3648" customWidth="1"/>
    <col min="770" max="772" width="9.19921875" style="3648" customWidth="1"/>
    <col min="773" max="994" width="8" style="3648" customWidth="1"/>
    <col min="995" max="995" width="44.59765625" style="3648" customWidth="1"/>
    <col min="996" max="1022" width="0" style="3648" hidden="1"/>
    <col min="1023" max="1023" width="36.59765625" style="3648" customWidth="1"/>
    <col min="1024" max="1024" width="9.19921875" style="3648" customWidth="1"/>
    <col min="1025" max="1025" width="9.5" style="3648" customWidth="1"/>
    <col min="1026" max="1028" width="9.19921875" style="3648" customWidth="1"/>
    <col min="1029" max="1250" width="8" style="3648" customWidth="1"/>
    <col min="1251" max="1251" width="44.59765625" style="3648" customWidth="1"/>
    <col min="1252" max="1278" width="0" style="3648" hidden="1"/>
    <col min="1279" max="1279" width="36.59765625" style="3648" customWidth="1"/>
    <col min="1280" max="1280" width="9.19921875" style="3648" customWidth="1"/>
    <col min="1281" max="1281" width="9.5" style="3648" customWidth="1"/>
    <col min="1282" max="1284" width="9.19921875" style="3648" customWidth="1"/>
    <col min="1285" max="1506" width="8" style="3648" customWidth="1"/>
    <col min="1507" max="1507" width="44.59765625" style="3648" customWidth="1"/>
    <col min="1508" max="1534" width="0" style="3648" hidden="1"/>
    <col min="1535" max="1535" width="36.59765625" style="3648" customWidth="1"/>
    <col min="1536" max="1536" width="9.19921875" style="3648" customWidth="1"/>
    <col min="1537" max="1537" width="9.5" style="3648" customWidth="1"/>
    <col min="1538" max="1540" width="9.19921875" style="3648" customWidth="1"/>
    <col min="1541" max="1762" width="8" style="3648" customWidth="1"/>
    <col min="1763" max="1763" width="44.59765625" style="3648" customWidth="1"/>
    <col min="1764" max="1790" width="0" style="3648" hidden="1"/>
    <col min="1791" max="1791" width="36.59765625" style="3648" customWidth="1"/>
    <col min="1792" max="1792" width="9.19921875" style="3648" customWidth="1"/>
    <col min="1793" max="1793" width="9.5" style="3648" customWidth="1"/>
    <col min="1794" max="1796" width="9.19921875" style="3648" customWidth="1"/>
    <col min="1797" max="2018" width="8" style="3648" customWidth="1"/>
    <col min="2019" max="2019" width="44.59765625" style="3648" customWidth="1"/>
    <col min="2020" max="2046" width="0" style="3648" hidden="1"/>
    <col min="2047" max="2047" width="36.59765625" style="3648" customWidth="1"/>
    <col min="2048" max="2048" width="9.19921875" style="3648" customWidth="1"/>
    <col min="2049" max="2049" width="9.5" style="3648" customWidth="1"/>
    <col min="2050" max="2052" width="9.19921875" style="3648" customWidth="1"/>
    <col min="2053" max="2274" width="8" style="3648" customWidth="1"/>
    <col min="2275" max="2275" width="44.59765625" style="3648" customWidth="1"/>
    <col min="2276" max="2302" width="0" style="3648" hidden="1"/>
    <col min="2303" max="2303" width="36.59765625" style="3648" customWidth="1"/>
    <col min="2304" max="2304" width="9.19921875" style="3648" customWidth="1"/>
    <col min="2305" max="2305" width="9.5" style="3648" customWidth="1"/>
    <col min="2306" max="2308" width="9.19921875" style="3648" customWidth="1"/>
    <col min="2309" max="2530" width="8" style="3648" customWidth="1"/>
    <col min="2531" max="2531" width="44.59765625" style="3648" customWidth="1"/>
    <col min="2532" max="2558" width="0" style="3648" hidden="1"/>
    <col min="2559" max="2559" width="36.59765625" style="3648" customWidth="1"/>
    <col min="2560" max="2560" width="9.19921875" style="3648" customWidth="1"/>
    <col min="2561" max="2561" width="9.5" style="3648" customWidth="1"/>
    <col min="2562" max="2564" width="9.19921875" style="3648" customWidth="1"/>
    <col min="2565" max="2786" width="8" style="3648" customWidth="1"/>
    <col min="2787" max="2787" width="44.59765625" style="3648" customWidth="1"/>
    <col min="2788" max="2814" width="0" style="3648" hidden="1"/>
    <col min="2815" max="2815" width="36.59765625" style="3648" customWidth="1"/>
    <col min="2816" max="2816" width="9.19921875" style="3648" customWidth="1"/>
    <col min="2817" max="2817" width="9.5" style="3648" customWidth="1"/>
    <col min="2818" max="2820" width="9.19921875" style="3648" customWidth="1"/>
    <col min="2821" max="3042" width="8" style="3648" customWidth="1"/>
    <col min="3043" max="3043" width="44.59765625" style="3648" customWidth="1"/>
    <col min="3044" max="3070" width="0" style="3648" hidden="1"/>
    <col min="3071" max="3071" width="36.59765625" style="3648" customWidth="1"/>
    <col min="3072" max="3072" width="9.19921875" style="3648" customWidth="1"/>
    <col min="3073" max="3073" width="9.5" style="3648" customWidth="1"/>
    <col min="3074" max="3076" width="9.19921875" style="3648" customWidth="1"/>
    <col min="3077" max="3298" width="8" style="3648" customWidth="1"/>
    <col min="3299" max="3299" width="44.59765625" style="3648" customWidth="1"/>
    <col min="3300" max="3326" width="0" style="3648" hidden="1"/>
    <col min="3327" max="3327" width="36.59765625" style="3648" customWidth="1"/>
    <col min="3328" max="3328" width="9.19921875" style="3648" customWidth="1"/>
    <col min="3329" max="3329" width="9.5" style="3648" customWidth="1"/>
    <col min="3330" max="3332" width="9.19921875" style="3648" customWidth="1"/>
    <col min="3333" max="3554" width="8" style="3648" customWidth="1"/>
    <col min="3555" max="3555" width="44.59765625" style="3648" customWidth="1"/>
    <col min="3556" max="3582" width="0" style="3648" hidden="1"/>
    <col min="3583" max="3583" width="36.59765625" style="3648" customWidth="1"/>
    <col min="3584" max="3584" width="9.19921875" style="3648" customWidth="1"/>
    <col min="3585" max="3585" width="9.5" style="3648" customWidth="1"/>
    <col min="3586" max="3588" width="9.19921875" style="3648" customWidth="1"/>
    <col min="3589" max="3810" width="8" style="3648" customWidth="1"/>
    <col min="3811" max="3811" width="44.59765625" style="3648" customWidth="1"/>
    <col min="3812" max="3838" width="0" style="3648" hidden="1"/>
    <col min="3839" max="3839" width="36.59765625" style="3648" customWidth="1"/>
    <col min="3840" max="3840" width="9.19921875" style="3648" customWidth="1"/>
    <col min="3841" max="3841" width="9.5" style="3648" customWidth="1"/>
    <col min="3842" max="3844" width="9.19921875" style="3648" customWidth="1"/>
    <col min="3845" max="4066" width="8" style="3648" customWidth="1"/>
    <col min="4067" max="4067" width="44.59765625" style="3648" customWidth="1"/>
    <col min="4068" max="4094" width="0" style="3648" hidden="1"/>
    <col min="4095" max="4095" width="36.59765625" style="3648" customWidth="1"/>
    <col min="4096" max="4096" width="9.19921875" style="3648" customWidth="1"/>
    <col min="4097" max="4097" width="9.5" style="3648" customWidth="1"/>
    <col min="4098" max="4100" width="9.19921875" style="3648" customWidth="1"/>
    <col min="4101" max="4322" width="8" style="3648" customWidth="1"/>
    <col min="4323" max="4323" width="44.59765625" style="3648" customWidth="1"/>
    <col min="4324" max="4350" width="0" style="3648" hidden="1"/>
    <col min="4351" max="4351" width="36.59765625" style="3648" customWidth="1"/>
    <col min="4352" max="4352" width="9.19921875" style="3648" customWidth="1"/>
    <col min="4353" max="4353" width="9.5" style="3648" customWidth="1"/>
    <col min="4354" max="4356" width="9.19921875" style="3648" customWidth="1"/>
    <col min="4357" max="4578" width="8" style="3648" customWidth="1"/>
    <col min="4579" max="4579" width="44.59765625" style="3648" customWidth="1"/>
    <col min="4580" max="4606" width="0" style="3648" hidden="1"/>
    <col min="4607" max="4607" width="36.59765625" style="3648" customWidth="1"/>
    <col min="4608" max="4608" width="9.19921875" style="3648" customWidth="1"/>
    <col min="4609" max="4609" width="9.5" style="3648" customWidth="1"/>
    <col min="4610" max="4612" width="9.19921875" style="3648" customWidth="1"/>
    <col min="4613" max="4834" width="8" style="3648" customWidth="1"/>
    <col min="4835" max="4835" width="44.59765625" style="3648" customWidth="1"/>
    <col min="4836" max="4862" width="0" style="3648" hidden="1"/>
    <col min="4863" max="4863" width="36.59765625" style="3648" customWidth="1"/>
    <col min="4864" max="4864" width="9.19921875" style="3648" customWidth="1"/>
    <col min="4865" max="4865" width="9.5" style="3648" customWidth="1"/>
    <col min="4866" max="4868" width="9.19921875" style="3648" customWidth="1"/>
    <col min="4869" max="5090" width="8" style="3648" customWidth="1"/>
    <col min="5091" max="5091" width="44.59765625" style="3648" customWidth="1"/>
    <col min="5092" max="5118" width="0" style="3648" hidden="1"/>
    <col min="5119" max="5119" width="36.59765625" style="3648" customWidth="1"/>
    <col min="5120" max="5120" width="9.19921875" style="3648" customWidth="1"/>
    <col min="5121" max="5121" width="9.5" style="3648" customWidth="1"/>
    <col min="5122" max="5124" width="9.19921875" style="3648" customWidth="1"/>
    <col min="5125" max="5346" width="8" style="3648" customWidth="1"/>
    <col min="5347" max="5347" width="44.59765625" style="3648" customWidth="1"/>
    <col min="5348" max="5374" width="0" style="3648" hidden="1"/>
    <col min="5375" max="5375" width="36.59765625" style="3648" customWidth="1"/>
    <col min="5376" max="5376" width="9.19921875" style="3648" customWidth="1"/>
    <col min="5377" max="5377" width="9.5" style="3648" customWidth="1"/>
    <col min="5378" max="5380" width="9.19921875" style="3648" customWidth="1"/>
    <col min="5381" max="5602" width="8" style="3648" customWidth="1"/>
    <col min="5603" max="5603" width="44.59765625" style="3648" customWidth="1"/>
    <col min="5604" max="5630" width="0" style="3648" hidden="1"/>
    <col min="5631" max="5631" width="36.59765625" style="3648" customWidth="1"/>
    <col min="5632" max="5632" width="9.19921875" style="3648" customWidth="1"/>
    <col min="5633" max="5633" width="9.5" style="3648" customWidth="1"/>
    <col min="5634" max="5636" width="9.19921875" style="3648" customWidth="1"/>
    <col min="5637" max="5858" width="8" style="3648" customWidth="1"/>
    <col min="5859" max="5859" width="44.59765625" style="3648" customWidth="1"/>
    <col min="5860" max="5886" width="0" style="3648" hidden="1"/>
    <col min="5887" max="5887" width="36.59765625" style="3648" customWidth="1"/>
    <col min="5888" max="5888" width="9.19921875" style="3648" customWidth="1"/>
    <col min="5889" max="5889" width="9.5" style="3648" customWidth="1"/>
    <col min="5890" max="5892" width="9.19921875" style="3648" customWidth="1"/>
    <col min="5893" max="6114" width="8" style="3648" customWidth="1"/>
    <col min="6115" max="6115" width="44.59765625" style="3648" customWidth="1"/>
    <col min="6116" max="6142" width="0" style="3648" hidden="1"/>
    <col min="6143" max="6143" width="36.59765625" style="3648" customWidth="1"/>
    <col min="6144" max="6144" width="9.19921875" style="3648" customWidth="1"/>
    <col min="6145" max="6145" width="9.5" style="3648" customWidth="1"/>
    <col min="6146" max="6148" width="9.19921875" style="3648" customWidth="1"/>
    <col min="6149" max="6370" width="8" style="3648" customWidth="1"/>
    <col min="6371" max="6371" width="44.59765625" style="3648" customWidth="1"/>
    <col min="6372" max="6398" width="0" style="3648" hidden="1"/>
    <col min="6399" max="6399" width="36.59765625" style="3648" customWidth="1"/>
    <col min="6400" max="6400" width="9.19921875" style="3648" customWidth="1"/>
    <col min="6401" max="6401" width="9.5" style="3648" customWidth="1"/>
    <col min="6402" max="6404" width="9.19921875" style="3648" customWidth="1"/>
    <col min="6405" max="6626" width="8" style="3648" customWidth="1"/>
    <col min="6627" max="6627" width="44.59765625" style="3648" customWidth="1"/>
    <col min="6628" max="6654" width="0" style="3648" hidden="1"/>
    <col min="6655" max="6655" width="36.59765625" style="3648" customWidth="1"/>
    <col min="6656" max="6656" width="9.19921875" style="3648" customWidth="1"/>
    <col min="6657" max="6657" width="9.5" style="3648" customWidth="1"/>
    <col min="6658" max="6660" width="9.19921875" style="3648" customWidth="1"/>
    <col min="6661" max="6882" width="8" style="3648" customWidth="1"/>
    <col min="6883" max="6883" width="44.59765625" style="3648" customWidth="1"/>
    <col min="6884" max="6910" width="0" style="3648" hidden="1"/>
    <col min="6911" max="6911" width="36.59765625" style="3648" customWidth="1"/>
    <col min="6912" max="6912" width="9.19921875" style="3648" customWidth="1"/>
    <col min="6913" max="6913" width="9.5" style="3648" customWidth="1"/>
    <col min="6914" max="6916" width="9.19921875" style="3648" customWidth="1"/>
    <col min="6917" max="7138" width="8" style="3648" customWidth="1"/>
    <col min="7139" max="7139" width="44.59765625" style="3648" customWidth="1"/>
    <col min="7140" max="7166" width="0" style="3648" hidden="1"/>
    <col min="7167" max="7167" width="36.59765625" style="3648" customWidth="1"/>
    <col min="7168" max="7168" width="9.19921875" style="3648" customWidth="1"/>
    <col min="7169" max="7169" width="9.5" style="3648" customWidth="1"/>
    <col min="7170" max="7172" width="9.19921875" style="3648" customWidth="1"/>
    <col min="7173" max="7394" width="8" style="3648" customWidth="1"/>
    <col min="7395" max="7395" width="44.59765625" style="3648" customWidth="1"/>
    <col min="7396" max="7422" width="0" style="3648" hidden="1"/>
    <col min="7423" max="7423" width="36.59765625" style="3648" customWidth="1"/>
    <col min="7424" max="7424" width="9.19921875" style="3648" customWidth="1"/>
    <col min="7425" max="7425" width="9.5" style="3648" customWidth="1"/>
    <col min="7426" max="7428" width="9.19921875" style="3648" customWidth="1"/>
    <col min="7429" max="7650" width="8" style="3648" customWidth="1"/>
    <col min="7651" max="7651" width="44.59765625" style="3648" customWidth="1"/>
    <col min="7652" max="7678" width="0" style="3648" hidden="1"/>
    <col min="7679" max="7679" width="36.59765625" style="3648" customWidth="1"/>
    <col min="7680" max="7680" width="9.19921875" style="3648" customWidth="1"/>
    <col min="7681" max="7681" width="9.5" style="3648" customWidth="1"/>
    <col min="7682" max="7684" width="9.19921875" style="3648" customWidth="1"/>
    <col min="7685" max="7906" width="8" style="3648" customWidth="1"/>
    <col min="7907" max="7907" width="44.59765625" style="3648" customWidth="1"/>
    <col min="7908" max="7934" width="0" style="3648" hidden="1"/>
    <col min="7935" max="7935" width="36.59765625" style="3648" customWidth="1"/>
    <col min="7936" max="7936" width="9.19921875" style="3648" customWidth="1"/>
    <col min="7937" max="7937" width="9.5" style="3648" customWidth="1"/>
    <col min="7938" max="7940" width="9.19921875" style="3648" customWidth="1"/>
    <col min="7941" max="8162" width="8" style="3648" customWidth="1"/>
    <col min="8163" max="8163" width="44.59765625" style="3648" customWidth="1"/>
    <col min="8164" max="8190" width="0" style="3648" hidden="1"/>
    <col min="8191" max="8191" width="36.59765625" style="3648" customWidth="1"/>
    <col min="8192" max="8192" width="9.19921875" style="3648" customWidth="1"/>
    <col min="8193" max="8193" width="9.5" style="3648" customWidth="1"/>
    <col min="8194" max="8196" width="9.19921875" style="3648" customWidth="1"/>
    <col min="8197" max="8418" width="8" style="3648" customWidth="1"/>
    <col min="8419" max="8419" width="44.59765625" style="3648" customWidth="1"/>
    <col min="8420" max="8446" width="0" style="3648" hidden="1"/>
    <col min="8447" max="8447" width="36.59765625" style="3648" customWidth="1"/>
    <col min="8448" max="8448" width="9.19921875" style="3648" customWidth="1"/>
    <col min="8449" max="8449" width="9.5" style="3648" customWidth="1"/>
    <col min="8450" max="8452" width="9.19921875" style="3648" customWidth="1"/>
    <col min="8453" max="8674" width="8" style="3648" customWidth="1"/>
    <col min="8675" max="8675" width="44.59765625" style="3648" customWidth="1"/>
    <col min="8676" max="8702" width="0" style="3648" hidden="1"/>
    <col min="8703" max="8703" width="36.59765625" style="3648" customWidth="1"/>
    <col min="8704" max="8704" width="9.19921875" style="3648" customWidth="1"/>
    <col min="8705" max="8705" width="9.5" style="3648" customWidth="1"/>
    <col min="8706" max="8708" width="9.19921875" style="3648" customWidth="1"/>
    <col min="8709" max="8930" width="8" style="3648" customWidth="1"/>
    <col min="8931" max="8931" width="44.59765625" style="3648" customWidth="1"/>
    <col min="8932" max="8958" width="0" style="3648" hidden="1"/>
    <col min="8959" max="8959" width="36.59765625" style="3648" customWidth="1"/>
    <col min="8960" max="8960" width="9.19921875" style="3648" customWidth="1"/>
    <col min="8961" max="8961" width="9.5" style="3648" customWidth="1"/>
    <col min="8962" max="8964" width="9.19921875" style="3648" customWidth="1"/>
    <col min="8965" max="9186" width="8" style="3648" customWidth="1"/>
    <col min="9187" max="9187" width="44.59765625" style="3648" customWidth="1"/>
    <col min="9188" max="9214" width="0" style="3648" hidden="1"/>
    <col min="9215" max="9215" width="36.59765625" style="3648" customWidth="1"/>
    <col min="9216" max="9216" width="9.19921875" style="3648" customWidth="1"/>
    <col min="9217" max="9217" width="9.5" style="3648" customWidth="1"/>
    <col min="9218" max="9220" width="9.19921875" style="3648" customWidth="1"/>
    <col min="9221" max="9442" width="8" style="3648" customWidth="1"/>
    <col min="9443" max="9443" width="44.59765625" style="3648" customWidth="1"/>
    <col min="9444" max="9470" width="0" style="3648" hidden="1"/>
    <col min="9471" max="9471" width="36.59765625" style="3648" customWidth="1"/>
    <col min="9472" max="9472" width="9.19921875" style="3648" customWidth="1"/>
    <col min="9473" max="9473" width="9.5" style="3648" customWidth="1"/>
    <col min="9474" max="9476" width="9.19921875" style="3648" customWidth="1"/>
    <col min="9477" max="9698" width="8" style="3648" customWidth="1"/>
    <col min="9699" max="9699" width="44.59765625" style="3648" customWidth="1"/>
    <col min="9700" max="9726" width="0" style="3648" hidden="1"/>
    <col min="9727" max="9727" width="36.59765625" style="3648" customWidth="1"/>
    <col min="9728" max="9728" width="9.19921875" style="3648" customWidth="1"/>
    <col min="9729" max="9729" width="9.5" style="3648" customWidth="1"/>
    <col min="9730" max="9732" width="9.19921875" style="3648" customWidth="1"/>
    <col min="9733" max="9954" width="8" style="3648" customWidth="1"/>
    <col min="9955" max="9955" width="44.59765625" style="3648" customWidth="1"/>
    <col min="9956" max="9982" width="0" style="3648" hidden="1"/>
    <col min="9983" max="9983" width="36.59765625" style="3648" customWidth="1"/>
    <col min="9984" max="9984" width="9.19921875" style="3648" customWidth="1"/>
    <col min="9985" max="9985" width="9.5" style="3648" customWidth="1"/>
    <col min="9986" max="9988" width="9.19921875" style="3648" customWidth="1"/>
    <col min="9989" max="10210" width="8" style="3648" customWidth="1"/>
    <col min="10211" max="10211" width="44.59765625" style="3648" customWidth="1"/>
    <col min="10212" max="10238" width="0" style="3648" hidden="1"/>
    <col min="10239" max="10239" width="36.59765625" style="3648" customWidth="1"/>
    <col min="10240" max="10240" width="9.19921875" style="3648" customWidth="1"/>
    <col min="10241" max="10241" width="9.5" style="3648" customWidth="1"/>
    <col min="10242" max="10244" width="9.19921875" style="3648" customWidth="1"/>
    <col min="10245" max="10466" width="8" style="3648" customWidth="1"/>
    <col min="10467" max="10467" width="44.59765625" style="3648" customWidth="1"/>
    <col min="10468" max="10494" width="0" style="3648" hidden="1"/>
    <col min="10495" max="10495" width="36.59765625" style="3648" customWidth="1"/>
    <col min="10496" max="10496" width="9.19921875" style="3648" customWidth="1"/>
    <col min="10497" max="10497" width="9.5" style="3648" customWidth="1"/>
    <col min="10498" max="10500" width="9.19921875" style="3648" customWidth="1"/>
    <col min="10501" max="10722" width="8" style="3648" customWidth="1"/>
    <col min="10723" max="10723" width="44.59765625" style="3648" customWidth="1"/>
    <col min="10724" max="10750" width="0" style="3648" hidden="1"/>
    <col min="10751" max="10751" width="36.59765625" style="3648" customWidth="1"/>
    <col min="10752" max="10752" width="9.19921875" style="3648" customWidth="1"/>
    <col min="10753" max="10753" width="9.5" style="3648" customWidth="1"/>
    <col min="10754" max="10756" width="9.19921875" style="3648" customWidth="1"/>
    <col min="10757" max="10978" width="8" style="3648" customWidth="1"/>
    <col min="10979" max="10979" width="44.59765625" style="3648" customWidth="1"/>
    <col min="10980" max="11006" width="0" style="3648" hidden="1"/>
    <col min="11007" max="11007" width="36.59765625" style="3648" customWidth="1"/>
    <col min="11008" max="11008" width="9.19921875" style="3648" customWidth="1"/>
    <col min="11009" max="11009" width="9.5" style="3648" customWidth="1"/>
    <col min="11010" max="11012" width="9.19921875" style="3648" customWidth="1"/>
    <col min="11013" max="11234" width="8" style="3648" customWidth="1"/>
    <col min="11235" max="11235" width="44.59765625" style="3648" customWidth="1"/>
    <col min="11236" max="11262" width="0" style="3648" hidden="1"/>
    <col min="11263" max="11263" width="36.59765625" style="3648" customWidth="1"/>
    <col min="11264" max="11264" width="9.19921875" style="3648" customWidth="1"/>
    <col min="11265" max="11265" width="9.5" style="3648" customWidth="1"/>
    <col min="11266" max="11268" width="9.19921875" style="3648" customWidth="1"/>
    <col min="11269" max="11490" width="8" style="3648" customWidth="1"/>
    <col min="11491" max="11491" width="44.59765625" style="3648" customWidth="1"/>
    <col min="11492" max="11518" width="0" style="3648" hidden="1"/>
    <col min="11519" max="11519" width="36.59765625" style="3648" customWidth="1"/>
    <col min="11520" max="11520" width="9.19921875" style="3648" customWidth="1"/>
    <col min="11521" max="11521" width="9.5" style="3648" customWidth="1"/>
    <col min="11522" max="11524" width="9.19921875" style="3648" customWidth="1"/>
    <col min="11525" max="11746" width="8" style="3648" customWidth="1"/>
    <col min="11747" max="11747" width="44.59765625" style="3648" customWidth="1"/>
    <col min="11748" max="11774" width="0" style="3648" hidden="1"/>
    <col min="11775" max="11775" width="36.59765625" style="3648" customWidth="1"/>
    <col min="11776" max="11776" width="9.19921875" style="3648" customWidth="1"/>
    <col min="11777" max="11777" width="9.5" style="3648" customWidth="1"/>
    <col min="11778" max="11780" width="9.19921875" style="3648" customWidth="1"/>
    <col min="11781" max="12002" width="8" style="3648" customWidth="1"/>
    <col min="12003" max="12003" width="44.59765625" style="3648" customWidth="1"/>
    <col min="12004" max="12030" width="0" style="3648" hidden="1"/>
    <col min="12031" max="12031" width="36.59765625" style="3648" customWidth="1"/>
    <col min="12032" max="12032" width="9.19921875" style="3648" customWidth="1"/>
    <col min="12033" max="12033" width="9.5" style="3648" customWidth="1"/>
    <col min="12034" max="12036" width="9.19921875" style="3648" customWidth="1"/>
    <col min="12037" max="12258" width="8" style="3648" customWidth="1"/>
    <col min="12259" max="12259" width="44.59765625" style="3648" customWidth="1"/>
    <col min="12260" max="12286" width="0" style="3648" hidden="1"/>
    <col min="12287" max="12287" width="36.59765625" style="3648" customWidth="1"/>
    <col min="12288" max="12288" width="9.19921875" style="3648" customWidth="1"/>
    <col min="12289" max="12289" width="9.5" style="3648" customWidth="1"/>
    <col min="12290" max="12292" width="9.19921875" style="3648" customWidth="1"/>
    <col min="12293" max="12514" width="8" style="3648" customWidth="1"/>
    <col min="12515" max="12515" width="44.59765625" style="3648" customWidth="1"/>
    <col min="12516" max="12542" width="0" style="3648" hidden="1"/>
    <col min="12543" max="12543" width="36.59765625" style="3648" customWidth="1"/>
    <col min="12544" max="12544" width="9.19921875" style="3648" customWidth="1"/>
    <col min="12545" max="12545" width="9.5" style="3648" customWidth="1"/>
    <col min="12546" max="12548" width="9.19921875" style="3648" customWidth="1"/>
    <col min="12549" max="12770" width="8" style="3648" customWidth="1"/>
    <col min="12771" max="12771" width="44.59765625" style="3648" customWidth="1"/>
    <col min="12772" max="12798" width="0" style="3648" hidden="1"/>
    <col min="12799" max="12799" width="36.59765625" style="3648" customWidth="1"/>
    <col min="12800" max="12800" width="9.19921875" style="3648" customWidth="1"/>
    <col min="12801" max="12801" width="9.5" style="3648" customWidth="1"/>
    <col min="12802" max="12804" width="9.19921875" style="3648" customWidth="1"/>
    <col min="12805" max="13026" width="8" style="3648" customWidth="1"/>
    <col min="13027" max="13027" width="44.59765625" style="3648" customWidth="1"/>
    <col min="13028" max="13054" width="0" style="3648" hidden="1"/>
    <col min="13055" max="13055" width="36.59765625" style="3648" customWidth="1"/>
    <col min="13056" max="13056" width="9.19921875" style="3648" customWidth="1"/>
    <col min="13057" max="13057" width="9.5" style="3648" customWidth="1"/>
    <col min="13058" max="13060" width="9.19921875" style="3648" customWidth="1"/>
    <col min="13061" max="13282" width="8" style="3648" customWidth="1"/>
    <col min="13283" max="13283" width="44.59765625" style="3648" customWidth="1"/>
    <col min="13284" max="13310" width="0" style="3648" hidden="1"/>
    <col min="13311" max="13311" width="36.59765625" style="3648" customWidth="1"/>
    <col min="13312" max="13312" width="9.19921875" style="3648" customWidth="1"/>
    <col min="13313" max="13313" width="9.5" style="3648" customWidth="1"/>
    <col min="13314" max="13316" width="9.19921875" style="3648" customWidth="1"/>
    <col min="13317" max="13538" width="8" style="3648" customWidth="1"/>
    <col min="13539" max="13539" width="44.59765625" style="3648" customWidth="1"/>
    <col min="13540" max="13566" width="0" style="3648" hidden="1"/>
    <col min="13567" max="13567" width="36.59765625" style="3648" customWidth="1"/>
    <col min="13568" max="13568" width="9.19921875" style="3648" customWidth="1"/>
    <col min="13569" max="13569" width="9.5" style="3648" customWidth="1"/>
    <col min="13570" max="13572" width="9.19921875" style="3648" customWidth="1"/>
    <col min="13573" max="13794" width="8" style="3648" customWidth="1"/>
    <col min="13795" max="13795" width="44.59765625" style="3648" customWidth="1"/>
    <col min="13796" max="13822" width="0" style="3648" hidden="1"/>
    <col min="13823" max="13823" width="36.59765625" style="3648" customWidth="1"/>
    <col min="13824" max="13824" width="9.19921875" style="3648" customWidth="1"/>
    <col min="13825" max="13825" width="9.5" style="3648" customWidth="1"/>
    <col min="13826" max="13828" width="9.19921875" style="3648" customWidth="1"/>
    <col min="13829" max="14050" width="8" style="3648" customWidth="1"/>
    <col min="14051" max="14051" width="44.59765625" style="3648" customWidth="1"/>
    <col min="14052" max="14078" width="0" style="3648" hidden="1"/>
    <col min="14079" max="14079" width="36.59765625" style="3648" customWidth="1"/>
    <col min="14080" max="14080" width="9.19921875" style="3648" customWidth="1"/>
    <col min="14081" max="14081" width="9.5" style="3648" customWidth="1"/>
    <col min="14082" max="14084" width="9.19921875" style="3648" customWidth="1"/>
    <col min="14085" max="14306" width="8" style="3648" customWidth="1"/>
    <col min="14307" max="14307" width="44.59765625" style="3648" customWidth="1"/>
    <col min="14308" max="14334" width="0" style="3648" hidden="1"/>
    <col min="14335" max="14335" width="36.59765625" style="3648" customWidth="1"/>
    <col min="14336" max="14336" width="9.19921875" style="3648" customWidth="1"/>
    <col min="14337" max="14337" width="9.5" style="3648" customWidth="1"/>
    <col min="14338" max="14340" width="9.19921875" style="3648" customWidth="1"/>
    <col min="14341" max="14562" width="8" style="3648" customWidth="1"/>
    <col min="14563" max="14563" width="44.59765625" style="3648" customWidth="1"/>
    <col min="14564" max="14590" width="0" style="3648" hidden="1"/>
    <col min="14591" max="14591" width="36.59765625" style="3648" customWidth="1"/>
    <col min="14592" max="14592" width="9.19921875" style="3648" customWidth="1"/>
    <col min="14593" max="14593" width="9.5" style="3648" customWidth="1"/>
    <col min="14594" max="14596" width="9.19921875" style="3648" customWidth="1"/>
    <col min="14597" max="14818" width="8" style="3648" customWidth="1"/>
    <col min="14819" max="14819" width="44.59765625" style="3648" customWidth="1"/>
    <col min="14820" max="14846" width="0" style="3648" hidden="1"/>
    <col min="14847" max="14847" width="36.59765625" style="3648" customWidth="1"/>
    <col min="14848" max="14848" width="9.19921875" style="3648" customWidth="1"/>
    <col min="14849" max="14849" width="9.5" style="3648" customWidth="1"/>
    <col min="14850" max="14852" width="9.19921875" style="3648" customWidth="1"/>
    <col min="14853" max="15074" width="8" style="3648" customWidth="1"/>
    <col min="15075" max="15075" width="44.59765625" style="3648" customWidth="1"/>
    <col min="15076" max="15102" width="0" style="3648" hidden="1"/>
    <col min="15103" max="15103" width="36.59765625" style="3648" customWidth="1"/>
    <col min="15104" max="15104" width="9.19921875" style="3648" customWidth="1"/>
    <col min="15105" max="15105" width="9.5" style="3648" customWidth="1"/>
    <col min="15106" max="15108" width="9.19921875" style="3648" customWidth="1"/>
    <col min="15109" max="15330" width="8" style="3648" customWidth="1"/>
    <col min="15331" max="15331" width="44.59765625" style="3648" customWidth="1"/>
    <col min="15332" max="15358" width="0" style="3648" hidden="1"/>
    <col min="15359" max="15359" width="36.59765625" style="3648" customWidth="1"/>
    <col min="15360" max="15360" width="9.19921875" style="3648" customWidth="1"/>
    <col min="15361" max="15361" width="9.5" style="3648" customWidth="1"/>
    <col min="15362" max="15364" width="9.19921875" style="3648" customWidth="1"/>
    <col min="15365" max="15586" width="8" style="3648" customWidth="1"/>
    <col min="15587" max="15587" width="44.59765625" style="3648" customWidth="1"/>
    <col min="15588" max="15614" width="0" style="3648" hidden="1"/>
    <col min="15615" max="15615" width="36.59765625" style="3648" customWidth="1"/>
    <col min="15616" max="15616" width="9.19921875" style="3648" customWidth="1"/>
    <col min="15617" max="15617" width="9.5" style="3648" customWidth="1"/>
    <col min="15618" max="15620" width="9.19921875" style="3648" customWidth="1"/>
    <col min="15621" max="15842" width="8" style="3648" customWidth="1"/>
    <col min="15843" max="15843" width="44.59765625" style="3648" customWidth="1"/>
    <col min="15844" max="15870" width="0" style="3648" hidden="1"/>
    <col min="15871" max="15871" width="36.59765625" style="3648" customWidth="1"/>
    <col min="15872" max="15872" width="9.19921875" style="3648" customWidth="1"/>
    <col min="15873" max="15873" width="9.5" style="3648" customWidth="1"/>
    <col min="15874" max="15876" width="9.19921875" style="3648" customWidth="1"/>
    <col min="15877" max="16098" width="8" style="3648" customWidth="1"/>
    <col min="16099" max="16099" width="44.59765625" style="3648" customWidth="1"/>
    <col min="16100" max="16126" width="0" style="3648" hidden="1"/>
    <col min="16127" max="16127" width="36.59765625" style="3648" customWidth="1"/>
    <col min="16128" max="16128" width="9.19921875" style="3648" customWidth="1"/>
    <col min="16129" max="16129" width="9.5" style="3648" customWidth="1"/>
    <col min="16130" max="16132" width="9.19921875" style="3648" customWidth="1"/>
    <col min="16133" max="16354" width="8" style="3648" customWidth="1"/>
    <col min="16355" max="16355" width="44.59765625" style="3648" customWidth="1"/>
    <col min="16356" max="16384" width="0" style="3648" hidden="1"/>
  </cols>
  <sheetData>
    <row r="1" spans="1:48" s="801" customFormat="1" ht="14.4" x14ac:dyDescent="0.3">
      <c r="A1" s="6084" t="s">
        <v>1649</v>
      </c>
      <c r="B1" s="6084"/>
      <c r="C1" s="6084"/>
      <c r="D1" s="6084"/>
      <c r="E1" s="6084"/>
      <c r="F1" s="3725"/>
      <c r="G1" s="3725"/>
    </row>
    <row r="2" spans="1:48" x14ac:dyDescent="0.25">
      <c r="A2" s="3645" t="s">
        <v>3993</v>
      </c>
      <c r="B2" s="3726"/>
      <c r="C2" s="3727"/>
      <c r="D2" s="3727"/>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row>
    <row r="3" spans="1:48" x14ac:dyDescent="0.25">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row>
    <row r="4" spans="1:48" x14ac:dyDescent="0.25">
      <c r="G4" s="3728" t="s">
        <v>3907</v>
      </c>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row>
    <row r="5" spans="1:48" s="3731" customFormat="1" ht="15.6" x14ac:dyDescent="0.25">
      <c r="A5" s="3729"/>
      <c r="B5" s="5194" t="s">
        <v>3994</v>
      </c>
      <c r="C5" s="3730" t="s">
        <v>3995</v>
      </c>
      <c r="D5" s="3730" t="s">
        <v>3996</v>
      </c>
      <c r="E5" s="3730" t="s">
        <v>3957</v>
      </c>
      <c r="F5" s="3730" t="s">
        <v>3958</v>
      </c>
      <c r="G5" s="3826" t="s">
        <v>3959</v>
      </c>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row>
    <row r="6" spans="1:48" x14ac:dyDescent="0.25">
      <c r="A6" s="3679" t="s">
        <v>3997</v>
      </c>
      <c r="B6" s="3738">
        <v>183042</v>
      </c>
      <c r="C6" s="3738">
        <v>170990</v>
      </c>
      <c r="D6" s="3738">
        <v>187133</v>
      </c>
      <c r="E6" s="3738">
        <v>209012</v>
      </c>
      <c r="F6" s="3738">
        <v>227951</v>
      </c>
      <c r="G6" s="3733">
        <v>249667</v>
      </c>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row>
    <row r="7" spans="1:48" x14ac:dyDescent="0.25">
      <c r="A7" s="3734" t="s">
        <v>3998</v>
      </c>
      <c r="B7" s="3735">
        <v>45420</v>
      </c>
      <c r="C7" s="3735">
        <v>46989</v>
      </c>
      <c r="D7" s="3735">
        <v>51284</v>
      </c>
      <c r="E7" s="3735">
        <v>55109</v>
      </c>
      <c r="F7" s="3735">
        <v>55361</v>
      </c>
      <c r="G7" s="3736">
        <v>63864</v>
      </c>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row>
    <row r="8" spans="1:48" ht="15.6" x14ac:dyDescent="0.25">
      <c r="A8" s="3737" t="s">
        <v>3999</v>
      </c>
      <c r="B8" s="3738">
        <v>69673</v>
      </c>
      <c r="C8" s="3738">
        <v>57523</v>
      </c>
      <c r="D8" s="3738">
        <v>58363</v>
      </c>
      <c r="E8" s="3738">
        <v>74164</v>
      </c>
      <c r="F8" s="3738">
        <v>87951</v>
      </c>
      <c r="G8" s="3733">
        <v>97740</v>
      </c>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row>
    <row r="9" spans="1:48" ht="15.6" x14ac:dyDescent="0.25">
      <c r="A9" s="3694" t="s">
        <v>4000</v>
      </c>
      <c r="B9" s="3739">
        <v>68258</v>
      </c>
      <c r="C9" s="3739">
        <v>57011</v>
      </c>
      <c r="D9" s="3739">
        <v>57979</v>
      </c>
      <c r="E9" s="3739">
        <v>73850</v>
      </c>
      <c r="F9" s="3739">
        <v>87870</v>
      </c>
      <c r="G9" s="3736">
        <v>97474</v>
      </c>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row>
    <row r="10" spans="1:48" x14ac:dyDescent="0.25">
      <c r="A10" s="3694" t="s">
        <v>4001</v>
      </c>
      <c r="B10" s="3739">
        <v>1870</v>
      </c>
      <c r="C10" s="3739">
        <v>2386</v>
      </c>
      <c r="D10" s="3739">
        <v>2654</v>
      </c>
      <c r="E10" s="3739">
        <v>2896</v>
      </c>
      <c r="F10" s="3739">
        <v>3257</v>
      </c>
      <c r="G10" s="3736">
        <v>3166</v>
      </c>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row>
    <row r="11" spans="1:48" ht="15.6" x14ac:dyDescent="0.25">
      <c r="A11" s="3694" t="s">
        <v>4002</v>
      </c>
      <c r="B11" s="3739">
        <v>3285</v>
      </c>
      <c r="C11" s="3739">
        <v>2898</v>
      </c>
      <c r="D11" s="3739">
        <v>3038</v>
      </c>
      <c r="E11" s="3739">
        <v>3209</v>
      </c>
      <c r="F11" s="3739">
        <v>3338</v>
      </c>
      <c r="G11" s="3736">
        <v>3432</v>
      </c>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row>
    <row r="12" spans="1:48" x14ac:dyDescent="0.25">
      <c r="A12" s="3679" t="s">
        <v>4003</v>
      </c>
      <c r="B12" s="3738">
        <v>266803</v>
      </c>
      <c r="C12" s="3738">
        <v>226577</v>
      </c>
      <c r="D12" s="3738">
        <v>239052</v>
      </c>
      <c r="E12" s="3738">
        <v>288393</v>
      </c>
      <c r="F12" s="3738">
        <v>321108</v>
      </c>
      <c r="G12" s="3733">
        <v>345929</v>
      </c>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row>
    <row r="13" spans="1:48" s="3743" customFormat="1" ht="26.4" x14ac:dyDescent="0.25">
      <c r="A13" s="3740" t="s">
        <v>4004</v>
      </c>
      <c r="B13" s="3741">
        <v>519518</v>
      </c>
      <c r="C13" s="3741">
        <v>455091</v>
      </c>
      <c r="D13" s="3741">
        <v>484548</v>
      </c>
      <c r="E13" s="3741">
        <v>571568</v>
      </c>
      <c r="F13" s="3741">
        <v>637010</v>
      </c>
      <c r="G13" s="3742">
        <v>693336</v>
      </c>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row>
    <row r="14" spans="1:48" s="3743" customFormat="1" ht="15.6" x14ac:dyDescent="0.25">
      <c r="A14" s="5195" t="s">
        <v>4005</v>
      </c>
      <c r="B14" s="5196">
        <v>29334</v>
      </c>
      <c r="C14" s="5197">
        <v>39580</v>
      </c>
      <c r="D14" s="5197">
        <v>49412</v>
      </c>
      <c r="E14" s="5197">
        <v>64043</v>
      </c>
      <c r="F14" s="5197">
        <v>79166</v>
      </c>
      <c r="G14" s="3744">
        <v>71034</v>
      </c>
      <c r="H14" s="3745"/>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row>
    <row r="15" spans="1:48" ht="15.6" x14ac:dyDescent="0.25">
      <c r="A15" s="3746" t="s">
        <v>4006</v>
      </c>
      <c r="B15" s="5198">
        <v>-14447</v>
      </c>
      <c r="C15" s="5199">
        <v>-28917</v>
      </c>
      <c r="D15" s="5199">
        <v>-42641</v>
      </c>
      <c r="E15" s="5199">
        <v>-43985</v>
      </c>
      <c r="F15" s="5199">
        <v>-46931</v>
      </c>
      <c r="G15" s="5200">
        <v>-37891</v>
      </c>
      <c r="H15" s="3747"/>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row>
    <row r="16" spans="1:48" x14ac:dyDescent="0.25">
      <c r="A16" s="5195" t="s">
        <v>4007</v>
      </c>
      <c r="B16" s="5201">
        <v>548852</v>
      </c>
      <c r="C16" s="5202">
        <v>494671</v>
      </c>
      <c r="D16" s="5202">
        <v>533960</v>
      </c>
      <c r="E16" s="5202">
        <v>635611</v>
      </c>
      <c r="F16" s="5202">
        <v>716177</v>
      </c>
      <c r="G16" s="3736">
        <v>764370</v>
      </c>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row>
    <row r="17" spans="1:48" x14ac:dyDescent="0.25">
      <c r="A17" s="3746" t="s">
        <v>4008</v>
      </c>
      <c r="B17" s="5203">
        <v>534405</v>
      </c>
      <c r="C17" s="5204">
        <v>465754</v>
      </c>
      <c r="D17" s="5204">
        <v>491319</v>
      </c>
      <c r="E17" s="5204">
        <v>591625</v>
      </c>
      <c r="F17" s="5204">
        <v>669246</v>
      </c>
      <c r="G17" s="3749">
        <v>726479</v>
      </c>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row>
    <row r="18" spans="1:48" x14ac:dyDescent="0.25">
      <c r="A18" s="3750" t="s">
        <v>3969</v>
      </c>
      <c r="B18" s="3741">
        <v>451280</v>
      </c>
      <c r="C18" s="3741">
        <v>404904</v>
      </c>
      <c r="D18" s="3741">
        <v>432528</v>
      </c>
      <c r="E18" s="3741">
        <v>493768</v>
      </c>
      <c r="F18" s="3741">
        <v>537186</v>
      </c>
      <c r="G18" s="3733">
        <v>580150</v>
      </c>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row>
    <row r="19" spans="1:48" x14ac:dyDescent="0.25">
      <c r="A19" s="3679" t="s">
        <v>4009</v>
      </c>
      <c r="B19" s="3732">
        <v>68238</v>
      </c>
      <c r="C19" s="3732">
        <v>50187</v>
      </c>
      <c r="D19" s="3732">
        <v>52020</v>
      </c>
      <c r="E19" s="3732">
        <v>77801</v>
      </c>
      <c r="F19" s="3732">
        <v>99824</v>
      </c>
      <c r="G19" s="3751">
        <v>113186</v>
      </c>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row>
    <row r="20" spans="1:48" x14ac:dyDescent="0.25">
      <c r="A20" s="3752" t="s">
        <v>4010</v>
      </c>
      <c r="B20" s="3739">
        <v>83125</v>
      </c>
      <c r="C20" s="3739">
        <v>60849</v>
      </c>
      <c r="D20" s="3739">
        <v>58791</v>
      </c>
      <c r="E20" s="3739">
        <v>97858</v>
      </c>
      <c r="F20" s="3739">
        <v>132060</v>
      </c>
      <c r="G20" s="3736">
        <v>146329</v>
      </c>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01"/>
      <c r="AL20" s="801"/>
      <c r="AM20" s="801"/>
      <c r="AN20" s="801"/>
      <c r="AO20" s="801"/>
      <c r="AP20" s="801"/>
      <c r="AQ20" s="801"/>
      <c r="AR20" s="801"/>
      <c r="AS20" s="801"/>
      <c r="AT20" s="801"/>
      <c r="AU20" s="801"/>
      <c r="AV20" s="801"/>
    </row>
    <row r="21" spans="1:48" x14ac:dyDescent="0.25">
      <c r="A21" s="3679" t="s">
        <v>4011</v>
      </c>
      <c r="B21" s="3753">
        <v>13.1</v>
      </c>
      <c r="C21" s="3753">
        <v>11</v>
      </c>
      <c r="D21" s="3753">
        <v>10.7</v>
      </c>
      <c r="E21" s="3753">
        <v>13.6</v>
      </c>
      <c r="F21" s="3753">
        <v>15.7</v>
      </c>
      <c r="G21" s="3593">
        <v>16.3</v>
      </c>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row>
    <row r="22" spans="1:48" s="3755" customFormat="1" x14ac:dyDescent="0.25">
      <c r="A22" s="3752" t="s">
        <v>4012</v>
      </c>
      <c r="B22" s="3754">
        <v>15.6</v>
      </c>
      <c r="C22" s="3754">
        <v>13.1</v>
      </c>
      <c r="D22" s="3754">
        <v>12</v>
      </c>
      <c r="E22" s="3754">
        <v>16.5</v>
      </c>
      <c r="F22" s="3754">
        <v>19.7</v>
      </c>
      <c r="G22" s="3544">
        <v>20.100000000000001</v>
      </c>
      <c r="I22" s="801"/>
      <c r="J22" s="801"/>
      <c r="K22" s="801"/>
      <c r="L22" s="801"/>
      <c r="M22" s="801"/>
      <c r="N22" s="801"/>
      <c r="O22" s="801"/>
      <c r="P22" s="801"/>
      <c r="Q22" s="801"/>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row>
    <row r="23" spans="1:48" x14ac:dyDescent="0.25">
      <c r="A23" s="3756"/>
      <c r="I23" s="801"/>
      <c r="J23" s="801"/>
      <c r="K23" s="801"/>
      <c r="L23" s="801"/>
      <c r="M23" s="801"/>
      <c r="N23" s="801"/>
      <c r="O23" s="801"/>
      <c r="P23" s="801"/>
      <c r="Q23" s="801"/>
      <c r="R23" s="801"/>
      <c r="S23" s="801"/>
      <c r="T23" s="801"/>
      <c r="U23" s="801"/>
      <c r="V23" s="801"/>
      <c r="W23" s="801"/>
      <c r="X23" s="801"/>
      <c r="Y23" s="801"/>
      <c r="Z23" s="801"/>
      <c r="AA23" s="801"/>
      <c r="AB23" s="801"/>
      <c r="AC23" s="801"/>
      <c r="AD23" s="801"/>
      <c r="AE23" s="801"/>
      <c r="AF23" s="801"/>
      <c r="AG23" s="801"/>
      <c r="AH23" s="801"/>
      <c r="AI23" s="801"/>
      <c r="AJ23" s="801"/>
      <c r="AK23" s="801"/>
      <c r="AL23" s="801"/>
      <c r="AM23" s="801"/>
      <c r="AN23" s="801"/>
      <c r="AO23" s="801"/>
      <c r="AP23" s="801"/>
      <c r="AQ23" s="801"/>
      <c r="AR23" s="801"/>
      <c r="AS23" s="801"/>
      <c r="AT23" s="801"/>
      <c r="AU23" s="801"/>
      <c r="AV23" s="801"/>
    </row>
    <row r="24" spans="1:48" x14ac:dyDescent="0.2">
      <c r="A24" s="3671" t="s">
        <v>4013</v>
      </c>
      <c r="B24" s="3757"/>
      <c r="C24" s="3758"/>
      <c r="D24" s="3758"/>
      <c r="I24" s="801"/>
      <c r="J24" s="801"/>
      <c r="K24" s="801"/>
      <c r="L24" s="801"/>
      <c r="M24" s="801"/>
      <c r="N24" s="801"/>
      <c r="O24" s="801"/>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row>
    <row r="25" spans="1:48" x14ac:dyDescent="0.2">
      <c r="A25" s="3671" t="s">
        <v>4014</v>
      </c>
      <c r="B25" s="3757"/>
      <c r="C25" s="3758"/>
      <c r="D25" s="3758"/>
      <c r="I25" s="801"/>
      <c r="J25" s="801"/>
      <c r="K25" s="801"/>
      <c r="L25" s="801"/>
      <c r="M25" s="801"/>
      <c r="N25" s="801"/>
      <c r="O25" s="801"/>
      <c r="P25" s="801"/>
      <c r="Q25" s="801"/>
      <c r="R25" s="801"/>
      <c r="S25" s="801"/>
      <c r="T25" s="801"/>
      <c r="U25" s="801"/>
      <c r="V25" s="801"/>
      <c r="W25" s="801"/>
      <c r="X25" s="801"/>
      <c r="Y25" s="801"/>
      <c r="Z25" s="801"/>
      <c r="AA25" s="801"/>
      <c r="AB25" s="801"/>
      <c r="AC25" s="801"/>
      <c r="AD25" s="801"/>
      <c r="AE25" s="801"/>
      <c r="AF25" s="801"/>
      <c r="AG25" s="801"/>
      <c r="AH25" s="801"/>
      <c r="AI25" s="801"/>
      <c r="AJ25" s="801"/>
      <c r="AK25" s="801"/>
      <c r="AL25" s="801"/>
      <c r="AM25" s="801"/>
      <c r="AN25" s="801"/>
      <c r="AO25" s="801"/>
      <c r="AP25" s="801"/>
      <c r="AQ25" s="801"/>
      <c r="AR25" s="801"/>
      <c r="AS25" s="801"/>
      <c r="AT25" s="801"/>
      <c r="AU25" s="801"/>
      <c r="AV25" s="801"/>
    </row>
    <row r="26" spans="1:48" x14ac:dyDescent="0.2">
      <c r="A26" s="3759" t="s">
        <v>4015</v>
      </c>
      <c r="B26" s="3757"/>
      <c r="C26" s="3758"/>
      <c r="D26" s="3758"/>
      <c r="I26" s="801"/>
      <c r="J26" s="801"/>
      <c r="K26" s="801"/>
      <c r="L26" s="801"/>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row>
    <row r="27" spans="1:48" x14ac:dyDescent="0.2">
      <c r="A27" s="3759" t="s">
        <v>4016</v>
      </c>
      <c r="B27" s="3757"/>
      <c r="C27" s="3758"/>
      <c r="D27" s="3758"/>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801"/>
      <c r="AP27" s="801"/>
      <c r="AQ27" s="801"/>
      <c r="AR27" s="801"/>
      <c r="AS27" s="801"/>
      <c r="AT27" s="801"/>
      <c r="AU27" s="801"/>
      <c r="AV27" s="801"/>
    </row>
    <row r="28" spans="1:48" x14ac:dyDescent="0.2">
      <c r="A28" s="3759" t="s">
        <v>4017</v>
      </c>
      <c r="B28" s="3757"/>
      <c r="C28" s="3758"/>
      <c r="D28" s="3758"/>
      <c r="I28" s="801"/>
      <c r="J28" s="801"/>
      <c r="K28" s="801"/>
      <c r="L28" s="801"/>
      <c r="M28" s="801"/>
      <c r="N28" s="801"/>
      <c r="O28" s="801"/>
      <c r="P28" s="801"/>
      <c r="Q28" s="801"/>
      <c r="R28" s="801"/>
      <c r="S28" s="801"/>
      <c r="T28" s="801"/>
      <c r="U28" s="801"/>
      <c r="V28" s="801"/>
      <c r="W28" s="801"/>
      <c r="X28" s="801"/>
      <c r="Y28" s="801"/>
      <c r="Z28" s="801"/>
      <c r="AA28" s="801"/>
      <c r="AB28" s="801"/>
      <c r="AC28" s="801"/>
      <c r="AD28" s="801"/>
      <c r="AE28" s="801"/>
      <c r="AF28" s="801"/>
      <c r="AG28" s="801"/>
      <c r="AH28" s="801"/>
      <c r="AI28" s="801"/>
      <c r="AJ28" s="801"/>
      <c r="AK28" s="801"/>
      <c r="AL28" s="801"/>
      <c r="AM28" s="801"/>
      <c r="AN28" s="801"/>
      <c r="AO28" s="801"/>
      <c r="AP28" s="801"/>
      <c r="AQ28" s="801"/>
      <c r="AR28" s="801"/>
      <c r="AS28" s="801"/>
      <c r="AT28" s="801"/>
      <c r="AU28" s="801"/>
      <c r="AV28" s="801"/>
    </row>
    <row r="29" spans="1:48" x14ac:dyDescent="0.2">
      <c r="A29" s="3760" t="s">
        <v>4018</v>
      </c>
      <c r="B29" s="3757"/>
      <c r="C29" s="3758"/>
      <c r="D29" s="3758"/>
      <c r="I29" s="801"/>
      <c r="J29" s="801"/>
      <c r="K29" s="801"/>
      <c r="L29" s="801"/>
      <c r="M29" s="801"/>
      <c r="N29" s="801"/>
      <c r="O29" s="801"/>
      <c r="P29" s="801"/>
      <c r="Q29" s="801"/>
      <c r="R29" s="801"/>
      <c r="S29" s="801"/>
      <c r="T29" s="801"/>
      <c r="U29" s="801"/>
      <c r="V29" s="801"/>
      <c r="W29" s="801"/>
      <c r="X29" s="801"/>
      <c r="Y29" s="801"/>
      <c r="Z29" s="801"/>
      <c r="AA29" s="801"/>
      <c r="AB29" s="801"/>
      <c r="AC29" s="801"/>
      <c r="AD29" s="801"/>
      <c r="AE29" s="801"/>
      <c r="AF29" s="801"/>
      <c r="AG29" s="801"/>
      <c r="AH29" s="801"/>
      <c r="AI29" s="801"/>
      <c r="AJ29" s="801"/>
      <c r="AK29" s="801"/>
      <c r="AL29" s="801"/>
      <c r="AM29" s="801"/>
      <c r="AN29" s="801"/>
      <c r="AO29" s="801"/>
      <c r="AP29" s="801"/>
      <c r="AQ29" s="801"/>
      <c r="AR29" s="801"/>
      <c r="AS29" s="801"/>
      <c r="AT29" s="801"/>
      <c r="AU29" s="801"/>
      <c r="AV29" s="801"/>
    </row>
    <row r="30" spans="1:48" x14ac:dyDescent="0.25">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row>
    <row r="31" spans="1:48" x14ac:dyDescent="0.25">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row>
    <row r="32" spans="1:48" x14ac:dyDescent="0.25">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row>
  </sheetData>
  <mergeCells count="1">
    <mergeCell ref="A1:E1"/>
  </mergeCells>
  <hyperlinks>
    <hyperlink ref="A1" location="CONTENT!A1" display="Back to Table of Contents" xr:uid="{54B8233E-79B0-426A-A797-AD173BA2CB16}"/>
    <hyperlink ref="A1:E1" location="CONTENT!B90" display="Back to Table of Contents" xr:uid="{EEBC7299-B0CA-4E91-8DB0-619B9EFDCB55}"/>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2E102-F7AB-4343-B383-71D80A9265AD}">
  <dimension ref="A1:V153"/>
  <sheetViews>
    <sheetView workbookViewId="0">
      <selection sqref="A1:E1"/>
    </sheetView>
  </sheetViews>
  <sheetFormatPr defaultColWidth="0" defaultRowHeight="13.2" x14ac:dyDescent="0.3"/>
  <cols>
    <col min="1" max="1" width="45.09765625" style="3646" customWidth="1"/>
    <col min="2" max="3" width="9.5" style="3762" customWidth="1"/>
    <col min="4" max="7" width="9.5" style="3646" customWidth="1"/>
    <col min="8" max="9" width="8" style="3646" customWidth="1"/>
    <col min="10" max="10" width="9.19921875" style="3646" bestFit="1" customWidth="1"/>
    <col min="11" max="11" width="8" style="3646" customWidth="1"/>
    <col min="12" max="14" width="9.19921875" style="3646" bestFit="1" customWidth="1"/>
    <col min="15" max="15" width="9.59765625" style="3646" bestFit="1" customWidth="1"/>
    <col min="16" max="230" width="8" style="3646" customWidth="1"/>
    <col min="231" max="231" width="44.3984375" style="3646" customWidth="1"/>
    <col min="232" max="256" width="0" style="3646" hidden="1"/>
    <col min="257" max="257" width="45.09765625" style="3646" customWidth="1"/>
    <col min="258" max="262" width="8.19921875" style="3646" customWidth="1"/>
    <col min="263" max="265" width="8" style="3646" customWidth="1"/>
    <col min="266" max="266" width="9" style="3646" bestFit="1" customWidth="1"/>
    <col min="267" max="267" width="8" style="3646" customWidth="1"/>
    <col min="268" max="270" width="8.19921875" style="3646" bestFit="1" customWidth="1"/>
    <col min="271" max="271" width="9.5" style="3646" bestFit="1" customWidth="1"/>
    <col min="272" max="486" width="8" style="3646" customWidth="1"/>
    <col min="487" max="487" width="44.3984375" style="3646" customWidth="1"/>
    <col min="488" max="512" width="0" style="3646" hidden="1"/>
    <col min="513" max="513" width="45.09765625" style="3646" customWidth="1"/>
    <col min="514" max="518" width="8.19921875" style="3646" customWidth="1"/>
    <col min="519" max="521" width="8" style="3646" customWidth="1"/>
    <col min="522" max="522" width="9" style="3646" bestFit="1" customWidth="1"/>
    <col min="523" max="523" width="8" style="3646" customWidth="1"/>
    <col min="524" max="526" width="8.19921875" style="3646" bestFit="1" customWidth="1"/>
    <col min="527" max="527" width="9.5" style="3646" bestFit="1" customWidth="1"/>
    <col min="528" max="742" width="8" style="3646" customWidth="1"/>
    <col min="743" max="743" width="44.3984375" style="3646" customWidth="1"/>
    <col min="744" max="768" width="0" style="3646" hidden="1"/>
    <col min="769" max="769" width="45.09765625" style="3646" customWidth="1"/>
    <col min="770" max="774" width="8.19921875" style="3646" customWidth="1"/>
    <col min="775" max="777" width="8" style="3646" customWidth="1"/>
    <col min="778" max="778" width="9" style="3646" bestFit="1" customWidth="1"/>
    <col min="779" max="779" width="8" style="3646" customWidth="1"/>
    <col min="780" max="782" width="8.19921875" style="3646" bestFit="1" customWidth="1"/>
    <col min="783" max="783" width="9.5" style="3646" bestFit="1" customWidth="1"/>
    <col min="784" max="998" width="8" style="3646" customWidth="1"/>
    <col min="999" max="999" width="44.3984375" style="3646" customWidth="1"/>
    <col min="1000" max="1024" width="0" style="3646" hidden="1"/>
    <col min="1025" max="1025" width="45.09765625" style="3646" customWidth="1"/>
    <col min="1026" max="1030" width="8.19921875" style="3646" customWidth="1"/>
    <col min="1031" max="1033" width="8" style="3646" customWidth="1"/>
    <col min="1034" max="1034" width="9" style="3646" bestFit="1" customWidth="1"/>
    <col min="1035" max="1035" width="8" style="3646" customWidth="1"/>
    <col min="1036" max="1038" width="8.19921875" style="3646" bestFit="1" customWidth="1"/>
    <col min="1039" max="1039" width="9.5" style="3646" bestFit="1" customWidth="1"/>
    <col min="1040" max="1254" width="8" style="3646" customWidth="1"/>
    <col min="1255" max="1255" width="44.3984375" style="3646" customWidth="1"/>
    <col min="1256" max="1280" width="0" style="3646" hidden="1"/>
    <col min="1281" max="1281" width="45.09765625" style="3646" customWidth="1"/>
    <col min="1282" max="1286" width="8.19921875" style="3646" customWidth="1"/>
    <col min="1287" max="1289" width="8" style="3646" customWidth="1"/>
    <col min="1290" max="1290" width="9" style="3646" bestFit="1" customWidth="1"/>
    <col min="1291" max="1291" width="8" style="3646" customWidth="1"/>
    <col min="1292" max="1294" width="8.19921875" style="3646" bestFit="1" customWidth="1"/>
    <col min="1295" max="1295" width="9.5" style="3646" bestFit="1" customWidth="1"/>
    <col min="1296" max="1510" width="8" style="3646" customWidth="1"/>
    <col min="1511" max="1511" width="44.3984375" style="3646" customWidth="1"/>
    <col min="1512" max="1536" width="0" style="3646" hidden="1"/>
    <col min="1537" max="1537" width="45.09765625" style="3646" customWidth="1"/>
    <col min="1538" max="1542" width="8.19921875" style="3646" customWidth="1"/>
    <col min="1543" max="1545" width="8" style="3646" customWidth="1"/>
    <col min="1546" max="1546" width="9" style="3646" bestFit="1" customWidth="1"/>
    <col min="1547" max="1547" width="8" style="3646" customWidth="1"/>
    <col min="1548" max="1550" width="8.19921875" style="3646" bestFit="1" customWidth="1"/>
    <col min="1551" max="1551" width="9.5" style="3646" bestFit="1" customWidth="1"/>
    <col min="1552" max="1766" width="8" style="3646" customWidth="1"/>
    <col min="1767" max="1767" width="44.3984375" style="3646" customWidth="1"/>
    <col min="1768" max="1792" width="0" style="3646" hidden="1"/>
    <col min="1793" max="1793" width="45.09765625" style="3646" customWidth="1"/>
    <col min="1794" max="1798" width="8.19921875" style="3646" customWidth="1"/>
    <col min="1799" max="1801" width="8" style="3646" customWidth="1"/>
    <col min="1802" max="1802" width="9" style="3646" bestFit="1" customWidth="1"/>
    <col min="1803" max="1803" width="8" style="3646" customWidth="1"/>
    <col min="1804" max="1806" width="8.19921875" style="3646" bestFit="1" customWidth="1"/>
    <col min="1807" max="1807" width="9.5" style="3646" bestFit="1" customWidth="1"/>
    <col min="1808" max="2022" width="8" style="3646" customWidth="1"/>
    <col min="2023" max="2023" width="44.3984375" style="3646" customWidth="1"/>
    <col min="2024" max="2048" width="0" style="3646" hidden="1"/>
    <col min="2049" max="2049" width="45.09765625" style="3646" customWidth="1"/>
    <col min="2050" max="2054" width="8.19921875" style="3646" customWidth="1"/>
    <col min="2055" max="2057" width="8" style="3646" customWidth="1"/>
    <col min="2058" max="2058" width="9" style="3646" bestFit="1" customWidth="1"/>
    <col min="2059" max="2059" width="8" style="3646" customWidth="1"/>
    <col min="2060" max="2062" width="8.19921875" style="3646" bestFit="1" customWidth="1"/>
    <col min="2063" max="2063" width="9.5" style="3646" bestFit="1" customWidth="1"/>
    <col min="2064" max="2278" width="8" style="3646" customWidth="1"/>
    <col min="2279" max="2279" width="44.3984375" style="3646" customWidth="1"/>
    <col min="2280" max="2304" width="0" style="3646" hidden="1"/>
    <col min="2305" max="2305" width="45.09765625" style="3646" customWidth="1"/>
    <col min="2306" max="2310" width="8.19921875" style="3646" customWidth="1"/>
    <col min="2311" max="2313" width="8" style="3646" customWidth="1"/>
    <col min="2314" max="2314" width="9" style="3646" bestFit="1" customWidth="1"/>
    <col min="2315" max="2315" width="8" style="3646" customWidth="1"/>
    <col min="2316" max="2318" width="8.19921875" style="3646" bestFit="1" customWidth="1"/>
    <col min="2319" max="2319" width="9.5" style="3646" bestFit="1" customWidth="1"/>
    <col min="2320" max="2534" width="8" style="3646" customWidth="1"/>
    <col min="2535" max="2535" width="44.3984375" style="3646" customWidth="1"/>
    <col min="2536" max="2560" width="0" style="3646" hidden="1"/>
    <col min="2561" max="2561" width="45.09765625" style="3646" customWidth="1"/>
    <col min="2562" max="2566" width="8.19921875" style="3646" customWidth="1"/>
    <col min="2567" max="2569" width="8" style="3646" customWidth="1"/>
    <col min="2570" max="2570" width="9" style="3646" bestFit="1" customWidth="1"/>
    <col min="2571" max="2571" width="8" style="3646" customWidth="1"/>
    <col min="2572" max="2574" width="8.19921875" style="3646" bestFit="1" customWidth="1"/>
    <col min="2575" max="2575" width="9.5" style="3646" bestFit="1" customWidth="1"/>
    <col min="2576" max="2790" width="8" style="3646" customWidth="1"/>
    <col min="2791" max="2791" width="44.3984375" style="3646" customWidth="1"/>
    <col min="2792" max="2816" width="0" style="3646" hidden="1"/>
    <col min="2817" max="2817" width="45.09765625" style="3646" customWidth="1"/>
    <col min="2818" max="2822" width="8.19921875" style="3646" customWidth="1"/>
    <col min="2823" max="2825" width="8" style="3646" customWidth="1"/>
    <col min="2826" max="2826" width="9" style="3646" bestFit="1" customWidth="1"/>
    <col min="2827" max="2827" width="8" style="3646" customWidth="1"/>
    <col min="2828" max="2830" width="8.19921875" style="3646" bestFit="1" customWidth="1"/>
    <col min="2831" max="2831" width="9.5" style="3646" bestFit="1" customWidth="1"/>
    <col min="2832" max="3046" width="8" style="3646" customWidth="1"/>
    <col min="3047" max="3047" width="44.3984375" style="3646" customWidth="1"/>
    <col min="3048" max="3072" width="0" style="3646" hidden="1"/>
    <col min="3073" max="3073" width="45.09765625" style="3646" customWidth="1"/>
    <col min="3074" max="3078" width="8.19921875" style="3646" customWidth="1"/>
    <col min="3079" max="3081" width="8" style="3646" customWidth="1"/>
    <col min="3082" max="3082" width="9" style="3646" bestFit="1" customWidth="1"/>
    <col min="3083" max="3083" width="8" style="3646" customWidth="1"/>
    <col min="3084" max="3086" width="8.19921875" style="3646" bestFit="1" customWidth="1"/>
    <col min="3087" max="3087" width="9.5" style="3646" bestFit="1" customWidth="1"/>
    <col min="3088" max="3302" width="8" style="3646" customWidth="1"/>
    <col min="3303" max="3303" width="44.3984375" style="3646" customWidth="1"/>
    <col min="3304" max="3328" width="0" style="3646" hidden="1"/>
    <col min="3329" max="3329" width="45.09765625" style="3646" customWidth="1"/>
    <col min="3330" max="3334" width="8.19921875" style="3646" customWidth="1"/>
    <col min="3335" max="3337" width="8" style="3646" customWidth="1"/>
    <col min="3338" max="3338" width="9" style="3646" bestFit="1" customWidth="1"/>
    <col min="3339" max="3339" width="8" style="3646" customWidth="1"/>
    <col min="3340" max="3342" width="8.19921875" style="3646" bestFit="1" customWidth="1"/>
    <col min="3343" max="3343" width="9.5" style="3646" bestFit="1" customWidth="1"/>
    <col min="3344" max="3558" width="8" style="3646" customWidth="1"/>
    <col min="3559" max="3559" width="44.3984375" style="3646" customWidth="1"/>
    <col min="3560" max="3584" width="0" style="3646" hidden="1"/>
    <col min="3585" max="3585" width="45.09765625" style="3646" customWidth="1"/>
    <col min="3586" max="3590" width="8.19921875" style="3646" customWidth="1"/>
    <col min="3591" max="3593" width="8" style="3646" customWidth="1"/>
    <col min="3594" max="3594" width="9" style="3646" bestFit="1" customWidth="1"/>
    <col min="3595" max="3595" width="8" style="3646" customWidth="1"/>
    <col min="3596" max="3598" width="8.19921875" style="3646" bestFit="1" customWidth="1"/>
    <col min="3599" max="3599" width="9.5" style="3646" bestFit="1" customWidth="1"/>
    <col min="3600" max="3814" width="8" style="3646" customWidth="1"/>
    <col min="3815" max="3815" width="44.3984375" style="3646" customWidth="1"/>
    <col min="3816" max="3840" width="0" style="3646" hidden="1"/>
    <col min="3841" max="3841" width="45.09765625" style="3646" customWidth="1"/>
    <col min="3842" max="3846" width="8.19921875" style="3646" customWidth="1"/>
    <col min="3847" max="3849" width="8" style="3646" customWidth="1"/>
    <col min="3850" max="3850" width="9" style="3646" bestFit="1" customWidth="1"/>
    <col min="3851" max="3851" width="8" style="3646" customWidth="1"/>
    <col min="3852" max="3854" width="8.19921875" style="3646" bestFit="1" customWidth="1"/>
    <col min="3855" max="3855" width="9.5" style="3646" bestFit="1" customWidth="1"/>
    <col min="3856" max="4070" width="8" style="3646" customWidth="1"/>
    <col min="4071" max="4071" width="44.3984375" style="3646" customWidth="1"/>
    <col min="4072" max="4096" width="0" style="3646" hidden="1"/>
    <col min="4097" max="4097" width="45.09765625" style="3646" customWidth="1"/>
    <col min="4098" max="4102" width="8.19921875" style="3646" customWidth="1"/>
    <col min="4103" max="4105" width="8" style="3646" customWidth="1"/>
    <col min="4106" max="4106" width="9" style="3646" bestFit="1" customWidth="1"/>
    <col min="4107" max="4107" width="8" style="3646" customWidth="1"/>
    <col min="4108" max="4110" width="8.19921875" style="3646" bestFit="1" customWidth="1"/>
    <col min="4111" max="4111" width="9.5" style="3646" bestFit="1" customWidth="1"/>
    <col min="4112" max="4326" width="8" style="3646" customWidth="1"/>
    <col min="4327" max="4327" width="44.3984375" style="3646" customWidth="1"/>
    <col min="4328" max="4352" width="0" style="3646" hidden="1"/>
    <col min="4353" max="4353" width="45.09765625" style="3646" customWidth="1"/>
    <col min="4354" max="4358" width="8.19921875" style="3646" customWidth="1"/>
    <col min="4359" max="4361" width="8" style="3646" customWidth="1"/>
    <col min="4362" max="4362" width="9" style="3646" bestFit="1" customWidth="1"/>
    <col min="4363" max="4363" width="8" style="3646" customWidth="1"/>
    <col min="4364" max="4366" width="8.19921875" style="3646" bestFit="1" customWidth="1"/>
    <col min="4367" max="4367" width="9.5" style="3646" bestFit="1" customWidth="1"/>
    <col min="4368" max="4582" width="8" style="3646" customWidth="1"/>
    <col min="4583" max="4583" width="44.3984375" style="3646" customWidth="1"/>
    <col min="4584" max="4608" width="0" style="3646" hidden="1"/>
    <col min="4609" max="4609" width="45.09765625" style="3646" customWidth="1"/>
    <col min="4610" max="4614" width="8.19921875" style="3646" customWidth="1"/>
    <col min="4615" max="4617" width="8" style="3646" customWidth="1"/>
    <col min="4618" max="4618" width="9" style="3646" bestFit="1" customWidth="1"/>
    <col min="4619" max="4619" width="8" style="3646" customWidth="1"/>
    <col min="4620" max="4622" width="8.19921875" style="3646" bestFit="1" customWidth="1"/>
    <col min="4623" max="4623" width="9.5" style="3646" bestFit="1" customWidth="1"/>
    <col min="4624" max="4838" width="8" style="3646" customWidth="1"/>
    <col min="4839" max="4839" width="44.3984375" style="3646" customWidth="1"/>
    <col min="4840" max="4864" width="0" style="3646" hidden="1"/>
    <col min="4865" max="4865" width="45.09765625" style="3646" customWidth="1"/>
    <col min="4866" max="4870" width="8.19921875" style="3646" customWidth="1"/>
    <col min="4871" max="4873" width="8" style="3646" customWidth="1"/>
    <col min="4874" max="4874" width="9" style="3646" bestFit="1" customWidth="1"/>
    <col min="4875" max="4875" width="8" style="3646" customWidth="1"/>
    <col min="4876" max="4878" width="8.19921875" style="3646" bestFit="1" customWidth="1"/>
    <col min="4879" max="4879" width="9.5" style="3646" bestFit="1" customWidth="1"/>
    <col min="4880" max="5094" width="8" style="3646" customWidth="1"/>
    <col min="5095" max="5095" width="44.3984375" style="3646" customWidth="1"/>
    <col min="5096" max="5120" width="0" style="3646" hidden="1"/>
    <col min="5121" max="5121" width="45.09765625" style="3646" customWidth="1"/>
    <col min="5122" max="5126" width="8.19921875" style="3646" customWidth="1"/>
    <col min="5127" max="5129" width="8" style="3646" customWidth="1"/>
    <col min="5130" max="5130" width="9" style="3646" bestFit="1" customWidth="1"/>
    <col min="5131" max="5131" width="8" style="3646" customWidth="1"/>
    <col min="5132" max="5134" width="8.19921875" style="3646" bestFit="1" customWidth="1"/>
    <col min="5135" max="5135" width="9.5" style="3646" bestFit="1" customWidth="1"/>
    <col min="5136" max="5350" width="8" style="3646" customWidth="1"/>
    <col min="5351" max="5351" width="44.3984375" style="3646" customWidth="1"/>
    <col min="5352" max="5376" width="0" style="3646" hidden="1"/>
    <col min="5377" max="5377" width="45.09765625" style="3646" customWidth="1"/>
    <col min="5378" max="5382" width="8.19921875" style="3646" customWidth="1"/>
    <col min="5383" max="5385" width="8" style="3646" customWidth="1"/>
    <col min="5386" max="5386" width="9" style="3646" bestFit="1" customWidth="1"/>
    <col min="5387" max="5387" width="8" style="3646" customWidth="1"/>
    <col min="5388" max="5390" width="8.19921875" style="3646" bestFit="1" customWidth="1"/>
    <col min="5391" max="5391" width="9.5" style="3646" bestFit="1" customWidth="1"/>
    <col min="5392" max="5606" width="8" style="3646" customWidth="1"/>
    <col min="5607" max="5607" width="44.3984375" style="3646" customWidth="1"/>
    <col min="5608" max="5632" width="0" style="3646" hidden="1"/>
    <col min="5633" max="5633" width="45.09765625" style="3646" customWidth="1"/>
    <col min="5634" max="5638" width="8.19921875" style="3646" customWidth="1"/>
    <col min="5639" max="5641" width="8" style="3646" customWidth="1"/>
    <col min="5642" max="5642" width="9" style="3646" bestFit="1" customWidth="1"/>
    <col min="5643" max="5643" width="8" style="3646" customWidth="1"/>
    <col min="5644" max="5646" width="8.19921875" style="3646" bestFit="1" customWidth="1"/>
    <col min="5647" max="5647" width="9.5" style="3646" bestFit="1" customWidth="1"/>
    <col min="5648" max="5862" width="8" style="3646" customWidth="1"/>
    <col min="5863" max="5863" width="44.3984375" style="3646" customWidth="1"/>
    <col min="5864" max="5888" width="0" style="3646" hidden="1"/>
    <col min="5889" max="5889" width="45.09765625" style="3646" customWidth="1"/>
    <col min="5890" max="5894" width="8.19921875" style="3646" customWidth="1"/>
    <col min="5895" max="5897" width="8" style="3646" customWidth="1"/>
    <col min="5898" max="5898" width="9" style="3646" bestFit="1" customWidth="1"/>
    <col min="5899" max="5899" width="8" style="3646" customWidth="1"/>
    <col min="5900" max="5902" width="8.19921875" style="3646" bestFit="1" customWidth="1"/>
    <col min="5903" max="5903" width="9.5" style="3646" bestFit="1" customWidth="1"/>
    <col min="5904" max="6118" width="8" style="3646" customWidth="1"/>
    <col min="6119" max="6119" width="44.3984375" style="3646" customWidth="1"/>
    <col min="6120" max="6144" width="0" style="3646" hidden="1"/>
    <col min="6145" max="6145" width="45.09765625" style="3646" customWidth="1"/>
    <col min="6146" max="6150" width="8.19921875" style="3646" customWidth="1"/>
    <col min="6151" max="6153" width="8" style="3646" customWidth="1"/>
    <col min="6154" max="6154" width="9" style="3646" bestFit="1" customWidth="1"/>
    <col min="6155" max="6155" width="8" style="3646" customWidth="1"/>
    <col min="6156" max="6158" width="8.19921875" style="3646" bestFit="1" customWidth="1"/>
    <col min="6159" max="6159" width="9.5" style="3646" bestFit="1" customWidth="1"/>
    <col min="6160" max="6374" width="8" style="3646" customWidth="1"/>
    <col min="6375" max="6375" width="44.3984375" style="3646" customWidth="1"/>
    <col min="6376" max="6400" width="0" style="3646" hidden="1"/>
    <col min="6401" max="6401" width="45.09765625" style="3646" customWidth="1"/>
    <col min="6402" max="6406" width="8.19921875" style="3646" customWidth="1"/>
    <col min="6407" max="6409" width="8" style="3646" customWidth="1"/>
    <col min="6410" max="6410" width="9" style="3646" bestFit="1" customWidth="1"/>
    <col min="6411" max="6411" width="8" style="3646" customWidth="1"/>
    <col min="6412" max="6414" width="8.19921875" style="3646" bestFit="1" customWidth="1"/>
    <col min="6415" max="6415" width="9.5" style="3646" bestFit="1" customWidth="1"/>
    <col min="6416" max="6630" width="8" style="3646" customWidth="1"/>
    <col min="6631" max="6631" width="44.3984375" style="3646" customWidth="1"/>
    <col min="6632" max="6656" width="0" style="3646" hidden="1"/>
    <col min="6657" max="6657" width="45.09765625" style="3646" customWidth="1"/>
    <col min="6658" max="6662" width="8.19921875" style="3646" customWidth="1"/>
    <col min="6663" max="6665" width="8" style="3646" customWidth="1"/>
    <col min="6666" max="6666" width="9" style="3646" bestFit="1" customWidth="1"/>
    <col min="6667" max="6667" width="8" style="3646" customWidth="1"/>
    <col min="6668" max="6670" width="8.19921875" style="3646" bestFit="1" customWidth="1"/>
    <col min="6671" max="6671" width="9.5" style="3646" bestFit="1" customWidth="1"/>
    <col min="6672" max="6886" width="8" style="3646" customWidth="1"/>
    <col min="6887" max="6887" width="44.3984375" style="3646" customWidth="1"/>
    <col min="6888" max="6912" width="0" style="3646" hidden="1"/>
    <col min="6913" max="6913" width="45.09765625" style="3646" customWidth="1"/>
    <col min="6914" max="6918" width="8.19921875" style="3646" customWidth="1"/>
    <col min="6919" max="6921" width="8" style="3646" customWidth="1"/>
    <col min="6922" max="6922" width="9" style="3646" bestFit="1" customWidth="1"/>
    <col min="6923" max="6923" width="8" style="3646" customWidth="1"/>
    <col min="6924" max="6926" width="8.19921875" style="3646" bestFit="1" customWidth="1"/>
    <col min="6927" max="6927" width="9.5" style="3646" bestFit="1" customWidth="1"/>
    <col min="6928" max="7142" width="8" style="3646" customWidth="1"/>
    <col min="7143" max="7143" width="44.3984375" style="3646" customWidth="1"/>
    <col min="7144" max="7168" width="0" style="3646" hidden="1"/>
    <col min="7169" max="7169" width="45.09765625" style="3646" customWidth="1"/>
    <col min="7170" max="7174" width="8.19921875" style="3646" customWidth="1"/>
    <col min="7175" max="7177" width="8" style="3646" customWidth="1"/>
    <col min="7178" max="7178" width="9" style="3646" bestFit="1" customWidth="1"/>
    <col min="7179" max="7179" width="8" style="3646" customWidth="1"/>
    <col min="7180" max="7182" width="8.19921875" style="3646" bestFit="1" customWidth="1"/>
    <col min="7183" max="7183" width="9.5" style="3646" bestFit="1" customWidth="1"/>
    <col min="7184" max="7398" width="8" style="3646" customWidth="1"/>
    <col min="7399" max="7399" width="44.3984375" style="3646" customWidth="1"/>
    <col min="7400" max="7424" width="0" style="3646" hidden="1"/>
    <col min="7425" max="7425" width="45.09765625" style="3646" customWidth="1"/>
    <col min="7426" max="7430" width="8.19921875" style="3646" customWidth="1"/>
    <col min="7431" max="7433" width="8" style="3646" customWidth="1"/>
    <col min="7434" max="7434" width="9" style="3646" bestFit="1" customWidth="1"/>
    <col min="7435" max="7435" width="8" style="3646" customWidth="1"/>
    <col min="7436" max="7438" width="8.19921875" style="3646" bestFit="1" customWidth="1"/>
    <col min="7439" max="7439" width="9.5" style="3646" bestFit="1" customWidth="1"/>
    <col min="7440" max="7654" width="8" style="3646" customWidth="1"/>
    <col min="7655" max="7655" width="44.3984375" style="3646" customWidth="1"/>
    <col min="7656" max="7680" width="0" style="3646" hidden="1"/>
    <col min="7681" max="7681" width="45.09765625" style="3646" customWidth="1"/>
    <col min="7682" max="7686" width="8.19921875" style="3646" customWidth="1"/>
    <col min="7687" max="7689" width="8" style="3646" customWidth="1"/>
    <col min="7690" max="7690" width="9" style="3646" bestFit="1" customWidth="1"/>
    <col min="7691" max="7691" width="8" style="3646" customWidth="1"/>
    <col min="7692" max="7694" width="8.19921875" style="3646" bestFit="1" customWidth="1"/>
    <col min="7695" max="7695" width="9.5" style="3646" bestFit="1" customWidth="1"/>
    <col min="7696" max="7910" width="8" style="3646" customWidth="1"/>
    <col min="7911" max="7911" width="44.3984375" style="3646" customWidth="1"/>
    <col min="7912" max="7936" width="0" style="3646" hidden="1"/>
    <col min="7937" max="7937" width="45.09765625" style="3646" customWidth="1"/>
    <col min="7938" max="7942" width="8.19921875" style="3646" customWidth="1"/>
    <col min="7943" max="7945" width="8" style="3646" customWidth="1"/>
    <col min="7946" max="7946" width="9" style="3646" bestFit="1" customWidth="1"/>
    <col min="7947" max="7947" width="8" style="3646" customWidth="1"/>
    <col min="7948" max="7950" width="8.19921875" style="3646" bestFit="1" customWidth="1"/>
    <col min="7951" max="7951" width="9.5" style="3646" bestFit="1" customWidth="1"/>
    <col min="7952" max="8166" width="8" style="3646" customWidth="1"/>
    <col min="8167" max="8167" width="44.3984375" style="3646" customWidth="1"/>
    <col min="8168" max="8192" width="0" style="3646" hidden="1"/>
    <col min="8193" max="8193" width="45.09765625" style="3646" customWidth="1"/>
    <col min="8194" max="8198" width="8.19921875" style="3646" customWidth="1"/>
    <col min="8199" max="8201" width="8" style="3646" customWidth="1"/>
    <col min="8202" max="8202" width="9" style="3646" bestFit="1" customWidth="1"/>
    <col min="8203" max="8203" width="8" style="3646" customWidth="1"/>
    <col min="8204" max="8206" width="8.19921875" style="3646" bestFit="1" customWidth="1"/>
    <col min="8207" max="8207" width="9.5" style="3646" bestFit="1" customWidth="1"/>
    <col min="8208" max="8422" width="8" style="3646" customWidth="1"/>
    <col min="8423" max="8423" width="44.3984375" style="3646" customWidth="1"/>
    <col min="8424" max="8448" width="0" style="3646" hidden="1"/>
    <col min="8449" max="8449" width="45.09765625" style="3646" customWidth="1"/>
    <col min="8450" max="8454" width="8.19921875" style="3646" customWidth="1"/>
    <col min="8455" max="8457" width="8" style="3646" customWidth="1"/>
    <col min="8458" max="8458" width="9" style="3646" bestFit="1" customWidth="1"/>
    <col min="8459" max="8459" width="8" style="3646" customWidth="1"/>
    <col min="8460" max="8462" width="8.19921875" style="3646" bestFit="1" customWidth="1"/>
    <col min="8463" max="8463" width="9.5" style="3646" bestFit="1" customWidth="1"/>
    <col min="8464" max="8678" width="8" style="3646" customWidth="1"/>
    <col min="8679" max="8679" width="44.3984375" style="3646" customWidth="1"/>
    <col min="8680" max="8704" width="0" style="3646" hidden="1"/>
    <col min="8705" max="8705" width="45.09765625" style="3646" customWidth="1"/>
    <col min="8706" max="8710" width="8.19921875" style="3646" customWidth="1"/>
    <col min="8711" max="8713" width="8" style="3646" customWidth="1"/>
    <col min="8714" max="8714" width="9" style="3646" bestFit="1" customWidth="1"/>
    <col min="8715" max="8715" width="8" style="3646" customWidth="1"/>
    <col min="8716" max="8718" width="8.19921875" style="3646" bestFit="1" customWidth="1"/>
    <col min="8719" max="8719" width="9.5" style="3646" bestFit="1" customWidth="1"/>
    <col min="8720" max="8934" width="8" style="3646" customWidth="1"/>
    <col min="8935" max="8935" width="44.3984375" style="3646" customWidth="1"/>
    <col min="8936" max="8960" width="0" style="3646" hidden="1"/>
    <col min="8961" max="8961" width="45.09765625" style="3646" customWidth="1"/>
    <col min="8962" max="8966" width="8.19921875" style="3646" customWidth="1"/>
    <col min="8967" max="8969" width="8" style="3646" customWidth="1"/>
    <col min="8970" max="8970" width="9" style="3646" bestFit="1" customWidth="1"/>
    <col min="8971" max="8971" width="8" style="3646" customWidth="1"/>
    <col min="8972" max="8974" width="8.19921875" style="3646" bestFit="1" customWidth="1"/>
    <col min="8975" max="8975" width="9.5" style="3646" bestFit="1" customWidth="1"/>
    <col min="8976" max="9190" width="8" style="3646" customWidth="1"/>
    <col min="9191" max="9191" width="44.3984375" style="3646" customWidth="1"/>
    <col min="9192" max="9216" width="0" style="3646" hidden="1"/>
    <col min="9217" max="9217" width="45.09765625" style="3646" customWidth="1"/>
    <col min="9218" max="9222" width="8.19921875" style="3646" customWidth="1"/>
    <col min="9223" max="9225" width="8" style="3646" customWidth="1"/>
    <col min="9226" max="9226" width="9" style="3646" bestFit="1" customWidth="1"/>
    <col min="9227" max="9227" width="8" style="3646" customWidth="1"/>
    <col min="9228" max="9230" width="8.19921875" style="3646" bestFit="1" customWidth="1"/>
    <col min="9231" max="9231" width="9.5" style="3646" bestFit="1" customWidth="1"/>
    <col min="9232" max="9446" width="8" style="3646" customWidth="1"/>
    <col min="9447" max="9447" width="44.3984375" style="3646" customWidth="1"/>
    <col min="9448" max="9472" width="0" style="3646" hidden="1"/>
    <col min="9473" max="9473" width="45.09765625" style="3646" customWidth="1"/>
    <col min="9474" max="9478" width="8.19921875" style="3646" customWidth="1"/>
    <col min="9479" max="9481" width="8" style="3646" customWidth="1"/>
    <col min="9482" max="9482" width="9" style="3646" bestFit="1" customWidth="1"/>
    <col min="9483" max="9483" width="8" style="3646" customWidth="1"/>
    <col min="9484" max="9486" width="8.19921875" style="3646" bestFit="1" customWidth="1"/>
    <col min="9487" max="9487" width="9.5" style="3646" bestFit="1" customWidth="1"/>
    <col min="9488" max="9702" width="8" style="3646" customWidth="1"/>
    <col min="9703" max="9703" width="44.3984375" style="3646" customWidth="1"/>
    <col min="9704" max="9728" width="0" style="3646" hidden="1"/>
    <col min="9729" max="9729" width="45.09765625" style="3646" customWidth="1"/>
    <col min="9730" max="9734" width="8.19921875" style="3646" customWidth="1"/>
    <col min="9735" max="9737" width="8" style="3646" customWidth="1"/>
    <col min="9738" max="9738" width="9" style="3646" bestFit="1" customWidth="1"/>
    <col min="9739" max="9739" width="8" style="3646" customWidth="1"/>
    <col min="9740" max="9742" width="8.19921875" style="3646" bestFit="1" customWidth="1"/>
    <col min="9743" max="9743" width="9.5" style="3646" bestFit="1" customWidth="1"/>
    <col min="9744" max="9958" width="8" style="3646" customWidth="1"/>
    <col min="9959" max="9959" width="44.3984375" style="3646" customWidth="1"/>
    <col min="9960" max="9984" width="0" style="3646" hidden="1"/>
    <col min="9985" max="9985" width="45.09765625" style="3646" customWidth="1"/>
    <col min="9986" max="9990" width="8.19921875" style="3646" customWidth="1"/>
    <col min="9991" max="9993" width="8" style="3646" customWidth="1"/>
    <col min="9994" max="9994" width="9" style="3646" bestFit="1" customWidth="1"/>
    <col min="9995" max="9995" width="8" style="3646" customWidth="1"/>
    <col min="9996" max="9998" width="8.19921875" style="3646" bestFit="1" customWidth="1"/>
    <col min="9999" max="9999" width="9.5" style="3646" bestFit="1" customWidth="1"/>
    <col min="10000" max="10214" width="8" style="3646" customWidth="1"/>
    <col min="10215" max="10215" width="44.3984375" style="3646" customWidth="1"/>
    <col min="10216" max="10240" width="0" style="3646" hidden="1"/>
    <col min="10241" max="10241" width="45.09765625" style="3646" customWidth="1"/>
    <col min="10242" max="10246" width="8.19921875" style="3646" customWidth="1"/>
    <col min="10247" max="10249" width="8" style="3646" customWidth="1"/>
    <col min="10250" max="10250" width="9" style="3646" bestFit="1" customWidth="1"/>
    <col min="10251" max="10251" width="8" style="3646" customWidth="1"/>
    <col min="10252" max="10254" width="8.19921875" style="3646" bestFit="1" customWidth="1"/>
    <col min="10255" max="10255" width="9.5" style="3646" bestFit="1" customWidth="1"/>
    <col min="10256" max="10470" width="8" style="3646" customWidth="1"/>
    <col min="10471" max="10471" width="44.3984375" style="3646" customWidth="1"/>
    <col min="10472" max="10496" width="0" style="3646" hidden="1"/>
    <col min="10497" max="10497" width="45.09765625" style="3646" customWidth="1"/>
    <col min="10498" max="10502" width="8.19921875" style="3646" customWidth="1"/>
    <col min="10503" max="10505" width="8" style="3646" customWidth="1"/>
    <col min="10506" max="10506" width="9" style="3646" bestFit="1" customWidth="1"/>
    <col min="10507" max="10507" width="8" style="3646" customWidth="1"/>
    <col min="10508" max="10510" width="8.19921875" style="3646" bestFit="1" customWidth="1"/>
    <col min="10511" max="10511" width="9.5" style="3646" bestFit="1" customWidth="1"/>
    <col min="10512" max="10726" width="8" style="3646" customWidth="1"/>
    <col min="10727" max="10727" width="44.3984375" style="3646" customWidth="1"/>
    <col min="10728" max="10752" width="0" style="3646" hidden="1"/>
    <col min="10753" max="10753" width="45.09765625" style="3646" customWidth="1"/>
    <col min="10754" max="10758" width="8.19921875" style="3646" customWidth="1"/>
    <col min="10759" max="10761" width="8" style="3646" customWidth="1"/>
    <col min="10762" max="10762" width="9" style="3646" bestFit="1" customWidth="1"/>
    <col min="10763" max="10763" width="8" style="3646" customWidth="1"/>
    <col min="10764" max="10766" width="8.19921875" style="3646" bestFit="1" customWidth="1"/>
    <col min="10767" max="10767" width="9.5" style="3646" bestFit="1" customWidth="1"/>
    <col min="10768" max="10982" width="8" style="3646" customWidth="1"/>
    <col min="10983" max="10983" width="44.3984375" style="3646" customWidth="1"/>
    <col min="10984" max="11008" width="0" style="3646" hidden="1"/>
    <col min="11009" max="11009" width="45.09765625" style="3646" customWidth="1"/>
    <col min="11010" max="11014" width="8.19921875" style="3646" customWidth="1"/>
    <col min="11015" max="11017" width="8" style="3646" customWidth="1"/>
    <col min="11018" max="11018" width="9" style="3646" bestFit="1" customWidth="1"/>
    <col min="11019" max="11019" width="8" style="3646" customWidth="1"/>
    <col min="11020" max="11022" width="8.19921875" style="3646" bestFit="1" customWidth="1"/>
    <col min="11023" max="11023" width="9.5" style="3646" bestFit="1" customWidth="1"/>
    <col min="11024" max="11238" width="8" style="3646" customWidth="1"/>
    <col min="11239" max="11239" width="44.3984375" style="3646" customWidth="1"/>
    <col min="11240" max="11264" width="0" style="3646" hidden="1"/>
    <col min="11265" max="11265" width="45.09765625" style="3646" customWidth="1"/>
    <col min="11266" max="11270" width="8.19921875" style="3646" customWidth="1"/>
    <col min="11271" max="11273" width="8" style="3646" customWidth="1"/>
    <col min="11274" max="11274" width="9" style="3646" bestFit="1" customWidth="1"/>
    <col min="11275" max="11275" width="8" style="3646" customWidth="1"/>
    <col min="11276" max="11278" width="8.19921875" style="3646" bestFit="1" customWidth="1"/>
    <col min="11279" max="11279" width="9.5" style="3646" bestFit="1" customWidth="1"/>
    <col min="11280" max="11494" width="8" style="3646" customWidth="1"/>
    <col min="11495" max="11495" width="44.3984375" style="3646" customWidth="1"/>
    <col min="11496" max="11520" width="0" style="3646" hidden="1"/>
    <col min="11521" max="11521" width="45.09765625" style="3646" customWidth="1"/>
    <col min="11522" max="11526" width="8.19921875" style="3646" customWidth="1"/>
    <col min="11527" max="11529" width="8" style="3646" customWidth="1"/>
    <col min="11530" max="11530" width="9" style="3646" bestFit="1" customWidth="1"/>
    <col min="11531" max="11531" width="8" style="3646" customWidth="1"/>
    <col min="11532" max="11534" width="8.19921875" style="3646" bestFit="1" customWidth="1"/>
    <col min="11535" max="11535" width="9.5" style="3646" bestFit="1" customWidth="1"/>
    <col min="11536" max="11750" width="8" style="3646" customWidth="1"/>
    <col min="11751" max="11751" width="44.3984375" style="3646" customWidth="1"/>
    <col min="11752" max="11776" width="0" style="3646" hidden="1"/>
    <col min="11777" max="11777" width="45.09765625" style="3646" customWidth="1"/>
    <col min="11778" max="11782" width="8.19921875" style="3646" customWidth="1"/>
    <col min="11783" max="11785" width="8" style="3646" customWidth="1"/>
    <col min="11786" max="11786" width="9" style="3646" bestFit="1" customWidth="1"/>
    <col min="11787" max="11787" width="8" style="3646" customWidth="1"/>
    <col min="11788" max="11790" width="8.19921875" style="3646" bestFit="1" customWidth="1"/>
    <col min="11791" max="11791" width="9.5" style="3646" bestFit="1" customWidth="1"/>
    <col min="11792" max="12006" width="8" style="3646" customWidth="1"/>
    <col min="12007" max="12007" width="44.3984375" style="3646" customWidth="1"/>
    <col min="12008" max="12032" width="0" style="3646" hidden="1"/>
    <col min="12033" max="12033" width="45.09765625" style="3646" customWidth="1"/>
    <col min="12034" max="12038" width="8.19921875" style="3646" customWidth="1"/>
    <col min="12039" max="12041" width="8" style="3646" customWidth="1"/>
    <col min="12042" max="12042" width="9" style="3646" bestFit="1" customWidth="1"/>
    <col min="12043" max="12043" width="8" style="3646" customWidth="1"/>
    <col min="12044" max="12046" width="8.19921875" style="3646" bestFit="1" customWidth="1"/>
    <col min="12047" max="12047" width="9.5" style="3646" bestFit="1" customWidth="1"/>
    <col min="12048" max="12262" width="8" style="3646" customWidth="1"/>
    <col min="12263" max="12263" width="44.3984375" style="3646" customWidth="1"/>
    <col min="12264" max="12288" width="0" style="3646" hidden="1"/>
    <col min="12289" max="12289" width="45.09765625" style="3646" customWidth="1"/>
    <col min="12290" max="12294" width="8.19921875" style="3646" customWidth="1"/>
    <col min="12295" max="12297" width="8" style="3646" customWidth="1"/>
    <col min="12298" max="12298" width="9" style="3646" bestFit="1" customWidth="1"/>
    <col min="12299" max="12299" width="8" style="3646" customWidth="1"/>
    <col min="12300" max="12302" width="8.19921875" style="3646" bestFit="1" customWidth="1"/>
    <col min="12303" max="12303" width="9.5" style="3646" bestFit="1" customWidth="1"/>
    <col min="12304" max="12518" width="8" style="3646" customWidth="1"/>
    <col min="12519" max="12519" width="44.3984375" style="3646" customWidth="1"/>
    <col min="12520" max="12544" width="0" style="3646" hidden="1"/>
    <col min="12545" max="12545" width="45.09765625" style="3646" customWidth="1"/>
    <col min="12546" max="12550" width="8.19921875" style="3646" customWidth="1"/>
    <col min="12551" max="12553" width="8" style="3646" customWidth="1"/>
    <col min="12554" max="12554" width="9" style="3646" bestFit="1" customWidth="1"/>
    <col min="12555" max="12555" width="8" style="3646" customWidth="1"/>
    <col min="12556" max="12558" width="8.19921875" style="3646" bestFit="1" customWidth="1"/>
    <col min="12559" max="12559" width="9.5" style="3646" bestFit="1" customWidth="1"/>
    <col min="12560" max="12774" width="8" style="3646" customWidth="1"/>
    <col min="12775" max="12775" width="44.3984375" style="3646" customWidth="1"/>
    <col min="12776" max="12800" width="0" style="3646" hidden="1"/>
    <col min="12801" max="12801" width="45.09765625" style="3646" customWidth="1"/>
    <col min="12802" max="12806" width="8.19921875" style="3646" customWidth="1"/>
    <col min="12807" max="12809" width="8" style="3646" customWidth="1"/>
    <col min="12810" max="12810" width="9" style="3646" bestFit="1" customWidth="1"/>
    <col min="12811" max="12811" width="8" style="3646" customWidth="1"/>
    <col min="12812" max="12814" width="8.19921875" style="3646" bestFit="1" customWidth="1"/>
    <col min="12815" max="12815" width="9.5" style="3646" bestFit="1" customWidth="1"/>
    <col min="12816" max="13030" width="8" style="3646" customWidth="1"/>
    <col min="13031" max="13031" width="44.3984375" style="3646" customWidth="1"/>
    <col min="13032" max="13056" width="0" style="3646" hidden="1"/>
    <col min="13057" max="13057" width="45.09765625" style="3646" customWidth="1"/>
    <col min="13058" max="13062" width="8.19921875" style="3646" customWidth="1"/>
    <col min="13063" max="13065" width="8" style="3646" customWidth="1"/>
    <col min="13066" max="13066" width="9" style="3646" bestFit="1" customWidth="1"/>
    <col min="13067" max="13067" width="8" style="3646" customWidth="1"/>
    <col min="13068" max="13070" width="8.19921875" style="3646" bestFit="1" customWidth="1"/>
    <col min="13071" max="13071" width="9.5" style="3646" bestFit="1" customWidth="1"/>
    <col min="13072" max="13286" width="8" style="3646" customWidth="1"/>
    <col min="13287" max="13287" width="44.3984375" style="3646" customWidth="1"/>
    <col min="13288" max="13312" width="0" style="3646" hidden="1"/>
    <col min="13313" max="13313" width="45.09765625" style="3646" customWidth="1"/>
    <col min="13314" max="13318" width="8.19921875" style="3646" customWidth="1"/>
    <col min="13319" max="13321" width="8" style="3646" customWidth="1"/>
    <col min="13322" max="13322" width="9" style="3646" bestFit="1" customWidth="1"/>
    <col min="13323" max="13323" width="8" style="3646" customWidth="1"/>
    <col min="13324" max="13326" width="8.19921875" style="3646" bestFit="1" customWidth="1"/>
    <col min="13327" max="13327" width="9.5" style="3646" bestFit="1" customWidth="1"/>
    <col min="13328" max="13542" width="8" style="3646" customWidth="1"/>
    <col min="13543" max="13543" width="44.3984375" style="3646" customWidth="1"/>
    <col min="13544" max="13568" width="0" style="3646" hidden="1"/>
    <col min="13569" max="13569" width="45.09765625" style="3646" customWidth="1"/>
    <col min="13570" max="13574" width="8.19921875" style="3646" customWidth="1"/>
    <col min="13575" max="13577" width="8" style="3646" customWidth="1"/>
    <col min="13578" max="13578" width="9" style="3646" bestFit="1" customWidth="1"/>
    <col min="13579" max="13579" width="8" style="3646" customWidth="1"/>
    <col min="13580" max="13582" width="8.19921875" style="3646" bestFit="1" customWidth="1"/>
    <col min="13583" max="13583" width="9.5" style="3646" bestFit="1" customWidth="1"/>
    <col min="13584" max="13798" width="8" style="3646" customWidth="1"/>
    <col min="13799" max="13799" width="44.3984375" style="3646" customWidth="1"/>
    <col min="13800" max="13824" width="0" style="3646" hidden="1"/>
    <col min="13825" max="13825" width="45.09765625" style="3646" customWidth="1"/>
    <col min="13826" max="13830" width="8.19921875" style="3646" customWidth="1"/>
    <col min="13831" max="13833" width="8" style="3646" customWidth="1"/>
    <col min="13834" max="13834" width="9" style="3646" bestFit="1" customWidth="1"/>
    <col min="13835" max="13835" width="8" style="3646" customWidth="1"/>
    <col min="13836" max="13838" width="8.19921875" style="3646" bestFit="1" customWidth="1"/>
    <col min="13839" max="13839" width="9.5" style="3646" bestFit="1" customWidth="1"/>
    <col min="13840" max="14054" width="8" style="3646" customWidth="1"/>
    <col min="14055" max="14055" width="44.3984375" style="3646" customWidth="1"/>
    <col min="14056" max="14080" width="0" style="3646" hidden="1"/>
    <col min="14081" max="14081" width="45.09765625" style="3646" customWidth="1"/>
    <col min="14082" max="14086" width="8.19921875" style="3646" customWidth="1"/>
    <col min="14087" max="14089" width="8" style="3646" customWidth="1"/>
    <col min="14090" max="14090" width="9" style="3646" bestFit="1" customWidth="1"/>
    <col min="14091" max="14091" width="8" style="3646" customWidth="1"/>
    <col min="14092" max="14094" width="8.19921875" style="3646" bestFit="1" customWidth="1"/>
    <col min="14095" max="14095" width="9.5" style="3646" bestFit="1" customWidth="1"/>
    <col min="14096" max="14310" width="8" style="3646" customWidth="1"/>
    <col min="14311" max="14311" width="44.3984375" style="3646" customWidth="1"/>
    <col min="14312" max="14336" width="0" style="3646" hidden="1"/>
    <col min="14337" max="14337" width="45.09765625" style="3646" customWidth="1"/>
    <col min="14338" max="14342" width="8.19921875" style="3646" customWidth="1"/>
    <col min="14343" max="14345" width="8" style="3646" customWidth="1"/>
    <col min="14346" max="14346" width="9" style="3646" bestFit="1" customWidth="1"/>
    <col min="14347" max="14347" width="8" style="3646" customWidth="1"/>
    <col min="14348" max="14350" width="8.19921875" style="3646" bestFit="1" customWidth="1"/>
    <col min="14351" max="14351" width="9.5" style="3646" bestFit="1" customWidth="1"/>
    <col min="14352" max="14566" width="8" style="3646" customWidth="1"/>
    <col min="14567" max="14567" width="44.3984375" style="3646" customWidth="1"/>
    <col min="14568" max="14592" width="0" style="3646" hidden="1"/>
    <col min="14593" max="14593" width="45.09765625" style="3646" customWidth="1"/>
    <col min="14594" max="14598" width="8.19921875" style="3646" customWidth="1"/>
    <col min="14599" max="14601" width="8" style="3646" customWidth="1"/>
    <col min="14602" max="14602" width="9" style="3646" bestFit="1" customWidth="1"/>
    <col min="14603" max="14603" width="8" style="3646" customWidth="1"/>
    <col min="14604" max="14606" width="8.19921875" style="3646" bestFit="1" customWidth="1"/>
    <col min="14607" max="14607" width="9.5" style="3646" bestFit="1" customWidth="1"/>
    <col min="14608" max="14822" width="8" style="3646" customWidth="1"/>
    <col min="14823" max="14823" width="44.3984375" style="3646" customWidth="1"/>
    <col min="14824" max="14848" width="0" style="3646" hidden="1"/>
    <col min="14849" max="14849" width="45.09765625" style="3646" customWidth="1"/>
    <col min="14850" max="14854" width="8.19921875" style="3646" customWidth="1"/>
    <col min="14855" max="14857" width="8" style="3646" customWidth="1"/>
    <col min="14858" max="14858" width="9" style="3646" bestFit="1" customWidth="1"/>
    <col min="14859" max="14859" width="8" style="3646" customWidth="1"/>
    <col min="14860" max="14862" width="8.19921875" style="3646" bestFit="1" customWidth="1"/>
    <col min="14863" max="14863" width="9.5" style="3646" bestFit="1" customWidth="1"/>
    <col min="14864" max="15078" width="8" style="3646" customWidth="1"/>
    <col min="15079" max="15079" width="44.3984375" style="3646" customWidth="1"/>
    <col min="15080" max="15104" width="0" style="3646" hidden="1"/>
    <col min="15105" max="15105" width="45.09765625" style="3646" customWidth="1"/>
    <col min="15106" max="15110" width="8.19921875" style="3646" customWidth="1"/>
    <col min="15111" max="15113" width="8" style="3646" customWidth="1"/>
    <col min="15114" max="15114" width="9" style="3646" bestFit="1" customWidth="1"/>
    <col min="15115" max="15115" width="8" style="3646" customWidth="1"/>
    <col min="15116" max="15118" width="8.19921875" style="3646" bestFit="1" customWidth="1"/>
    <col min="15119" max="15119" width="9.5" style="3646" bestFit="1" customWidth="1"/>
    <col min="15120" max="15334" width="8" style="3646" customWidth="1"/>
    <col min="15335" max="15335" width="44.3984375" style="3646" customWidth="1"/>
    <col min="15336" max="15360" width="0" style="3646" hidden="1"/>
    <col min="15361" max="15361" width="45.09765625" style="3646" customWidth="1"/>
    <col min="15362" max="15366" width="8.19921875" style="3646" customWidth="1"/>
    <col min="15367" max="15369" width="8" style="3646" customWidth="1"/>
    <col min="15370" max="15370" width="9" style="3646" bestFit="1" customWidth="1"/>
    <col min="15371" max="15371" width="8" style="3646" customWidth="1"/>
    <col min="15372" max="15374" width="8.19921875" style="3646" bestFit="1" customWidth="1"/>
    <col min="15375" max="15375" width="9.5" style="3646" bestFit="1" customWidth="1"/>
    <col min="15376" max="15590" width="8" style="3646" customWidth="1"/>
    <col min="15591" max="15591" width="44.3984375" style="3646" customWidth="1"/>
    <col min="15592" max="15616" width="0" style="3646" hidden="1"/>
    <col min="15617" max="15617" width="45.09765625" style="3646" customWidth="1"/>
    <col min="15618" max="15622" width="8.19921875" style="3646" customWidth="1"/>
    <col min="15623" max="15625" width="8" style="3646" customWidth="1"/>
    <col min="15626" max="15626" width="9" style="3646" bestFit="1" customWidth="1"/>
    <col min="15627" max="15627" width="8" style="3646" customWidth="1"/>
    <col min="15628" max="15630" width="8.19921875" style="3646" bestFit="1" customWidth="1"/>
    <col min="15631" max="15631" width="9.5" style="3646" bestFit="1" customWidth="1"/>
    <col min="15632" max="15846" width="8" style="3646" customWidth="1"/>
    <col min="15847" max="15847" width="44.3984375" style="3646" customWidth="1"/>
    <col min="15848" max="15872" width="0" style="3646" hidden="1"/>
    <col min="15873" max="15873" width="45.09765625" style="3646" customWidth="1"/>
    <col min="15874" max="15878" width="8.19921875" style="3646" customWidth="1"/>
    <col min="15879" max="15881" width="8" style="3646" customWidth="1"/>
    <col min="15882" max="15882" width="9" style="3646" bestFit="1" customWidth="1"/>
    <col min="15883" max="15883" width="8" style="3646" customWidth="1"/>
    <col min="15884" max="15886" width="8.19921875" style="3646" bestFit="1" customWidth="1"/>
    <col min="15887" max="15887" width="9.5" style="3646" bestFit="1" customWidth="1"/>
    <col min="15888" max="16102" width="8" style="3646" customWidth="1"/>
    <col min="16103" max="16103" width="44.3984375" style="3646" customWidth="1"/>
    <col min="16104" max="16128" width="0" style="3646" hidden="1"/>
    <col min="16129" max="16129" width="45.09765625" style="3646" customWidth="1"/>
    <col min="16130" max="16134" width="8.19921875" style="3646" customWidth="1"/>
    <col min="16135" max="16137" width="8" style="3646" customWidth="1"/>
    <col min="16138" max="16138" width="9" style="3646" bestFit="1" customWidth="1"/>
    <col min="16139" max="16139" width="8" style="3646" customWidth="1"/>
    <col min="16140" max="16142" width="8.19921875" style="3646" bestFit="1" customWidth="1"/>
    <col min="16143" max="16143" width="9.5" style="3646" bestFit="1" customWidth="1"/>
    <col min="16144" max="16358" width="8" style="3646" customWidth="1"/>
    <col min="16359" max="16359" width="44.3984375" style="3646" customWidth="1"/>
    <col min="16360" max="16384" width="0" style="3646" hidden="1"/>
  </cols>
  <sheetData>
    <row r="1" spans="1:22" s="801" customFormat="1" ht="17.25" customHeight="1" x14ac:dyDescent="0.3">
      <c r="A1" s="6084" t="s">
        <v>1649</v>
      </c>
      <c r="B1" s="6084"/>
      <c r="C1" s="6084"/>
      <c r="D1" s="6084"/>
      <c r="E1" s="6084"/>
    </row>
    <row r="2" spans="1:22" ht="27" customHeight="1" x14ac:dyDescent="0.3">
      <c r="A2" s="3645" t="s">
        <v>4019</v>
      </c>
      <c r="B2" s="3761"/>
      <c r="I2" s="801"/>
      <c r="J2" s="801"/>
      <c r="K2" s="801"/>
      <c r="L2" s="801"/>
      <c r="M2" s="801"/>
      <c r="N2" s="801"/>
      <c r="O2" s="801"/>
      <c r="P2" s="801"/>
      <c r="Q2" s="801"/>
      <c r="R2" s="801"/>
      <c r="S2" s="801"/>
      <c r="T2" s="801"/>
      <c r="U2" s="801"/>
      <c r="V2" s="801"/>
    </row>
    <row r="3" spans="1:22" s="3648" customFormat="1" ht="15" customHeight="1" x14ac:dyDescent="0.3">
      <c r="A3" s="3763"/>
      <c r="B3" s="3764"/>
      <c r="C3" s="3764"/>
      <c r="G3" s="3547" t="s">
        <v>3907</v>
      </c>
      <c r="I3" s="801"/>
      <c r="J3" s="801"/>
      <c r="K3" s="801"/>
      <c r="L3" s="801"/>
      <c r="M3" s="801"/>
      <c r="N3" s="801"/>
      <c r="O3" s="801"/>
      <c r="P3" s="801"/>
      <c r="Q3" s="801"/>
      <c r="R3" s="801"/>
      <c r="S3" s="801"/>
      <c r="T3" s="801"/>
      <c r="U3" s="801"/>
      <c r="V3" s="801"/>
    </row>
    <row r="4" spans="1:22" s="3770" customFormat="1" ht="21.75" customHeight="1" x14ac:dyDescent="0.25">
      <c r="A4" s="3765"/>
      <c r="B4" s="3766">
        <v>2019</v>
      </c>
      <c r="C4" s="3766">
        <v>2020</v>
      </c>
      <c r="D4" s="3767">
        <v>2021</v>
      </c>
      <c r="E4" s="3767">
        <v>2022</v>
      </c>
      <c r="F4" s="3768">
        <v>2023</v>
      </c>
      <c r="G4" s="3769" t="s">
        <v>3959</v>
      </c>
      <c r="H4" s="3650"/>
      <c r="I4" s="801"/>
      <c r="J4" s="801"/>
      <c r="K4" s="801"/>
      <c r="L4" s="801"/>
      <c r="M4" s="801"/>
      <c r="N4" s="801"/>
      <c r="O4" s="801"/>
      <c r="P4" s="801"/>
      <c r="Q4" s="801"/>
      <c r="R4" s="801"/>
      <c r="S4" s="801"/>
      <c r="T4" s="801"/>
      <c r="U4" s="801"/>
      <c r="V4" s="801"/>
    </row>
    <row r="5" spans="1:22" s="3770" customFormat="1" ht="17.25" customHeight="1" x14ac:dyDescent="0.25">
      <c r="A5" s="3748" t="s">
        <v>4020</v>
      </c>
      <c r="B5" s="3771"/>
      <c r="C5" s="3771"/>
      <c r="G5" s="3772"/>
      <c r="I5" s="801"/>
      <c r="J5" s="801"/>
      <c r="K5" s="801"/>
      <c r="L5" s="801"/>
      <c r="M5" s="801"/>
      <c r="N5" s="801"/>
      <c r="O5" s="801"/>
      <c r="P5" s="801"/>
      <c r="Q5" s="801"/>
      <c r="R5" s="801"/>
      <c r="S5" s="801"/>
      <c r="T5" s="801"/>
      <c r="U5" s="801"/>
      <c r="V5" s="801"/>
    </row>
    <row r="6" spans="1:22" s="3770" customFormat="1" ht="19.5" customHeight="1" x14ac:dyDescent="0.25">
      <c r="A6" s="3679" t="s">
        <v>4021</v>
      </c>
      <c r="B6" s="3773">
        <v>62797.378003636084</v>
      </c>
      <c r="C6" s="3773">
        <v>48877.00002187513</v>
      </c>
      <c r="D6" s="3774">
        <v>61797.464934124742</v>
      </c>
      <c r="E6" s="3774">
        <v>71484.099204092301</v>
      </c>
      <c r="F6" s="3774">
        <v>80000.48128411785</v>
      </c>
      <c r="G6" s="3775">
        <v>94592.672572659212</v>
      </c>
      <c r="H6" s="3776"/>
      <c r="I6" s="801"/>
      <c r="J6" s="801"/>
      <c r="K6" s="801"/>
      <c r="L6" s="801"/>
      <c r="M6" s="801"/>
      <c r="N6" s="801"/>
      <c r="O6" s="801"/>
      <c r="P6" s="801"/>
      <c r="Q6" s="801"/>
      <c r="R6" s="801"/>
      <c r="S6" s="801"/>
      <c r="T6" s="801"/>
      <c r="U6" s="801"/>
      <c r="V6" s="801"/>
    </row>
    <row r="7" spans="1:22" s="3770" customFormat="1" ht="17.25" customHeight="1" x14ac:dyDescent="0.25">
      <c r="A7" s="3694" t="s">
        <v>4022</v>
      </c>
      <c r="B7" s="3777">
        <v>26519.856943149483</v>
      </c>
      <c r="C7" s="3777">
        <v>20850.233410700821</v>
      </c>
      <c r="D7" s="3778">
        <v>24876.773092081999</v>
      </c>
      <c r="E7" s="3778">
        <v>31354.922330921101</v>
      </c>
      <c r="F7" s="3778">
        <v>35513.281888340323</v>
      </c>
      <c r="G7" s="3779">
        <v>44846.435126352997</v>
      </c>
      <c r="H7" s="3780"/>
      <c r="I7" s="801"/>
      <c r="J7" s="801"/>
      <c r="K7" s="801"/>
      <c r="L7" s="801"/>
      <c r="M7" s="801"/>
      <c r="N7" s="801"/>
      <c r="O7" s="801"/>
      <c r="P7" s="801"/>
      <c r="Q7" s="801"/>
      <c r="R7" s="801"/>
      <c r="S7" s="801"/>
      <c r="T7" s="801"/>
      <c r="U7" s="801"/>
      <c r="V7" s="801"/>
    </row>
    <row r="8" spans="1:22" s="3770" customFormat="1" ht="17.25" customHeight="1" x14ac:dyDescent="0.25">
      <c r="A8" s="3694" t="s">
        <v>4023</v>
      </c>
      <c r="B8" s="3777">
        <v>17287.521060486597</v>
      </c>
      <c r="C8" s="3777">
        <v>12814.766611174309</v>
      </c>
      <c r="D8" s="3778">
        <v>19732.691842042746</v>
      </c>
      <c r="E8" s="3778">
        <v>21614.176873171196</v>
      </c>
      <c r="F8" s="3778">
        <v>24128.199395777534</v>
      </c>
      <c r="G8" s="3779">
        <v>28015.237446306222</v>
      </c>
      <c r="H8" s="3780"/>
      <c r="I8" s="801"/>
      <c r="J8" s="801"/>
      <c r="K8" s="801"/>
      <c r="L8" s="801"/>
      <c r="M8" s="801"/>
      <c r="N8" s="801"/>
      <c r="O8" s="801"/>
      <c r="P8" s="801"/>
      <c r="Q8" s="801"/>
      <c r="R8" s="801"/>
      <c r="S8" s="801"/>
      <c r="T8" s="801"/>
      <c r="U8" s="801"/>
      <c r="V8" s="801"/>
    </row>
    <row r="9" spans="1:22" s="3770" customFormat="1" ht="16.5" customHeight="1" x14ac:dyDescent="0.25">
      <c r="A9" s="3694" t="s">
        <v>4024</v>
      </c>
      <c r="B9" s="3777">
        <v>18990</v>
      </c>
      <c r="C9" s="3777">
        <v>15212</v>
      </c>
      <c r="D9" s="3778">
        <v>17188</v>
      </c>
      <c r="E9" s="3778">
        <v>18515</v>
      </c>
      <c r="F9" s="3778">
        <v>20359</v>
      </c>
      <c r="G9" s="3779">
        <v>21731</v>
      </c>
      <c r="H9" s="3780"/>
      <c r="I9" s="801"/>
      <c r="J9" s="801"/>
      <c r="K9" s="801"/>
      <c r="L9" s="801"/>
      <c r="M9" s="801"/>
      <c r="N9" s="801"/>
      <c r="O9" s="801"/>
      <c r="P9" s="801"/>
      <c r="Q9" s="801"/>
      <c r="R9" s="801"/>
      <c r="S9" s="801"/>
      <c r="T9" s="801"/>
      <c r="U9" s="801"/>
      <c r="V9" s="801"/>
    </row>
    <row r="10" spans="1:22" s="3770" customFormat="1" ht="18" customHeight="1" x14ac:dyDescent="0.25">
      <c r="A10" s="3679" t="s">
        <v>4025</v>
      </c>
      <c r="B10" s="3773">
        <v>34948</v>
      </c>
      <c r="C10" s="3773">
        <v>28039.3</v>
      </c>
      <c r="D10" s="3774">
        <v>32023</v>
      </c>
      <c r="E10" s="3774">
        <v>41322</v>
      </c>
      <c r="F10" s="3774">
        <v>49086</v>
      </c>
      <c r="G10" s="3775">
        <v>50840</v>
      </c>
      <c r="H10" s="3776"/>
      <c r="I10" s="801"/>
      <c r="J10" s="801"/>
      <c r="K10" s="801"/>
      <c r="L10" s="801"/>
      <c r="M10" s="801"/>
      <c r="N10" s="801"/>
      <c r="O10" s="801"/>
      <c r="P10" s="801"/>
      <c r="Q10" s="801"/>
      <c r="R10" s="801"/>
      <c r="S10" s="801"/>
      <c r="T10" s="801"/>
      <c r="U10" s="801"/>
      <c r="V10" s="801"/>
    </row>
    <row r="11" spans="1:22" s="3770" customFormat="1" ht="17.25" customHeight="1" x14ac:dyDescent="0.25">
      <c r="A11" s="3694" t="s">
        <v>4026</v>
      </c>
      <c r="B11" s="3781">
        <v>0</v>
      </c>
      <c r="C11" s="3781">
        <v>0</v>
      </c>
      <c r="D11" s="3778">
        <v>-246</v>
      </c>
      <c r="E11" s="3778">
        <v>251</v>
      </c>
      <c r="F11" s="3778">
        <v>1276</v>
      </c>
      <c r="G11" s="3779">
        <v>164</v>
      </c>
      <c r="H11" s="3780"/>
      <c r="I11" s="801"/>
      <c r="J11" s="801"/>
      <c r="K11" s="801"/>
      <c r="L11" s="801"/>
      <c r="M11" s="801"/>
      <c r="N11" s="801"/>
      <c r="O11" s="801"/>
      <c r="P11" s="801"/>
      <c r="Q11" s="801"/>
      <c r="R11" s="801"/>
      <c r="S11" s="801"/>
      <c r="T11" s="801"/>
      <c r="U11" s="801"/>
      <c r="V11" s="801"/>
    </row>
    <row r="12" spans="1:22" s="3770" customFormat="1" ht="17.25" customHeight="1" x14ac:dyDescent="0.25">
      <c r="A12" s="3694" t="s">
        <v>4027</v>
      </c>
      <c r="B12" s="3777">
        <v>412</v>
      </c>
      <c r="C12" s="3777">
        <v>367</v>
      </c>
      <c r="D12" s="3778">
        <v>42</v>
      </c>
      <c r="E12" s="3778">
        <v>120</v>
      </c>
      <c r="F12" s="3778">
        <v>279</v>
      </c>
      <c r="G12" s="3779">
        <v>1075</v>
      </c>
      <c r="H12" s="3780"/>
      <c r="I12" s="801"/>
      <c r="J12" s="801"/>
      <c r="K12" s="801"/>
      <c r="L12" s="801"/>
      <c r="M12" s="801"/>
      <c r="N12" s="801"/>
      <c r="O12" s="801"/>
      <c r="P12" s="801"/>
      <c r="Q12" s="801"/>
      <c r="R12" s="801"/>
      <c r="S12" s="801"/>
      <c r="T12" s="801"/>
      <c r="U12" s="801"/>
      <c r="V12" s="801"/>
    </row>
    <row r="13" spans="1:22" s="3770" customFormat="1" ht="17.25" customHeight="1" x14ac:dyDescent="0.25">
      <c r="A13" s="3694" t="s">
        <v>4028</v>
      </c>
      <c r="B13" s="3777">
        <v>5198</v>
      </c>
      <c r="C13" s="3777">
        <v>3578</v>
      </c>
      <c r="D13" s="3778">
        <v>4429</v>
      </c>
      <c r="E13" s="3778">
        <v>6679</v>
      </c>
      <c r="F13" s="3778">
        <v>11485</v>
      </c>
      <c r="G13" s="3779">
        <v>12078</v>
      </c>
      <c r="H13" s="3780"/>
      <c r="I13" s="801"/>
      <c r="J13" s="801"/>
      <c r="K13" s="801"/>
      <c r="L13" s="801"/>
      <c r="M13" s="801"/>
      <c r="N13" s="801"/>
      <c r="O13" s="801"/>
      <c r="P13" s="801"/>
      <c r="Q13" s="801"/>
      <c r="R13" s="801"/>
      <c r="S13" s="801"/>
      <c r="T13" s="801"/>
      <c r="U13" s="801"/>
      <c r="V13" s="801"/>
    </row>
    <row r="14" spans="1:22" s="3770" customFormat="1" ht="13.5" customHeight="1" x14ac:dyDescent="0.25">
      <c r="A14" s="3694" t="s">
        <v>4029</v>
      </c>
      <c r="B14" s="3777">
        <v>5587</v>
      </c>
      <c r="C14" s="3777">
        <v>4211.3</v>
      </c>
      <c r="D14" s="3778">
        <v>2643</v>
      </c>
      <c r="E14" s="3778">
        <v>3201</v>
      </c>
      <c r="F14" s="3778">
        <v>3511</v>
      </c>
      <c r="G14" s="3779">
        <v>4431</v>
      </c>
      <c r="H14" s="3780"/>
      <c r="I14" s="801"/>
      <c r="J14" s="801"/>
      <c r="K14" s="801"/>
      <c r="L14" s="801"/>
      <c r="M14" s="801"/>
      <c r="N14" s="801"/>
      <c r="O14" s="801"/>
      <c r="P14" s="801"/>
      <c r="Q14" s="801"/>
      <c r="R14" s="801"/>
      <c r="S14" s="801"/>
      <c r="T14" s="801"/>
      <c r="U14" s="801"/>
      <c r="V14" s="801"/>
    </row>
    <row r="15" spans="1:22" s="3770" customFormat="1" ht="13.5" customHeight="1" x14ac:dyDescent="0.25">
      <c r="A15" s="3694" t="s">
        <v>4030</v>
      </c>
      <c r="B15" s="3777">
        <v>23751</v>
      </c>
      <c r="C15" s="3777">
        <v>19883</v>
      </c>
      <c r="D15" s="3778">
        <v>25155</v>
      </c>
      <c r="E15" s="3778">
        <v>31071</v>
      </c>
      <c r="F15" s="3778">
        <v>32535</v>
      </c>
      <c r="G15" s="3779">
        <v>33092</v>
      </c>
      <c r="H15" s="3780"/>
      <c r="I15" s="801"/>
      <c r="J15" s="801"/>
      <c r="K15" s="801"/>
      <c r="L15" s="801"/>
      <c r="M15" s="801"/>
      <c r="N15" s="801"/>
      <c r="O15" s="801"/>
      <c r="P15" s="801"/>
      <c r="Q15" s="801"/>
      <c r="R15" s="801"/>
      <c r="S15" s="801"/>
      <c r="T15" s="801"/>
      <c r="U15" s="801"/>
      <c r="V15" s="801"/>
    </row>
    <row r="16" spans="1:22" s="3770" customFormat="1" ht="9" customHeight="1" x14ac:dyDescent="0.25">
      <c r="A16" s="3683"/>
      <c r="B16" s="3777"/>
      <c r="C16" s="3777"/>
      <c r="D16" s="3782"/>
      <c r="E16" s="3782"/>
      <c r="F16" s="3782"/>
      <c r="G16" s="3783"/>
      <c r="H16" s="3784"/>
      <c r="I16" s="801"/>
      <c r="J16" s="801"/>
      <c r="K16" s="801"/>
      <c r="L16" s="801"/>
      <c r="M16" s="801"/>
      <c r="N16" s="801"/>
      <c r="O16" s="801"/>
      <c r="P16" s="801"/>
      <c r="Q16" s="801"/>
      <c r="R16" s="801"/>
      <c r="S16" s="801"/>
      <c r="T16" s="801"/>
      <c r="U16" s="801"/>
      <c r="V16" s="801"/>
    </row>
    <row r="17" spans="1:22" s="3770" customFormat="1" ht="19.5" customHeight="1" x14ac:dyDescent="0.25">
      <c r="A17" s="3785" t="s">
        <v>4031</v>
      </c>
      <c r="B17" s="3786">
        <v>97745.378003636084</v>
      </c>
      <c r="C17" s="3786">
        <v>76916.300021875126</v>
      </c>
      <c r="D17" s="3787">
        <v>93820.464934124742</v>
      </c>
      <c r="E17" s="3787">
        <v>112806.0992040923</v>
      </c>
      <c r="F17" s="3787">
        <v>129086.48128411786</v>
      </c>
      <c r="G17" s="3788">
        <v>145432.67257265921</v>
      </c>
      <c r="H17" s="3776"/>
      <c r="I17" s="801"/>
      <c r="J17" s="801"/>
      <c r="K17" s="801"/>
      <c r="L17" s="801"/>
      <c r="M17" s="801"/>
      <c r="N17" s="801"/>
      <c r="O17" s="801"/>
      <c r="P17" s="801"/>
      <c r="Q17" s="801"/>
      <c r="R17" s="801"/>
      <c r="S17" s="801"/>
      <c r="T17" s="801"/>
      <c r="U17" s="801"/>
      <c r="V17" s="801"/>
    </row>
    <row r="18" spans="1:22" s="3770" customFormat="1" ht="17.25" customHeight="1" x14ac:dyDescent="0.25">
      <c r="A18" s="3785" t="s">
        <v>4032</v>
      </c>
      <c r="B18" s="3786">
        <v>97333.378003636084</v>
      </c>
      <c r="C18" s="3786">
        <v>76549.300021875126</v>
      </c>
      <c r="D18" s="3789">
        <v>94024.464934124742</v>
      </c>
      <c r="E18" s="3787">
        <v>112435.0992040923</v>
      </c>
      <c r="F18" s="3787">
        <v>127531.48128411786</v>
      </c>
      <c r="G18" s="3788">
        <v>144193.67257265921</v>
      </c>
      <c r="H18" s="3776"/>
      <c r="I18" s="801"/>
      <c r="J18" s="801"/>
      <c r="K18" s="801"/>
      <c r="L18" s="801"/>
      <c r="M18" s="801"/>
      <c r="N18" s="801"/>
      <c r="O18" s="801"/>
      <c r="P18" s="801"/>
      <c r="Q18" s="801"/>
      <c r="R18" s="801"/>
      <c r="S18" s="801"/>
      <c r="T18" s="801"/>
      <c r="U18" s="801"/>
      <c r="V18" s="801"/>
    </row>
    <row r="19" spans="1:22" s="3770" customFormat="1" ht="16.5" customHeight="1" x14ac:dyDescent="0.25">
      <c r="A19" s="3748" t="s">
        <v>4033</v>
      </c>
      <c r="B19" s="3790"/>
      <c r="C19" s="3790"/>
      <c r="D19" s="3791"/>
      <c r="E19" s="3791"/>
      <c r="F19" s="3791"/>
      <c r="G19" s="3792"/>
      <c r="I19" s="801"/>
      <c r="J19" s="801"/>
      <c r="K19" s="801"/>
      <c r="L19" s="801"/>
      <c r="M19" s="801"/>
      <c r="N19" s="801"/>
      <c r="O19" s="801"/>
      <c r="P19" s="801"/>
      <c r="Q19" s="801"/>
      <c r="R19" s="801"/>
      <c r="S19" s="801"/>
      <c r="T19" s="801"/>
      <c r="U19" s="801"/>
      <c r="V19" s="801"/>
    </row>
    <row r="20" spans="1:22" s="3770" customFormat="1" ht="17.25" customHeight="1" x14ac:dyDescent="0.25">
      <c r="A20" s="3683" t="s">
        <v>1659</v>
      </c>
      <c r="B20" s="3777">
        <v>1983.5</v>
      </c>
      <c r="C20" s="3777">
        <v>1511.8</v>
      </c>
      <c r="D20" s="3778">
        <v>1938</v>
      </c>
      <c r="E20" s="3778">
        <v>1872.5</v>
      </c>
      <c r="F20" s="3778">
        <v>2179</v>
      </c>
      <c r="G20" s="3779">
        <v>2192</v>
      </c>
      <c r="H20" s="3780"/>
      <c r="I20" s="801"/>
      <c r="J20" s="801"/>
      <c r="K20" s="801"/>
      <c r="L20" s="801"/>
      <c r="M20" s="801"/>
      <c r="N20" s="801"/>
      <c r="O20" s="801"/>
      <c r="P20" s="801"/>
      <c r="Q20" s="801"/>
      <c r="R20" s="801"/>
      <c r="S20" s="801"/>
      <c r="T20" s="801"/>
      <c r="U20" s="801"/>
      <c r="V20" s="801"/>
    </row>
    <row r="21" spans="1:22" s="3770" customFormat="1" ht="18.75" customHeight="1" x14ac:dyDescent="0.25">
      <c r="A21" s="3683" t="s">
        <v>1662</v>
      </c>
      <c r="B21" s="3777">
        <v>20</v>
      </c>
      <c r="C21" s="3777">
        <v>20</v>
      </c>
      <c r="D21" s="3778">
        <v>20</v>
      </c>
      <c r="E21" s="3778">
        <v>35</v>
      </c>
      <c r="F21" s="3778">
        <v>40</v>
      </c>
      <c r="G21" s="3779">
        <v>35</v>
      </c>
      <c r="H21" s="3780"/>
      <c r="I21" s="801"/>
      <c r="J21" s="801"/>
      <c r="K21" s="801"/>
      <c r="L21" s="801"/>
      <c r="M21" s="801"/>
      <c r="N21" s="801"/>
      <c r="O21" s="801"/>
      <c r="P21" s="801"/>
      <c r="Q21" s="801"/>
      <c r="R21" s="801"/>
      <c r="S21" s="801"/>
      <c r="T21" s="801"/>
      <c r="U21" s="801"/>
      <c r="V21" s="801"/>
    </row>
    <row r="22" spans="1:22" s="3770" customFormat="1" ht="16.5" customHeight="1" x14ac:dyDescent="0.25">
      <c r="A22" s="3683" t="s">
        <v>1663</v>
      </c>
      <c r="B22" s="3777">
        <v>4325</v>
      </c>
      <c r="C22" s="3777">
        <v>3265</v>
      </c>
      <c r="D22" s="3778">
        <v>4136.5</v>
      </c>
      <c r="E22" s="3778">
        <v>5226.445837858304</v>
      </c>
      <c r="F22" s="3778">
        <v>5492</v>
      </c>
      <c r="G22" s="3779">
        <v>5558</v>
      </c>
      <c r="H22" s="3780"/>
      <c r="I22" s="801"/>
      <c r="J22" s="801"/>
      <c r="K22" s="801"/>
      <c r="L22" s="801"/>
      <c r="M22" s="801"/>
      <c r="N22" s="801"/>
      <c r="O22" s="801"/>
      <c r="P22" s="801"/>
      <c r="Q22" s="801"/>
      <c r="R22" s="801"/>
      <c r="S22" s="801"/>
      <c r="T22" s="801"/>
      <c r="U22" s="801"/>
      <c r="V22" s="801"/>
    </row>
    <row r="23" spans="1:22" s="3770" customFormat="1" ht="18" customHeight="1" x14ac:dyDescent="0.25">
      <c r="A23" s="3683" t="s">
        <v>2229</v>
      </c>
      <c r="B23" s="3777">
        <v>4130</v>
      </c>
      <c r="C23" s="3777">
        <v>3797</v>
      </c>
      <c r="D23" s="3778">
        <v>3596.5</v>
      </c>
      <c r="E23" s="3778">
        <v>4285</v>
      </c>
      <c r="F23" s="3778">
        <v>4906</v>
      </c>
      <c r="G23" s="3779">
        <v>5042</v>
      </c>
      <c r="H23" s="3780"/>
      <c r="I23" s="801"/>
      <c r="J23" s="801"/>
      <c r="K23" s="801"/>
      <c r="L23" s="801"/>
      <c r="M23" s="801"/>
      <c r="N23" s="801"/>
      <c r="O23" s="801"/>
      <c r="P23" s="801"/>
      <c r="Q23" s="801"/>
      <c r="R23" s="801"/>
      <c r="S23" s="801"/>
      <c r="T23" s="801"/>
      <c r="U23" s="801"/>
      <c r="V23" s="801"/>
    </row>
    <row r="24" spans="1:22" s="3770" customFormat="1" ht="27" customHeight="1" x14ac:dyDescent="0.25">
      <c r="A24" s="3793" t="s">
        <v>1668</v>
      </c>
      <c r="B24" s="3777">
        <v>3232</v>
      </c>
      <c r="C24" s="3777">
        <v>2659</v>
      </c>
      <c r="D24" s="3778">
        <v>2958</v>
      </c>
      <c r="E24" s="3778">
        <v>3106</v>
      </c>
      <c r="F24" s="3778">
        <v>3313</v>
      </c>
      <c r="G24" s="3779">
        <v>3535</v>
      </c>
      <c r="H24" s="3780"/>
      <c r="I24" s="801"/>
      <c r="J24" s="801"/>
      <c r="K24" s="801"/>
      <c r="L24" s="801"/>
      <c r="M24" s="801"/>
      <c r="N24" s="801"/>
      <c r="O24" s="801"/>
      <c r="P24" s="801"/>
      <c r="Q24" s="801"/>
      <c r="R24" s="801"/>
      <c r="S24" s="801"/>
      <c r="T24" s="801"/>
      <c r="U24" s="801"/>
      <c r="V24" s="801"/>
    </row>
    <row r="25" spans="1:22" s="3770" customFormat="1" ht="16.5" customHeight="1" x14ac:dyDescent="0.25">
      <c r="A25" s="3683" t="s">
        <v>1669</v>
      </c>
      <c r="B25" s="3777">
        <v>3761</v>
      </c>
      <c r="C25" s="3777">
        <v>3328</v>
      </c>
      <c r="D25" s="3778">
        <v>3596</v>
      </c>
      <c r="E25" s="3778">
        <v>4798</v>
      </c>
      <c r="F25" s="3778">
        <v>5693</v>
      </c>
      <c r="G25" s="3779">
        <v>6570</v>
      </c>
      <c r="H25" s="3780"/>
      <c r="I25" s="801"/>
      <c r="J25" s="801"/>
      <c r="K25" s="801"/>
      <c r="L25" s="801"/>
      <c r="M25" s="801"/>
      <c r="N25" s="801"/>
      <c r="O25" s="801"/>
      <c r="P25" s="801"/>
      <c r="Q25" s="801"/>
      <c r="R25" s="801"/>
      <c r="S25" s="801"/>
      <c r="T25" s="801"/>
      <c r="U25" s="801"/>
      <c r="V25" s="801"/>
    </row>
    <row r="26" spans="1:22" s="3770" customFormat="1" ht="26.25" customHeight="1" x14ac:dyDescent="0.25">
      <c r="A26" s="3793" t="s">
        <v>1670</v>
      </c>
      <c r="B26" s="3777">
        <v>6232.5210604865961</v>
      </c>
      <c r="C26" s="3777">
        <v>4376.7666111743092</v>
      </c>
      <c r="D26" s="3778">
        <v>7291.0018420427477</v>
      </c>
      <c r="E26" s="3778">
        <v>8096.9310353128903</v>
      </c>
      <c r="F26" s="3778">
        <v>9825.2733370955466</v>
      </c>
      <c r="G26" s="3779">
        <v>10174</v>
      </c>
      <c r="H26" s="3780"/>
      <c r="I26" s="801"/>
      <c r="J26" s="801"/>
      <c r="K26" s="801"/>
      <c r="L26" s="801"/>
      <c r="M26" s="801"/>
      <c r="N26" s="801"/>
      <c r="O26" s="801"/>
      <c r="P26" s="801"/>
      <c r="Q26" s="801"/>
      <c r="R26" s="801"/>
      <c r="S26" s="801"/>
      <c r="T26" s="801"/>
      <c r="U26" s="801"/>
      <c r="V26" s="801"/>
    </row>
    <row r="27" spans="1:22" s="3798" customFormat="1" ht="15" customHeight="1" x14ac:dyDescent="0.25">
      <c r="A27" s="3734" t="s">
        <v>4034</v>
      </c>
      <c r="B27" s="3794">
        <v>5747.5210604865961</v>
      </c>
      <c r="C27" s="3794">
        <v>3896.7666111743097</v>
      </c>
      <c r="D27" s="3795">
        <v>6686.0018420427477</v>
      </c>
      <c r="E27" s="3795">
        <v>7094.9310353128903</v>
      </c>
      <c r="F27" s="3795">
        <v>8680.2733370955466</v>
      </c>
      <c r="G27" s="3796">
        <v>8899</v>
      </c>
      <c r="H27" s="3797"/>
      <c r="I27" s="801"/>
      <c r="J27" s="801"/>
      <c r="K27" s="801"/>
      <c r="L27" s="801"/>
      <c r="M27" s="801"/>
      <c r="N27" s="801"/>
      <c r="O27" s="801"/>
      <c r="P27" s="801"/>
      <c r="Q27" s="801"/>
      <c r="R27" s="801"/>
      <c r="S27" s="801"/>
      <c r="T27" s="801"/>
      <c r="U27" s="801"/>
      <c r="V27" s="801"/>
    </row>
    <row r="28" spans="1:22" s="3770" customFormat="1" ht="17.25" customHeight="1" x14ac:dyDescent="0.25">
      <c r="A28" s="3683" t="s">
        <v>1672</v>
      </c>
      <c r="B28" s="3777">
        <v>13502</v>
      </c>
      <c r="C28" s="3777">
        <v>12374</v>
      </c>
      <c r="D28" s="3778">
        <v>14430</v>
      </c>
      <c r="E28" s="3778">
        <v>16766</v>
      </c>
      <c r="F28" s="3778">
        <v>18126.620826419003</v>
      </c>
      <c r="G28" s="3779">
        <v>18636.812446306219</v>
      </c>
      <c r="H28" s="3780"/>
      <c r="I28" s="801"/>
      <c r="J28" s="801"/>
      <c r="K28" s="801"/>
      <c r="L28" s="801"/>
      <c r="M28" s="801"/>
      <c r="N28" s="801"/>
      <c r="O28" s="801"/>
      <c r="P28" s="801"/>
      <c r="Q28" s="801"/>
      <c r="R28" s="801"/>
      <c r="S28" s="801"/>
      <c r="T28" s="801"/>
      <c r="U28" s="801"/>
      <c r="V28" s="801"/>
    </row>
    <row r="29" spans="1:22" s="3770" customFormat="1" ht="21" customHeight="1" x14ac:dyDescent="0.25">
      <c r="A29" s="3793" t="s">
        <v>4035</v>
      </c>
      <c r="B29" s="3777">
        <v>4970</v>
      </c>
      <c r="C29" s="3777">
        <v>3865</v>
      </c>
      <c r="D29" s="3778">
        <v>4646</v>
      </c>
      <c r="E29" s="3778">
        <v>5901.8</v>
      </c>
      <c r="F29" s="3778">
        <v>6762</v>
      </c>
      <c r="G29" s="3779">
        <v>7050</v>
      </c>
      <c r="H29" s="3780"/>
      <c r="I29" s="801"/>
      <c r="J29" s="801"/>
      <c r="K29" s="801"/>
      <c r="L29" s="801"/>
      <c r="M29" s="801"/>
      <c r="N29" s="801"/>
      <c r="O29" s="801"/>
      <c r="P29" s="801"/>
      <c r="Q29" s="801"/>
      <c r="R29" s="801"/>
      <c r="S29" s="801"/>
      <c r="T29" s="801"/>
      <c r="U29" s="801"/>
      <c r="V29" s="801"/>
    </row>
    <row r="30" spans="1:22" s="3770" customFormat="1" ht="16.5" customHeight="1" x14ac:dyDescent="0.25">
      <c r="A30" s="3793" t="s">
        <v>1674</v>
      </c>
      <c r="B30" s="3777">
        <v>4080</v>
      </c>
      <c r="C30" s="3777">
        <v>3989</v>
      </c>
      <c r="D30" s="3778">
        <v>4184</v>
      </c>
      <c r="E30" s="3778">
        <v>5107</v>
      </c>
      <c r="F30" s="3778">
        <v>5657</v>
      </c>
      <c r="G30" s="3779">
        <v>5700.5</v>
      </c>
      <c r="H30" s="3780"/>
      <c r="I30" s="801"/>
      <c r="J30" s="801"/>
      <c r="K30" s="801"/>
      <c r="L30" s="801"/>
      <c r="M30" s="801"/>
      <c r="N30" s="801"/>
      <c r="O30" s="801"/>
      <c r="P30" s="801"/>
      <c r="Q30" s="801"/>
      <c r="R30" s="801"/>
      <c r="S30" s="801"/>
      <c r="T30" s="801"/>
      <c r="U30" s="801"/>
      <c r="V30" s="801"/>
    </row>
    <row r="31" spans="1:22" s="3770" customFormat="1" ht="17.25" customHeight="1" x14ac:dyDescent="0.25">
      <c r="A31" s="3683" t="s">
        <v>1675</v>
      </c>
      <c r="B31" s="3777">
        <v>1854</v>
      </c>
      <c r="C31" s="3777">
        <v>1398</v>
      </c>
      <c r="D31" s="3778">
        <v>1625.5</v>
      </c>
      <c r="E31" s="3778">
        <v>1970.5</v>
      </c>
      <c r="F31" s="3778">
        <v>2412</v>
      </c>
      <c r="G31" s="3779">
        <v>2925</v>
      </c>
      <c r="H31" s="3780"/>
      <c r="I31" s="801"/>
      <c r="J31" s="801"/>
      <c r="K31" s="801"/>
      <c r="L31" s="801"/>
      <c r="M31" s="801"/>
      <c r="N31" s="801"/>
      <c r="O31" s="801"/>
      <c r="P31" s="801"/>
      <c r="Q31" s="801"/>
      <c r="R31" s="801"/>
      <c r="S31" s="801"/>
      <c r="T31" s="801"/>
      <c r="U31" s="801"/>
      <c r="V31" s="801"/>
    </row>
    <row r="32" spans="1:22" s="3770" customFormat="1" ht="19.5" customHeight="1" x14ac:dyDescent="0.25">
      <c r="A32" s="3683" t="s">
        <v>4036</v>
      </c>
      <c r="B32" s="3777">
        <v>33834.356943149483</v>
      </c>
      <c r="C32" s="3777">
        <v>27043.733410700821</v>
      </c>
      <c r="D32" s="3778">
        <v>35070.373092082002</v>
      </c>
      <c r="E32" s="3778">
        <v>42795.422330921101</v>
      </c>
      <c r="F32" s="3778">
        <v>48383.281888340323</v>
      </c>
      <c r="G32" s="3779">
        <v>59263.860126353</v>
      </c>
      <c r="H32" s="3780"/>
      <c r="I32" s="801"/>
      <c r="J32" s="801"/>
      <c r="K32" s="801"/>
      <c r="L32" s="801"/>
      <c r="M32" s="801"/>
      <c r="N32" s="801"/>
      <c r="O32" s="801"/>
      <c r="P32" s="801"/>
      <c r="Q32" s="801"/>
      <c r="R32" s="801"/>
      <c r="S32" s="801"/>
      <c r="T32" s="801"/>
      <c r="U32" s="801"/>
      <c r="V32" s="801"/>
    </row>
    <row r="33" spans="1:22" s="3770" customFormat="1" ht="18" customHeight="1" x14ac:dyDescent="0.25">
      <c r="A33" s="3686" t="s">
        <v>4037</v>
      </c>
      <c r="B33" s="3794">
        <v>26519.856943149483</v>
      </c>
      <c r="C33" s="3794">
        <v>20850.233410700821</v>
      </c>
      <c r="D33" s="3795">
        <v>24876.773092081999</v>
      </c>
      <c r="E33" s="3795">
        <v>31354.922330921101</v>
      </c>
      <c r="F33" s="3795">
        <v>35513.281888340323</v>
      </c>
      <c r="G33" s="3796">
        <v>44846.435126352997</v>
      </c>
      <c r="H33" s="3797"/>
      <c r="I33" s="801"/>
      <c r="J33" s="801"/>
      <c r="K33" s="801"/>
      <c r="L33" s="801"/>
      <c r="M33" s="801"/>
      <c r="N33" s="801"/>
      <c r="O33" s="801"/>
      <c r="P33" s="801"/>
      <c r="Q33" s="801"/>
      <c r="R33" s="801"/>
      <c r="S33" s="801"/>
      <c r="T33" s="801"/>
      <c r="U33" s="801"/>
      <c r="V33" s="801"/>
    </row>
    <row r="34" spans="1:22" s="3770" customFormat="1" ht="19.5" customHeight="1" x14ac:dyDescent="0.25">
      <c r="A34" s="3793" t="s">
        <v>1683</v>
      </c>
      <c r="B34" s="3777">
        <v>428</v>
      </c>
      <c r="C34" s="3777">
        <v>223</v>
      </c>
      <c r="D34" s="3778">
        <v>280</v>
      </c>
      <c r="E34" s="3778">
        <v>508.5</v>
      </c>
      <c r="F34" s="3778">
        <v>742</v>
      </c>
      <c r="G34" s="3779">
        <v>1132.5</v>
      </c>
      <c r="H34" s="3780"/>
      <c r="I34" s="801"/>
      <c r="J34" s="801"/>
      <c r="K34" s="801"/>
      <c r="L34" s="801"/>
      <c r="M34" s="801"/>
      <c r="N34" s="801"/>
      <c r="O34" s="801"/>
      <c r="P34" s="801"/>
      <c r="Q34" s="801"/>
      <c r="R34" s="801"/>
      <c r="S34" s="801"/>
      <c r="T34" s="801"/>
      <c r="U34" s="801"/>
      <c r="V34" s="801"/>
    </row>
    <row r="35" spans="1:22" s="3770" customFormat="1" ht="18" customHeight="1" x14ac:dyDescent="0.25">
      <c r="A35" s="3683" t="s">
        <v>1684</v>
      </c>
      <c r="B35" s="3777">
        <v>1010</v>
      </c>
      <c r="C35" s="3777">
        <v>467</v>
      </c>
      <c r="D35" s="3778">
        <v>512</v>
      </c>
      <c r="E35" s="3778">
        <v>690</v>
      </c>
      <c r="F35" s="3778">
        <v>963</v>
      </c>
      <c r="G35" s="3779">
        <v>1277</v>
      </c>
      <c r="H35" s="3780"/>
      <c r="I35" s="801"/>
      <c r="J35" s="801"/>
      <c r="K35" s="801"/>
      <c r="L35" s="801"/>
      <c r="M35" s="801"/>
      <c r="N35" s="801"/>
      <c r="O35" s="801"/>
      <c r="P35" s="801"/>
      <c r="Q35" s="801"/>
      <c r="R35" s="801"/>
      <c r="S35" s="801"/>
      <c r="T35" s="801"/>
      <c r="U35" s="801"/>
      <c r="V35" s="801"/>
    </row>
    <row r="36" spans="1:22" s="3770" customFormat="1" ht="24" customHeight="1" x14ac:dyDescent="0.25">
      <c r="A36" s="3793" t="s">
        <v>2236</v>
      </c>
      <c r="B36" s="3777">
        <v>3894</v>
      </c>
      <c r="C36" s="3777">
        <v>2687.5</v>
      </c>
      <c r="D36" s="3778">
        <v>2095</v>
      </c>
      <c r="E36" s="3778">
        <v>2499</v>
      </c>
      <c r="F36" s="3778">
        <v>3365</v>
      </c>
      <c r="G36" s="3779">
        <v>3558</v>
      </c>
      <c r="H36" s="3780"/>
      <c r="I36" s="801"/>
      <c r="J36" s="801"/>
      <c r="K36" s="801"/>
      <c r="L36" s="801"/>
      <c r="M36" s="801"/>
      <c r="N36" s="801"/>
      <c r="O36" s="801"/>
      <c r="P36" s="801"/>
      <c r="Q36" s="801"/>
      <c r="R36" s="801"/>
      <c r="S36" s="801"/>
      <c r="T36" s="801"/>
      <c r="U36" s="801"/>
      <c r="V36" s="801"/>
    </row>
    <row r="37" spans="1:22" s="3770" customFormat="1" ht="18.75" customHeight="1" x14ac:dyDescent="0.25">
      <c r="A37" s="3683" t="s">
        <v>1686</v>
      </c>
      <c r="B37" s="3777">
        <v>2279</v>
      </c>
      <c r="C37" s="3777">
        <v>1291</v>
      </c>
      <c r="D37" s="3778">
        <v>1865.5</v>
      </c>
      <c r="E37" s="3778">
        <v>2334</v>
      </c>
      <c r="F37" s="3778">
        <v>3004</v>
      </c>
      <c r="G37" s="3779">
        <v>3491</v>
      </c>
      <c r="H37" s="3780"/>
      <c r="I37" s="801"/>
      <c r="J37" s="801"/>
      <c r="K37" s="801"/>
      <c r="L37" s="801"/>
      <c r="M37" s="801"/>
      <c r="N37" s="801"/>
      <c r="O37" s="801"/>
      <c r="P37" s="801"/>
      <c r="Q37" s="801"/>
      <c r="R37" s="801"/>
      <c r="S37" s="801"/>
      <c r="T37" s="801"/>
      <c r="U37" s="801"/>
      <c r="V37" s="801"/>
    </row>
    <row r="38" spans="1:22" s="3770" customFormat="1" ht="18.75" customHeight="1" x14ac:dyDescent="0.25">
      <c r="A38" s="3683" t="s">
        <v>1687</v>
      </c>
      <c r="B38" s="3777">
        <v>4279</v>
      </c>
      <c r="C38" s="3777">
        <v>3377</v>
      </c>
      <c r="D38" s="3778">
        <v>4353</v>
      </c>
      <c r="E38" s="3778">
        <v>5292</v>
      </c>
      <c r="F38" s="3778">
        <v>6191</v>
      </c>
      <c r="G38" s="3779">
        <v>6947</v>
      </c>
      <c r="H38" s="3780"/>
      <c r="I38" s="801"/>
      <c r="J38" s="801"/>
      <c r="K38" s="801"/>
      <c r="L38" s="801"/>
      <c r="M38" s="801"/>
      <c r="N38" s="801"/>
      <c r="O38" s="801"/>
      <c r="P38" s="801"/>
      <c r="Q38" s="801"/>
      <c r="R38" s="801"/>
      <c r="S38" s="801"/>
      <c r="T38" s="801"/>
      <c r="U38" s="801"/>
      <c r="V38" s="801"/>
    </row>
    <row r="39" spans="1:22" s="3770" customFormat="1" ht="23.25" customHeight="1" x14ac:dyDescent="0.25">
      <c r="A39" s="3793" t="s">
        <v>1688</v>
      </c>
      <c r="B39" s="3777">
        <v>3136</v>
      </c>
      <c r="C39" s="3777">
        <v>615</v>
      </c>
      <c r="D39" s="3778">
        <v>543</v>
      </c>
      <c r="E39" s="3778">
        <v>728</v>
      </c>
      <c r="F39" s="3778">
        <v>994</v>
      </c>
      <c r="G39" s="3779">
        <v>1162</v>
      </c>
      <c r="H39" s="3780"/>
      <c r="I39" s="801"/>
      <c r="J39" s="801"/>
      <c r="K39" s="801"/>
      <c r="L39" s="801"/>
      <c r="M39" s="801"/>
      <c r="N39" s="801"/>
      <c r="O39" s="801"/>
      <c r="P39" s="801"/>
      <c r="Q39" s="801"/>
      <c r="R39" s="801"/>
      <c r="S39" s="801"/>
      <c r="T39" s="801"/>
      <c r="U39" s="801"/>
      <c r="V39" s="801"/>
    </row>
    <row r="40" spans="1:22" s="3770" customFormat="1" ht="22.5" customHeight="1" x14ac:dyDescent="0.25">
      <c r="A40" s="3799" t="s">
        <v>1689</v>
      </c>
      <c r="B40" s="3777">
        <v>795</v>
      </c>
      <c r="C40" s="3777">
        <v>628.5</v>
      </c>
      <c r="D40" s="3778">
        <v>680.09</v>
      </c>
      <c r="E40" s="3778">
        <v>794</v>
      </c>
      <c r="F40" s="3778">
        <v>1038.305232262984</v>
      </c>
      <c r="G40" s="3779">
        <v>1183</v>
      </c>
      <c r="H40" s="3780"/>
      <c r="I40" s="801"/>
      <c r="J40" s="801"/>
      <c r="K40" s="801"/>
      <c r="L40" s="801"/>
      <c r="M40" s="801"/>
      <c r="N40" s="801"/>
      <c r="O40" s="801"/>
      <c r="P40" s="801"/>
      <c r="Q40" s="801"/>
      <c r="R40" s="801"/>
      <c r="S40" s="801"/>
      <c r="T40" s="801"/>
      <c r="U40" s="801"/>
      <c r="V40" s="801"/>
    </row>
    <row r="41" spans="1:22" s="3770" customFormat="1" ht="18" customHeight="1" x14ac:dyDescent="0.25">
      <c r="A41" s="3785" t="s">
        <v>4038</v>
      </c>
      <c r="B41" s="3786">
        <v>97745.378003636099</v>
      </c>
      <c r="C41" s="3786">
        <v>76916.300021875126</v>
      </c>
      <c r="D41" s="3787">
        <v>93820.464934124742</v>
      </c>
      <c r="E41" s="3787">
        <v>112806.0992040923</v>
      </c>
      <c r="F41" s="3787">
        <v>129086.48128411786</v>
      </c>
      <c r="G41" s="3788">
        <v>145432.67257265921</v>
      </c>
      <c r="H41" s="3776"/>
      <c r="I41" s="801"/>
      <c r="J41" s="801"/>
      <c r="K41" s="801"/>
      <c r="L41" s="801"/>
      <c r="M41" s="801"/>
      <c r="N41" s="801"/>
      <c r="O41" s="801"/>
      <c r="P41" s="801"/>
      <c r="Q41" s="801"/>
      <c r="R41" s="801"/>
      <c r="S41" s="801"/>
      <c r="T41" s="801"/>
      <c r="U41" s="801"/>
      <c r="V41" s="801"/>
    </row>
    <row r="42" spans="1:22" s="3770" customFormat="1" ht="15" customHeight="1" x14ac:dyDescent="0.25">
      <c r="A42" s="3785" t="s">
        <v>4039</v>
      </c>
      <c r="B42" s="3800">
        <v>18.814637088201046</v>
      </c>
      <c r="C42" s="3801">
        <v>16.901304369092745</v>
      </c>
      <c r="D42" s="3802">
        <v>19.362467363945864</v>
      </c>
      <c r="E42" s="3802">
        <v>19.736247659191164</v>
      </c>
      <c r="F42" s="3802">
        <v>20.264423134005881</v>
      </c>
      <c r="G42" s="3803">
        <v>20.975795651404912</v>
      </c>
      <c r="H42" s="3804"/>
      <c r="I42" s="801"/>
      <c r="J42" s="801"/>
      <c r="K42" s="801"/>
      <c r="L42" s="801"/>
      <c r="M42" s="801"/>
      <c r="N42" s="801"/>
      <c r="O42" s="801"/>
      <c r="P42" s="801"/>
      <c r="Q42" s="801"/>
      <c r="R42" s="801"/>
      <c r="S42" s="801"/>
      <c r="T42" s="801"/>
      <c r="U42" s="801"/>
      <c r="V42" s="801"/>
    </row>
    <row r="43" spans="1:22" s="3770" customFormat="1" ht="7.5" customHeight="1" x14ac:dyDescent="0.25">
      <c r="A43" s="3670"/>
      <c r="B43" s="3771"/>
      <c r="C43" s="3771"/>
      <c r="I43" s="801"/>
      <c r="J43" s="801"/>
      <c r="K43" s="801"/>
      <c r="L43" s="801"/>
      <c r="M43" s="801"/>
      <c r="N43" s="801"/>
      <c r="O43" s="801"/>
      <c r="P43" s="801"/>
      <c r="Q43" s="801"/>
      <c r="R43" s="801"/>
      <c r="S43" s="801"/>
      <c r="T43" s="801"/>
      <c r="U43" s="801"/>
      <c r="V43" s="801"/>
    </row>
    <row r="44" spans="1:22" s="3770" customFormat="1" ht="16.5" customHeight="1" x14ac:dyDescent="0.25">
      <c r="A44" s="3671" t="s">
        <v>4040</v>
      </c>
      <c r="B44" s="3771"/>
      <c r="C44" s="3771"/>
      <c r="I44" s="801"/>
      <c r="J44" s="801"/>
      <c r="K44" s="801"/>
      <c r="L44" s="801"/>
      <c r="M44" s="801"/>
      <c r="N44" s="801"/>
      <c r="O44" s="801"/>
      <c r="P44" s="801"/>
      <c r="Q44" s="801"/>
      <c r="R44" s="801"/>
      <c r="S44" s="801"/>
      <c r="T44" s="801"/>
      <c r="U44" s="801"/>
      <c r="V44" s="801"/>
    </row>
    <row r="45" spans="1:22" s="3770" customFormat="1" ht="16.5" customHeight="1" x14ac:dyDescent="0.25">
      <c r="A45" s="3670"/>
      <c r="B45" s="3771"/>
      <c r="C45" s="3771"/>
      <c r="I45" s="801"/>
      <c r="J45" s="801"/>
      <c r="K45" s="801"/>
      <c r="L45" s="801"/>
      <c r="M45" s="801"/>
      <c r="N45" s="801"/>
      <c r="O45" s="801"/>
      <c r="P45" s="801"/>
      <c r="Q45" s="801"/>
      <c r="R45" s="801"/>
      <c r="S45" s="801"/>
      <c r="T45" s="801"/>
      <c r="U45" s="801"/>
      <c r="V45" s="801"/>
    </row>
    <row r="46" spans="1:22" s="3770" customFormat="1" ht="15" customHeight="1" x14ac:dyDescent="0.25">
      <c r="B46" s="3771"/>
      <c r="C46" s="3771"/>
      <c r="I46" s="801"/>
      <c r="J46" s="801"/>
      <c r="K46" s="801"/>
      <c r="L46" s="801"/>
      <c r="M46" s="801"/>
      <c r="N46" s="801"/>
      <c r="O46" s="801"/>
      <c r="P46" s="801"/>
      <c r="Q46" s="801"/>
      <c r="R46" s="801"/>
      <c r="S46" s="801"/>
      <c r="T46" s="801"/>
      <c r="U46" s="801"/>
      <c r="V46" s="801"/>
    </row>
    <row r="47" spans="1:22" s="3770" customFormat="1" x14ac:dyDescent="0.25">
      <c r="B47" s="3771"/>
      <c r="C47" s="3771"/>
      <c r="I47" s="801"/>
      <c r="J47" s="801"/>
      <c r="K47" s="801"/>
      <c r="L47" s="801"/>
      <c r="M47" s="801"/>
      <c r="N47" s="801"/>
      <c r="O47" s="801"/>
      <c r="P47" s="801"/>
      <c r="Q47" s="801"/>
      <c r="R47" s="801"/>
      <c r="S47" s="801"/>
      <c r="T47" s="801"/>
      <c r="U47" s="801"/>
      <c r="V47" s="801"/>
    </row>
    <row r="48" spans="1:22" s="3770" customFormat="1" x14ac:dyDescent="0.25">
      <c r="B48" s="3771"/>
      <c r="C48" s="3771"/>
      <c r="I48" s="801"/>
      <c r="J48" s="801"/>
      <c r="K48" s="801"/>
      <c r="L48" s="801"/>
      <c r="M48" s="801"/>
      <c r="N48" s="801"/>
      <c r="O48" s="801"/>
      <c r="P48" s="801"/>
      <c r="Q48" s="801"/>
      <c r="R48" s="801"/>
      <c r="S48" s="801"/>
      <c r="T48" s="801"/>
      <c r="U48" s="801"/>
      <c r="V48" s="801"/>
    </row>
    <row r="49" spans="1:22" s="3770" customFormat="1" x14ac:dyDescent="0.25">
      <c r="B49" s="3771"/>
      <c r="C49" s="3771"/>
      <c r="I49" s="801"/>
      <c r="J49" s="801"/>
      <c r="K49" s="801"/>
      <c r="L49" s="801"/>
      <c r="M49" s="801"/>
      <c r="N49" s="801"/>
      <c r="O49" s="801"/>
      <c r="P49" s="801"/>
      <c r="Q49" s="801"/>
      <c r="R49" s="801"/>
      <c r="S49" s="801"/>
      <c r="T49" s="801"/>
      <c r="U49" s="801"/>
      <c r="V49" s="801"/>
    </row>
    <row r="50" spans="1:22" s="3770" customFormat="1" x14ac:dyDescent="0.25">
      <c r="B50" s="3771"/>
      <c r="C50" s="3771"/>
      <c r="I50" s="801"/>
      <c r="J50" s="801"/>
      <c r="K50" s="801"/>
      <c r="L50" s="801"/>
      <c r="M50" s="801"/>
      <c r="N50" s="801"/>
      <c r="O50" s="801"/>
      <c r="P50" s="801"/>
      <c r="Q50" s="801"/>
      <c r="R50" s="801"/>
      <c r="S50" s="801"/>
      <c r="T50" s="801"/>
      <c r="U50" s="801"/>
      <c r="V50" s="801"/>
    </row>
    <row r="51" spans="1:22" s="3770" customFormat="1" x14ac:dyDescent="0.25">
      <c r="A51" s="3670"/>
      <c r="B51" s="3771"/>
      <c r="C51" s="3771"/>
      <c r="I51" s="801"/>
      <c r="J51" s="801"/>
      <c r="K51" s="801"/>
      <c r="L51" s="801"/>
      <c r="M51" s="801"/>
      <c r="N51" s="801"/>
      <c r="O51" s="801"/>
      <c r="P51" s="801"/>
      <c r="Q51" s="801"/>
      <c r="R51" s="801"/>
      <c r="S51" s="801"/>
      <c r="T51" s="801"/>
      <c r="U51" s="801"/>
      <c r="V51" s="801"/>
    </row>
    <row r="52" spans="1:22" s="3770" customFormat="1" x14ac:dyDescent="0.25">
      <c r="B52" s="3771"/>
      <c r="C52" s="3771"/>
      <c r="I52" s="801"/>
      <c r="J52" s="801"/>
      <c r="K52" s="801"/>
      <c r="L52" s="801"/>
      <c r="M52" s="801"/>
      <c r="N52" s="801"/>
      <c r="O52" s="801"/>
      <c r="P52" s="801"/>
      <c r="Q52" s="801"/>
      <c r="R52" s="801"/>
      <c r="S52" s="801"/>
      <c r="T52" s="801"/>
      <c r="U52" s="801"/>
      <c r="V52" s="801"/>
    </row>
    <row r="53" spans="1:22" s="3770" customFormat="1" x14ac:dyDescent="0.25">
      <c r="B53" s="3771"/>
      <c r="C53" s="3771"/>
      <c r="I53" s="801"/>
      <c r="J53" s="801"/>
      <c r="K53" s="801"/>
      <c r="L53" s="801"/>
      <c r="M53" s="801"/>
      <c r="N53" s="801"/>
      <c r="O53" s="801"/>
      <c r="P53" s="801"/>
      <c r="Q53" s="801"/>
      <c r="R53" s="801"/>
      <c r="S53" s="801"/>
      <c r="T53" s="801"/>
      <c r="U53" s="801"/>
      <c r="V53" s="801"/>
    </row>
    <row r="54" spans="1:22" s="3770" customFormat="1" x14ac:dyDescent="0.25">
      <c r="B54" s="3771"/>
      <c r="C54" s="3771"/>
      <c r="I54" s="801"/>
      <c r="J54" s="801"/>
      <c r="K54" s="801"/>
      <c r="L54" s="801"/>
      <c r="M54" s="801"/>
      <c r="N54" s="801"/>
      <c r="O54" s="801"/>
      <c r="P54" s="801"/>
      <c r="Q54" s="801"/>
      <c r="R54" s="801"/>
      <c r="S54" s="801"/>
      <c r="T54" s="801"/>
      <c r="U54" s="801"/>
      <c r="V54" s="801"/>
    </row>
    <row r="55" spans="1:22" s="3770" customFormat="1" x14ac:dyDescent="0.25">
      <c r="B55" s="3771"/>
      <c r="C55" s="3771"/>
      <c r="I55" s="801"/>
      <c r="J55" s="801"/>
      <c r="K55" s="801"/>
      <c r="L55" s="801"/>
      <c r="M55" s="801"/>
      <c r="N55" s="801"/>
      <c r="O55" s="801"/>
      <c r="P55" s="801"/>
      <c r="Q55" s="801"/>
      <c r="R55" s="801"/>
      <c r="S55" s="801"/>
      <c r="T55" s="801"/>
      <c r="U55" s="801"/>
      <c r="V55" s="801"/>
    </row>
    <row r="56" spans="1:22" s="3770" customFormat="1" x14ac:dyDescent="0.25">
      <c r="B56" s="3771"/>
      <c r="C56" s="3771"/>
      <c r="I56" s="801"/>
      <c r="J56" s="801"/>
      <c r="K56" s="801"/>
      <c r="L56" s="801"/>
      <c r="M56" s="801"/>
      <c r="N56" s="801"/>
      <c r="O56" s="801"/>
      <c r="P56" s="801"/>
      <c r="Q56" s="801"/>
      <c r="R56" s="801"/>
      <c r="S56" s="801"/>
      <c r="T56" s="801"/>
      <c r="U56" s="801"/>
      <c r="V56" s="801"/>
    </row>
    <row r="57" spans="1:22" s="3770" customFormat="1" x14ac:dyDescent="0.25">
      <c r="B57" s="3771"/>
      <c r="C57" s="3771"/>
      <c r="I57" s="801"/>
      <c r="J57" s="801"/>
      <c r="K57" s="801"/>
      <c r="L57" s="801"/>
      <c r="M57" s="801"/>
      <c r="N57" s="801"/>
      <c r="O57" s="801"/>
      <c r="P57" s="801"/>
      <c r="Q57" s="801"/>
      <c r="R57" s="801"/>
      <c r="S57" s="801"/>
      <c r="T57" s="801"/>
      <c r="U57" s="801"/>
      <c r="V57" s="801"/>
    </row>
    <row r="58" spans="1:22" s="3770" customFormat="1" x14ac:dyDescent="0.25">
      <c r="B58" s="3771"/>
      <c r="C58" s="3771"/>
      <c r="I58" s="801"/>
      <c r="J58" s="801"/>
      <c r="K58" s="801"/>
      <c r="L58" s="801"/>
      <c r="M58" s="801"/>
      <c r="N58" s="801"/>
      <c r="O58" s="801"/>
      <c r="P58" s="801"/>
      <c r="Q58" s="801"/>
      <c r="R58" s="801"/>
      <c r="S58" s="801"/>
      <c r="T58" s="801"/>
      <c r="U58" s="801"/>
      <c r="V58" s="801"/>
    </row>
    <row r="59" spans="1:22" s="3770" customFormat="1" x14ac:dyDescent="0.25">
      <c r="B59" s="3771"/>
      <c r="C59" s="3771"/>
      <c r="I59" s="801"/>
      <c r="J59" s="801"/>
      <c r="K59" s="801"/>
      <c r="L59" s="801"/>
      <c r="M59" s="801"/>
      <c r="N59" s="801"/>
      <c r="O59" s="801"/>
      <c r="P59" s="801"/>
      <c r="Q59" s="801"/>
      <c r="R59" s="801"/>
      <c r="S59" s="801"/>
      <c r="T59" s="801"/>
      <c r="U59" s="801"/>
      <c r="V59" s="801"/>
    </row>
    <row r="60" spans="1:22" s="3770" customFormat="1" x14ac:dyDescent="0.25">
      <c r="B60" s="3771"/>
      <c r="C60" s="3771"/>
      <c r="I60" s="801"/>
      <c r="J60" s="801"/>
      <c r="K60" s="801"/>
      <c r="L60" s="801"/>
      <c r="M60" s="801"/>
      <c r="N60" s="801"/>
      <c r="O60" s="801"/>
      <c r="P60" s="801"/>
      <c r="Q60" s="801"/>
      <c r="R60" s="801"/>
      <c r="S60" s="801"/>
      <c r="T60" s="801"/>
      <c r="U60" s="801"/>
      <c r="V60" s="801"/>
    </row>
    <row r="61" spans="1:22" s="3770" customFormat="1" x14ac:dyDescent="0.25">
      <c r="B61" s="3771"/>
      <c r="C61" s="3771"/>
      <c r="I61" s="801"/>
      <c r="J61" s="801"/>
      <c r="K61" s="801"/>
      <c r="L61" s="801"/>
      <c r="M61" s="801"/>
      <c r="N61" s="801"/>
      <c r="O61" s="801"/>
      <c r="P61" s="801"/>
      <c r="Q61" s="801"/>
      <c r="R61" s="801"/>
      <c r="S61" s="801"/>
      <c r="T61" s="801"/>
      <c r="U61" s="801"/>
      <c r="V61" s="801"/>
    </row>
    <row r="62" spans="1:22" s="3770" customFormat="1" x14ac:dyDescent="0.25">
      <c r="B62" s="3771"/>
      <c r="C62" s="3771"/>
      <c r="I62" s="801"/>
      <c r="J62" s="801"/>
      <c r="K62" s="801"/>
      <c r="L62" s="801"/>
      <c r="M62" s="801"/>
      <c r="N62" s="801"/>
      <c r="O62" s="801"/>
      <c r="P62" s="801"/>
      <c r="Q62" s="801"/>
      <c r="R62" s="801"/>
      <c r="S62" s="801"/>
      <c r="T62" s="801"/>
      <c r="U62" s="801"/>
      <c r="V62" s="801"/>
    </row>
    <row r="63" spans="1:22" s="3770" customFormat="1" x14ac:dyDescent="0.25">
      <c r="B63" s="3771"/>
      <c r="C63" s="3771"/>
      <c r="I63" s="801"/>
      <c r="J63" s="801"/>
      <c r="K63" s="801"/>
      <c r="L63" s="801"/>
      <c r="M63" s="801"/>
      <c r="N63" s="801"/>
      <c r="O63" s="801"/>
      <c r="P63" s="801"/>
      <c r="Q63" s="801"/>
      <c r="R63" s="801"/>
      <c r="S63" s="801"/>
      <c r="T63" s="801"/>
      <c r="U63" s="801"/>
      <c r="V63" s="801"/>
    </row>
    <row r="64" spans="1:22" s="3770" customFormat="1" x14ac:dyDescent="0.25">
      <c r="B64" s="3771"/>
      <c r="C64" s="3771"/>
      <c r="I64" s="801"/>
      <c r="J64" s="801"/>
      <c r="K64" s="801"/>
      <c r="L64" s="801"/>
      <c r="M64" s="801"/>
      <c r="N64" s="801"/>
      <c r="O64" s="801"/>
      <c r="P64" s="801"/>
      <c r="Q64" s="801"/>
      <c r="R64" s="801"/>
      <c r="S64" s="801"/>
      <c r="T64" s="801"/>
      <c r="U64" s="801"/>
      <c r="V64" s="801"/>
    </row>
    <row r="65" spans="2:22" s="3770" customFormat="1" x14ac:dyDescent="0.25">
      <c r="B65" s="3771"/>
      <c r="C65" s="3771"/>
      <c r="I65" s="801"/>
      <c r="J65" s="801"/>
      <c r="K65" s="801"/>
      <c r="L65" s="801"/>
      <c r="M65" s="801"/>
      <c r="N65" s="801"/>
      <c r="O65" s="801"/>
      <c r="P65" s="801"/>
      <c r="Q65" s="801"/>
      <c r="R65" s="801"/>
      <c r="S65" s="801"/>
      <c r="T65" s="801"/>
      <c r="U65" s="801"/>
      <c r="V65" s="801"/>
    </row>
    <row r="66" spans="2:22" s="3770" customFormat="1" x14ac:dyDescent="0.25">
      <c r="B66" s="3771"/>
      <c r="C66" s="3771"/>
      <c r="I66" s="801"/>
      <c r="J66" s="801"/>
      <c r="K66" s="801"/>
      <c r="L66" s="801"/>
      <c r="M66" s="801"/>
      <c r="N66" s="801"/>
      <c r="O66" s="801"/>
      <c r="P66" s="801"/>
      <c r="Q66" s="801"/>
      <c r="R66" s="801"/>
      <c r="S66" s="801"/>
      <c r="T66" s="801"/>
      <c r="U66" s="801"/>
      <c r="V66" s="801"/>
    </row>
    <row r="67" spans="2:22" s="3770" customFormat="1" x14ac:dyDescent="0.25">
      <c r="B67" s="3771"/>
      <c r="C67" s="3771"/>
      <c r="I67" s="801"/>
      <c r="J67" s="801"/>
      <c r="K67" s="801"/>
      <c r="L67" s="801"/>
      <c r="M67" s="801"/>
      <c r="N67" s="801"/>
      <c r="O67" s="801"/>
      <c r="P67" s="801"/>
      <c r="Q67" s="801"/>
      <c r="R67" s="801"/>
      <c r="S67" s="801"/>
      <c r="T67" s="801"/>
      <c r="U67" s="801"/>
      <c r="V67" s="801"/>
    </row>
    <row r="68" spans="2:22" s="3770" customFormat="1" x14ac:dyDescent="0.25">
      <c r="B68" s="3771"/>
      <c r="C68" s="3771"/>
      <c r="I68" s="801"/>
      <c r="J68" s="801"/>
      <c r="K68" s="801"/>
      <c r="L68" s="801"/>
      <c r="M68" s="801"/>
      <c r="N68" s="801"/>
      <c r="O68" s="801"/>
      <c r="P68" s="801"/>
      <c r="Q68" s="801"/>
      <c r="R68" s="801"/>
      <c r="S68" s="801"/>
      <c r="T68" s="801"/>
      <c r="U68" s="801"/>
      <c r="V68" s="801"/>
    </row>
    <row r="69" spans="2:22" s="3770" customFormat="1" x14ac:dyDescent="0.25">
      <c r="B69" s="3771"/>
      <c r="C69" s="3771"/>
      <c r="I69" s="801"/>
      <c r="J69" s="801"/>
      <c r="K69" s="801"/>
      <c r="L69" s="801"/>
      <c r="M69" s="801"/>
      <c r="N69" s="801"/>
      <c r="O69" s="801"/>
      <c r="P69" s="801"/>
      <c r="Q69" s="801"/>
      <c r="R69" s="801"/>
      <c r="S69" s="801"/>
      <c r="T69" s="801"/>
      <c r="U69" s="801"/>
      <c r="V69" s="801"/>
    </row>
    <row r="70" spans="2:22" s="3770" customFormat="1" x14ac:dyDescent="0.25">
      <c r="B70" s="3771"/>
      <c r="C70" s="3771"/>
      <c r="I70" s="801"/>
      <c r="J70" s="801"/>
      <c r="K70" s="801"/>
      <c r="L70" s="801"/>
      <c r="M70" s="801"/>
      <c r="N70" s="801"/>
      <c r="O70" s="801"/>
      <c r="P70" s="801"/>
      <c r="Q70" s="801"/>
      <c r="R70" s="801"/>
      <c r="S70" s="801"/>
      <c r="T70" s="801"/>
      <c r="U70" s="801"/>
      <c r="V70" s="801"/>
    </row>
    <row r="71" spans="2:22" s="3770" customFormat="1" x14ac:dyDescent="0.25">
      <c r="B71" s="3771"/>
      <c r="C71" s="3771"/>
      <c r="I71" s="801"/>
      <c r="J71" s="801"/>
      <c r="K71" s="801"/>
      <c r="L71" s="801"/>
      <c r="M71" s="801"/>
      <c r="N71" s="801"/>
      <c r="O71" s="801"/>
      <c r="P71" s="801"/>
      <c r="Q71" s="801"/>
      <c r="R71" s="801"/>
      <c r="S71" s="801"/>
      <c r="T71" s="801"/>
      <c r="U71" s="801"/>
      <c r="V71" s="801"/>
    </row>
    <row r="72" spans="2:22" s="3770" customFormat="1" x14ac:dyDescent="0.25">
      <c r="B72" s="3771"/>
      <c r="C72" s="3771"/>
      <c r="I72" s="801"/>
      <c r="J72" s="801"/>
      <c r="K72" s="801"/>
      <c r="L72" s="801"/>
      <c r="M72" s="801"/>
      <c r="N72" s="801"/>
      <c r="O72" s="801"/>
      <c r="P72" s="801"/>
      <c r="Q72" s="801"/>
      <c r="R72" s="801"/>
      <c r="S72" s="801"/>
      <c r="T72" s="801"/>
      <c r="U72" s="801"/>
      <c r="V72" s="801"/>
    </row>
    <row r="73" spans="2:22" s="3770" customFormat="1" x14ac:dyDescent="0.25">
      <c r="B73" s="3771"/>
      <c r="C73" s="3771"/>
      <c r="I73" s="801"/>
      <c r="J73" s="801"/>
      <c r="K73" s="801"/>
      <c r="L73" s="801"/>
      <c r="M73" s="801"/>
      <c r="N73" s="801"/>
      <c r="O73" s="801"/>
      <c r="P73" s="801"/>
      <c r="Q73" s="801"/>
      <c r="R73" s="801"/>
      <c r="S73" s="801"/>
      <c r="T73" s="801"/>
      <c r="U73" s="801"/>
      <c r="V73" s="801"/>
    </row>
    <row r="74" spans="2:22" s="3770" customFormat="1" x14ac:dyDescent="0.25">
      <c r="B74" s="3771"/>
      <c r="C74" s="3771"/>
      <c r="I74" s="801"/>
      <c r="J74" s="801"/>
      <c r="K74" s="801"/>
      <c r="L74" s="801"/>
      <c r="M74" s="801"/>
      <c r="N74" s="801"/>
      <c r="O74" s="801"/>
      <c r="P74" s="801"/>
      <c r="Q74" s="801"/>
      <c r="R74" s="801"/>
      <c r="S74" s="801"/>
      <c r="T74" s="801"/>
      <c r="U74" s="801"/>
      <c r="V74" s="801"/>
    </row>
    <row r="75" spans="2:22" s="3770" customFormat="1" x14ac:dyDescent="0.25">
      <c r="B75" s="3771"/>
      <c r="C75" s="3771"/>
      <c r="I75" s="801"/>
      <c r="J75" s="801"/>
      <c r="K75" s="801"/>
      <c r="L75" s="801"/>
      <c r="M75" s="801"/>
      <c r="N75" s="801"/>
      <c r="O75" s="801"/>
      <c r="P75" s="801"/>
      <c r="Q75" s="801"/>
      <c r="R75" s="801"/>
      <c r="S75" s="801"/>
      <c r="T75" s="801"/>
      <c r="U75" s="801"/>
      <c r="V75" s="801"/>
    </row>
    <row r="76" spans="2:22" s="3770" customFormat="1" x14ac:dyDescent="0.25">
      <c r="B76" s="3771"/>
      <c r="C76" s="3771"/>
      <c r="I76" s="801"/>
      <c r="J76" s="801"/>
      <c r="K76" s="801"/>
      <c r="L76" s="801"/>
      <c r="M76" s="801"/>
      <c r="N76" s="801"/>
      <c r="O76" s="801"/>
      <c r="P76" s="801"/>
      <c r="Q76" s="801"/>
      <c r="R76" s="801"/>
      <c r="S76" s="801"/>
      <c r="T76" s="801"/>
      <c r="U76" s="801"/>
      <c r="V76" s="801"/>
    </row>
    <row r="77" spans="2:22" s="3770" customFormat="1" x14ac:dyDescent="0.25">
      <c r="B77" s="3771"/>
      <c r="C77" s="3771"/>
      <c r="I77" s="801"/>
      <c r="J77" s="801"/>
      <c r="K77" s="801"/>
      <c r="L77" s="801"/>
      <c r="M77" s="801"/>
      <c r="N77" s="801"/>
      <c r="O77" s="801"/>
      <c r="P77" s="801"/>
      <c r="Q77" s="801"/>
      <c r="R77" s="801"/>
      <c r="S77" s="801"/>
      <c r="T77" s="801"/>
      <c r="U77" s="801"/>
      <c r="V77" s="801"/>
    </row>
    <row r="78" spans="2:22" s="3770" customFormat="1" x14ac:dyDescent="0.25">
      <c r="B78" s="3771"/>
      <c r="C78" s="3771"/>
      <c r="I78" s="801"/>
      <c r="J78" s="801"/>
      <c r="K78" s="801"/>
      <c r="L78" s="801"/>
      <c r="M78" s="801"/>
      <c r="N78" s="801"/>
      <c r="O78" s="801"/>
      <c r="P78" s="801"/>
      <c r="Q78" s="801"/>
      <c r="R78" s="801"/>
      <c r="S78" s="801"/>
      <c r="T78" s="801"/>
      <c r="U78" s="801"/>
      <c r="V78" s="801"/>
    </row>
    <row r="79" spans="2:22" s="3770" customFormat="1" x14ac:dyDescent="0.25">
      <c r="B79" s="3771"/>
      <c r="C79" s="3771"/>
      <c r="I79" s="801"/>
      <c r="J79" s="801"/>
      <c r="K79" s="801"/>
      <c r="L79" s="801"/>
      <c r="M79" s="801"/>
      <c r="N79" s="801"/>
      <c r="O79" s="801"/>
      <c r="P79" s="801"/>
      <c r="Q79" s="801"/>
      <c r="R79" s="801"/>
      <c r="S79" s="801"/>
      <c r="T79" s="801"/>
      <c r="U79" s="801"/>
      <c r="V79" s="801"/>
    </row>
    <row r="80" spans="2:22" s="3770" customFormat="1" x14ac:dyDescent="0.25">
      <c r="B80" s="3771"/>
      <c r="C80" s="3771"/>
      <c r="I80" s="801"/>
      <c r="J80" s="801"/>
      <c r="K80" s="801"/>
      <c r="L80" s="801"/>
      <c r="M80" s="801"/>
      <c r="N80" s="801"/>
      <c r="O80" s="801"/>
      <c r="P80" s="801"/>
      <c r="Q80" s="801"/>
      <c r="R80" s="801"/>
      <c r="S80" s="801"/>
      <c r="T80" s="801"/>
      <c r="U80" s="801"/>
      <c r="V80" s="801"/>
    </row>
    <row r="81" spans="2:22" s="3770" customFormat="1" x14ac:dyDescent="0.25">
      <c r="B81" s="3771"/>
      <c r="C81" s="3771"/>
      <c r="I81" s="801"/>
      <c r="J81" s="801"/>
      <c r="K81" s="801"/>
      <c r="L81" s="801"/>
      <c r="M81" s="801"/>
      <c r="N81" s="801"/>
      <c r="O81" s="801"/>
      <c r="P81" s="801"/>
      <c r="Q81" s="801"/>
      <c r="R81" s="801"/>
      <c r="S81" s="801"/>
      <c r="T81" s="801"/>
      <c r="U81" s="801"/>
      <c r="V81" s="801"/>
    </row>
    <row r="82" spans="2:22" s="3770" customFormat="1" x14ac:dyDescent="0.25">
      <c r="B82" s="3771"/>
      <c r="C82" s="3771"/>
      <c r="I82" s="801"/>
      <c r="J82" s="801"/>
      <c r="K82" s="801"/>
      <c r="L82" s="801"/>
      <c r="M82" s="801"/>
      <c r="N82" s="801"/>
      <c r="O82" s="801"/>
      <c r="P82" s="801"/>
      <c r="Q82" s="801"/>
      <c r="R82" s="801"/>
      <c r="S82" s="801"/>
      <c r="T82" s="801"/>
      <c r="U82" s="801"/>
      <c r="V82" s="801"/>
    </row>
    <row r="83" spans="2:22" s="3770" customFormat="1" x14ac:dyDescent="0.25">
      <c r="B83" s="3771"/>
      <c r="C83" s="3771"/>
      <c r="I83" s="801"/>
      <c r="J83" s="801"/>
      <c r="K83" s="801"/>
      <c r="L83" s="801"/>
      <c r="M83" s="801"/>
      <c r="N83" s="801"/>
      <c r="O83" s="801"/>
      <c r="P83" s="801"/>
      <c r="Q83" s="801"/>
      <c r="R83" s="801"/>
      <c r="S83" s="801"/>
      <c r="T83" s="801"/>
      <c r="U83" s="801"/>
      <c r="V83" s="801"/>
    </row>
    <row r="84" spans="2:22" s="3770" customFormat="1" x14ac:dyDescent="0.25">
      <c r="B84" s="3771"/>
      <c r="C84" s="3771"/>
      <c r="I84" s="801"/>
      <c r="J84" s="801"/>
      <c r="K84" s="801"/>
      <c r="L84" s="801"/>
      <c r="M84" s="801"/>
      <c r="N84" s="801"/>
      <c r="O84" s="801"/>
      <c r="P84" s="801"/>
      <c r="Q84" s="801"/>
      <c r="R84" s="801"/>
      <c r="S84" s="801"/>
      <c r="T84" s="801"/>
      <c r="U84" s="801"/>
      <c r="V84" s="801"/>
    </row>
    <row r="85" spans="2:22" s="3770" customFormat="1" x14ac:dyDescent="0.25">
      <c r="B85" s="3771"/>
      <c r="C85" s="3771"/>
      <c r="I85" s="801"/>
      <c r="J85" s="801"/>
      <c r="K85" s="801"/>
      <c r="L85" s="801"/>
      <c r="M85" s="801"/>
      <c r="N85" s="801"/>
      <c r="O85" s="801"/>
      <c r="P85" s="801"/>
      <c r="Q85" s="801"/>
      <c r="R85" s="801"/>
      <c r="S85" s="801"/>
      <c r="T85" s="801"/>
      <c r="U85" s="801"/>
      <c r="V85" s="801"/>
    </row>
    <row r="86" spans="2:22" s="3770" customFormat="1" x14ac:dyDescent="0.25">
      <c r="B86" s="3771"/>
      <c r="C86" s="3771"/>
      <c r="I86" s="801"/>
      <c r="J86" s="801"/>
      <c r="K86" s="801"/>
      <c r="L86" s="801"/>
      <c r="M86" s="801"/>
      <c r="N86" s="801"/>
      <c r="O86" s="801"/>
      <c r="P86" s="801"/>
      <c r="Q86" s="801"/>
      <c r="R86" s="801"/>
      <c r="S86" s="801"/>
      <c r="T86" s="801"/>
      <c r="U86" s="801"/>
      <c r="V86" s="801"/>
    </row>
    <row r="87" spans="2:22" s="3770" customFormat="1" x14ac:dyDescent="0.25">
      <c r="B87" s="3771"/>
      <c r="C87" s="3771"/>
      <c r="I87" s="801"/>
      <c r="J87" s="801"/>
      <c r="K87" s="801"/>
      <c r="L87" s="801"/>
      <c r="M87" s="801"/>
      <c r="N87" s="801"/>
      <c r="O87" s="801"/>
      <c r="P87" s="801"/>
      <c r="Q87" s="801"/>
      <c r="R87" s="801"/>
      <c r="S87" s="801"/>
      <c r="T87" s="801"/>
      <c r="U87" s="801"/>
      <c r="V87" s="801"/>
    </row>
    <row r="88" spans="2:22" s="3770" customFormat="1" x14ac:dyDescent="0.25">
      <c r="B88" s="3771"/>
      <c r="C88" s="3771"/>
      <c r="I88" s="801"/>
      <c r="J88" s="801"/>
      <c r="K88" s="801"/>
      <c r="L88" s="801"/>
      <c r="M88" s="801"/>
      <c r="N88" s="801"/>
      <c r="O88" s="801"/>
      <c r="P88" s="801"/>
      <c r="Q88" s="801"/>
      <c r="R88" s="801"/>
      <c r="S88" s="801"/>
      <c r="T88" s="801"/>
      <c r="U88" s="801"/>
      <c r="V88" s="801"/>
    </row>
    <row r="89" spans="2:22" s="3770" customFormat="1" x14ac:dyDescent="0.25">
      <c r="B89" s="3771"/>
      <c r="C89" s="3771"/>
      <c r="I89" s="801"/>
      <c r="J89" s="801"/>
      <c r="K89" s="801"/>
      <c r="L89" s="801"/>
      <c r="M89" s="801"/>
      <c r="N89" s="801"/>
      <c r="O89" s="801"/>
      <c r="P89" s="801"/>
      <c r="Q89" s="801"/>
      <c r="R89" s="801"/>
      <c r="S89" s="801"/>
      <c r="T89" s="801"/>
      <c r="U89" s="801"/>
      <c r="V89" s="801"/>
    </row>
    <row r="90" spans="2:22" s="3770" customFormat="1" x14ac:dyDescent="0.25">
      <c r="B90" s="3771"/>
      <c r="C90" s="3771"/>
      <c r="I90" s="801"/>
      <c r="J90" s="801"/>
      <c r="K90" s="801"/>
      <c r="L90" s="801"/>
      <c r="M90" s="801"/>
      <c r="N90" s="801"/>
      <c r="O90" s="801"/>
      <c r="P90" s="801"/>
      <c r="Q90" s="801"/>
      <c r="R90" s="801"/>
      <c r="S90" s="801"/>
      <c r="T90" s="801"/>
      <c r="U90" s="801"/>
      <c r="V90" s="801"/>
    </row>
    <row r="91" spans="2:22" s="3770" customFormat="1" x14ac:dyDescent="0.25">
      <c r="B91" s="3771"/>
      <c r="C91" s="3771"/>
      <c r="I91" s="801"/>
      <c r="J91" s="801"/>
      <c r="K91" s="801"/>
      <c r="L91" s="801"/>
      <c r="M91" s="801"/>
      <c r="N91" s="801"/>
      <c r="O91" s="801"/>
      <c r="P91" s="801"/>
      <c r="Q91" s="801"/>
      <c r="R91" s="801"/>
      <c r="S91" s="801"/>
      <c r="T91" s="801"/>
      <c r="U91" s="801"/>
      <c r="V91" s="801"/>
    </row>
    <row r="92" spans="2:22" s="3770" customFormat="1" x14ac:dyDescent="0.25">
      <c r="B92" s="3771"/>
      <c r="C92" s="3771"/>
      <c r="I92" s="801"/>
      <c r="J92" s="801"/>
      <c r="K92" s="801"/>
      <c r="L92" s="801"/>
      <c r="M92" s="801"/>
      <c r="N92" s="801"/>
      <c r="O92" s="801"/>
      <c r="P92" s="801"/>
      <c r="Q92" s="801"/>
      <c r="R92" s="801"/>
      <c r="S92" s="801"/>
      <c r="T92" s="801"/>
      <c r="U92" s="801"/>
      <c r="V92" s="801"/>
    </row>
    <row r="93" spans="2:22" s="3770" customFormat="1" x14ac:dyDescent="0.25">
      <c r="B93" s="3771"/>
      <c r="C93" s="3771"/>
      <c r="I93" s="801"/>
      <c r="J93" s="801"/>
      <c r="K93" s="801"/>
      <c r="L93" s="801"/>
      <c r="M93" s="801"/>
      <c r="N93" s="801"/>
      <c r="O93" s="801"/>
      <c r="P93" s="801"/>
      <c r="Q93" s="801"/>
      <c r="R93" s="801"/>
      <c r="S93" s="801"/>
      <c r="T93" s="801"/>
      <c r="U93" s="801"/>
      <c r="V93" s="801"/>
    </row>
    <row r="94" spans="2:22" s="3770" customFormat="1" x14ac:dyDescent="0.25">
      <c r="B94" s="3771"/>
      <c r="C94" s="3771"/>
      <c r="I94" s="801"/>
      <c r="J94" s="801"/>
      <c r="K94" s="801"/>
      <c r="L94" s="801"/>
      <c r="M94" s="801"/>
      <c r="N94" s="801"/>
      <c r="O94" s="801"/>
      <c r="P94" s="801"/>
      <c r="Q94" s="801"/>
      <c r="R94" s="801"/>
      <c r="S94" s="801"/>
      <c r="T94" s="801"/>
      <c r="U94" s="801"/>
      <c r="V94" s="801"/>
    </row>
    <row r="95" spans="2:22" s="3770" customFormat="1" x14ac:dyDescent="0.25">
      <c r="B95" s="3771"/>
      <c r="C95" s="3771"/>
      <c r="I95" s="801"/>
      <c r="J95" s="801"/>
      <c r="K95" s="801"/>
      <c r="L95" s="801"/>
      <c r="M95" s="801"/>
      <c r="N95" s="801"/>
      <c r="O95" s="801"/>
      <c r="P95" s="801"/>
      <c r="Q95" s="801"/>
      <c r="R95" s="801"/>
      <c r="S95" s="801"/>
      <c r="T95" s="801"/>
      <c r="U95" s="801"/>
      <c r="V95" s="801"/>
    </row>
    <row r="96" spans="2:22" s="3770" customFormat="1" x14ac:dyDescent="0.25">
      <c r="B96" s="3771"/>
      <c r="C96" s="3771"/>
      <c r="I96" s="801"/>
      <c r="J96" s="801"/>
      <c r="K96" s="801"/>
      <c r="L96" s="801"/>
      <c r="M96" s="801"/>
      <c r="N96" s="801"/>
      <c r="O96" s="801"/>
      <c r="P96" s="801"/>
      <c r="Q96" s="801"/>
      <c r="R96" s="801"/>
      <c r="S96" s="801"/>
      <c r="T96" s="801"/>
      <c r="U96" s="801"/>
      <c r="V96" s="801"/>
    </row>
    <row r="97" spans="2:22" s="3770" customFormat="1" x14ac:dyDescent="0.25">
      <c r="B97" s="3771"/>
      <c r="C97" s="3771"/>
      <c r="I97" s="801"/>
      <c r="J97" s="801"/>
      <c r="K97" s="801"/>
      <c r="L97" s="801"/>
      <c r="M97" s="801"/>
      <c r="N97" s="801"/>
      <c r="O97" s="801"/>
      <c r="P97" s="801"/>
      <c r="Q97" s="801"/>
      <c r="R97" s="801"/>
      <c r="S97" s="801"/>
      <c r="T97" s="801"/>
      <c r="U97" s="801"/>
      <c r="V97" s="801"/>
    </row>
    <row r="98" spans="2:22" s="3770" customFormat="1" x14ac:dyDescent="0.25">
      <c r="B98" s="3771"/>
      <c r="C98" s="3771"/>
      <c r="I98" s="801"/>
      <c r="J98" s="801"/>
      <c r="K98" s="801"/>
      <c r="L98" s="801"/>
      <c r="M98" s="801"/>
      <c r="N98" s="801"/>
      <c r="O98" s="801"/>
      <c r="P98" s="801"/>
      <c r="Q98" s="801"/>
      <c r="R98" s="801"/>
      <c r="S98" s="801"/>
      <c r="T98" s="801"/>
      <c r="U98" s="801"/>
      <c r="V98" s="801"/>
    </row>
    <row r="99" spans="2:22" s="3770" customFormat="1" x14ac:dyDescent="0.25">
      <c r="B99" s="3771"/>
      <c r="C99" s="3771"/>
      <c r="I99" s="801"/>
      <c r="J99" s="801"/>
      <c r="K99" s="801"/>
      <c r="L99" s="801"/>
      <c r="M99" s="801"/>
      <c r="N99" s="801"/>
      <c r="O99" s="801"/>
      <c r="P99" s="801"/>
      <c r="Q99" s="801"/>
      <c r="R99" s="801"/>
      <c r="S99" s="801"/>
      <c r="T99" s="801"/>
      <c r="U99" s="801"/>
      <c r="V99" s="801"/>
    </row>
    <row r="100" spans="2:22" s="3770" customFormat="1" x14ac:dyDescent="0.25">
      <c r="B100" s="3771"/>
      <c r="C100" s="3771"/>
      <c r="I100" s="801"/>
      <c r="J100" s="801"/>
      <c r="K100" s="801"/>
      <c r="L100" s="801"/>
      <c r="M100" s="801"/>
      <c r="N100" s="801"/>
      <c r="O100" s="801"/>
      <c r="P100" s="801"/>
      <c r="Q100" s="801"/>
      <c r="R100" s="801"/>
      <c r="S100" s="801"/>
      <c r="T100" s="801"/>
      <c r="U100" s="801"/>
      <c r="V100" s="801"/>
    </row>
    <row r="101" spans="2:22" s="3770" customFormat="1" x14ac:dyDescent="0.25">
      <c r="B101" s="3771"/>
      <c r="C101" s="3771"/>
      <c r="I101" s="801"/>
      <c r="J101" s="801"/>
      <c r="K101" s="801"/>
      <c r="L101" s="801"/>
      <c r="M101" s="801"/>
      <c r="N101" s="801"/>
      <c r="O101" s="801"/>
      <c r="P101" s="801"/>
      <c r="Q101" s="801"/>
      <c r="R101" s="801"/>
      <c r="S101" s="801"/>
      <c r="T101" s="801"/>
      <c r="U101" s="801"/>
      <c r="V101" s="801"/>
    </row>
    <row r="102" spans="2:22" s="3770" customFormat="1" x14ac:dyDescent="0.25">
      <c r="B102" s="3771"/>
      <c r="C102" s="3771"/>
      <c r="I102" s="801"/>
      <c r="J102" s="801"/>
      <c r="K102" s="801"/>
      <c r="L102" s="801"/>
      <c r="M102" s="801"/>
      <c r="N102" s="801"/>
      <c r="O102" s="801"/>
      <c r="P102" s="801"/>
      <c r="Q102" s="801"/>
      <c r="R102" s="801"/>
      <c r="S102" s="801"/>
      <c r="T102" s="801"/>
      <c r="U102" s="801"/>
      <c r="V102" s="801"/>
    </row>
    <row r="103" spans="2:22" s="3770" customFormat="1" x14ac:dyDescent="0.25">
      <c r="B103" s="3771"/>
      <c r="C103" s="3771"/>
      <c r="I103" s="801"/>
      <c r="J103" s="801"/>
      <c r="K103" s="801"/>
      <c r="L103" s="801"/>
      <c r="M103" s="801"/>
      <c r="N103" s="801"/>
      <c r="O103" s="801"/>
      <c r="P103" s="801"/>
      <c r="Q103" s="801"/>
      <c r="R103" s="801"/>
      <c r="S103" s="801"/>
      <c r="T103" s="801"/>
      <c r="U103" s="801"/>
      <c r="V103" s="801"/>
    </row>
    <row r="104" spans="2:22" s="3770" customFormat="1" x14ac:dyDescent="0.25">
      <c r="B104" s="3771"/>
      <c r="C104" s="3771"/>
      <c r="I104" s="801"/>
      <c r="J104" s="801"/>
      <c r="K104" s="801"/>
      <c r="L104" s="801"/>
      <c r="M104" s="801"/>
      <c r="N104" s="801"/>
      <c r="O104" s="801"/>
      <c r="P104" s="801"/>
      <c r="Q104" s="801"/>
      <c r="R104" s="801"/>
      <c r="S104" s="801"/>
      <c r="T104" s="801"/>
      <c r="U104" s="801"/>
      <c r="V104" s="801"/>
    </row>
    <row r="105" spans="2:22" s="3770" customFormat="1" x14ac:dyDescent="0.25">
      <c r="B105" s="3771"/>
      <c r="C105" s="3771"/>
      <c r="I105" s="801"/>
      <c r="J105" s="801"/>
      <c r="K105" s="801"/>
      <c r="L105" s="801"/>
      <c r="M105" s="801"/>
      <c r="N105" s="801"/>
      <c r="O105" s="801"/>
      <c r="P105" s="801"/>
      <c r="Q105" s="801"/>
      <c r="R105" s="801"/>
      <c r="S105" s="801"/>
      <c r="T105" s="801"/>
      <c r="U105" s="801"/>
      <c r="V105" s="801"/>
    </row>
    <row r="106" spans="2:22" s="3770" customFormat="1" x14ac:dyDescent="0.25">
      <c r="B106" s="3771"/>
      <c r="C106" s="3771"/>
      <c r="I106" s="801"/>
      <c r="J106" s="801"/>
      <c r="K106" s="801"/>
      <c r="L106" s="801"/>
      <c r="M106" s="801"/>
      <c r="N106" s="801"/>
      <c r="O106" s="801"/>
      <c r="P106" s="801"/>
      <c r="Q106" s="801"/>
      <c r="R106" s="801"/>
      <c r="S106" s="801"/>
      <c r="T106" s="801"/>
      <c r="U106" s="801"/>
      <c r="V106" s="801"/>
    </row>
    <row r="107" spans="2:22" s="3770" customFormat="1" x14ac:dyDescent="0.25">
      <c r="B107" s="3771"/>
      <c r="C107" s="3771"/>
      <c r="I107" s="801"/>
      <c r="J107" s="801"/>
      <c r="K107" s="801"/>
      <c r="L107" s="801"/>
      <c r="M107" s="801"/>
      <c r="N107" s="801"/>
      <c r="O107" s="801"/>
      <c r="P107" s="801"/>
      <c r="Q107" s="801"/>
      <c r="R107" s="801"/>
      <c r="S107" s="801"/>
      <c r="T107" s="801"/>
      <c r="U107" s="801"/>
      <c r="V107" s="801"/>
    </row>
    <row r="108" spans="2:22" s="3770" customFormat="1" x14ac:dyDescent="0.25">
      <c r="B108" s="3771"/>
      <c r="C108" s="3771"/>
      <c r="I108" s="801"/>
      <c r="J108" s="801"/>
      <c r="K108" s="801"/>
      <c r="L108" s="801"/>
      <c r="M108" s="801"/>
      <c r="N108" s="801"/>
      <c r="O108" s="801"/>
      <c r="P108" s="801"/>
      <c r="Q108" s="801"/>
      <c r="R108" s="801"/>
      <c r="S108" s="801"/>
      <c r="T108" s="801"/>
      <c r="U108" s="801"/>
      <c r="V108" s="801"/>
    </row>
    <row r="109" spans="2:22" s="3770" customFormat="1" x14ac:dyDescent="0.25">
      <c r="B109" s="3771"/>
      <c r="C109" s="3771"/>
      <c r="I109" s="801"/>
      <c r="J109" s="801"/>
      <c r="K109" s="801"/>
      <c r="L109" s="801"/>
      <c r="M109" s="801"/>
      <c r="N109" s="801"/>
      <c r="O109" s="801"/>
      <c r="P109" s="801"/>
      <c r="Q109" s="801"/>
      <c r="R109" s="801"/>
      <c r="S109" s="801"/>
      <c r="T109" s="801"/>
      <c r="U109" s="801"/>
      <c r="V109" s="801"/>
    </row>
    <row r="110" spans="2:22" s="3770" customFormat="1" x14ac:dyDescent="0.25">
      <c r="B110" s="3771"/>
      <c r="C110" s="3771"/>
      <c r="I110" s="801"/>
      <c r="J110" s="801"/>
      <c r="K110" s="801"/>
      <c r="L110" s="801"/>
      <c r="M110" s="801"/>
      <c r="N110" s="801"/>
      <c r="O110" s="801"/>
      <c r="P110" s="801"/>
      <c r="Q110" s="801"/>
      <c r="R110" s="801"/>
      <c r="S110" s="801"/>
      <c r="T110" s="801"/>
      <c r="U110" s="801"/>
      <c r="V110" s="801"/>
    </row>
    <row r="111" spans="2:22" s="3770" customFormat="1" x14ac:dyDescent="0.25">
      <c r="B111" s="3771"/>
      <c r="C111" s="3771"/>
      <c r="I111" s="801"/>
      <c r="J111" s="801"/>
      <c r="K111" s="801"/>
      <c r="L111" s="801"/>
      <c r="M111" s="801"/>
      <c r="N111" s="801"/>
      <c r="O111" s="801"/>
      <c r="P111" s="801"/>
      <c r="Q111" s="801"/>
      <c r="R111" s="801"/>
      <c r="S111" s="801"/>
      <c r="T111" s="801"/>
      <c r="U111" s="801"/>
      <c r="V111" s="801"/>
    </row>
    <row r="112" spans="2:22" s="3770" customFormat="1" x14ac:dyDescent="0.25">
      <c r="B112" s="3771"/>
      <c r="C112" s="3771"/>
      <c r="I112" s="801"/>
      <c r="J112" s="801"/>
      <c r="K112" s="801"/>
      <c r="L112" s="801"/>
      <c r="M112" s="801"/>
      <c r="N112" s="801"/>
      <c r="O112" s="801"/>
      <c r="P112" s="801"/>
      <c r="Q112" s="801"/>
      <c r="R112" s="801"/>
      <c r="S112" s="801"/>
      <c r="T112" s="801"/>
      <c r="U112" s="801"/>
      <c r="V112" s="801"/>
    </row>
    <row r="113" spans="2:22" s="3770" customFormat="1" x14ac:dyDescent="0.25">
      <c r="B113" s="3771"/>
      <c r="C113" s="3771"/>
      <c r="I113" s="801"/>
      <c r="J113" s="801"/>
      <c r="K113" s="801"/>
      <c r="L113" s="801"/>
      <c r="M113" s="801"/>
      <c r="N113" s="801"/>
      <c r="O113" s="801"/>
      <c r="P113" s="801"/>
      <c r="Q113" s="801"/>
      <c r="R113" s="801"/>
      <c r="S113" s="801"/>
      <c r="T113" s="801"/>
      <c r="U113" s="801"/>
      <c r="V113" s="801"/>
    </row>
    <row r="114" spans="2:22" s="3770" customFormat="1" x14ac:dyDescent="0.25">
      <c r="B114" s="3771"/>
      <c r="C114" s="3771"/>
      <c r="I114" s="801"/>
      <c r="J114" s="801"/>
      <c r="K114" s="801"/>
      <c r="L114" s="801"/>
      <c r="M114" s="801"/>
      <c r="N114" s="801"/>
      <c r="O114" s="801"/>
      <c r="P114" s="801"/>
      <c r="Q114" s="801"/>
      <c r="R114" s="801"/>
      <c r="S114" s="801"/>
      <c r="T114" s="801"/>
      <c r="U114" s="801"/>
      <c r="V114" s="801"/>
    </row>
    <row r="115" spans="2:22" s="3770" customFormat="1" x14ac:dyDescent="0.25">
      <c r="B115" s="3771"/>
      <c r="C115" s="3771"/>
      <c r="I115" s="801"/>
      <c r="J115" s="801"/>
      <c r="K115" s="801"/>
      <c r="L115" s="801"/>
      <c r="M115" s="801"/>
      <c r="N115" s="801"/>
      <c r="O115" s="801"/>
      <c r="P115" s="801"/>
      <c r="Q115" s="801"/>
      <c r="R115" s="801"/>
      <c r="S115" s="801"/>
      <c r="T115" s="801"/>
      <c r="U115" s="801"/>
      <c r="V115" s="801"/>
    </row>
    <row r="116" spans="2:22" s="3770" customFormat="1" x14ac:dyDescent="0.25">
      <c r="B116" s="3771"/>
      <c r="C116" s="3771"/>
      <c r="I116" s="801"/>
      <c r="J116" s="801"/>
      <c r="K116" s="801"/>
      <c r="L116" s="801"/>
      <c r="M116" s="801"/>
      <c r="N116" s="801"/>
      <c r="O116" s="801"/>
      <c r="P116" s="801"/>
      <c r="Q116" s="801"/>
      <c r="R116" s="801"/>
      <c r="S116" s="801"/>
      <c r="T116" s="801"/>
      <c r="U116" s="801"/>
      <c r="V116" s="801"/>
    </row>
    <row r="117" spans="2:22" s="3770" customFormat="1" x14ac:dyDescent="0.25">
      <c r="B117" s="3771"/>
      <c r="C117" s="3771"/>
      <c r="I117" s="801"/>
      <c r="J117" s="801"/>
      <c r="K117" s="801"/>
      <c r="L117" s="801"/>
      <c r="M117" s="801"/>
      <c r="N117" s="801"/>
      <c r="O117" s="801"/>
      <c r="P117" s="801"/>
      <c r="Q117" s="801"/>
      <c r="R117" s="801"/>
      <c r="S117" s="801"/>
      <c r="T117" s="801"/>
      <c r="U117" s="801"/>
      <c r="V117" s="801"/>
    </row>
    <row r="118" spans="2:22" s="3770" customFormat="1" x14ac:dyDescent="0.25">
      <c r="B118" s="3771"/>
      <c r="C118" s="3771"/>
      <c r="I118" s="801"/>
      <c r="J118" s="801"/>
      <c r="K118" s="801"/>
      <c r="L118" s="801"/>
      <c r="M118" s="801"/>
      <c r="N118" s="801"/>
      <c r="O118" s="801"/>
      <c r="P118" s="801"/>
      <c r="Q118" s="801"/>
      <c r="R118" s="801"/>
      <c r="S118" s="801"/>
      <c r="T118" s="801"/>
      <c r="U118" s="801"/>
      <c r="V118" s="801"/>
    </row>
    <row r="119" spans="2:22" s="3770" customFormat="1" x14ac:dyDescent="0.25">
      <c r="B119" s="3771"/>
      <c r="C119" s="3771"/>
      <c r="I119" s="801"/>
      <c r="J119" s="801"/>
      <c r="K119" s="801"/>
      <c r="L119" s="801"/>
      <c r="M119" s="801"/>
      <c r="N119" s="801"/>
      <c r="O119" s="801"/>
      <c r="P119" s="801"/>
      <c r="Q119" s="801"/>
      <c r="R119" s="801"/>
      <c r="S119" s="801"/>
      <c r="T119" s="801"/>
      <c r="U119" s="801"/>
      <c r="V119" s="801"/>
    </row>
    <row r="120" spans="2:22" s="3770" customFormat="1" x14ac:dyDescent="0.25">
      <c r="B120" s="3771"/>
      <c r="C120" s="3771"/>
      <c r="I120" s="801"/>
      <c r="J120" s="801"/>
      <c r="K120" s="801"/>
      <c r="L120" s="801"/>
      <c r="M120" s="801"/>
      <c r="N120" s="801"/>
      <c r="O120" s="801"/>
      <c r="P120" s="801"/>
      <c r="Q120" s="801"/>
      <c r="R120" s="801"/>
      <c r="S120" s="801"/>
      <c r="T120" s="801"/>
      <c r="U120" s="801"/>
      <c r="V120" s="801"/>
    </row>
    <row r="121" spans="2:22" s="3770" customFormat="1" x14ac:dyDescent="0.25">
      <c r="B121" s="3771"/>
      <c r="C121" s="3771"/>
      <c r="I121" s="801"/>
      <c r="J121" s="801"/>
      <c r="K121" s="801"/>
      <c r="L121" s="801"/>
      <c r="M121" s="801"/>
      <c r="N121" s="801"/>
      <c r="O121" s="801"/>
      <c r="P121" s="801"/>
      <c r="Q121" s="801"/>
      <c r="R121" s="801"/>
      <c r="S121" s="801"/>
      <c r="T121" s="801"/>
      <c r="U121" s="801"/>
      <c r="V121" s="801"/>
    </row>
    <row r="122" spans="2:22" s="3770" customFormat="1" x14ac:dyDescent="0.25">
      <c r="B122" s="3771"/>
      <c r="C122" s="3771"/>
      <c r="I122" s="801"/>
      <c r="J122" s="801"/>
      <c r="K122" s="801"/>
      <c r="L122" s="801"/>
      <c r="M122" s="801"/>
      <c r="N122" s="801"/>
      <c r="O122" s="801"/>
      <c r="P122" s="801"/>
      <c r="Q122" s="801"/>
      <c r="R122" s="801"/>
      <c r="S122" s="801"/>
      <c r="T122" s="801"/>
      <c r="U122" s="801"/>
      <c r="V122" s="801"/>
    </row>
    <row r="123" spans="2:22" s="3770" customFormat="1" x14ac:dyDescent="0.25">
      <c r="B123" s="3771"/>
      <c r="C123" s="3771"/>
      <c r="I123" s="801"/>
      <c r="J123" s="801"/>
      <c r="K123" s="801"/>
      <c r="L123" s="801"/>
      <c r="M123" s="801"/>
      <c r="N123" s="801"/>
      <c r="O123" s="801"/>
      <c r="P123" s="801"/>
      <c r="Q123" s="801"/>
      <c r="R123" s="801"/>
      <c r="S123" s="801"/>
      <c r="T123" s="801"/>
      <c r="U123" s="801"/>
      <c r="V123" s="801"/>
    </row>
    <row r="124" spans="2:22" s="3770" customFormat="1" x14ac:dyDescent="0.25">
      <c r="B124" s="3771"/>
      <c r="C124" s="3771"/>
      <c r="I124" s="801"/>
      <c r="J124" s="801"/>
      <c r="K124" s="801"/>
      <c r="L124" s="801"/>
      <c r="M124" s="801"/>
      <c r="N124" s="801"/>
      <c r="O124" s="801"/>
      <c r="P124" s="801"/>
      <c r="Q124" s="801"/>
      <c r="R124" s="801"/>
      <c r="S124" s="801"/>
      <c r="T124" s="801"/>
      <c r="U124" s="801"/>
      <c r="V124" s="801"/>
    </row>
    <row r="125" spans="2:22" s="3770" customFormat="1" x14ac:dyDescent="0.25">
      <c r="B125" s="3771"/>
      <c r="C125" s="3771"/>
      <c r="I125" s="801"/>
      <c r="J125" s="801"/>
      <c r="K125" s="801"/>
      <c r="L125" s="801"/>
      <c r="M125" s="801"/>
      <c r="N125" s="801"/>
      <c r="O125" s="801"/>
      <c r="P125" s="801"/>
      <c r="Q125" s="801"/>
      <c r="R125" s="801"/>
      <c r="S125" s="801"/>
      <c r="T125" s="801"/>
      <c r="U125" s="801"/>
      <c r="V125" s="801"/>
    </row>
    <row r="126" spans="2:22" s="3770" customFormat="1" x14ac:dyDescent="0.25">
      <c r="B126" s="3771"/>
      <c r="C126" s="3771"/>
      <c r="I126" s="801"/>
      <c r="J126" s="801"/>
      <c r="K126" s="801"/>
      <c r="L126" s="801"/>
      <c r="M126" s="801"/>
      <c r="N126" s="801"/>
      <c r="O126" s="801"/>
      <c r="P126" s="801"/>
      <c r="Q126" s="801"/>
      <c r="R126" s="801"/>
      <c r="S126" s="801"/>
      <c r="T126" s="801"/>
      <c r="U126" s="801"/>
      <c r="V126" s="801"/>
    </row>
    <row r="127" spans="2:22" s="3770" customFormat="1" x14ac:dyDescent="0.25">
      <c r="B127" s="3771"/>
      <c r="C127" s="3771"/>
      <c r="I127" s="801"/>
      <c r="J127" s="801"/>
      <c r="K127" s="801"/>
      <c r="L127" s="801"/>
      <c r="M127" s="801"/>
      <c r="N127" s="801"/>
      <c r="O127" s="801"/>
      <c r="P127" s="801"/>
      <c r="Q127" s="801"/>
      <c r="R127" s="801"/>
      <c r="S127" s="801"/>
      <c r="T127" s="801"/>
      <c r="U127" s="801"/>
      <c r="V127" s="801"/>
    </row>
    <row r="128" spans="2:22" s="3770" customFormat="1" x14ac:dyDescent="0.25">
      <c r="B128" s="3771"/>
      <c r="C128" s="3771"/>
      <c r="I128" s="801"/>
      <c r="J128" s="801"/>
      <c r="K128" s="801"/>
      <c r="L128" s="801"/>
      <c r="M128" s="801"/>
      <c r="N128" s="801"/>
      <c r="O128" s="801"/>
      <c r="P128" s="801"/>
      <c r="Q128" s="801"/>
      <c r="R128" s="801"/>
      <c r="S128" s="801"/>
      <c r="T128" s="801"/>
      <c r="U128" s="801"/>
      <c r="V128" s="801"/>
    </row>
    <row r="129" spans="2:22" s="3770" customFormat="1" x14ac:dyDescent="0.25">
      <c r="B129" s="3771"/>
      <c r="C129" s="3771"/>
      <c r="I129" s="801"/>
      <c r="J129" s="801"/>
      <c r="K129" s="801"/>
      <c r="L129" s="801"/>
      <c r="M129" s="801"/>
      <c r="N129" s="801"/>
      <c r="O129" s="801"/>
      <c r="P129" s="801"/>
      <c r="Q129" s="801"/>
      <c r="R129" s="801"/>
      <c r="S129" s="801"/>
      <c r="T129" s="801"/>
      <c r="U129" s="801"/>
      <c r="V129" s="801"/>
    </row>
    <row r="130" spans="2:22" s="3770" customFormat="1" x14ac:dyDescent="0.25">
      <c r="B130" s="3771"/>
      <c r="C130" s="3771"/>
      <c r="I130" s="801"/>
      <c r="J130" s="801"/>
      <c r="K130" s="801"/>
      <c r="L130" s="801"/>
      <c r="M130" s="801"/>
      <c r="N130" s="801"/>
      <c r="O130" s="801"/>
      <c r="P130" s="801"/>
      <c r="Q130" s="801"/>
      <c r="R130" s="801"/>
      <c r="S130" s="801"/>
      <c r="T130" s="801"/>
      <c r="U130" s="801"/>
      <c r="V130" s="801"/>
    </row>
    <row r="131" spans="2:22" s="3770" customFormat="1" x14ac:dyDescent="0.25">
      <c r="B131" s="3771"/>
      <c r="C131" s="3771"/>
      <c r="I131" s="801"/>
      <c r="J131" s="801"/>
      <c r="K131" s="801"/>
      <c r="L131" s="801"/>
      <c r="M131" s="801"/>
      <c r="N131" s="801"/>
      <c r="O131" s="801"/>
      <c r="P131" s="801"/>
      <c r="Q131" s="801"/>
      <c r="R131" s="801"/>
      <c r="S131" s="801"/>
      <c r="T131" s="801"/>
      <c r="U131" s="801"/>
      <c r="V131" s="801"/>
    </row>
    <row r="132" spans="2:22" s="3770" customFormat="1" x14ac:dyDescent="0.25">
      <c r="B132" s="3771"/>
      <c r="C132" s="3771"/>
      <c r="I132" s="801"/>
      <c r="J132" s="801"/>
      <c r="K132" s="801"/>
      <c r="L132" s="801"/>
      <c r="M132" s="801"/>
      <c r="N132" s="801"/>
      <c r="O132" s="801"/>
      <c r="P132" s="801"/>
      <c r="Q132" s="801"/>
      <c r="R132" s="801"/>
      <c r="S132" s="801"/>
      <c r="T132" s="801"/>
      <c r="U132" s="801"/>
      <c r="V132" s="801"/>
    </row>
    <row r="133" spans="2:22" s="3770" customFormat="1" x14ac:dyDescent="0.25">
      <c r="B133" s="3771"/>
      <c r="C133" s="3771"/>
      <c r="I133" s="801"/>
      <c r="J133" s="801"/>
      <c r="K133" s="801"/>
      <c r="L133" s="801"/>
      <c r="M133" s="801"/>
      <c r="N133" s="801"/>
      <c r="O133" s="801"/>
      <c r="P133" s="801"/>
      <c r="Q133" s="801"/>
      <c r="R133" s="801"/>
      <c r="S133" s="801"/>
      <c r="T133" s="801"/>
      <c r="U133" s="801"/>
      <c r="V133" s="801"/>
    </row>
    <row r="134" spans="2:22" s="3770" customFormat="1" x14ac:dyDescent="0.25">
      <c r="B134" s="3771"/>
      <c r="C134" s="3771"/>
      <c r="I134" s="801"/>
      <c r="J134" s="801"/>
      <c r="K134" s="801"/>
      <c r="L134" s="801"/>
      <c r="M134" s="801"/>
      <c r="N134" s="801"/>
      <c r="O134" s="801"/>
      <c r="P134" s="801"/>
      <c r="Q134" s="801"/>
      <c r="R134" s="801"/>
      <c r="S134" s="801"/>
      <c r="T134" s="801"/>
      <c r="U134" s="801"/>
      <c r="V134" s="801"/>
    </row>
    <row r="135" spans="2:22" s="3770" customFormat="1" x14ac:dyDescent="0.25">
      <c r="B135" s="3771"/>
      <c r="C135" s="3771"/>
      <c r="I135" s="801"/>
      <c r="J135" s="801"/>
      <c r="K135" s="801"/>
      <c r="L135" s="801"/>
      <c r="M135" s="801"/>
      <c r="N135" s="801"/>
      <c r="O135" s="801"/>
      <c r="P135" s="801"/>
      <c r="Q135" s="801"/>
      <c r="R135" s="801"/>
      <c r="S135" s="801"/>
      <c r="T135" s="801"/>
      <c r="U135" s="801"/>
      <c r="V135" s="801"/>
    </row>
    <row r="136" spans="2:22" s="3770" customFormat="1" x14ac:dyDescent="0.25">
      <c r="B136" s="3771"/>
      <c r="C136" s="3771"/>
      <c r="I136" s="801"/>
      <c r="J136" s="801"/>
      <c r="K136" s="801"/>
      <c r="L136" s="801"/>
      <c r="M136" s="801"/>
      <c r="N136" s="801"/>
      <c r="O136" s="801"/>
      <c r="P136" s="801"/>
      <c r="Q136" s="801"/>
      <c r="R136" s="801"/>
      <c r="S136" s="801"/>
      <c r="T136" s="801"/>
      <c r="U136" s="801"/>
      <c r="V136" s="801"/>
    </row>
    <row r="137" spans="2:22" s="3770" customFormat="1" x14ac:dyDescent="0.25">
      <c r="B137" s="3771"/>
      <c r="C137" s="3771"/>
      <c r="I137" s="801"/>
      <c r="J137" s="801"/>
      <c r="K137" s="801"/>
      <c r="L137" s="801"/>
      <c r="M137" s="801"/>
      <c r="N137" s="801"/>
      <c r="O137" s="801"/>
      <c r="P137" s="801"/>
      <c r="Q137" s="801"/>
      <c r="R137" s="801"/>
      <c r="S137" s="801"/>
      <c r="T137" s="801"/>
      <c r="U137" s="801"/>
      <c r="V137" s="801"/>
    </row>
    <row r="138" spans="2:22" s="3770" customFormat="1" x14ac:dyDescent="0.25">
      <c r="B138" s="3771"/>
      <c r="C138" s="3771"/>
      <c r="I138" s="801"/>
      <c r="J138" s="801"/>
      <c r="K138" s="801"/>
      <c r="L138" s="801"/>
      <c r="M138" s="801"/>
      <c r="N138" s="801"/>
      <c r="O138" s="801"/>
      <c r="P138" s="801"/>
      <c r="Q138" s="801"/>
      <c r="R138" s="801"/>
      <c r="S138" s="801"/>
      <c r="T138" s="801"/>
      <c r="U138" s="801"/>
      <c r="V138" s="801"/>
    </row>
    <row r="139" spans="2:22" s="3770" customFormat="1" x14ac:dyDescent="0.25">
      <c r="B139" s="3771"/>
      <c r="C139" s="3771"/>
      <c r="I139" s="801"/>
      <c r="J139" s="801"/>
      <c r="K139" s="801"/>
      <c r="L139" s="801"/>
      <c r="M139" s="801"/>
      <c r="N139" s="801"/>
      <c r="O139" s="801"/>
      <c r="P139" s="801"/>
      <c r="Q139" s="801"/>
      <c r="R139" s="801"/>
      <c r="S139" s="801"/>
      <c r="T139" s="801"/>
      <c r="U139" s="801"/>
      <c r="V139" s="801"/>
    </row>
    <row r="140" spans="2:22" s="3770" customFormat="1" x14ac:dyDescent="0.25">
      <c r="B140" s="3771"/>
      <c r="C140" s="3771"/>
      <c r="I140" s="801"/>
      <c r="J140" s="801"/>
      <c r="K140" s="801"/>
      <c r="L140" s="801"/>
      <c r="M140" s="801"/>
      <c r="N140" s="801"/>
      <c r="O140" s="801"/>
      <c r="P140" s="801"/>
      <c r="Q140" s="801"/>
      <c r="R140" s="801"/>
      <c r="S140" s="801"/>
      <c r="T140" s="801"/>
      <c r="U140" s="801"/>
      <c r="V140" s="801"/>
    </row>
    <row r="141" spans="2:22" s="3770" customFormat="1" x14ac:dyDescent="0.25">
      <c r="B141" s="3771"/>
      <c r="C141" s="3771"/>
      <c r="I141" s="801"/>
      <c r="J141" s="801"/>
      <c r="K141" s="801"/>
      <c r="L141" s="801"/>
      <c r="M141" s="801"/>
      <c r="N141" s="801"/>
      <c r="O141" s="801"/>
      <c r="P141" s="801"/>
      <c r="Q141" s="801"/>
      <c r="R141" s="801"/>
      <c r="S141" s="801"/>
      <c r="T141" s="801"/>
      <c r="U141" s="801"/>
      <c r="V141" s="801"/>
    </row>
    <row r="142" spans="2:22" s="3770" customFormat="1" x14ac:dyDescent="0.25">
      <c r="B142" s="3771"/>
      <c r="C142" s="3771"/>
      <c r="I142" s="801"/>
      <c r="J142" s="801"/>
      <c r="K142" s="801"/>
      <c r="L142" s="801"/>
      <c r="M142" s="801"/>
      <c r="N142" s="801"/>
      <c r="O142" s="801"/>
      <c r="P142" s="801"/>
      <c r="Q142" s="801"/>
      <c r="R142" s="801"/>
      <c r="S142" s="801"/>
      <c r="T142" s="801"/>
      <c r="U142" s="801"/>
      <c r="V142" s="801"/>
    </row>
    <row r="143" spans="2:22" s="3770" customFormat="1" x14ac:dyDescent="0.25">
      <c r="B143" s="3771"/>
      <c r="C143" s="3771"/>
      <c r="I143" s="801"/>
      <c r="J143" s="801"/>
      <c r="K143" s="801"/>
      <c r="L143" s="801"/>
      <c r="M143" s="801"/>
      <c r="N143" s="801"/>
      <c r="O143" s="801"/>
      <c r="P143" s="801"/>
      <c r="Q143" s="801"/>
      <c r="R143" s="801"/>
      <c r="S143" s="801"/>
      <c r="T143" s="801"/>
      <c r="U143" s="801"/>
      <c r="V143" s="801"/>
    </row>
    <row r="144" spans="2:22" s="3770" customFormat="1" x14ac:dyDescent="0.25">
      <c r="B144" s="3771"/>
      <c r="C144" s="3771"/>
      <c r="I144" s="801"/>
      <c r="J144" s="801"/>
      <c r="K144" s="801"/>
      <c r="L144" s="801"/>
      <c r="M144" s="801"/>
      <c r="N144" s="801"/>
      <c r="O144" s="801"/>
      <c r="P144" s="801"/>
      <c r="Q144" s="801"/>
      <c r="R144" s="801"/>
      <c r="S144" s="801"/>
      <c r="T144" s="801"/>
      <c r="U144" s="801"/>
      <c r="V144" s="801"/>
    </row>
    <row r="145" spans="2:22" s="3770" customFormat="1" x14ac:dyDescent="0.25">
      <c r="B145" s="3771"/>
      <c r="C145" s="3771"/>
      <c r="I145" s="801"/>
      <c r="J145" s="801"/>
      <c r="K145" s="801"/>
      <c r="L145" s="801"/>
      <c r="M145" s="801"/>
      <c r="N145" s="801"/>
      <c r="O145" s="801"/>
      <c r="P145" s="801"/>
      <c r="Q145" s="801"/>
      <c r="R145" s="801"/>
      <c r="S145" s="801"/>
      <c r="T145" s="801"/>
      <c r="U145" s="801"/>
      <c r="V145" s="801"/>
    </row>
    <row r="146" spans="2:22" s="3770" customFormat="1" x14ac:dyDescent="0.25">
      <c r="B146" s="3771"/>
      <c r="C146" s="3771"/>
      <c r="I146" s="801"/>
      <c r="J146" s="801"/>
      <c r="K146" s="801"/>
      <c r="L146" s="801"/>
      <c r="M146" s="801"/>
      <c r="N146" s="801"/>
      <c r="O146" s="801"/>
      <c r="P146" s="801"/>
      <c r="Q146" s="801"/>
      <c r="R146" s="801"/>
      <c r="S146" s="801"/>
      <c r="T146" s="801"/>
      <c r="U146" s="801"/>
      <c r="V146" s="801"/>
    </row>
    <row r="147" spans="2:22" s="3770" customFormat="1" x14ac:dyDescent="0.25">
      <c r="B147" s="3771"/>
      <c r="C147" s="3771"/>
      <c r="I147" s="801"/>
      <c r="J147" s="801"/>
      <c r="K147" s="801"/>
      <c r="L147" s="801"/>
      <c r="M147" s="801"/>
      <c r="N147" s="801"/>
      <c r="O147" s="801"/>
      <c r="P147" s="801"/>
      <c r="Q147" s="801"/>
      <c r="R147" s="801"/>
      <c r="S147" s="801"/>
      <c r="T147" s="801"/>
      <c r="U147" s="801"/>
      <c r="V147" s="801"/>
    </row>
    <row r="148" spans="2:22" s="3770" customFormat="1" x14ac:dyDescent="0.25">
      <c r="B148" s="3771"/>
      <c r="C148" s="3771"/>
    </row>
    <row r="149" spans="2:22" s="3770" customFormat="1" x14ac:dyDescent="0.25">
      <c r="B149" s="3771"/>
      <c r="C149" s="3771"/>
    </row>
    <row r="150" spans="2:22" s="3770" customFormat="1" x14ac:dyDescent="0.25">
      <c r="B150" s="3771"/>
      <c r="C150" s="3771"/>
    </row>
    <row r="151" spans="2:22" s="3770" customFormat="1" x14ac:dyDescent="0.25">
      <c r="B151" s="3771"/>
      <c r="C151" s="3771"/>
    </row>
    <row r="152" spans="2:22" s="3770" customFormat="1" x14ac:dyDescent="0.25">
      <c r="B152" s="3771"/>
      <c r="C152" s="3771"/>
    </row>
    <row r="153" spans="2:22" s="3770" customFormat="1" x14ac:dyDescent="0.25">
      <c r="B153" s="3771"/>
      <c r="C153" s="3771"/>
    </row>
  </sheetData>
  <mergeCells count="1">
    <mergeCell ref="A1:E1"/>
  </mergeCells>
  <hyperlinks>
    <hyperlink ref="A1" location="CONTENT!A1" display="Back to Table of Contents" xr:uid="{221F195A-FDE2-44F0-991B-B7E24AEA5351}"/>
    <hyperlink ref="A1:E1" location="CONTENT!B90" display="Back to Table of Contents" xr:uid="{E4F83451-5274-45C8-8149-0C8374D97041}"/>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2056-5B9B-4D8F-88A8-A9C6B5F2B486}">
  <dimension ref="A1:AU49"/>
  <sheetViews>
    <sheetView topLeftCell="A25" workbookViewId="0">
      <selection sqref="A1:E1"/>
    </sheetView>
  </sheetViews>
  <sheetFormatPr defaultColWidth="0" defaultRowHeight="13.2" x14ac:dyDescent="0.3"/>
  <cols>
    <col min="1" max="1" width="48.69921875" style="3646" customWidth="1"/>
    <col min="2" max="7" width="6.69921875" style="3646" customWidth="1"/>
    <col min="8" max="8" width="8.09765625" style="3646" customWidth="1"/>
    <col min="9" max="9" width="8.5" style="3646" bestFit="1" customWidth="1"/>
    <col min="10" max="10" width="8.5" style="3654" bestFit="1" customWidth="1"/>
    <col min="11" max="12" width="8" style="3654" customWidth="1"/>
    <col min="13" max="13" width="10.59765625" style="3654" customWidth="1"/>
    <col min="14" max="15" width="8" style="3654" customWidth="1"/>
    <col min="16" max="231" width="8" style="3646" customWidth="1"/>
    <col min="232" max="232" width="48.69921875" style="3646" customWidth="1"/>
    <col min="233" max="256" width="0" style="3646" hidden="1"/>
    <col min="257" max="257" width="48.69921875" style="3646" customWidth="1"/>
    <col min="258" max="258" width="8.3984375" style="3646" customWidth="1"/>
    <col min="259" max="260" width="7.59765625" style="3646" customWidth="1"/>
    <col min="261" max="262" width="8" style="3646" customWidth="1"/>
    <col min="263" max="264" width="8.09765625" style="3646" bestFit="1" customWidth="1"/>
    <col min="265" max="266" width="8.5" style="3646" bestFit="1" customWidth="1"/>
    <col min="267" max="268" width="8" style="3646" customWidth="1"/>
    <col min="269" max="269" width="15.19921875" style="3646" bestFit="1" customWidth="1"/>
    <col min="270" max="487" width="8" style="3646" customWidth="1"/>
    <col min="488" max="488" width="48.69921875" style="3646" customWidth="1"/>
    <col min="489" max="512" width="0" style="3646" hidden="1"/>
    <col min="513" max="513" width="48.69921875" style="3646" customWidth="1"/>
    <col min="514" max="514" width="8.3984375" style="3646" customWidth="1"/>
    <col min="515" max="516" width="7.59765625" style="3646" customWidth="1"/>
    <col min="517" max="518" width="8" style="3646" customWidth="1"/>
    <col min="519" max="520" width="8.09765625" style="3646" bestFit="1" customWidth="1"/>
    <col min="521" max="522" width="8.5" style="3646" bestFit="1" customWidth="1"/>
    <col min="523" max="524" width="8" style="3646" customWidth="1"/>
    <col min="525" max="525" width="15.19921875" style="3646" bestFit="1" customWidth="1"/>
    <col min="526" max="743" width="8" style="3646" customWidth="1"/>
    <col min="744" max="744" width="48.69921875" style="3646" customWidth="1"/>
    <col min="745" max="768" width="0" style="3646" hidden="1"/>
    <col min="769" max="769" width="48.69921875" style="3646" customWidth="1"/>
    <col min="770" max="770" width="8.3984375" style="3646" customWidth="1"/>
    <col min="771" max="772" width="7.59765625" style="3646" customWidth="1"/>
    <col min="773" max="774" width="8" style="3646" customWidth="1"/>
    <col min="775" max="776" width="8.09765625" style="3646" bestFit="1" customWidth="1"/>
    <col min="777" max="778" width="8.5" style="3646" bestFit="1" customWidth="1"/>
    <col min="779" max="780" width="8" style="3646" customWidth="1"/>
    <col min="781" max="781" width="15.19921875" style="3646" bestFit="1" customWidth="1"/>
    <col min="782" max="999" width="8" style="3646" customWidth="1"/>
    <col min="1000" max="1000" width="48.69921875" style="3646" customWidth="1"/>
    <col min="1001" max="1024" width="0" style="3646" hidden="1"/>
    <col min="1025" max="1025" width="48.69921875" style="3646" customWidth="1"/>
    <col min="1026" max="1026" width="8.3984375" style="3646" customWidth="1"/>
    <col min="1027" max="1028" width="7.59765625" style="3646" customWidth="1"/>
    <col min="1029" max="1030" width="8" style="3646" customWidth="1"/>
    <col min="1031" max="1032" width="8.09765625" style="3646" bestFit="1" customWidth="1"/>
    <col min="1033" max="1034" width="8.5" style="3646" bestFit="1" customWidth="1"/>
    <col min="1035" max="1036" width="8" style="3646" customWidth="1"/>
    <col min="1037" max="1037" width="15.19921875" style="3646" bestFit="1" customWidth="1"/>
    <col min="1038" max="1255" width="8" style="3646" customWidth="1"/>
    <col min="1256" max="1256" width="48.69921875" style="3646" customWidth="1"/>
    <col min="1257" max="1280" width="0" style="3646" hidden="1"/>
    <col min="1281" max="1281" width="48.69921875" style="3646" customWidth="1"/>
    <col min="1282" max="1282" width="8.3984375" style="3646" customWidth="1"/>
    <col min="1283" max="1284" width="7.59765625" style="3646" customWidth="1"/>
    <col min="1285" max="1286" width="8" style="3646" customWidth="1"/>
    <col min="1287" max="1288" width="8.09765625" style="3646" bestFit="1" customWidth="1"/>
    <col min="1289" max="1290" width="8.5" style="3646" bestFit="1" customWidth="1"/>
    <col min="1291" max="1292" width="8" style="3646" customWidth="1"/>
    <col min="1293" max="1293" width="15.19921875" style="3646" bestFit="1" customWidth="1"/>
    <col min="1294" max="1511" width="8" style="3646" customWidth="1"/>
    <col min="1512" max="1512" width="48.69921875" style="3646" customWidth="1"/>
    <col min="1513" max="1536" width="0" style="3646" hidden="1"/>
    <col min="1537" max="1537" width="48.69921875" style="3646" customWidth="1"/>
    <col min="1538" max="1538" width="8.3984375" style="3646" customWidth="1"/>
    <col min="1539" max="1540" width="7.59765625" style="3646" customWidth="1"/>
    <col min="1541" max="1542" width="8" style="3646" customWidth="1"/>
    <col min="1543" max="1544" width="8.09765625" style="3646" bestFit="1" customWidth="1"/>
    <col min="1545" max="1546" width="8.5" style="3646" bestFit="1" customWidth="1"/>
    <col min="1547" max="1548" width="8" style="3646" customWidth="1"/>
    <col min="1549" max="1549" width="15.19921875" style="3646" bestFit="1" customWidth="1"/>
    <col min="1550" max="1767" width="8" style="3646" customWidth="1"/>
    <col min="1768" max="1768" width="48.69921875" style="3646" customWidth="1"/>
    <col min="1769" max="1792" width="0" style="3646" hidden="1"/>
    <col min="1793" max="1793" width="48.69921875" style="3646" customWidth="1"/>
    <col min="1794" max="1794" width="8.3984375" style="3646" customWidth="1"/>
    <col min="1795" max="1796" width="7.59765625" style="3646" customWidth="1"/>
    <col min="1797" max="1798" width="8" style="3646" customWidth="1"/>
    <col min="1799" max="1800" width="8.09765625" style="3646" bestFit="1" customWidth="1"/>
    <col min="1801" max="1802" width="8.5" style="3646" bestFit="1" customWidth="1"/>
    <col min="1803" max="1804" width="8" style="3646" customWidth="1"/>
    <col min="1805" max="1805" width="15.19921875" style="3646" bestFit="1" customWidth="1"/>
    <col min="1806" max="2023" width="8" style="3646" customWidth="1"/>
    <col min="2024" max="2024" width="48.69921875" style="3646" customWidth="1"/>
    <col min="2025" max="2048" width="0" style="3646" hidden="1"/>
    <col min="2049" max="2049" width="48.69921875" style="3646" customWidth="1"/>
    <col min="2050" max="2050" width="8.3984375" style="3646" customWidth="1"/>
    <col min="2051" max="2052" width="7.59765625" style="3646" customWidth="1"/>
    <col min="2053" max="2054" width="8" style="3646" customWidth="1"/>
    <col min="2055" max="2056" width="8.09765625" style="3646" bestFit="1" customWidth="1"/>
    <col min="2057" max="2058" width="8.5" style="3646" bestFit="1" customWidth="1"/>
    <col min="2059" max="2060" width="8" style="3646" customWidth="1"/>
    <col min="2061" max="2061" width="15.19921875" style="3646" bestFit="1" customWidth="1"/>
    <col min="2062" max="2279" width="8" style="3646" customWidth="1"/>
    <col min="2280" max="2280" width="48.69921875" style="3646" customWidth="1"/>
    <col min="2281" max="2304" width="0" style="3646" hidden="1"/>
    <col min="2305" max="2305" width="48.69921875" style="3646" customWidth="1"/>
    <col min="2306" max="2306" width="8.3984375" style="3646" customWidth="1"/>
    <col min="2307" max="2308" width="7.59765625" style="3646" customWidth="1"/>
    <col min="2309" max="2310" width="8" style="3646" customWidth="1"/>
    <col min="2311" max="2312" width="8.09765625" style="3646" bestFit="1" customWidth="1"/>
    <col min="2313" max="2314" width="8.5" style="3646" bestFit="1" customWidth="1"/>
    <col min="2315" max="2316" width="8" style="3646" customWidth="1"/>
    <col min="2317" max="2317" width="15.19921875" style="3646" bestFit="1" customWidth="1"/>
    <col min="2318" max="2535" width="8" style="3646" customWidth="1"/>
    <col min="2536" max="2536" width="48.69921875" style="3646" customWidth="1"/>
    <col min="2537" max="2560" width="0" style="3646" hidden="1"/>
    <col min="2561" max="2561" width="48.69921875" style="3646" customWidth="1"/>
    <col min="2562" max="2562" width="8.3984375" style="3646" customWidth="1"/>
    <col min="2563" max="2564" width="7.59765625" style="3646" customWidth="1"/>
    <col min="2565" max="2566" width="8" style="3646" customWidth="1"/>
    <col min="2567" max="2568" width="8.09765625" style="3646" bestFit="1" customWidth="1"/>
    <col min="2569" max="2570" width="8.5" style="3646" bestFit="1" customWidth="1"/>
    <col min="2571" max="2572" width="8" style="3646" customWidth="1"/>
    <col min="2573" max="2573" width="15.19921875" style="3646" bestFit="1" customWidth="1"/>
    <col min="2574" max="2791" width="8" style="3646" customWidth="1"/>
    <col min="2792" max="2792" width="48.69921875" style="3646" customWidth="1"/>
    <col min="2793" max="2816" width="0" style="3646" hidden="1"/>
    <col min="2817" max="2817" width="48.69921875" style="3646" customWidth="1"/>
    <col min="2818" max="2818" width="8.3984375" style="3646" customWidth="1"/>
    <col min="2819" max="2820" width="7.59765625" style="3646" customWidth="1"/>
    <col min="2821" max="2822" width="8" style="3646" customWidth="1"/>
    <col min="2823" max="2824" width="8.09765625" style="3646" bestFit="1" customWidth="1"/>
    <col min="2825" max="2826" width="8.5" style="3646" bestFit="1" customWidth="1"/>
    <col min="2827" max="2828" width="8" style="3646" customWidth="1"/>
    <col min="2829" max="2829" width="15.19921875" style="3646" bestFit="1" customWidth="1"/>
    <col min="2830" max="3047" width="8" style="3646" customWidth="1"/>
    <col min="3048" max="3048" width="48.69921875" style="3646" customWidth="1"/>
    <col min="3049" max="3072" width="0" style="3646" hidden="1"/>
    <col min="3073" max="3073" width="48.69921875" style="3646" customWidth="1"/>
    <col min="3074" max="3074" width="8.3984375" style="3646" customWidth="1"/>
    <col min="3075" max="3076" width="7.59765625" style="3646" customWidth="1"/>
    <col min="3077" max="3078" width="8" style="3646" customWidth="1"/>
    <col min="3079" max="3080" width="8.09765625" style="3646" bestFit="1" customWidth="1"/>
    <col min="3081" max="3082" width="8.5" style="3646" bestFit="1" customWidth="1"/>
    <col min="3083" max="3084" width="8" style="3646" customWidth="1"/>
    <col min="3085" max="3085" width="15.19921875" style="3646" bestFit="1" customWidth="1"/>
    <col min="3086" max="3303" width="8" style="3646" customWidth="1"/>
    <col min="3304" max="3304" width="48.69921875" style="3646" customWidth="1"/>
    <col min="3305" max="3328" width="0" style="3646" hidden="1"/>
    <col min="3329" max="3329" width="48.69921875" style="3646" customWidth="1"/>
    <col min="3330" max="3330" width="8.3984375" style="3646" customWidth="1"/>
    <col min="3331" max="3332" width="7.59765625" style="3646" customWidth="1"/>
    <col min="3333" max="3334" width="8" style="3646" customWidth="1"/>
    <col min="3335" max="3336" width="8.09765625" style="3646" bestFit="1" customWidth="1"/>
    <col min="3337" max="3338" width="8.5" style="3646" bestFit="1" customWidth="1"/>
    <col min="3339" max="3340" width="8" style="3646" customWidth="1"/>
    <col min="3341" max="3341" width="15.19921875" style="3646" bestFit="1" customWidth="1"/>
    <col min="3342" max="3559" width="8" style="3646" customWidth="1"/>
    <col min="3560" max="3560" width="48.69921875" style="3646" customWidth="1"/>
    <col min="3561" max="3584" width="0" style="3646" hidden="1"/>
    <col min="3585" max="3585" width="48.69921875" style="3646" customWidth="1"/>
    <col min="3586" max="3586" width="8.3984375" style="3646" customWidth="1"/>
    <col min="3587" max="3588" width="7.59765625" style="3646" customWidth="1"/>
    <col min="3589" max="3590" width="8" style="3646" customWidth="1"/>
    <col min="3591" max="3592" width="8.09765625" style="3646" bestFit="1" customWidth="1"/>
    <col min="3593" max="3594" width="8.5" style="3646" bestFit="1" customWidth="1"/>
    <col min="3595" max="3596" width="8" style="3646" customWidth="1"/>
    <col min="3597" max="3597" width="15.19921875" style="3646" bestFit="1" customWidth="1"/>
    <col min="3598" max="3815" width="8" style="3646" customWidth="1"/>
    <col min="3816" max="3816" width="48.69921875" style="3646" customWidth="1"/>
    <col min="3817" max="3840" width="0" style="3646" hidden="1"/>
    <col min="3841" max="3841" width="48.69921875" style="3646" customWidth="1"/>
    <col min="3842" max="3842" width="8.3984375" style="3646" customWidth="1"/>
    <col min="3843" max="3844" width="7.59765625" style="3646" customWidth="1"/>
    <col min="3845" max="3846" width="8" style="3646" customWidth="1"/>
    <col min="3847" max="3848" width="8.09765625" style="3646" bestFit="1" customWidth="1"/>
    <col min="3849" max="3850" width="8.5" style="3646" bestFit="1" customWidth="1"/>
    <col min="3851" max="3852" width="8" style="3646" customWidth="1"/>
    <col min="3853" max="3853" width="15.19921875" style="3646" bestFit="1" customWidth="1"/>
    <col min="3854" max="4071" width="8" style="3646" customWidth="1"/>
    <col min="4072" max="4072" width="48.69921875" style="3646" customWidth="1"/>
    <col min="4073" max="4096" width="0" style="3646" hidden="1"/>
    <col min="4097" max="4097" width="48.69921875" style="3646" customWidth="1"/>
    <col min="4098" max="4098" width="8.3984375" style="3646" customWidth="1"/>
    <col min="4099" max="4100" width="7.59765625" style="3646" customWidth="1"/>
    <col min="4101" max="4102" width="8" style="3646" customWidth="1"/>
    <col min="4103" max="4104" width="8.09765625" style="3646" bestFit="1" customWidth="1"/>
    <col min="4105" max="4106" width="8.5" style="3646" bestFit="1" customWidth="1"/>
    <col min="4107" max="4108" width="8" style="3646" customWidth="1"/>
    <col min="4109" max="4109" width="15.19921875" style="3646" bestFit="1" customWidth="1"/>
    <col min="4110" max="4327" width="8" style="3646" customWidth="1"/>
    <col min="4328" max="4328" width="48.69921875" style="3646" customWidth="1"/>
    <col min="4329" max="4352" width="0" style="3646" hidden="1"/>
    <col min="4353" max="4353" width="48.69921875" style="3646" customWidth="1"/>
    <col min="4354" max="4354" width="8.3984375" style="3646" customWidth="1"/>
    <col min="4355" max="4356" width="7.59765625" style="3646" customWidth="1"/>
    <col min="4357" max="4358" width="8" style="3646" customWidth="1"/>
    <col min="4359" max="4360" width="8.09765625" style="3646" bestFit="1" customWidth="1"/>
    <col min="4361" max="4362" width="8.5" style="3646" bestFit="1" customWidth="1"/>
    <col min="4363" max="4364" width="8" style="3646" customWidth="1"/>
    <col min="4365" max="4365" width="15.19921875" style="3646" bestFit="1" customWidth="1"/>
    <col min="4366" max="4583" width="8" style="3646" customWidth="1"/>
    <col min="4584" max="4584" width="48.69921875" style="3646" customWidth="1"/>
    <col min="4585" max="4608" width="0" style="3646" hidden="1"/>
    <col min="4609" max="4609" width="48.69921875" style="3646" customWidth="1"/>
    <col min="4610" max="4610" width="8.3984375" style="3646" customWidth="1"/>
    <col min="4611" max="4612" width="7.59765625" style="3646" customWidth="1"/>
    <col min="4613" max="4614" width="8" style="3646" customWidth="1"/>
    <col min="4615" max="4616" width="8.09765625" style="3646" bestFit="1" customWidth="1"/>
    <col min="4617" max="4618" width="8.5" style="3646" bestFit="1" customWidth="1"/>
    <col min="4619" max="4620" width="8" style="3646" customWidth="1"/>
    <col min="4621" max="4621" width="15.19921875" style="3646" bestFit="1" customWidth="1"/>
    <col min="4622" max="4839" width="8" style="3646" customWidth="1"/>
    <col min="4840" max="4840" width="48.69921875" style="3646" customWidth="1"/>
    <col min="4841" max="4864" width="0" style="3646" hidden="1"/>
    <col min="4865" max="4865" width="48.69921875" style="3646" customWidth="1"/>
    <col min="4866" max="4866" width="8.3984375" style="3646" customWidth="1"/>
    <col min="4867" max="4868" width="7.59765625" style="3646" customWidth="1"/>
    <col min="4869" max="4870" width="8" style="3646" customWidth="1"/>
    <col min="4871" max="4872" width="8.09765625" style="3646" bestFit="1" customWidth="1"/>
    <col min="4873" max="4874" width="8.5" style="3646" bestFit="1" customWidth="1"/>
    <col min="4875" max="4876" width="8" style="3646" customWidth="1"/>
    <col min="4877" max="4877" width="15.19921875" style="3646" bestFit="1" customWidth="1"/>
    <col min="4878" max="5095" width="8" style="3646" customWidth="1"/>
    <col min="5096" max="5096" width="48.69921875" style="3646" customWidth="1"/>
    <col min="5097" max="5120" width="0" style="3646" hidden="1"/>
    <col min="5121" max="5121" width="48.69921875" style="3646" customWidth="1"/>
    <col min="5122" max="5122" width="8.3984375" style="3646" customWidth="1"/>
    <col min="5123" max="5124" width="7.59765625" style="3646" customWidth="1"/>
    <col min="5125" max="5126" width="8" style="3646" customWidth="1"/>
    <col min="5127" max="5128" width="8.09765625" style="3646" bestFit="1" customWidth="1"/>
    <col min="5129" max="5130" width="8.5" style="3646" bestFit="1" customWidth="1"/>
    <col min="5131" max="5132" width="8" style="3646" customWidth="1"/>
    <col min="5133" max="5133" width="15.19921875" style="3646" bestFit="1" customWidth="1"/>
    <col min="5134" max="5351" width="8" style="3646" customWidth="1"/>
    <col min="5352" max="5352" width="48.69921875" style="3646" customWidth="1"/>
    <col min="5353" max="5376" width="0" style="3646" hidden="1"/>
    <col min="5377" max="5377" width="48.69921875" style="3646" customWidth="1"/>
    <col min="5378" max="5378" width="8.3984375" style="3646" customWidth="1"/>
    <col min="5379" max="5380" width="7.59765625" style="3646" customWidth="1"/>
    <col min="5381" max="5382" width="8" style="3646" customWidth="1"/>
    <col min="5383" max="5384" width="8.09765625" style="3646" bestFit="1" customWidth="1"/>
    <col min="5385" max="5386" width="8.5" style="3646" bestFit="1" customWidth="1"/>
    <col min="5387" max="5388" width="8" style="3646" customWidth="1"/>
    <col min="5389" max="5389" width="15.19921875" style="3646" bestFit="1" customWidth="1"/>
    <col min="5390" max="5607" width="8" style="3646" customWidth="1"/>
    <col min="5608" max="5608" width="48.69921875" style="3646" customWidth="1"/>
    <col min="5609" max="5632" width="0" style="3646" hidden="1"/>
    <col min="5633" max="5633" width="48.69921875" style="3646" customWidth="1"/>
    <col min="5634" max="5634" width="8.3984375" style="3646" customWidth="1"/>
    <col min="5635" max="5636" width="7.59765625" style="3646" customWidth="1"/>
    <col min="5637" max="5638" width="8" style="3646" customWidth="1"/>
    <col min="5639" max="5640" width="8.09765625" style="3646" bestFit="1" customWidth="1"/>
    <col min="5641" max="5642" width="8.5" style="3646" bestFit="1" customWidth="1"/>
    <col min="5643" max="5644" width="8" style="3646" customWidth="1"/>
    <col min="5645" max="5645" width="15.19921875" style="3646" bestFit="1" customWidth="1"/>
    <col min="5646" max="5863" width="8" style="3646" customWidth="1"/>
    <col min="5864" max="5864" width="48.69921875" style="3646" customWidth="1"/>
    <col min="5865" max="5888" width="0" style="3646" hidden="1"/>
    <col min="5889" max="5889" width="48.69921875" style="3646" customWidth="1"/>
    <col min="5890" max="5890" width="8.3984375" style="3646" customWidth="1"/>
    <col min="5891" max="5892" width="7.59765625" style="3646" customWidth="1"/>
    <col min="5893" max="5894" width="8" style="3646" customWidth="1"/>
    <col min="5895" max="5896" width="8.09765625" style="3646" bestFit="1" customWidth="1"/>
    <col min="5897" max="5898" width="8.5" style="3646" bestFit="1" customWidth="1"/>
    <col min="5899" max="5900" width="8" style="3646" customWidth="1"/>
    <col min="5901" max="5901" width="15.19921875" style="3646" bestFit="1" customWidth="1"/>
    <col min="5902" max="6119" width="8" style="3646" customWidth="1"/>
    <col min="6120" max="6120" width="48.69921875" style="3646" customWidth="1"/>
    <col min="6121" max="6144" width="0" style="3646" hidden="1"/>
    <col min="6145" max="6145" width="48.69921875" style="3646" customWidth="1"/>
    <col min="6146" max="6146" width="8.3984375" style="3646" customWidth="1"/>
    <col min="6147" max="6148" width="7.59765625" style="3646" customWidth="1"/>
    <col min="6149" max="6150" width="8" style="3646" customWidth="1"/>
    <col min="6151" max="6152" width="8.09765625" style="3646" bestFit="1" customWidth="1"/>
    <col min="6153" max="6154" width="8.5" style="3646" bestFit="1" customWidth="1"/>
    <col min="6155" max="6156" width="8" style="3646" customWidth="1"/>
    <col min="6157" max="6157" width="15.19921875" style="3646" bestFit="1" customWidth="1"/>
    <col min="6158" max="6375" width="8" style="3646" customWidth="1"/>
    <col min="6376" max="6376" width="48.69921875" style="3646" customWidth="1"/>
    <col min="6377" max="6400" width="0" style="3646" hidden="1"/>
    <col min="6401" max="6401" width="48.69921875" style="3646" customWidth="1"/>
    <col min="6402" max="6402" width="8.3984375" style="3646" customWidth="1"/>
    <col min="6403" max="6404" width="7.59765625" style="3646" customWidth="1"/>
    <col min="6405" max="6406" width="8" style="3646" customWidth="1"/>
    <col min="6407" max="6408" width="8.09765625" style="3646" bestFit="1" customWidth="1"/>
    <col min="6409" max="6410" width="8.5" style="3646" bestFit="1" customWidth="1"/>
    <col min="6411" max="6412" width="8" style="3646" customWidth="1"/>
    <col min="6413" max="6413" width="15.19921875" style="3646" bestFit="1" customWidth="1"/>
    <col min="6414" max="6631" width="8" style="3646" customWidth="1"/>
    <col min="6632" max="6632" width="48.69921875" style="3646" customWidth="1"/>
    <col min="6633" max="6656" width="0" style="3646" hidden="1"/>
    <col min="6657" max="6657" width="48.69921875" style="3646" customWidth="1"/>
    <col min="6658" max="6658" width="8.3984375" style="3646" customWidth="1"/>
    <col min="6659" max="6660" width="7.59765625" style="3646" customWidth="1"/>
    <col min="6661" max="6662" width="8" style="3646" customWidth="1"/>
    <col min="6663" max="6664" width="8.09765625" style="3646" bestFit="1" customWidth="1"/>
    <col min="6665" max="6666" width="8.5" style="3646" bestFit="1" customWidth="1"/>
    <col min="6667" max="6668" width="8" style="3646" customWidth="1"/>
    <col min="6669" max="6669" width="15.19921875" style="3646" bestFit="1" customWidth="1"/>
    <col min="6670" max="6887" width="8" style="3646" customWidth="1"/>
    <col min="6888" max="6888" width="48.69921875" style="3646" customWidth="1"/>
    <col min="6889" max="6912" width="0" style="3646" hidden="1"/>
    <col min="6913" max="6913" width="48.69921875" style="3646" customWidth="1"/>
    <col min="6914" max="6914" width="8.3984375" style="3646" customWidth="1"/>
    <col min="6915" max="6916" width="7.59765625" style="3646" customWidth="1"/>
    <col min="6917" max="6918" width="8" style="3646" customWidth="1"/>
    <col min="6919" max="6920" width="8.09765625" style="3646" bestFit="1" customWidth="1"/>
    <col min="6921" max="6922" width="8.5" style="3646" bestFit="1" customWidth="1"/>
    <col min="6923" max="6924" width="8" style="3646" customWidth="1"/>
    <col min="6925" max="6925" width="15.19921875" style="3646" bestFit="1" customWidth="1"/>
    <col min="6926" max="7143" width="8" style="3646" customWidth="1"/>
    <col min="7144" max="7144" width="48.69921875" style="3646" customWidth="1"/>
    <col min="7145" max="7168" width="0" style="3646" hidden="1"/>
    <col min="7169" max="7169" width="48.69921875" style="3646" customWidth="1"/>
    <col min="7170" max="7170" width="8.3984375" style="3646" customWidth="1"/>
    <col min="7171" max="7172" width="7.59765625" style="3646" customWidth="1"/>
    <col min="7173" max="7174" width="8" style="3646" customWidth="1"/>
    <col min="7175" max="7176" width="8.09765625" style="3646" bestFit="1" customWidth="1"/>
    <col min="7177" max="7178" width="8.5" style="3646" bestFit="1" customWidth="1"/>
    <col min="7179" max="7180" width="8" style="3646" customWidth="1"/>
    <col min="7181" max="7181" width="15.19921875" style="3646" bestFit="1" customWidth="1"/>
    <col min="7182" max="7399" width="8" style="3646" customWidth="1"/>
    <col min="7400" max="7400" width="48.69921875" style="3646" customWidth="1"/>
    <col min="7401" max="7424" width="0" style="3646" hidden="1"/>
    <col min="7425" max="7425" width="48.69921875" style="3646" customWidth="1"/>
    <col min="7426" max="7426" width="8.3984375" style="3646" customWidth="1"/>
    <col min="7427" max="7428" width="7.59765625" style="3646" customWidth="1"/>
    <col min="7429" max="7430" width="8" style="3646" customWidth="1"/>
    <col min="7431" max="7432" width="8.09765625" style="3646" bestFit="1" customWidth="1"/>
    <col min="7433" max="7434" width="8.5" style="3646" bestFit="1" customWidth="1"/>
    <col min="7435" max="7436" width="8" style="3646" customWidth="1"/>
    <col min="7437" max="7437" width="15.19921875" style="3646" bestFit="1" customWidth="1"/>
    <col min="7438" max="7655" width="8" style="3646" customWidth="1"/>
    <col min="7656" max="7656" width="48.69921875" style="3646" customWidth="1"/>
    <col min="7657" max="7680" width="0" style="3646" hidden="1"/>
    <col min="7681" max="7681" width="48.69921875" style="3646" customWidth="1"/>
    <col min="7682" max="7682" width="8.3984375" style="3646" customWidth="1"/>
    <col min="7683" max="7684" width="7.59765625" style="3646" customWidth="1"/>
    <col min="7685" max="7686" width="8" style="3646" customWidth="1"/>
    <col min="7687" max="7688" width="8.09765625" style="3646" bestFit="1" customWidth="1"/>
    <col min="7689" max="7690" width="8.5" style="3646" bestFit="1" customWidth="1"/>
    <col min="7691" max="7692" width="8" style="3646" customWidth="1"/>
    <col min="7693" max="7693" width="15.19921875" style="3646" bestFit="1" customWidth="1"/>
    <col min="7694" max="7911" width="8" style="3646" customWidth="1"/>
    <col min="7912" max="7912" width="48.69921875" style="3646" customWidth="1"/>
    <col min="7913" max="7936" width="0" style="3646" hidden="1"/>
    <col min="7937" max="7937" width="48.69921875" style="3646" customWidth="1"/>
    <col min="7938" max="7938" width="8.3984375" style="3646" customWidth="1"/>
    <col min="7939" max="7940" width="7.59765625" style="3646" customWidth="1"/>
    <col min="7941" max="7942" width="8" style="3646" customWidth="1"/>
    <col min="7943" max="7944" width="8.09765625" style="3646" bestFit="1" customWidth="1"/>
    <col min="7945" max="7946" width="8.5" style="3646" bestFit="1" customWidth="1"/>
    <col min="7947" max="7948" width="8" style="3646" customWidth="1"/>
    <col min="7949" max="7949" width="15.19921875" style="3646" bestFit="1" customWidth="1"/>
    <col min="7950" max="8167" width="8" style="3646" customWidth="1"/>
    <col min="8168" max="8168" width="48.69921875" style="3646" customWidth="1"/>
    <col min="8169" max="8192" width="0" style="3646" hidden="1"/>
    <col min="8193" max="8193" width="48.69921875" style="3646" customWidth="1"/>
    <col min="8194" max="8194" width="8.3984375" style="3646" customWidth="1"/>
    <col min="8195" max="8196" width="7.59765625" style="3646" customWidth="1"/>
    <col min="8197" max="8198" width="8" style="3646" customWidth="1"/>
    <col min="8199" max="8200" width="8.09765625" style="3646" bestFit="1" customWidth="1"/>
    <col min="8201" max="8202" width="8.5" style="3646" bestFit="1" customWidth="1"/>
    <col min="8203" max="8204" width="8" style="3646" customWidth="1"/>
    <col min="8205" max="8205" width="15.19921875" style="3646" bestFit="1" customWidth="1"/>
    <col min="8206" max="8423" width="8" style="3646" customWidth="1"/>
    <col min="8424" max="8424" width="48.69921875" style="3646" customWidth="1"/>
    <col min="8425" max="8448" width="0" style="3646" hidden="1"/>
    <col min="8449" max="8449" width="48.69921875" style="3646" customWidth="1"/>
    <col min="8450" max="8450" width="8.3984375" style="3646" customWidth="1"/>
    <col min="8451" max="8452" width="7.59765625" style="3646" customWidth="1"/>
    <col min="8453" max="8454" width="8" style="3646" customWidth="1"/>
    <col min="8455" max="8456" width="8.09765625" style="3646" bestFit="1" customWidth="1"/>
    <col min="8457" max="8458" width="8.5" style="3646" bestFit="1" customWidth="1"/>
    <col min="8459" max="8460" width="8" style="3646" customWidth="1"/>
    <col min="8461" max="8461" width="15.19921875" style="3646" bestFit="1" customWidth="1"/>
    <col min="8462" max="8679" width="8" style="3646" customWidth="1"/>
    <col min="8680" max="8680" width="48.69921875" style="3646" customWidth="1"/>
    <col min="8681" max="8704" width="0" style="3646" hidden="1"/>
    <col min="8705" max="8705" width="48.69921875" style="3646" customWidth="1"/>
    <col min="8706" max="8706" width="8.3984375" style="3646" customWidth="1"/>
    <col min="8707" max="8708" width="7.59765625" style="3646" customWidth="1"/>
    <col min="8709" max="8710" width="8" style="3646" customWidth="1"/>
    <col min="8711" max="8712" width="8.09765625" style="3646" bestFit="1" customWidth="1"/>
    <col min="8713" max="8714" width="8.5" style="3646" bestFit="1" customWidth="1"/>
    <col min="8715" max="8716" width="8" style="3646" customWidth="1"/>
    <col min="8717" max="8717" width="15.19921875" style="3646" bestFit="1" customWidth="1"/>
    <col min="8718" max="8935" width="8" style="3646" customWidth="1"/>
    <col min="8936" max="8936" width="48.69921875" style="3646" customWidth="1"/>
    <col min="8937" max="8960" width="0" style="3646" hidden="1"/>
    <col min="8961" max="8961" width="48.69921875" style="3646" customWidth="1"/>
    <col min="8962" max="8962" width="8.3984375" style="3646" customWidth="1"/>
    <col min="8963" max="8964" width="7.59765625" style="3646" customWidth="1"/>
    <col min="8965" max="8966" width="8" style="3646" customWidth="1"/>
    <col min="8967" max="8968" width="8.09765625" style="3646" bestFit="1" customWidth="1"/>
    <col min="8969" max="8970" width="8.5" style="3646" bestFit="1" customWidth="1"/>
    <col min="8971" max="8972" width="8" style="3646" customWidth="1"/>
    <col min="8973" max="8973" width="15.19921875" style="3646" bestFit="1" customWidth="1"/>
    <col min="8974" max="9191" width="8" style="3646" customWidth="1"/>
    <col min="9192" max="9192" width="48.69921875" style="3646" customWidth="1"/>
    <col min="9193" max="9216" width="0" style="3646" hidden="1"/>
    <col min="9217" max="9217" width="48.69921875" style="3646" customWidth="1"/>
    <col min="9218" max="9218" width="8.3984375" style="3646" customWidth="1"/>
    <col min="9219" max="9220" width="7.59765625" style="3646" customWidth="1"/>
    <col min="9221" max="9222" width="8" style="3646" customWidth="1"/>
    <col min="9223" max="9224" width="8.09765625" style="3646" bestFit="1" customWidth="1"/>
    <col min="9225" max="9226" width="8.5" style="3646" bestFit="1" customWidth="1"/>
    <col min="9227" max="9228" width="8" style="3646" customWidth="1"/>
    <col min="9229" max="9229" width="15.19921875" style="3646" bestFit="1" customWidth="1"/>
    <col min="9230" max="9447" width="8" style="3646" customWidth="1"/>
    <col min="9448" max="9448" width="48.69921875" style="3646" customWidth="1"/>
    <col min="9449" max="9472" width="0" style="3646" hidden="1"/>
    <col min="9473" max="9473" width="48.69921875" style="3646" customWidth="1"/>
    <col min="9474" max="9474" width="8.3984375" style="3646" customWidth="1"/>
    <col min="9475" max="9476" width="7.59765625" style="3646" customWidth="1"/>
    <col min="9477" max="9478" width="8" style="3646" customWidth="1"/>
    <col min="9479" max="9480" width="8.09765625" style="3646" bestFit="1" customWidth="1"/>
    <col min="9481" max="9482" width="8.5" style="3646" bestFit="1" customWidth="1"/>
    <col min="9483" max="9484" width="8" style="3646" customWidth="1"/>
    <col min="9485" max="9485" width="15.19921875" style="3646" bestFit="1" customWidth="1"/>
    <col min="9486" max="9703" width="8" style="3646" customWidth="1"/>
    <col min="9704" max="9704" width="48.69921875" style="3646" customWidth="1"/>
    <col min="9705" max="9728" width="0" style="3646" hidden="1"/>
    <col min="9729" max="9729" width="48.69921875" style="3646" customWidth="1"/>
    <col min="9730" max="9730" width="8.3984375" style="3646" customWidth="1"/>
    <col min="9731" max="9732" width="7.59765625" style="3646" customWidth="1"/>
    <col min="9733" max="9734" width="8" style="3646" customWidth="1"/>
    <col min="9735" max="9736" width="8.09765625" style="3646" bestFit="1" customWidth="1"/>
    <col min="9737" max="9738" width="8.5" style="3646" bestFit="1" customWidth="1"/>
    <col min="9739" max="9740" width="8" style="3646" customWidth="1"/>
    <col min="9741" max="9741" width="15.19921875" style="3646" bestFit="1" customWidth="1"/>
    <col min="9742" max="9959" width="8" style="3646" customWidth="1"/>
    <col min="9960" max="9960" width="48.69921875" style="3646" customWidth="1"/>
    <col min="9961" max="9984" width="0" style="3646" hidden="1"/>
    <col min="9985" max="9985" width="48.69921875" style="3646" customWidth="1"/>
    <col min="9986" max="9986" width="8.3984375" style="3646" customWidth="1"/>
    <col min="9987" max="9988" width="7.59765625" style="3646" customWidth="1"/>
    <col min="9989" max="9990" width="8" style="3646" customWidth="1"/>
    <col min="9991" max="9992" width="8.09765625" style="3646" bestFit="1" customWidth="1"/>
    <col min="9993" max="9994" width="8.5" style="3646" bestFit="1" customWidth="1"/>
    <col min="9995" max="9996" width="8" style="3646" customWidth="1"/>
    <col min="9997" max="9997" width="15.19921875" style="3646" bestFit="1" customWidth="1"/>
    <col min="9998" max="10215" width="8" style="3646" customWidth="1"/>
    <col min="10216" max="10216" width="48.69921875" style="3646" customWidth="1"/>
    <col min="10217" max="10240" width="0" style="3646" hidden="1"/>
    <col min="10241" max="10241" width="48.69921875" style="3646" customWidth="1"/>
    <col min="10242" max="10242" width="8.3984375" style="3646" customWidth="1"/>
    <col min="10243" max="10244" width="7.59765625" style="3646" customWidth="1"/>
    <col min="10245" max="10246" width="8" style="3646" customWidth="1"/>
    <col min="10247" max="10248" width="8.09765625" style="3646" bestFit="1" customWidth="1"/>
    <col min="10249" max="10250" width="8.5" style="3646" bestFit="1" customWidth="1"/>
    <col min="10251" max="10252" width="8" style="3646" customWidth="1"/>
    <col min="10253" max="10253" width="15.19921875" style="3646" bestFit="1" customWidth="1"/>
    <col min="10254" max="10471" width="8" style="3646" customWidth="1"/>
    <col min="10472" max="10472" width="48.69921875" style="3646" customWidth="1"/>
    <col min="10473" max="10496" width="0" style="3646" hidden="1"/>
    <col min="10497" max="10497" width="48.69921875" style="3646" customWidth="1"/>
    <col min="10498" max="10498" width="8.3984375" style="3646" customWidth="1"/>
    <col min="10499" max="10500" width="7.59765625" style="3646" customWidth="1"/>
    <col min="10501" max="10502" width="8" style="3646" customWidth="1"/>
    <col min="10503" max="10504" width="8.09765625" style="3646" bestFit="1" customWidth="1"/>
    <col min="10505" max="10506" width="8.5" style="3646" bestFit="1" customWidth="1"/>
    <col min="10507" max="10508" width="8" style="3646" customWidth="1"/>
    <col min="10509" max="10509" width="15.19921875" style="3646" bestFit="1" customWidth="1"/>
    <col min="10510" max="10727" width="8" style="3646" customWidth="1"/>
    <col min="10728" max="10728" width="48.69921875" style="3646" customWidth="1"/>
    <col min="10729" max="10752" width="0" style="3646" hidden="1"/>
    <col min="10753" max="10753" width="48.69921875" style="3646" customWidth="1"/>
    <col min="10754" max="10754" width="8.3984375" style="3646" customWidth="1"/>
    <col min="10755" max="10756" width="7.59765625" style="3646" customWidth="1"/>
    <col min="10757" max="10758" width="8" style="3646" customWidth="1"/>
    <col min="10759" max="10760" width="8.09765625" style="3646" bestFit="1" customWidth="1"/>
    <col min="10761" max="10762" width="8.5" style="3646" bestFit="1" customWidth="1"/>
    <col min="10763" max="10764" width="8" style="3646" customWidth="1"/>
    <col min="10765" max="10765" width="15.19921875" style="3646" bestFit="1" customWidth="1"/>
    <col min="10766" max="10983" width="8" style="3646" customWidth="1"/>
    <col min="10984" max="10984" width="48.69921875" style="3646" customWidth="1"/>
    <col min="10985" max="11008" width="0" style="3646" hidden="1"/>
    <col min="11009" max="11009" width="48.69921875" style="3646" customWidth="1"/>
    <col min="11010" max="11010" width="8.3984375" style="3646" customWidth="1"/>
    <col min="11011" max="11012" width="7.59765625" style="3646" customWidth="1"/>
    <col min="11013" max="11014" width="8" style="3646" customWidth="1"/>
    <col min="11015" max="11016" width="8.09765625" style="3646" bestFit="1" customWidth="1"/>
    <col min="11017" max="11018" width="8.5" style="3646" bestFit="1" customWidth="1"/>
    <col min="11019" max="11020" width="8" style="3646" customWidth="1"/>
    <col min="11021" max="11021" width="15.19921875" style="3646" bestFit="1" customWidth="1"/>
    <col min="11022" max="11239" width="8" style="3646" customWidth="1"/>
    <col min="11240" max="11240" width="48.69921875" style="3646" customWidth="1"/>
    <col min="11241" max="11264" width="0" style="3646" hidden="1"/>
    <col min="11265" max="11265" width="48.69921875" style="3646" customWidth="1"/>
    <col min="11266" max="11266" width="8.3984375" style="3646" customWidth="1"/>
    <col min="11267" max="11268" width="7.59765625" style="3646" customWidth="1"/>
    <col min="11269" max="11270" width="8" style="3646" customWidth="1"/>
    <col min="11271" max="11272" width="8.09765625" style="3646" bestFit="1" customWidth="1"/>
    <col min="11273" max="11274" width="8.5" style="3646" bestFit="1" customWidth="1"/>
    <col min="11275" max="11276" width="8" style="3646" customWidth="1"/>
    <col min="11277" max="11277" width="15.19921875" style="3646" bestFit="1" customWidth="1"/>
    <col min="11278" max="11495" width="8" style="3646" customWidth="1"/>
    <col min="11496" max="11496" width="48.69921875" style="3646" customWidth="1"/>
    <col min="11497" max="11520" width="0" style="3646" hidden="1"/>
    <col min="11521" max="11521" width="48.69921875" style="3646" customWidth="1"/>
    <col min="11522" max="11522" width="8.3984375" style="3646" customWidth="1"/>
    <col min="11523" max="11524" width="7.59765625" style="3646" customWidth="1"/>
    <col min="11525" max="11526" width="8" style="3646" customWidth="1"/>
    <col min="11527" max="11528" width="8.09765625" style="3646" bestFit="1" customWidth="1"/>
    <col min="11529" max="11530" width="8.5" style="3646" bestFit="1" customWidth="1"/>
    <col min="11531" max="11532" width="8" style="3646" customWidth="1"/>
    <col min="11533" max="11533" width="15.19921875" style="3646" bestFit="1" customWidth="1"/>
    <col min="11534" max="11751" width="8" style="3646" customWidth="1"/>
    <col min="11752" max="11752" width="48.69921875" style="3646" customWidth="1"/>
    <col min="11753" max="11776" width="0" style="3646" hidden="1"/>
    <col min="11777" max="11777" width="48.69921875" style="3646" customWidth="1"/>
    <col min="11778" max="11778" width="8.3984375" style="3646" customWidth="1"/>
    <col min="11779" max="11780" width="7.59765625" style="3646" customWidth="1"/>
    <col min="11781" max="11782" width="8" style="3646" customWidth="1"/>
    <col min="11783" max="11784" width="8.09765625" style="3646" bestFit="1" customWidth="1"/>
    <col min="11785" max="11786" width="8.5" style="3646" bestFit="1" customWidth="1"/>
    <col min="11787" max="11788" width="8" style="3646" customWidth="1"/>
    <col min="11789" max="11789" width="15.19921875" style="3646" bestFit="1" customWidth="1"/>
    <col min="11790" max="12007" width="8" style="3646" customWidth="1"/>
    <col min="12008" max="12008" width="48.69921875" style="3646" customWidth="1"/>
    <col min="12009" max="12032" width="0" style="3646" hidden="1"/>
    <col min="12033" max="12033" width="48.69921875" style="3646" customWidth="1"/>
    <col min="12034" max="12034" width="8.3984375" style="3646" customWidth="1"/>
    <col min="12035" max="12036" width="7.59765625" style="3646" customWidth="1"/>
    <col min="12037" max="12038" width="8" style="3646" customWidth="1"/>
    <col min="12039" max="12040" width="8.09765625" style="3646" bestFit="1" customWidth="1"/>
    <col min="12041" max="12042" width="8.5" style="3646" bestFit="1" customWidth="1"/>
    <col min="12043" max="12044" width="8" style="3646" customWidth="1"/>
    <col min="12045" max="12045" width="15.19921875" style="3646" bestFit="1" customWidth="1"/>
    <col min="12046" max="12263" width="8" style="3646" customWidth="1"/>
    <col min="12264" max="12264" width="48.69921875" style="3646" customWidth="1"/>
    <col min="12265" max="12288" width="0" style="3646" hidden="1"/>
    <col min="12289" max="12289" width="48.69921875" style="3646" customWidth="1"/>
    <col min="12290" max="12290" width="8.3984375" style="3646" customWidth="1"/>
    <col min="12291" max="12292" width="7.59765625" style="3646" customWidth="1"/>
    <col min="12293" max="12294" width="8" style="3646" customWidth="1"/>
    <col min="12295" max="12296" width="8.09765625" style="3646" bestFit="1" customWidth="1"/>
    <col min="12297" max="12298" width="8.5" style="3646" bestFit="1" customWidth="1"/>
    <col min="12299" max="12300" width="8" style="3646" customWidth="1"/>
    <col min="12301" max="12301" width="15.19921875" style="3646" bestFit="1" customWidth="1"/>
    <col min="12302" max="12519" width="8" style="3646" customWidth="1"/>
    <col min="12520" max="12520" width="48.69921875" style="3646" customWidth="1"/>
    <col min="12521" max="12544" width="0" style="3646" hidden="1"/>
    <col min="12545" max="12545" width="48.69921875" style="3646" customWidth="1"/>
    <col min="12546" max="12546" width="8.3984375" style="3646" customWidth="1"/>
    <col min="12547" max="12548" width="7.59765625" style="3646" customWidth="1"/>
    <col min="12549" max="12550" width="8" style="3646" customWidth="1"/>
    <col min="12551" max="12552" width="8.09765625" style="3646" bestFit="1" customWidth="1"/>
    <col min="12553" max="12554" width="8.5" style="3646" bestFit="1" customWidth="1"/>
    <col min="12555" max="12556" width="8" style="3646" customWidth="1"/>
    <col min="12557" max="12557" width="15.19921875" style="3646" bestFit="1" customWidth="1"/>
    <col min="12558" max="12775" width="8" style="3646" customWidth="1"/>
    <col min="12776" max="12776" width="48.69921875" style="3646" customWidth="1"/>
    <col min="12777" max="12800" width="0" style="3646" hidden="1"/>
    <col min="12801" max="12801" width="48.69921875" style="3646" customWidth="1"/>
    <col min="12802" max="12802" width="8.3984375" style="3646" customWidth="1"/>
    <col min="12803" max="12804" width="7.59765625" style="3646" customWidth="1"/>
    <col min="12805" max="12806" width="8" style="3646" customWidth="1"/>
    <col min="12807" max="12808" width="8.09765625" style="3646" bestFit="1" customWidth="1"/>
    <col min="12809" max="12810" width="8.5" style="3646" bestFit="1" customWidth="1"/>
    <col min="12811" max="12812" width="8" style="3646" customWidth="1"/>
    <col min="12813" max="12813" width="15.19921875" style="3646" bestFit="1" customWidth="1"/>
    <col min="12814" max="13031" width="8" style="3646" customWidth="1"/>
    <col min="13032" max="13032" width="48.69921875" style="3646" customWidth="1"/>
    <col min="13033" max="13056" width="0" style="3646" hidden="1"/>
    <col min="13057" max="13057" width="48.69921875" style="3646" customWidth="1"/>
    <col min="13058" max="13058" width="8.3984375" style="3646" customWidth="1"/>
    <col min="13059" max="13060" width="7.59765625" style="3646" customWidth="1"/>
    <col min="13061" max="13062" width="8" style="3646" customWidth="1"/>
    <col min="13063" max="13064" width="8.09765625" style="3646" bestFit="1" customWidth="1"/>
    <col min="13065" max="13066" width="8.5" style="3646" bestFit="1" customWidth="1"/>
    <col min="13067" max="13068" width="8" style="3646" customWidth="1"/>
    <col min="13069" max="13069" width="15.19921875" style="3646" bestFit="1" customWidth="1"/>
    <col min="13070" max="13287" width="8" style="3646" customWidth="1"/>
    <col min="13288" max="13288" width="48.69921875" style="3646" customWidth="1"/>
    <col min="13289" max="13312" width="0" style="3646" hidden="1"/>
    <col min="13313" max="13313" width="48.69921875" style="3646" customWidth="1"/>
    <col min="13314" max="13314" width="8.3984375" style="3646" customWidth="1"/>
    <col min="13315" max="13316" width="7.59765625" style="3646" customWidth="1"/>
    <col min="13317" max="13318" width="8" style="3646" customWidth="1"/>
    <col min="13319" max="13320" width="8.09765625" style="3646" bestFit="1" customWidth="1"/>
    <col min="13321" max="13322" width="8.5" style="3646" bestFit="1" customWidth="1"/>
    <col min="13323" max="13324" width="8" style="3646" customWidth="1"/>
    <col min="13325" max="13325" width="15.19921875" style="3646" bestFit="1" customWidth="1"/>
    <col min="13326" max="13543" width="8" style="3646" customWidth="1"/>
    <col min="13544" max="13544" width="48.69921875" style="3646" customWidth="1"/>
    <col min="13545" max="13568" width="0" style="3646" hidden="1"/>
    <col min="13569" max="13569" width="48.69921875" style="3646" customWidth="1"/>
    <col min="13570" max="13570" width="8.3984375" style="3646" customWidth="1"/>
    <col min="13571" max="13572" width="7.59765625" style="3646" customWidth="1"/>
    <col min="13573" max="13574" width="8" style="3646" customWidth="1"/>
    <col min="13575" max="13576" width="8.09765625" style="3646" bestFit="1" customWidth="1"/>
    <col min="13577" max="13578" width="8.5" style="3646" bestFit="1" customWidth="1"/>
    <col min="13579" max="13580" width="8" style="3646" customWidth="1"/>
    <col min="13581" max="13581" width="15.19921875" style="3646" bestFit="1" customWidth="1"/>
    <col min="13582" max="13799" width="8" style="3646" customWidth="1"/>
    <col min="13800" max="13800" width="48.69921875" style="3646" customWidth="1"/>
    <col min="13801" max="13824" width="0" style="3646" hidden="1"/>
    <col min="13825" max="13825" width="48.69921875" style="3646" customWidth="1"/>
    <col min="13826" max="13826" width="8.3984375" style="3646" customWidth="1"/>
    <col min="13827" max="13828" width="7.59765625" style="3646" customWidth="1"/>
    <col min="13829" max="13830" width="8" style="3646" customWidth="1"/>
    <col min="13831" max="13832" width="8.09765625" style="3646" bestFit="1" customWidth="1"/>
    <col min="13833" max="13834" width="8.5" style="3646" bestFit="1" customWidth="1"/>
    <col min="13835" max="13836" width="8" style="3646" customWidth="1"/>
    <col min="13837" max="13837" width="15.19921875" style="3646" bestFit="1" customWidth="1"/>
    <col min="13838" max="14055" width="8" style="3646" customWidth="1"/>
    <col min="14056" max="14056" width="48.69921875" style="3646" customWidth="1"/>
    <col min="14057" max="14080" width="0" style="3646" hidden="1"/>
    <col min="14081" max="14081" width="48.69921875" style="3646" customWidth="1"/>
    <col min="14082" max="14082" width="8.3984375" style="3646" customWidth="1"/>
    <col min="14083" max="14084" width="7.59765625" style="3646" customWidth="1"/>
    <col min="14085" max="14086" width="8" style="3646" customWidth="1"/>
    <col min="14087" max="14088" width="8.09765625" style="3646" bestFit="1" customWidth="1"/>
    <col min="14089" max="14090" width="8.5" style="3646" bestFit="1" customWidth="1"/>
    <col min="14091" max="14092" width="8" style="3646" customWidth="1"/>
    <col min="14093" max="14093" width="15.19921875" style="3646" bestFit="1" customWidth="1"/>
    <col min="14094" max="14311" width="8" style="3646" customWidth="1"/>
    <col min="14312" max="14312" width="48.69921875" style="3646" customWidth="1"/>
    <col min="14313" max="14336" width="0" style="3646" hidden="1"/>
    <col min="14337" max="14337" width="48.69921875" style="3646" customWidth="1"/>
    <col min="14338" max="14338" width="8.3984375" style="3646" customWidth="1"/>
    <col min="14339" max="14340" width="7.59765625" style="3646" customWidth="1"/>
    <col min="14341" max="14342" width="8" style="3646" customWidth="1"/>
    <col min="14343" max="14344" width="8.09765625" style="3646" bestFit="1" customWidth="1"/>
    <col min="14345" max="14346" width="8.5" style="3646" bestFit="1" customWidth="1"/>
    <col min="14347" max="14348" width="8" style="3646" customWidth="1"/>
    <col min="14349" max="14349" width="15.19921875" style="3646" bestFit="1" customWidth="1"/>
    <col min="14350" max="14567" width="8" style="3646" customWidth="1"/>
    <col min="14568" max="14568" width="48.69921875" style="3646" customWidth="1"/>
    <col min="14569" max="14592" width="0" style="3646" hidden="1"/>
    <col min="14593" max="14593" width="48.69921875" style="3646" customWidth="1"/>
    <col min="14594" max="14594" width="8.3984375" style="3646" customWidth="1"/>
    <col min="14595" max="14596" width="7.59765625" style="3646" customWidth="1"/>
    <col min="14597" max="14598" width="8" style="3646" customWidth="1"/>
    <col min="14599" max="14600" width="8.09765625" style="3646" bestFit="1" customWidth="1"/>
    <col min="14601" max="14602" width="8.5" style="3646" bestFit="1" customWidth="1"/>
    <col min="14603" max="14604" width="8" style="3646" customWidth="1"/>
    <col min="14605" max="14605" width="15.19921875" style="3646" bestFit="1" customWidth="1"/>
    <col min="14606" max="14823" width="8" style="3646" customWidth="1"/>
    <col min="14824" max="14824" width="48.69921875" style="3646" customWidth="1"/>
    <col min="14825" max="14848" width="0" style="3646" hidden="1"/>
    <col min="14849" max="14849" width="48.69921875" style="3646" customWidth="1"/>
    <col min="14850" max="14850" width="8.3984375" style="3646" customWidth="1"/>
    <col min="14851" max="14852" width="7.59765625" style="3646" customWidth="1"/>
    <col min="14853" max="14854" width="8" style="3646" customWidth="1"/>
    <col min="14855" max="14856" width="8.09765625" style="3646" bestFit="1" customWidth="1"/>
    <col min="14857" max="14858" width="8.5" style="3646" bestFit="1" customWidth="1"/>
    <col min="14859" max="14860" width="8" style="3646" customWidth="1"/>
    <col min="14861" max="14861" width="15.19921875" style="3646" bestFit="1" customWidth="1"/>
    <col min="14862" max="15079" width="8" style="3646" customWidth="1"/>
    <col min="15080" max="15080" width="48.69921875" style="3646" customWidth="1"/>
    <col min="15081" max="15104" width="0" style="3646" hidden="1"/>
    <col min="15105" max="15105" width="48.69921875" style="3646" customWidth="1"/>
    <col min="15106" max="15106" width="8.3984375" style="3646" customWidth="1"/>
    <col min="15107" max="15108" width="7.59765625" style="3646" customWidth="1"/>
    <col min="15109" max="15110" width="8" style="3646" customWidth="1"/>
    <col min="15111" max="15112" width="8.09765625" style="3646" bestFit="1" customWidth="1"/>
    <col min="15113" max="15114" width="8.5" style="3646" bestFit="1" customWidth="1"/>
    <col min="15115" max="15116" width="8" style="3646" customWidth="1"/>
    <col min="15117" max="15117" width="15.19921875" style="3646" bestFit="1" customWidth="1"/>
    <col min="15118" max="15335" width="8" style="3646" customWidth="1"/>
    <col min="15336" max="15336" width="48.69921875" style="3646" customWidth="1"/>
    <col min="15337" max="15360" width="0" style="3646" hidden="1"/>
    <col min="15361" max="15361" width="48.69921875" style="3646" customWidth="1"/>
    <col min="15362" max="15362" width="8.3984375" style="3646" customWidth="1"/>
    <col min="15363" max="15364" width="7.59765625" style="3646" customWidth="1"/>
    <col min="15365" max="15366" width="8" style="3646" customWidth="1"/>
    <col min="15367" max="15368" width="8.09765625" style="3646" bestFit="1" customWidth="1"/>
    <col min="15369" max="15370" width="8.5" style="3646" bestFit="1" customWidth="1"/>
    <col min="15371" max="15372" width="8" style="3646" customWidth="1"/>
    <col min="15373" max="15373" width="15.19921875" style="3646" bestFit="1" customWidth="1"/>
    <col min="15374" max="15591" width="8" style="3646" customWidth="1"/>
    <col min="15592" max="15592" width="48.69921875" style="3646" customWidth="1"/>
    <col min="15593" max="15616" width="0" style="3646" hidden="1"/>
    <col min="15617" max="15617" width="48.69921875" style="3646" customWidth="1"/>
    <col min="15618" max="15618" width="8.3984375" style="3646" customWidth="1"/>
    <col min="15619" max="15620" width="7.59765625" style="3646" customWidth="1"/>
    <col min="15621" max="15622" width="8" style="3646" customWidth="1"/>
    <col min="15623" max="15624" width="8.09765625" style="3646" bestFit="1" customWidth="1"/>
    <col min="15625" max="15626" width="8.5" style="3646" bestFit="1" customWidth="1"/>
    <col min="15627" max="15628" width="8" style="3646" customWidth="1"/>
    <col min="15629" max="15629" width="15.19921875" style="3646" bestFit="1" customWidth="1"/>
    <col min="15630" max="15847" width="8" style="3646" customWidth="1"/>
    <col min="15848" max="15848" width="48.69921875" style="3646" customWidth="1"/>
    <col min="15849" max="15872" width="0" style="3646" hidden="1"/>
    <col min="15873" max="15873" width="48.69921875" style="3646" customWidth="1"/>
    <col min="15874" max="15874" width="8.3984375" style="3646" customWidth="1"/>
    <col min="15875" max="15876" width="7.59765625" style="3646" customWidth="1"/>
    <col min="15877" max="15878" width="8" style="3646" customWidth="1"/>
    <col min="15879" max="15880" width="8.09765625" style="3646" bestFit="1" customWidth="1"/>
    <col min="15881" max="15882" width="8.5" style="3646" bestFit="1" customWidth="1"/>
    <col min="15883" max="15884" width="8" style="3646" customWidth="1"/>
    <col min="15885" max="15885" width="15.19921875" style="3646" bestFit="1" customWidth="1"/>
    <col min="15886" max="16103" width="8" style="3646" customWidth="1"/>
    <col min="16104" max="16104" width="48.69921875" style="3646" customWidth="1"/>
    <col min="16105" max="16128" width="0" style="3646" hidden="1"/>
    <col min="16129" max="16129" width="48.69921875" style="3646" customWidth="1"/>
    <col min="16130" max="16130" width="8.3984375" style="3646" customWidth="1"/>
    <col min="16131" max="16132" width="7.59765625" style="3646" customWidth="1"/>
    <col min="16133" max="16134" width="8" style="3646" customWidth="1"/>
    <col min="16135" max="16136" width="8.09765625" style="3646" bestFit="1" customWidth="1"/>
    <col min="16137" max="16138" width="8.5" style="3646" bestFit="1" customWidth="1"/>
    <col min="16139" max="16140" width="8" style="3646" customWidth="1"/>
    <col min="16141" max="16141" width="15.19921875" style="3646" bestFit="1" customWidth="1"/>
    <col min="16142" max="16359" width="8" style="3646" customWidth="1"/>
    <col min="16360" max="16360" width="48.69921875" style="3646" customWidth="1"/>
    <col min="16361" max="16384" width="0" style="3646" hidden="1"/>
  </cols>
  <sheetData>
    <row r="1" spans="1:47" s="801" customFormat="1" ht="17.25" customHeight="1" x14ac:dyDescent="0.3">
      <c r="A1" s="6084" t="s">
        <v>1649</v>
      </c>
      <c r="B1" s="6084"/>
      <c r="C1" s="6084"/>
      <c r="D1" s="6084"/>
      <c r="E1" s="6084"/>
      <c r="I1" s="3646"/>
      <c r="J1" s="3646"/>
      <c r="K1" s="3646"/>
      <c r="L1" s="3646"/>
      <c r="M1" s="3646"/>
      <c r="N1" s="3646"/>
      <c r="O1" s="3646"/>
      <c r="P1" s="3646"/>
      <c r="Q1" s="3646"/>
      <c r="R1" s="3646"/>
      <c r="S1" s="3646"/>
      <c r="T1" s="3646"/>
      <c r="U1" s="3646"/>
      <c r="V1" s="3646"/>
      <c r="W1" s="3646"/>
      <c r="X1" s="3646"/>
      <c r="Y1" s="3646"/>
      <c r="Z1" s="3646"/>
      <c r="AA1" s="3646"/>
      <c r="AB1" s="3646"/>
      <c r="AC1" s="3646"/>
      <c r="AD1" s="3646"/>
      <c r="AE1" s="3646"/>
      <c r="AF1" s="3646"/>
      <c r="AG1" s="3646"/>
      <c r="AH1" s="3646"/>
      <c r="AI1" s="3646"/>
      <c r="AJ1" s="3646"/>
      <c r="AK1" s="3646"/>
      <c r="AL1" s="3646"/>
      <c r="AM1" s="3646"/>
      <c r="AN1" s="3646"/>
      <c r="AO1" s="3646"/>
      <c r="AP1" s="3646"/>
      <c r="AQ1" s="3646"/>
      <c r="AR1" s="3646"/>
      <c r="AS1" s="3646"/>
      <c r="AT1" s="3646"/>
      <c r="AU1" s="3646"/>
    </row>
    <row r="2" spans="1:47" ht="21" customHeight="1" x14ac:dyDescent="0.3">
      <c r="A2" s="3645" t="s">
        <v>4041</v>
      </c>
      <c r="B2" s="3645"/>
      <c r="C2" s="3645"/>
      <c r="D2" s="3645"/>
      <c r="J2" s="3646"/>
      <c r="K2" s="3646"/>
      <c r="L2" s="3646"/>
      <c r="M2" s="3646"/>
      <c r="N2" s="3646"/>
      <c r="O2" s="3646"/>
    </row>
    <row r="3" spans="1:47" s="3648" customFormat="1" ht="9" customHeight="1" x14ac:dyDescent="0.3">
      <c r="I3" s="3646"/>
      <c r="J3" s="3646"/>
      <c r="K3" s="3646"/>
      <c r="L3" s="3646"/>
      <c r="M3" s="3646"/>
      <c r="N3" s="3646"/>
      <c r="O3" s="3646"/>
      <c r="P3" s="3646"/>
      <c r="Q3" s="3646"/>
      <c r="R3" s="3646"/>
      <c r="S3" s="3646"/>
      <c r="T3" s="3646"/>
      <c r="U3" s="3646"/>
      <c r="V3" s="3646"/>
      <c r="W3" s="3646"/>
      <c r="X3" s="3646"/>
      <c r="Y3" s="3646"/>
      <c r="Z3" s="3646"/>
      <c r="AA3" s="3646"/>
      <c r="AB3" s="3646"/>
      <c r="AC3" s="3646"/>
      <c r="AD3" s="3646"/>
      <c r="AE3" s="3646"/>
      <c r="AF3" s="3646"/>
      <c r="AG3" s="3646"/>
      <c r="AH3" s="3646"/>
      <c r="AI3" s="3646"/>
      <c r="AJ3" s="3646"/>
      <c r="AK3" s="3646"/>
      <c r="AL3" s="3646"/>
      <c r="AM3" s="3646"/>
      <c r="AN3" s="3646"/>
      <c r="AO3" s="3646"/>
      <c r="AP3" s="3646"/>
      <c r="AQ3" s="3646"/>
      <c r="AR3" s="3646"/>
      <c r="AS3" s="3646"/>
      <c r="AT3" s="3646"/>
      <c r="AU3" s="3646"/>
    </row>
    <row r="4" spans="1:47" s="3770" customFormat="1" ht="18" customHeight="1" x14ac:dyDescent="0.25">
      <c r="A4" s="3805"/>
      <c r="B4" s="3704">
        <v>2019</v>
      </c>
      <c r="C4" s="3704">
        <v>2020</v>
      </c>
      <c r="D4" s="3704">
        <v>2021</v>
      </c>
      <c r="E4" s="3704">
        <v>2022</v>
      </c>
      <c r="F4" s="3768">
        <v>2023</v>
      </c>
      <c r="G4" s="3769">
        <v>2024</v>
      </c>
      <c r="H4" s="3650"/>
      <c r="I4" s="3646"/>
      <c r="J4" s="3646"/>
      <c r="K4" s="3646"/>
      <c r="L4" s="3646"/>
      <c r="M4" s="3646"/>
      <c r="N4" s="3646"/>
      <c r="O4" s="3646"/>
      <c r="P4" s="3646"/>
      <c r="Q4" s="3646"/>
      <c r="R4" s="3646"/>
      <c r="S4" s="3646"/>
      <c r="T4" s="3646"/>
      <c r="U4" s="3646"/>
      <c r="V4" s="3646"/>
      <c r="W4" s="3646"/>
      <c r="X4" s="3646"/>
      <c r="Y4" s="3646"/>
      <c r="Z4" s="3646"/>
      <c r="AA4" s="3646"/>
      <c r="AB4" s="3646"/>
      <c r="AC4" s="3646"/>
      <c r="AD4" s="3646"/>
      <c r="AE4" s="3646"/>
      <c r="AF4" s="3646"/>
      <c r="AG4" s="3646"/>
      <c r="AH4" s="3646"/>
      <c r="AI4" s="3646"/>
      <c r="AJ4" s="3646"/>
      <c r="AK4" s="3646"/>
      <c r="AL4" s="3646"/>
      <c r="AM4" s="3646"/>
      <c r="AN4" s="3646"/>
      <c r="AO4" s="3646"/>
      <c r="AP4" s="3646"/>
      <c r="AQ4" s="3646"/>
      <c r="AR4" s="3646"/>
      <c r="AS4" s="3646"/>
      <c r="AT4" s="3646"/>
      <c r="AU4" s="3646"/>
    </row>
    <row r="5" spans="1:47" ht="18" customHeight="1" x14ac:dyDescent="0.25">
      <c r="A5" s="3679" t="s">
        <v>4020</v>
      </c>
      <c r="B5" s="3654"/>
      <c r="C5" s="3654"/>
      <c r="D5" s="3654"/>
      <c r="E5" s="3654"/>
      <c r="F5" s="3654"/>
      <c r="G5" s="3656"/>
      <c r="J5" s="3646"/>
      <c r="K5" s="3646"/>
      <c r="L5" s="3646"/>
      <c r="M5" s="3646"/>
      <c r="N5" s="3646"/>
      <c r="O5" s="3646"/>
    </row>
    <row r="6" spans="1:47" ht="18" customHeight="1" x14ac:dyDescent="0.25">
      <c r="A6" s="3679" t="s">
        <v>4021</v>
      </c>
      <c r="B6" s="3713">
        <v>8.5782340345726311</v>
      </c>
      <c r="C6" s="3806">
        <v>-24.910059939245471</v>
      </c>
      <c r="D6" s="3713">
        <v>17.823607907187025</v>
      </c>
      <c r="E6" s="3713">
        <v>1.284374654670188</v>
      </c>
      <c r="F6" s="3713">
        <v>8.86544100692619</v>
      </c>
      <c r="G6" s="3714">
        <v>12.936093858449851</v>
      </c>
      <c r="H6" s="3707"/>
      <c r="J6" s="3646"/>
      <c r="K6" s="3646"/>
      <c r="L6" s="3646"/>
      <c r="M6" s="3646"/>
      <c r="N6" s="3646"/>
      <c r="O6" s="3646"/>
    </row>
    <row r="7" spans="1:47" ht="18" customHeight="1" x14ac:dyDescent="0.25">
      <c r="A7" s="3694" t="s">
        <v>4022</v>
      </c>
      <c r="B7" s="3708">
        <v>6.42008856229603</v>
      </c>
      <c r="C7" s="3711">
        <v>-24.149496016156178</v>
      </c>
      <c r="D7" s="3708">
        <v>11.185799459818455</v>
      </c>
      <c r="E7" s="3708">
        <v>10.360928685842666</v>
      </c>
      <c r="F7" s="3708">
        <v>10.177259220118501</v>
      </c>
      <c r="G7" s="3709">
        <v>20.616017314892716</v>
      </c>
      <c r="H7" s="3710"/>
      <c r="J7" s="3646"/>
      <c r="K7" s="3646"/>
      <c r="L7" s="3646"/>
      <c r="M7" s="3646"/>
      <c r="N7" s="3646"/>
      <c r="O7" s="3646"/>
    </row>
    <row r="8" spans="1:47" ht="18" customHeight="1" x14ac:dyDescent="0.25">
      <c r="A8" s="3694" t="s">
        <v>4023</v>
      </c>
      <c r="B8" s="3708">
        <v>24.16723387658304</v>
      </c>
      <c r="C8" s="3711">
        <v>-28.485072039906939</v>
      </c>
      <c r="D8" s="3708">
        <v>43.496673035966438</v>
      </c>
      <c r="E8" s="3807">
        <v>-4.0917361717314122</v>
      </c>
      <c r="F8" s="3708">
        <v>8.5908162180366361</v>
      </c>
      <c r="G8" s="3709">
        <v>10.901459308544247</v>
      </c>
      <c r="H8" s="3710"/>
      <c r="J8" s="3646"/>
      <c r="K8" s="3646"/>
      <c r="L8" s="3646"/>
      <c r="M8" s="3646"/>
      <c r="N8" s="3646"/>
      <c r="O8" s="3646"/>
    </row>
    <row r="9" spans="1:47" ht="18" customHeight="1" x14ac:dyDescent="0.25">
      <c r="A9" s="3694" t="s">
        <v>4024</v>
      </c>
      <c r="B9" s="3711">
        <v>-1.7480931628170993E-2</v>
      </c>
      <c r="C9" s="3711">
        <v>-22.717692875252283</v>
      </c>
      <c r="D9" s="3708">
        <v>5.2943887147317525</v>
      </c>
      <c r="E9" s="3807">
        <v>-5.6803819688721973</v>
      </c>
      <c r="F9" s="3708">
        <v>6.9644866765930686</v>
      </c>
      <c r="G9" s="3709">
        <v>1.9509168619436252</v>
      </c>
      <c r="H9" s="3710"/>
      <c r="J9" s="3646"/>
      <c r="K9" s="3646"/>
      <c r="L9" s="3646"/>
      <c r="M9" s="3646"/>
      <c r="N9" s="3646"/>
      <c r="O9" s="3646"/>
    </row>
    <row r="10" spans="1:47" ht="18" customHeight="1" x14ac:dyDescent="0.25">
      <c r="A10" s="3679" t="s">
        <v>4025</v>
      </c>
      <c r="B10" s="3806">
        <v>-1.4013488192208143</v>
      </c>
      <c r="C10" s="3806">
        <v>-27.334964482843077</v>
      </c>
      <c r="D10" s="3713">
        <v>7.286336798872469</v>
      </c>
      <c r="E10" s="3713">
        <v>20.503104283824513</v>
      </c>
      <c r="F10" s="3713">
        <v>12.205248827797604</v>
      </c>
      <c r="G10" s="3714">
        <v>0.65792326924010069</v>
      </c>
      <c r="H10" s="3707"/>
      <c r="J10" s="3646"/>
      <c r="K10" s="3646"/>
      <c r="L10" s="3646"/>
      <c r="M10" s="3646"/>
      <c r="N10" s="3646"/>
      <c r="O10" s="3646"/>
    </row>
    <row r="11" spans="1:47" s="3809" customFormat="1" ht="18" customHeight="1" x14ac:dyDescent="0.25">
      <c r="A11" s="3734" t="s">
        <v>4042</v>
      </c>
      <c r="B11" s="3711">
        <v>-2.5279654642431382</v>
      </c>
      <c r="C11" s="3808">
        <v>-27.499809089285549</v>
      </c>
      <c r="D11" s="3708">
        <v>9.4249342717209146</v>
      </c>
      <c r="E11" s="3708">
        <v>18.62262981367131</v>
      </c>
      <c r="F11" s="3708">
        <v>9.5351619808025276</v>
      </c>
      <c r="G11" s="3709">
        <v>1.4202006997116996</v>
      </c>
      <c r="H11" s="3712"/>
      <c r="I11" s="3646"/>
      <c r="J11" s="3646"/>
      <c r="K11" s="3646"/>
      <c r="L11" s="3646"/>
      <c r="M11" s="3646"/>
      <c r="N11" s="3646"/>
      <c r="O11" s="3646"/>
      <c r="P11" s="3646"/>
      <c r="Q11" s="3646"/>
      <c r="R11" s="3646"/>
      <c r="S11" s="3646"/>
      <c r="T11" s="3646"/>
      <c r="U11" s="3646"/>
      <c r="V11" s="3646"/>
      <c r="W11" s="3646"/>
      <c r="X11" s="3646"/>
      <c r="Y11" s="3646"/>
      <c r="Z11" s="3646"/>
      <c r="AA11" s="3646"/>
      <c r="AB11" s="3646"/>
      <c r="AC11" s="3646"/>
      <c r="AD11" s="3646"/>
      <c r="AE11" s="3646"/>
      <c r="AF11" s="3646"/>
      <c r="AG11" s="3646"/>
      <c r="AH11" s="3646"/>
      <c r="AI11" s="3646"/>
      <c r="AJ11" s="3646"/>
      <c r="AK11" s="3646"/>
      <c r="AL11" s="3646"/>
      <c r="AM11" s="3646"/>
      <c r="AN11" s="3646"/>
      <c r="AO11" s="3646"/>
      <c r="AP11" s="3646"/>
      <c r="AQ11" s="3646"/>
      <c r="AR11" s="3646"/>
      <c r="AS11" s="3646"/>
      <c r="AT11" s="3646"/>
      <c r="AU11" s="3646"/>
    </row>
    <row r="12" spans="1:47" ht="18" customHeight="1" x14ac:dyDescent="0.25">
      <c r="A12" s="3694" t="s">
        <v>4028</v>
      </c>
      <c r="B12" s="3711">
        <v>-3.1400012125686345</v>
      </c>
      <c r="C12" s="3711">
        <v>-37.731222141193264</v>
      </c>
      <c r="D12" s="3708">
        <v>17.615846981413171</v>
      </c>
      <c r="E12" s="3708">
        <v>44.946992220965029</v>
      </c>
      <c r="F12" s="3708">
        <v>62.929508279118096</v>
      </c>
      <c r="G12" s="3709">
        <v>0.69235824885150521</v>
      </c>
      <c r="H12" s="3710"/>
      <c r="J12" s="3646"/>
      <c r="K12" s="3646"/>
      <c r="L12" s="3646"/>
      <c r="M12" s="3646"/>
      <c r="N12" s="3646"/>
      <c r="O12" s="3646"/>
    </row>
    <row r="13" spans="1:47" ht="18" customHeight="1" x14ac:dyDescent="0.25">
      <c r="A13" s="3694" t="s">
        <v>4029</v>
      </c>
      <c r="B13" s="3708">
        <v>80.390120785901871</v>
      </c>
      <c r="C13" s="3711">
        <v>-28.570479636323284</v>
      </c>
      <c r="D13" s="3711">
        <v>-49.679358469175824</v>
      </c>
      <c r="E13" s="3708">
        <v>38.328387408812858</v>
      </c>
      <c r="F13" s="3708">
        <v>35.807004691110308</v>
      </c>
      <c r="G13" s="3709">
        <v>5.0194537795980096</v>
      </c>
      <c r="H13" s="3710"/>
      <c r="J13" s="3646"/>
      <c r="K13" s="3646"/>
      <c r="L13" s="3646"/>
      <c r="M13" s="3646"/>
      <c r="N13" s="3646"/>
      <c r="O13" s="3646"/>
    </row>
    <row r="14" spans="1:47" s="3809" customFormat="1" ht="18" customHeight="1" x14ac:dyDescent="0.25">
      <c r="A14" s="3734" t="s">
        <v>4043</v>
      </c>
      <c r="B14" s="3708">
        <v>69.312258117034872</v>
      </c>
      <c r="C14" s="3808">
        <v>-29.680575496593605</v>
      </c>
      <c r="D14" s="3711">
        <v>-40.591072029233075</v>
      </c>
      <c r="E14" s="3708">
        <v>14.023276358065218</v>
      </c>
      <c r="F14" s="3708">
        <v>4.3835510684906041</v>
      </c>
      <c r="G14" s="3709">
        <v>17.270660983059287</v>
      </c>
      <c r="H14" s="3712"/>
      <c r="I14" s="3646"/>
      <c r="J14" s="3646"/>
      <c r="K14" s="3646"/>
      <c r="L14" s="3646"/>
      <c r="M14" s="3646"/>
      <c r="N14" s="3646"/>
      <c r="O14" s="3646"/>
      <c r="P14" s="3646"/>
      <c r="Q14" s="3646"/>
      <c r="R14" s="3646"/>
      <c r="S14" s="3646"/>
      <c r="T14" s="3646"/>
      <c r="U14" s="3646"/>
      <c r="V14" s="3646"/>
      <c r="W14" s="3646"/>
      <c r="X14" s="3646"/>
      <c r="Y14" s="3646"/>
      <c r="Z14" s="3646"/>
      <c r="AA14" s="3646"/>
      <c r="AB14" s="3646"/>
      <c r="AC14" s="3646"/>
      <c r="AD14" s="3646"/>
      <c r="AE14" s="3646"/>
      <c r="AF14" s="3646"/>
      <c r="AG14" s="3646"/>
      <c r="AH14" s="3646"/>
      <c r="AI14" s="3646"/>
      <c r="AJ14" s="3646"/>
      <c r="AK14" s="3646"/>
      <c r="AL14" s="3646"/>
      <c r="AM14" s="3646"/>
      <c r="AN14" s="3646"/>
      <c r="AO14" s="3646"/>
      <c r="AP14" s="3646"/>
      <c r="AQ14" s="3646"/>
      <c r="AR14" s="3646"/>
      <c r="AS14" s="3646"/>
      <c r="AT14" s="3646"/>
      <c r="AU14" s="3646"/>
    </row>
    <row r="15" spans="1:47" ht="18" customHeight="1" x14ac:dyDescent="0.25">
      <c r="A15" s="3694" t="s">
        <v>4030</v>
      </c>
      <c r="B15" s="3711">
        <v>-11.659786895148514</v>
      </c>
      <c r="C15" s="3711">
        <v>-24.747637519185474</v>
      </c>
      <c r="D15" s="3708">
        <v>18.544550107355846</v>
      </c>
      <c r="E15" s="3708">
        <v>14.470989586331285</v>
      </c>
      <c r="F15" s="3807">
        <v>-1.411718788922883</v>
      </c>
      <c r="G15" s="3810">
        <v>-3.3363016492529596E-2</v>
      </c>
      <c r="H15" s="3710"/>
      <c r="J15" s="3646"/>
      <c r="K15" s="3646"/>
      <c r="L15" s="3646"/>
      <c r="M15" s="3646"/>
      <c r="N15" s="3646"/>
      <c r="O15" s="3646"/>
    </row>
    <row r="16" spans="1:47" ht="18" customHeight="1" x14ac:dyDescent="0.25">
      <c r="A16" s="3785" t="s">
        <v>4044</v>
      </c>
      <c r="B16" s="3811">
        <v>4.8910840248163225</v>
      </c>
      <c r="C16" s="3811">
        <v>-25.777063225953267</v>
      </c>
      <c r="D16" s="3811">
        <v>13.982319315518765</v>
      </c>
      <c r="E16" s="3811">
        <v>7.8441521973048545</v>
      </c>
      <c r="F16" s="3811">
        <v>10.088845944671277</v>
      </c>
      <c r="G16" s="3812">
        <v>8.2672371699214597</v>
      </c>
      <c r="H16" s="3707"/>
      <c r="J16" s="3646"/>
      <c r="K16" s="3646"/>
      <c r="L16" s="3646"/>
      <c r="M16" s="3646"/>
      <c r="N16" s="3646"/>
      <c r="O16" s="3646"/>
    </row>
    <row r="17" spans="1:47" ht="18" customHeight="1" x14ac:dyDescent="0.25">
      <c r="A17" s="3785" t="s">
        <v>4032</v>
      </c>
      <c r="B17" s="3811">
        <v>4.4767742494302487</v>
      </c>
      <c r="C17" s="3811">
        <v>-25.828959277583873</v>
      </c>
      <c r="D17" s="3811">
        <v>14.787517226066594</v>
      </c>
      <c r="E17" s="3811">
        <v>7.2270827509152369</v>
      </c>
      <c r="F17" s="3811">
        <v>9.1093661139021407</v>
      </c>
      <c r="G17" s="3812">
        <v>8.6441189498501991</v>
      </c>
      <c r="H17" s="3707"/>
      <c r="J17" s="3646"/>
      <c r="K17" s="3646"/>
      <c r="L17" s="3646"/>
      <c r="M17" s="3646"/>
      <c r="N17" s="3646"/>
      <c r="O17" s="3646"/>
    </row>
    <row r="18" spans="1:47" ht="18" customHeight="1" x14ac:dyDescent="0.25">
      <c r="A18" s="3748" t="s">
        <v>4033</v>
      </c>
      <c r="B18" s="3654"/>
      <c r="C18" s="3654"/>
      <c r="D18" s="3654"/>
      <c r="E18" s="3654"/>
      <c r="F18" s="3654"/>
      <c r="G18" s="3656"/>
      <c r="H18" s="3813"/>
      <c r="J18" s="3646"/>
      <c r="K18" s="3646"/>
      <c r="L18" s="3646"/>
      <c r="M18" s="3646"/>
      <c r="N18" s="3646"/>
      <c r="O18" s="3646"/>
    </row>
    <row r="19" spans="1:47" ht="18" customHeight="1" x14ac:dyDescent="0.25">
      <c r="A19" s="3683" t="s">
        <v>1659</v>
      </c>
      <c r="B19" s="3708">
        <v>8.0308660631693414</v>
      </c>
      <c r="C19" s="3711">
        <v>-28.773899717234571</v>
      </c>
      <c r="D19" s="3708">
        <v>19.860307374156434</v>
      </c>
      <c r="E19" s="3807">
        <v>-11.998752728903867</v>
      </c>
      <c r="F19" s="3708">
        <v>11.046825521627127</v>
      </c>
      <c r="G19" s="3814">
        <v>-2.7003394113460928</v>
      </c>
      <c r="H19" s="3710"/>
      <c r="J19" s="3646"/>
      <c r="K19" s="3646"/>
      <c r="L19" s="3646"/>
      <c r="M19" s="3646"/>
      <c r="N19" s="3646"/>
      <c r="O19" s="3646"/>
    </row>
    <row r="20" spans="1:47" ht="18" customHeight="1" x14ac:dyDescent="0.25">
      <c r="A20" s="3683" t="s">
        <v>1662</v>
      </c>
      <c r="B20" s="3711">
        <v>-7.5684982237033012</v>
      </c>
      <c r="C20" s="3711">
        <v>-10.108189846510797</v>
      </c>
      <c r="D20" s="3711">
        <v>-6.300087863861819</v>
      </c>
      <c r="E20" s="3708">
        <v>62.181971945778628</v>
      </c>
      <c r="F20" s="3708">
        <v>7.6023266551407147</v>
      </c>
      <c r="G20" s="3814">
        <v>-14.001489257944101</v>
      </c>
      <c r="H20" s="3710"/>
      <c r="J20" s="3646"/>
      <c r="K20" s="3646"/>
      <c r="L20" s="3646"/>
      <c r="M20" s="3646"/>
      <c r="N20" s="3646"/>
      <c r="O20" s="3646"/>
    </row>
    <row r="21" spans="1:47" ht="18" customHeight="1" x14ac:dyDescent="0.25">
      <c r="A21" s="3683" t="s">
        <v>1663</v>
      </c>
      <c r="B21" s="3711">
        <v>-13.64990069938915</v>
      </c>
      <c r="C21" s="3711">
        <v>-30.60513514357325</v>
      </c>
      <c r="D21" s="3708">
        <v>18.737909713554643</v>
      </c>
      <c r="E21" s="3708">
        <v>16.590902990403734</v>
      </c>
      <c r="F21" s="3807">
        <v>-0.42646758514860039</v>
      </c>
      <c r="G21" s="3814">
        <v>-1.524687856429324</v>
      </c>
      <c r="H21" s="3710"/>
      <c r="J21" s="3646"/>
      <c r="K21" s="3646"/>
      <c r="L21" s="3646"/>
      <c r="M21" s="3646"/>
      <c r="N21" s="3646"/>
      <c r="O21" s="3646"/>
    </row>
    <row r="22" spans="1:47" x14ac:dyDescent="0.25">
      <c r="A22" s="3683" t="s">
        <v>2229</v>
      </c>
      <c r="B22" s="3711">
        <v>-2.2431778063586307</v>
      </c>
      <c r="C22" s="3711">
        <v>-15.861082907863619</v>
      </c>
      <c r="D22" s="3711">
        <v>-11.272088347742624</v>
      </c>
      <c r="E22" s="3708">
        <v>9.7977412299328819</v>
      </c>
      <c r="F22" s="3708">
        <v>8.5521166324179489</v>
      </c>
      <c r="G22" s="3709">
        <v>0.1733740336783427</v>
      </c>
      <c r="H22" s="3710"/>
      <c r="J22" s="3646"/>
      <c r="K22" s="3646"/>
      <c r="L22" s="3646"/>
      <c r="M22" s="3646"/>
      <c r="N22" s="3646"/>
      <c r="O22" s="3646"/>
    </row>
    <row r="23" spans="1:47" ht="26.4" x14ac:dyDescent="0.25">
      <c r="A23" s="3793" t="s">
        <v>1668</v>
      </c>
      <c r="B23" s="3711">
        <v>-13.626624798895946</v>
      </c>
      <c r="C23" s="3711">
        <v>-21.865634762178772</v>
      </c>
      <c r="D23" s="3708">
        <v>3.8841156479753352</v>
      </c>
      <c r="E23" s="3807">
        <v>-5.7443800894896242</v>
      </c>
      <c r="F23" s="3708">
        <v>2.7339880624224264</v>
      </c>
      <c r="G23" s="3709">
        <v>2.7251961840700289</v>
      </c>
      <c r="H23" s="3710"/>
      <c r="J23" s="3646"/>
      <c r="K23" s="3646"/>
      <c r="L23" s="3646"/>
      <c r="M23" s="3646"/>
      <c r="N23" s="3646"/>
      <c r="O23" s="3646"/>
    </row>
    <row r="24" spans="1:47" ht="18" customHeight="1" x14ac:dyDescent="0.25">
      <c r="A24" s="3683" t="s">
        <v>1669</v>
      </c>
      <c r="B24" s="3711">
        <v>-5.8309940210141775</v>
      </c>
      <c r="C24" s="3711">
        <v>-19.922282602137372</v>
      </c>
      <c r="D24" s="3708">
        <v>1.3772104181534246</v>
      </c>
      <c r="E24" s="3708">
        <v>23.642754229039852</v>
      </c>
      <c r="F24" s="3708">
        <v>12.589324915819077</v>
      </c>
      <c r="G24" s="3709">
        <v>11.898079372908256</v>
      </c>
      <c r="H24" s="3710"/>
      <c r="J24" s="3646"/>
      <c r="K24" s="3646"/>
      <c r="L24" s="3646"/>
      <c r="M24" s="3646"/>
      <c r="N24" s="3646"/>
      <c r="O24" s="3646"/>
    </row>
    <row r="25" spans="1:47" ht="18" customHeight="1" x14ac:dyDescent="0.25">
      <c r="A25" s="3793" t="s">
        <v>1670</v>
      </c>
      <c r="B25" s="3708">
        <v>8.3469063575765716</v>
      </c>
      <c r="C25" s="3711">
        <v>-34.243836476926674</v>
      </c>
      <c r="D25" s="3708">
        <v>56.081473522704897</v>
      </c>
      <c r="E25" s="3708">
        <v>1.0185935847476486</v>
      </c>
      <c r="F25" s="3708">
        <v>16.234084462128777</v>
      </c>
      <c r="G25" s="3814">
        <v>-0.62588428769279858</v>
      </c>
      <c r="H25" s="3710"/>
      <c r="J25" s="3646"/>
      <c r="K25" s="3646"/>
      <c r="L25" s="3646"/>
      <c r="M25" s="3646"/>
      <c r="N25" s="3646"/>
      <c r="O25" s="3646"/>
    </row>
    <row r="26" spans="1:47" s="3809" customFormat="1" ht="18" customHeight="1" x14ac:dyDescent="0.25">
      <c r="A26" s="3734" t="s">
        <v>4034</v>
      </c>
      <c r="B26" s="3815">
        <v>9.4406026759902915</v>
      </c>
      <c r="C26" s="3808">
        <v>-36.399414548656708</v>
      </c>
      <c r="D26" s="3815">
        <v>60.683468074226255</v>
      </c>
      <c r="E26" s="3816">
        <v>-3.9879542856522505</v>
      </c>
      <c r="F26" s="3815">
        <v>17.320091562270008</v>
      </c>
      <c r="G26" s="3817">
        <v>-1.6291421431789246</v>
      </c>
      <c r="H26" s="3712"/>
      <c r="I26" s="3646"/>
      <c r="J26" s="3646"/>
      <c r="K26" s="3646"/>
      <c r="L26" s="3646"/>
      <c r="M26" s="3646"/>
      <c r="N26" s="3646"/>
      <c r="O26" s="3646"/>
      <c r="P26" s="3646"/>
      <c r="Q26" s="3646"/>
      <c r="R26" s="3646"/>
      <c r="S26" s="3646"/>
      <c r="T26" s="3646"/>
      <c r="U26" s="3646"/>
      <c r="V26" s="3646"/>
      <c r="W26" s="3646"/>
      <c r="X26" s="3646"/>
      <c r="Y26" s="3646"/>
      <c r="Z26" s="3646"/>
      <c r="AA26" s="3646"/>
      <c r="AB26" s="3646"/>
      <c r="AC26" s="3646"/>
      <c r="AD26" s="3646"/>
      <c r="AE26" s="3646"/>
      <c r="AF26" s="3646"/>
      <c r="AG26" s="3646"/>
      <c r="AH26" s="3646"/>
      <c r="AI26" s="3646"/>
      <c r="AJ26" s="3646"/>
      <c r="AK26" s="3646"/>
      <c r="AL26" s="3646"/>
      <c r="AM26" s="3646"/>
      <c r="AN26" s="3646"/>
      <c r="AO26" s="3646"/>
      <c r="AP26" s="3646"/>
      <c r="AQ26" s="3646"/>
      <c r="AR26" s="3646"/>
      <c r="AS26" s="3646"/>
      <c r="AT26" s="3646"/>
      <c r="AU26" s="3646"/>
    </row>
    <row r="27" spans="1:47" ht="18" customHeight="1" x14ac:dyDescent="0.25">
      <c r="A27" s="3683" t="s">
        <v>1672</v>
      </c>
      <c r="B27" s="3708">
        <v>4.9537566632746604</v>
      </c>
      <c r="C27" s="3711">
        <v>-13.012680105339697</v>
      </c>
      <c r="D27" s="3708">
        <v>8.8536733451331457</v>
      </c>
      <c r="E27" s="3708">
        <v>3.5780700096862432</v>
      </c>
      <c r="F27" s="3708">
        <v>4.2868091070013179</v>
      </c>
      <c r="G27" s="3814">
        <v>-1.2076603167390516</v>
      </c>
      <c r="H27" s="3710"/>
      <c r="J27" s="3646"/>
      <c r="K27" s="3646"/>
      <c r="L27" s="3646"/>
      <c r="M27" s="3646"/>
      <c r="N27" s="3646"/>
      <c r="O27" s="3646"/>
    </row>
    <row r="28" spans="1:47" ht="18" customHeight="1" x14ac:dyDescent="0.25">
      <c r="A28" s="3793" t="s">
        <v>4035</v>
      </c>
      <c r="B28" s="3708">
        <v>1.5528644081089169</v>
      </c>
      <c r="C28" s="3711">
        <v>-26.323875798708173</v>
      </c>
      <c r="D28" s="3708">
        <v>12.355563349994924</v>
      </c>
      <c r="E28" s="3708">
        <v>14.128204533641494</v>
      </c>
      <c r="F28" s="3708">
        <v>10.167149090462374</v>
      </c>
      <c r="G28" s="3814">
        <v>-5.5728316625248908E-2</v>
      </c>
      <c r="H28" s="3710"/>
      <c r="J28" s="3646"/>
      <c r="K28" s="3646"/>
      <c r="L28" s="3646"/>
      <c r="M28" s="3646"/>
      <c r="N28" s="3646"/>
      <c r="O28" s="3646"/>
    </row>
    <row r="29" spans="1:47" ht="18" customHeight="1" x14ac:dyDescent="0.25">
      <c r="A29" s="3793" t="s">
        <v>1674</v>
      </c>
      <c r="B29" s="3708">
        <v>5.1542466482078027</v>
      </c>
      <c r="C29" s="3711">
        <v>-11.387469104340141</v>
      </c>
      <c r="D29" s="3711">
        <v>-1.6506691114784502</v>
      </c>
      <c r="E29" s="3708">
        <v>12.775306079245993</v>
      </c>
      <c r="F29" s="3708">
        <v>4.8300198221287616</v>
      </c>
      <c r="G29" s="3814">
        <v>-2.0976910362689267</v>
      </c>
      <c r="H29" s="3710"/>
      <c r="J29" s="3646"/>
      <c r="K29" s="3646"/>
      <c r="L29" s="3646"/>
      <c r="M29" s="3646"/>
      <c r="N29" s="3646"/>
      <c r="O29" s="3646"/>
    </row>
    <row r="30" spans="1:47" ht="18" customHeight="1" x14ac:dyDescent="0.25">
      <c r="A30" s="3683" t="s">
        <v>1675</v>
      </c>
      <c r="B30" s="3708">
        <v>11.839197196871737</v>
      </c>
      <c r="C30" s="3711">
        <v>-30.741529943611397</v>
      </c>
      <c r="D30" s="3708">
        <v>9.5128673129080568</v>
      </c>
      <c r="E30" s="3708">
        <v>12.919663913139303</v>
      </c>
      <c r="F30" s="3708">
        <v>16.19250180947887</v>
      </c>
      <c r="G30" s="3709">
        <v>16.70388250181189</v>
      </c>
      <c r="H30" s="3710"/>
      <c r="J30" s="3646"/>
      <c r="K30" s="3646"/>
      <c r="L30" s="3646"/>
      <c r="M30" s="3646"/>
      <c r="N30" s="3646"/>
      <c r="O30" s="3646"/>
    </row>
    <row r="31" spans="1:47" ht="18" customHeight="1" x14ac:dyDescent="0.25">
      <c r="A31" s="3683" t="s">
        <v>4036</v>
      </c>
      <c r="B31" s="3708">
        <v>2.7828205701227517</v>
      </c>
      <c r="C31" s="3711">
        <v>-23.087936271210467</v>
      </c>
      <c r="D31" s="3708">
        <v>20.906183441984339</v>
      </c>
      <c r="E31" s="3708">
        <v>7.2365602645659806</v>
      </c>
      <c r="F31" s="3708">
        <v>9.7679885983911419</v>
      </c>
      <c r="G31" s="3709">
        <v>17.045673836336306</v>
      </c>
      <c r="H31" s="3710"/>
      <c r="J31" s="3646"/>
      <c r="K31" s="3646"/>
      <c r="L31" s="3646"/>
      <c r="M31" s="3646"/>
      <c r="N31" s="3646"/>
      <c r="O31" s="3646"/>
    </row>
    <row r="32" spans="1:47" ht="18" customHeight="1" x14ac:dyDescent="0.25">
      <c r="A32" s="3686" t="s">
        <v>4037</v>
      </c>
      <c r="B32" s="3815">
        <v>6.42008856229603</v>
      </c>
      <c r="C32" s="3808">
        <v>-24.149496016156178</v>
      </c>
      <c r="D32" s="3815">
        <v>11.185799459818455</v>
      </c>
      <c r="E32" s="3815">
        <v>10.360928685842666</v>
      </c>
      <c r="F32" s="3815">
        <v>10.177259220118501</v>
      </c>
      <c r="G32" s="3818">
        <v>20.616017314892716</v>
      </c>
      <c r="H32" s="3712"/>
      <c r="J32" s="3646"/>
      <c r="K32" s="3646"/>
      <c r="L32" s="3646"/>
      <c r="M32" s="3646"/>
      <c r="N32" s="3646"/>
      <c r="O32" s="3646"/>
    </row>
    <row r="33" spans="1:47" ht="18" customHeight="1" x14ac:dyDescent="0.25">
      <c r="A33" s="3793" t="s">
        <v>4045</v>
      </c>
      <c r="B33" s="3711">
        <v>-7.8883208466146328</v>
      </c>
      <c r="C33" s="3711">
        <v>-52.492531730851148</v>
      </c>
      <c r="D33" s="3708">
        <v>17.704977340211542</v>
      </c>
      <c r="E33" s="3708">
        <v>67.752142955646264</v>
      </c>
      <c r="F33" s="3708">
        <v>39.098758922245366</v>
      </c>
      <c r="G33" s="3709">
        <v>46.650446359248235</v>
      </c>
      <c r="H33" s="3710"/>
      <c r="J33" s="3646"/>
      <c r="K33" s="3646"/>
      <c r="L33" s="3646"/>
      <c r="M33" s="3646"/>
      <c r="N33" s="3646"/>
      <c r="O33" s="3646"/>
    </row>
    <row r="34" spans="1:47" ht="18" customHeight="1" x14ac:dyDescent="0.25">
      <c r="A34" s="3683" t="s">
        <v>1684</v>
      </c>
      <c r="B34" s="3708">
        <v>2.9289029832257256</v>
      </c>
      <c r="C34" s="3711">
        <v>-57.359825065715683</v>
      </c>
      <c r="D34" s="3708">
        <v>3.4456485202608746</v>
      </c>
      <c r="E34" s="3708">
        <v>26.426189681925621</v>
      </c>
      <c r="F34" s="3708">
        <v>32.102152703012138</v>
      </c>
      <c r="G34" s="3709">
        <v>27.853269179050017</v>
      </c>
      <c r="H34" s="3710"/>
      <c r="J34" s="3646"/>
      <c r="K34" s="3646"/>
      <c r="L34" s="3646"/>
      <c r="M34" s="3646"/>
      <c r="N34" s="3646"/>
      <c r="O34" s="3646"/>
    </row>
    <row r="35" spans="1:47" ht="18" customHeight="1" x14ac:dyDescent="0.25">
      <c r="A35" s="3683" t="s">
        <v>2236</v>
      </c>
      <c r="B35" s="3708">
        <v>8.4459119585264233</v>
      </c>
      <c r="C35" s="3711">
        <v>-34.180807777348463</v>
      </c>
      <c r="D35" s="3711">
        <v>-27.164266929339291</v>
      </c>
      <c r="E35" s="3708">
        <v>7.630285197354425</v>
      </c>
      <c r="F35" s="3708">
        <v>29.916590241483647</v>
      </c>
      <c r="G35" s="3709">
        <v>1.4937475881903026</v>
      </c>
      <c r="H35" s="3710"/>
      <c r="J35" s="3646"/>
      <c r="K35" s="3646"/>
      <c r="L35" s="3646"/>
      <c r="M35" s="3646"/>
      <c r="N35" s="3646"/>
      <c r="O35" s="3646"/>
    </row>
    <row r="36" spans="1:47" ht="18" customHeight="1" x14ac:dyDescent="0.25">
      <c r="A36" s="3683" t="s">
        <v>1686</v>
      </c>
      <c r="B36" s="3708">
        <v>17.620947030798902</v>
      </c>
      <c r="C36" s="3711">
        <v>-47.288722759090554</v>
      </c>
      <c r="D36" s="3708">
        <v>35.071027671414015</v>
      </c>
      <c r="E36" s="3708">
        <v>13.054357875357226</v>
      </c>
      <c r="F36" s="3708">
        <v>23.37425110945783</v>
      </c>
      <c r="G36" s="3709">
        <v>12.280939899928754</v>
      </c>
      <c r="H36" s="3710"/>
      <c r="J36" s="3646"/>
      <c r="K36" s="3646"/>
      <c r="L36" s="3646"/>
      <c r="M36" s="3646"/>
      <c r="N36" s="3646"/>
      <c r="O36" s="3646"/>
    </row>
    <row r="37" spans="1:47" ht="18" customHeight="1" x14ac:dyDescent="0.25">
      <c r="A37" s="3683" t="s">
        <v>1687</v>
      </c>
      <c r="B37" s="3708">
        <v>49.769227425528925</v>
      </c>
      <c r="C37" s="3711">
        <v>-27.173872572609881</v>
      </c>
      <c r="D37" s="3708">
        <v>20.544943695383196</v>
      </c>
      <c r="E37" s="3708">
        <v>10.065043899690409</v>
      </c>
      <c r="F37" s="3708">
        <v>11.742264658413106</v>
      </c>
      <c r="G37" s="3709">
        <v>8.6243176598857758</v>
      </c>
      <c r="H37" s="3710"/>
      <c r="J37" s="3646"/>
      <c r="K37" s="3646"/>
      <c r="L37" s="3646"/>
      <c r="M37" s="3646"/>
      <c r="N37" s="3646"/>
      <c r="O37" s="3646"/>
    </row>
    <row r="38" spans="1:47" ht="18" customHeight="1" x14ac:dyDescent="0.25">
      <c r="A38" s="3793" t="s">
        <v>1688</v>
      </c>
      <c r="B38" s="3708">
        <v>112.05085662923335</v>
      </c>
      <c r="C38" s="3711">
        <v>-81.488188083634569</v>
      </c>
      <c r="D38" s="3711">
        <v>-17.336119523486317</v>
      </c>
      <c r="E38" s="3708">
        <v>22.505359940098216</v>
      </c>
      <c r="F38" s="3708">
        <v>30.85568931326091</v>
      </c>
      <c r="G38" s="3709">
        <v>12.817900326904663</v>
      </c>
      <c r="H38" s="3710"/>
      <c r="J38" s="3646"/>
      <c r="K38" s="3646"/>
      <c r="L38" s="3646"/>
      <c r="M38" s="3646"/>
      <c r="N38" s="3646"/>
      <c r="O38" s="3646"/>
    </row>
    <row r="39" spans="1:47" ht="18" customHeight="1" x14ac:dyDescent="0.25">
      <c r="A39" s="3799" t="s">
        <v>1689</v>
      </c>
      <c r="B39" s="3711">
        <v>-28.777658612872358</v>
      </c>
      <c r="C39" s="3711">
        <v>-26.63393413604021</v>
      </c>
      <c r="D39" s="3708">
        <v>1.3836345230691336</v>
      </c>
      <c r="E39" s="3708">
        <v>6.2440388072335367</v>
      </c>
      <c r="F39" s="3708">
        <v>25.119328528974648</v>
      </c>
      <c r="G39" s="3709">
        <v>9.7946162331694637</v>
      </c>
      <c r="H39" s="3710"/>
      <c r="J39" s="3646"/>
      <c r="K39" s="3646"/>
      <c r="L39" s="3646"/>
      <c r="M39" s="3646"/>
      <c r="N39" s="3646"/>
      <c r="O39" s="3646"/>
    </row>
    <row r="40" spans="1:47" ht="18" customHeight="1" x14ac:dyDescent="0.25">
      <c r="A40" s="3785" t="s">
        <v>4044</v>
      </c>
      <c r="B40" s="3811">
        <v>4.8910840248163225</v>
      </c>
      <c r="C40" s="3664">
        <v>-25.77706322595327</v>
      </c>
      <c r="D40" s="3811">
        <v>13.982319315518765</v>
      </c>
      <c r="E40" s="3811">
        <v>7.8441521973048509</v>
      </c>
      <c r="F40" s="3811">
        <v>10.088845944671277</v>
      </c>
      <c r="G40" s="3812">
        <v>8.267237169921458</v>
      </c>
      <c r="H40" s="3707"/>
      <c r="J40" s="3646"/>
      <c r="K40" s="3646"/>
      <c r="L40" s="3646"/>
      <c r="M40" s="3646"/>
      <c r="N40" s="3646"/>
      <c r="O40" s="3646"/>
    </row>
    <row r="41" spans="1:47" s="3822" customFormat="1" ht="7.5" customHeight="1" x14ac:dyDescent="0.3">
      <c r="A41" s="3819"/>
      <c r="B41" s="3820"/>
      <c r="C41" s="3821"/>
      <c r="I41" s="3646"/>
      <c r="J41" s="3646"/>
      <c r="K41" s="3646"/>
      <c r="L41" s="3646"/>
      <c r="M41" s="3646"/>
      <c r="N41" s="3646"/>
      <c r="O41" s="3646"/>
      <c r="P41" s="3646"/>
      <c r="Q41" s="3646"/>
      <c r="R41" s="3646"/>
      <c r="S41" s="3646"/>
      <c r="T41" s="3646"/>
      <c r="U41" s="3646"/>
      <c r="V41" s="3646"/>
      <c r="W41" s="3646"/>
      <c r="X41" s="3646"/>
      <c r="Y41" s="3646"/>
      <c r="Z41" s="3646"/>
      <c r="AA41" s="3646"/>
      <c r="AB41" s="3646"/>
      <c r="AC41" s="3646"/>
      <c r="AD41" s="3646"/>
      <c r="AE41" s="3646"/>
      <c r="AF41" s="3646"/>
      <c r="AG41" s="3646"/>
      <c r="AH41" s="3646"/>
      <c r="AI41" s="3646"/>
      <c r="AJ41" s="3646"/>
      <c r="AK41" s="3646"/>
      <c r="AL41" s="3646"/>
      <c r="AM41" s="3646"/>
      <c r="AN41" s="3646"/>
      <c r="AO41" s="3646"/>
      <c r="AP41" s="3646"/>
      <c r="AQ41" s="3646"/>
      <c r="AR41" s="3646"/>
      <c r="AS41" s="3646"/>
      <c r="AT41" s="3646"/>
      <c r="AU41" s="3646"/>
    </row>
    <row r="42" spans="1:47" ht="16.5" customHeight="1" x14ac:dyDescent="0.2">
      <c r="A42" s="3671" t="s">
        <v>4046</v>
      </c>
      <c r="B42" s="3823"/>
      <c r="J42" s="3646"/>
      <c r="K42" s="3646"/>
      <c r="L42" s="3646"/>
      <c r="M42" s="3646"/>
      <c r="N42" s="3646"/>
      <c r="O42" s="3646"/>
    </row>
    <row r="43" spans="1:47" ht="8.25" customHeight="1" x14ac:dyDescent="0.3">
      <c r="A43" s="3824"/>
      <c r="B43" s="3823"/>
      <c r="J43" s="3646"/>
      <c r="K43" s="3646"/>
      <c r="L43" s="3646"/>
      <c r="M43" s="3646"/>
      <c r="N43" s="3646"/>
      <c r="O43" s="3646"/>
    </row>
    <row r="44" spans="1:47" x14ac:dyDescent="0.3">
      <c r="B44" s="3823"/>
      <c r="J44" s="3646"/>
      <c r="K44" s="3646"/>
      <c r="L44" s="3646"/>
      <c r="M44" s="3646"/>
      <c r="N44" s="3646"/>
      <c r="O44" s="3646"/>
    </row>
    <row r="45" spans="1:47" x14ac:dyDescent="0.3">
      <c r="B45" s="3823"/>
      <c r="J45" s="3646"/>
      <c r="K45" s="3646"/>
      <c r="L45" s="3646"/>
      <c r="M45" s="3646"/>
      <c r="N45" s="3646"/>
      <c r="O45" s="3646"/>
    </row>
    <row r="46" spans="1:47" x14ac:dyDescent="0.3">
      <c r="J46" s="3646"/>
      <c r="K46" s="3646"/>
      <c r="L46" s="3646"/>
      <c r="M46" s="3646"/>
      <c r="N46" s="3646"/>
      <c r="O46" s="3646"/>
    </row>
    <row r="47" spans="1:47" x14ac:dyDescent="0.3">
      <c r="J47" s="3646"/>
      <c r="K47" s="3646"/>
      <c r="L47" s="3646"/>
      <c r="M47" s="3646"/>
      <c r="N47" s="3646"/>
      <c r="O47" s="3646"/>
    </row>
    <row r="49" spans="1:1" x14ac:dyDescent="0.25">
      <c r="A49" s="3670"/>
    </row>
  </sheetData>
  <mergeCells count="1">
    <mergeCell ref="A1:E1"/>
  </mergeCells>
  <hyperlinks>
    <hyperlink ref="A1" location="CONTENT!A1" display="Back to Table of Contents" xr:uid="{4D69A29C-E4CD-4CE7-B929-03D9515FFD68}"/>
    <hyperlink ref="A1:E1" location="CONTENT!B90" display="Back to Table of Contents" xr:uid="{FE941273-A3D4-488C-9E7F-BBB2FA2B3A13}"/>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ED8B4-5870-4116-9A54-CAE9C06E7883}">
  <dimension ref="A1:AP22"/>
  <sheetViews>
    <sheetView workbookViewId="0">
      <selection sqref="A1:E1"/>
    </sheetView>
  </sheetViews>
  <sheetFormatPr defaultColWidth="8" defaultRowHeight="11.4" x14ac:dyDescent="0.3"/>
  <cols>
    <col min="1" max="1" width="35.5" style="3582" customWidth="1"/>
    <col min="2" max="7" width="18.09765625" style="3582" customWidth="1"/>
    <col min="8" max="9" width="8" style="3582"/>
    <col min="10" max="10" width="8.09765625" style="3582" bestFit="1" customWidth="1"/>
    <col min="11" max="11" width="8.8984375" style="3582" bestFit="1" customWidth="1"/>
    <col min="12" max="12" width="8.09765625" style="3582" bestFit="1" customWidth="1"/>
    <col min="13" max="13" width="8.8984375" style="3582" bestFit="1" customWidth="1"/>
    <col min="14" max="15" width="8.09765625" style="3582" bestFit="1" customWidth="1"/>
    <col min="16" max="16384" width="8" style="3582"/>
  </cols>
  <sheetData>
    <row r="1" spans="1:42" s="801" customFormat="1" ht="14.4" x14ac:dyDescent="0.3">
      <c r="A1" s="6084" t="s">
        <v>1649</v>
      </c>
      <c r="B1" s="6084"/>
      <c r="C1" s="6084"/>
      <c r="D1" s="6084"/>
      <c r="E1" s="6084"/>
    </row>
    <row r="2" spans="1:42" ht="12" x14ac:dyDescent="0.3">
      <c r="A2" s="6087" t="s">
        <v>4047</v>
      </c>
      <c r="B2" s="6087"/>
      <c r="C2" s="6087"/>
      <c r="D2" s="6087"/>
      <c r="I2" s="801"/>
      <c r="J2" s="801"/>
      <c r="K2" s="801"/>
      <c r="L2" s="801"/>
      <c r="M2" s="801"/>
      <c r="N2" s="801"/>
      <c r="O2" s="801"/>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row>
    <row r="3" spans="1:42" s="3547" customFormat="1" ht="12" x14ac:dyDescent="0.3">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row>
    <row r="4" spans="1:42" s="3828" customFormat="1" ht="13.2" x14ac:dyDescent="0.25">
      <c r="A4" s="3825"/>
      <c r="B4" s="3704">
        <v>2019</v>
      </c>
      <c r="C4" s="3704">
        <v>2020</v>
      </c>
      <c r="D4" s="3704">
        <v>2021</v>
      </c>
      <c r="E4" s="3704">
        <v>2022</v>
      </c>
      <c r="F4" s="3730">
        <v>2023</v>
      </c>
      <c r="G4" s="3826">
        <v>2024</v>
      </c>
      <c r="H4" s="3827"/>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row>
    <row r="5" spans="1:42" ht="12" x14ac:dyDescent="0.25">
      <c r="A5" s="3559" t="s">
        <v>4048</v>
      </c>
      <c r="B5" s="3829"/>
      <c r="C5" s="3829"/>
      <c r="D5" s="3829"/>
      <c r="E5" s="3829"/>
      <c r="F5" s="3829"/>
      <c r="G5" s="3537"/>
      <c r="H5" s="3830"/>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row>
    <row r="6" spans="1:42" ht="12" x14ac:dyDescent="0.25">
      <c r="A6" s="3520" t="s">
        <v>4021</v>
      </c>
      <c r="B6" s="3831">
        <v>1.6446548716671003</v>
      </c>
      <c r="C6" s="3831">
        <v>3.6528560921794622</v>
      </c>
      <c r="D6" s="3831">
        <v>7.3084200567644189</v>
      </c>
      <c r="E6" s="3831">
        <v>14.207950503717413</v>
      </c>
      <c r="F6" s="3831">
        <v>2.7999999999999972</v>
      </c>
      <c r="G6" s="3832">
        <v>4.6964928017764862</v>
      </c>
      <c r="H6" s="383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row>
    <row r="7" spans="1:42" x14ac:dyDescent="0.2">
      <c r="A7" s="3522" t="s">
        <v>4049</v>
      </c>
      <c r="B7" s="3833">
        <v>1.6446548716670719</v>
      </c>
      <c r="C7" s="3833">
        <v>3.6528560921794622</v>
      </c>
      <c r="D7" s="3833">
        <v>7.3084200567643904</v>
      </c>
      <c r="E7" s="3833">
        <v>14.207950503717413</v>
      </c>
      <c r="F7" s="3833">
        <v>2.7999999999999972</v>
      </c>
      <c r="G7" s="3834">
        <v>4.6964928017764578</v>
      </c>
      <c r="H7" s="3833"/>
      <c r="I7" s="801"/>
      <c r="J7" s="801"/>
      <c r="K7" s="801"/>
      <c r="L7" s="801"/>
      <c r="M7" s="801"/>
      <c r="N7" s="801"/>
      <c r="O7" s="801"/>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row>
    <row r="8" spans="1:42" x14ac:dyDescent="0.2">
      <c r="A8" s="3522" t="s">
        <v>4050</v>
      </c>
      <c r="B8" s="3833">
        <v>1.6446548716670719</v>
      </c>
      <c r="C8" s="3833">
        <v>3.6528560921794622</v>
      </c>
      <c r="D8" s="3833">
        <v>7.3084200567643904</v>
      </c>
      <c r="E8" s="3833">
        <v>14.207950503717413</v>
      </c>
      <c r="F8" s="3833">
        <v>2.7999999999999972</v>
      </c>
      <c r="G8" s="3834">
        <v>4.6964928017764578</v>
      </c>
      <c r="H8" s="3833"/>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row>
    <row r="9" spans="1:42" x14ac:dyDescent="0.2">
      <c r="A9" s="3522" t="s">
        <v>4051</v>
      </c>
      <c r="B9" s="3833">
        <v>1.6446548716670719</v>
      </c>
      <c r="C9" s="3833">
        <v>3.6528560921794622</v>
      </c>
      <c r="D9" s="3833">
        <v>7.3084200567643904</v>
      </c>
      <c r="E9" s="3833">
        <v>14.207950503717413</v>
      </c>
      <c r="F9" s="3833">
        <v>2.7999999999999972</v>
      </c>
      <c r="G9" s="3834">
        <v>4.6964928017764578</v>
      </c>
      <c r="H9" s="3833"/>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row>
    <row r="10" spans="1:42" ht="12" x14ac:dyDescent="0.25">
      <c r="A10" s="3520" t="s">
        <v>4025</v>
      </c>
      <c r="B10" s="3831">
        <v>6.3077542773417861</v>
      </c>
      <c r="C10" s="3831">
        <v>10.41278134573534</v>
      </c>
      <c r="D10" s="3831">
        <v>6.4511680463789105</v>
      </c>
      <c r="E10" s="3831">
        <v>7.0831364407234503</v>
      </c>
      <c r="F10" s="3831">
        <v>5.8676167448100642</v>
      </c>
      <c r="G10" s="3832">
        <v>2.8963413222367507</v>
      </c>
      <c r="H10" s="383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row>
    <row r="11" spans="1:42" x14ac:dyDescent="0.2">
      <c r="A11" s="3522" t="s">
        <v>4052</v>
      </c>
      <c r="B11" s="3835">
        <v>1.9878016168266299</v>
      </c>
      <c r="C11" s="3835">
        <v>10.543629334404116</v>
      </c>
      <c r="D11" s="3835">
        <v>5.2445228944994398</v>
      </c>
      <c r="E11" s="3835">
        <v>4.0390925155591191</v>
      </c>
      <c r="F11" s="3835">
        <v>5.5406608591968478</v>
      </c>
      <c r="G11" s="3836">
        <v>4.4401563835840818</v>
      </c>
      <c r="H11" s="3835"/>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row>
    <row r="12" spans="1:42" x14ac:dyDescent="0.2">
      <c r="A12" s="3522" t="s">
        <v>4053</v>
      </c>
      <c r="B12" s="3835">
        <v>3</v>
      </c>
      <c r="C12" s="3835">
        <v>7.1919573123375216</v>
      </c>
      <c r="D12" s="3835">
        <v>5.6402127517221317</v>
      </c>
      <c r="E12" s="3835">
        <v>6.2172357895354651</v>
      </c>
      <c r="F12" s="3835">
        <v>5.0783121279622208</v>
      </c>
      <c r="G12" s="3836">
        <v>7.6171651186320588</v>
      </c>
      <c r="H12" s="3833"/>
      <c r="I12" s="801"/>
      <c r="J12" s="801"/>
      <c r="K12" s="801"/>
      <c r="L12" s="801"/>
      <c r="M12" s="801"/>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row>
    <row r="13" spans="1:42" x14ac:dyDescent="0.2">
      <c r="A13" s="3522" t="s">
        <v>4054</v>
      </c>
      <c r="B13" s="3835">
        <v>8.1882237962774127</v>
      </c>
      <c r="C13" s="3835">
        <v>11.244839579102006</v>
      </c>
      <c r="D13" s="3835">
        <v>6.7236859888494962</v>
      </c>
      <c r="E13" s="3835">
        <v>7.9034851410653602</v>
      </c>
      <c r="F13" s="3835">
        <v>6.2111924884240324</v>
      </c>
      <c r="G13" s="3836">
        <v>1.7459479762942323</v>
      </c>
      <c r="H13" s="3833"/>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row>
    <row r="14" spans="1:42" x14ac:dyDescent="0.2">
      <c r="A14" s="3522"/>
      <c r="G14" s="3837"/>
      <c r="H14" s="3833"/>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row>
    <row r="15" spans="1:42" ht="12" x14ac:dyDescent="0.3">
      <c r="A15" s="3838" t="s">
        <v>4044</v>
      </c>
      <c r="B15" s="3839">
        <v>3.264171802445432</v>
      </c>
      <c r="C15" s="3839">
        <v>6.0190773219079148</v>
      </c>
      <c r="D15" s="3839">
        <v>7.0142731932055113</v>
      </c>
      <c r="E15" s="3839">
        <v>11.490637895863486</v>
      </c>
      <c r="F15" s="3839">
        <v>3.9453011729066816</v>
      </c>
      <c r="G15" s="3840">
        <v>4.060083023667687</v>
      </c>
      <c r="H15" s="384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row>
    <row r="16" spans="1:42" s="3828" customFormat="1" ht="12" x14ac:dyDescent="0.3">
      <c r="A16" s="3842"/>
      <c r="B16" s="3843"/>
      <c r="C16" s="3843"/>
      <c r="D16" s="3843"/>
      <c r="E16" s="3843"/>
      <c r="F16" s="3843"/>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row>
    <row r="17" spans="1:42" x14ac:dyDescent="0.2">
      <c r="A17" s="3671" t="s">
        <v>4046</v>
      </c>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row>
    <row r="18" spans="1:42" x14ac:dyDescent="0.3">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row>
    <row r="19" spans="1:42" x14ac:dyDescent="0.3">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row>
    <row r="20" spans="1:42" x14ac:dyDescent="0.3">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801"/>
      <c r="AH20" s="801"/>
      <c r="AI20" s="801"/>
      <c r="AJ20" s="801"/>
      <c r="AK20" s="801"/>
      <c r="AL20" s="801"/>
      <c r="AM20" s="801"/>
      <c r="AN20" s="801"/>
      <c r="AO20" s="801"/>
      <c r="AP20" s="801"/>
    </row>
    <row r="21" spans="1:42" x14ac:dyDescent="0.3">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row>
    <row r="22" spans="1:42" ht="12" x14ac:dyDescent="0.25">
      <c r="A22" s="3510"/>
      <c r="I22" s="801"/>
      <c r="J22" s="801"/>
      <c r="K22" s="801"/>
      <c r="L22" s="801"/>
      <c r="M22" s="801"/>
      <c r="N22" s="801"/>
      <c r="O22" s="801"/>
      <c r="P22" s="801"/>
      <c r="Q22" s="801"/>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row>
  </sheetData>
  <mergeCells count="2">
    <mergeCell ref="A1:E1"/>
    <mergeCell ref="A2:D2"/>
  </mergeCells>
  <hyperlinks>
    <hyperlink ref="A1" location="CONTENT!A1" display="Back to Table of Contents" xr:uid="{8382F847-F71E-4703-94A4-9123F7054CF4}"/>
    <hyperlink ref="A1:E1" location="CONTENT!B90" display="Back to Table of Contents" xr:uid="{E74B5717-B63B-4354-AC49-1BB4A54CE151}"/>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DD-A3D2-4822-9797-E41CE0125E43}">
  <dimension ref="A1:BC50"/>
  <sheetViews>
    <sheetView topLeftCell="C16" workbookViewId="0">
      <selection sqref="A1:E1"/>
    </sheetView>
  </sheetViews>
  <sheetFormatPr defaultRowHeight="12.6" x14ac:dyDescent="0.3"/>
  <cols>
    <col min="1" max="1" width="66.59765625" style="3673" customWidth="1"/>
    <col min="2" max="10" width="8.09765625" style="3673" customWidth="1"/>
    <col min="11" max="22" width="9" style="3673"/>
    <col min="23" max="29" width="8.09765625" style="3673" bestFit="1" customWidth="1"/>
    <col min="30" max="31" width="10.09765625" style="3673" bestFit="1" customWidth="1"/>
    <col min="32" max="32" width="8.09765625" style="3673" bestFit="1" customWidth="1"/>
    <col min="33" max="34" width="10.09765625" style="3673" bestFit="1" customWidth="1"/>
    <col min="35" max="35" width="8.09765625" style="3673" bestFit="1" customWidth="1"/>
    <col min="36" max="222" width="9" style="3673"/>
    <col min="223" max="223" width="34" style="3673" customWidth="1"/>
    <col min="224" max="224" width="6.3984375" style="3673" customWidth="1"/>
    <col min="225" max="226" width="6.59765625" style="3673" customWidth="1"/>
    <col min="227" max="227" width="6" style="3673" customWidth="1"/>
    <col min="228" max="229" width="6.5" style="3673" customWidth="1"/>
    <col min="230" max="230" width="6.19921875" style="3673" customWidth="1"/>
    <col min="231" max="232" width="6.5" style="3673" customWidth="1"/>
    <col min="233" max="233" width="6.19921875" style="3673" customWidth="1"/>
    <col min="234" max="235" width="6.59765625" style="3673" customWidth="1"/>
    <col min="236" max="241" width="7" style="3673" bestFit="1" customWidth="1"/>
    <col min="242" max="244" width="7.5" style="3673" customWidth="1"/>
    <col min="245" max="478" width="9" style="3673"/>
    <col min="479" max="479" width="34" style="3673" customWidth="1"/>
    <col min="480" max="480" width="6.3984375" style="3673" customWidth="1"/>
    <col min="481" max="482" width="6.59765625" style="3673" customWidth="1"/>
    <col min="483" max="483" width="6" style="3673" customWidth="1"/>
    <col min="484" max="485" width="6.5" style="3673" customWidth="1"/>
    <col min="486" max="486" width="6.19921875" style="3673" customWidth="1"/>
    <col min="487" max="488" width="6.5" style="3673" customWidth="1"/>
    <col min="489" max="489" width="6.19921875" style="3673" customWidth="1"/>
    <col min="490" max="491" width="6.59765625" style="3673" customWidth="1"/>
    <col min="492" max="497" width="7" style="3673" bestFit="1" customWidth="1"/>
    <col min="498" max="500" width="7.5" style="3673" customWidth="1"/>
    <col min="501" max="734" width="9" style="3673"/>
    <col min="735" max="735" width="34" style="3673" customWidth="1"/>
    <col min="736" max="736" width="6.3984375" style="3673" customWidth="1"/>
    <col min="737" max="738" width="6.59765625" style="3673" customWidth="1"/>
    <col min="739" max="739" width="6" style="3673" customWidth="1"/>
    <col min="740" max="741" width="6.5" style="3673" customWidth="1"/>
    <col min="742" max="742" width="6.19921875" style="3673" customWidth="1"/>
    <col min="743" max="744" width="6.5" style="3673" customWidth="1"/>
    <col min="745" max="745" width="6.19921875" style="3673" customWidth="1"/>
    <col min="746" max="747" width="6.59765625" style="3673" customWidth="1"/>
    <col min="748" max="753" width="7" style="3673" bestFit="1" customWidth="1"/>
    <col min="754" max="756" width="7.5" style="3673" customWidth="1"/>
    <col min="757" max="990" width="9" style="3673"/>
    <col min="991" max="991" width="34" style="3673" customWidth="1"/>
    <col min="992" max="992" width="6.3984375" style="3673" customWidth="1"/>
    <col min="993" max="994" width="6.59765625" style="3673" customWidth="1"/>
    <col min="995" max="995" width="6" style="3673" customWidth="1"/>
    <col min="996" max="997" width="6.5" style="3673" customWidth="1"/>
    <col min="998" max="998" width="6.19921875" style="3673" customWidth="1"/>
    <col min="999" max="1000" width="6.5" style="3673" customWidth="1"/>
    <col min="1001" max="1001" width="6.19921875" style="3673" customWidth="1"/>
    <col min="1002" max="1003" width="6.59765625" style="3673" customWidth="1"/>
    <col min="1004" max="1009" width="7" style="3673" bestFit="1" customWidth="1"/>
    <col min="1010" max="1012" width="7.5" style="3673" customWidth="1"/>
    <col min="1013" max="1246" width="9" style="3673"/>
    <col min="1247" max="1247" width="34" style="3673" customWidth="1"/>
    <col min="1248" max="1248" width="6.3984375" style="3673" customWidth="1"/>
    <col min="1249" max="1250" width="6.59765625" style="3673" customWidth="1"/>
    <col min="1251" max="1251" width="6" style="3673" customWidth="1"/>
    <col min="1252" max="1253" width="6.5" style="3673" customWidth="1"/>
    <col min="1254" max="1254" width="6.19921875" style="3673" customWidth="1"/>
    <col min="1255" max="1256" width="6.5" style="3673" customWidth="1"/>
    <col min="1257" max="1257" width="6.19921875" style="3673" customWidth="1"/>
    <col min="1258" max="1259" width="6.59765625" style="3673" customWidth="1"/>
    <col min="1260" max="1265" width="7" style="3673" bestFit="1" customWidth="1"/>
    <col min="1266" max="1268" width="7.5" style="3673" customWidth="1"/>
    <col min="1269" max="1502" width="9" style="3673"/>
    <col min="1503" max="1503" width="34" style="3673" customWidth="1"/>
    <col min="1504" max="1504" width="6.3984375" style="3673" customWidth="1"/>
    <col min="1505" max="1506" width="6.59765625" style="3673" customWidth="1"/>
    <col min="1507" max="1507" width="6" style="3673" customWidth="1"/>
    <col min="1508" max="1509" width="6.5" style="3673" customWidth="1"/>
    <col min="1510" max="1510" width="6.19921875" style="3673" customWidth="1"/>
    <col min="1511" max="1512" width="6.5" style="3673" customWidth="1"/>
    <col min="1513" max="1513" width="6.19921875" style="3673" customWidth="1"/>
    <col min="1514" max="1515" width="6.59765625" style="3673" customWidth="1"/>
    <col min="1516" max="1521" width="7" style="3673" bestFit="1" customWidth="1"/>
    <col min="1522" max="1524" width="7.5" style="3673" customWidth="1"/>
    <col min="1525" max="1758" width="9" style="3673"/>
    <col min="1759" max="1759" width="34" style="3673" customWidth="1"/>
    <col min="1760" max="1760" width="6.3984375" style="3673" customWidth="1"/>
    <col min="1761" max="1762" width="6.59765625" style="3673" customWidth="1"/>
    <col min="1763" max="1763" width="6" style="3673" customWidth="1"/>
    <col min="1764" max="1765" width="6.5" style="3673" customWidth="1"/>
    <col min="1766" max="1766" width="6.19921875" style="3673" customWidth="1"/>
    <col min="1767" max="1768" width="6.5" style="3673" customWidth="1"/>
    <col min="1769" max="1769" width="6.19921875" style="3673" customWidth="1"/>
    <col min="1770" max="1771" width="6.59765625" style="3673" customWidth="1"/>
    <col min="1772" max="1777" width="7" style="3673" bestFit="1" customWidth="1"/>
    <col min="1778" max="1780" width="7.5" style="3673" customWidth="1"/>
    <col min="1781" max="2014" width="9" style="3673"/>
    <col min="2015" max="2015" width="34" style="3673" customWidth="1"/>
    <col min="2016" max="2016" width="6.3984375" style="3673" customWidth="1"/>
    <col min="2017" max="2018" width="6.59765625" style="3673" customWidth="1"/>
    <col min="2019" max="2019" width="6" style="3673" customWidth="1"/>
    <col min="2020" max="2021" width="6.5" style="3673" customWidth="1"/>
    <col min="2022" max="2022" width="6.19921875" style="3673" customWidth="1"/>
    <col min="2023" max="2024" width="6.5" style="3673" customWidth="1"/>
    <col min="2025" max="2025" width="6.19921875" style="3673" customWidth="1"/>
    <col min="2026" max="2027" width="6.59765625" style="3673" customWidth="1"/>
    <col min="2028" max="2033" width="7" style="3673" bestFit="1" customWidth="1"/>
    <col min="2034" max="2036" width="7.5" style="3673" customWidth="1"/>
    <col min="2037" max="2270" width="9" style="3673"/>
    <col min="2271" max="2271" width="34" style="3673" customWidth="1"/>
    <col min="2272" max="2272" width="6.3984375" style="3673" customWidth="1"/>
    <col min="2273" max="2274" width="6.59765625" style="3673" customWidth="1"/>
    <col min="2275" max="2275" width="6" style="3673" customWidth="1"/>
    <col min="2276" max="2277" width="6.5" style="3673" customWidth="1"/>
    <col min="2278" max="2278" width="6.19921875" style="3673" customWidth="1"/>
    <col min="2279" max="2280" width="6.5" style="3673" customWidth="1"/>
    <col min="2281" max="2281" width="6.19921875" style="3673" customWidth="1"/>
    <col min="2282" max="2283" width="6.59765625" style="3673" customWidth="1"/>
    <col min="2284" max="2289" width="7" style="3673" bestFit="1" customWidth="1"/>
    <col min="2290" max="2292" width="7.5" style="3673" customWidth="1"/>
    <col min="2293" max="2526" width="9" style="3673"/>
    <col min="2527" max="2527" width="34" style="3673" customWidth="1"/>
    <col min="2528" max="2528" width="6.3984375" style="3673" customWidth="1"/>
    <col min="2529" max="2530" width="6.59765625" style="3673" customWidth="1"/>
    <col min="2531" max="2531" width="6" style="3673" customWidth="1"/>
    <col min="2532" max="2533" width="6.5" style="3673" customWidth="1"/>
    <col min="2534" max="2534" width="6.19921875" style="3673" customWidth="1"/>
    <col min="2535" max="2536" width="6.5" style="3673" customWidth="1"/>
    <col min="2537" max="2537" width="6.19921875" style="3673" customWidth="1"/>
    <col min="2538" max="2539" width="6.59765625" style="3673" customWidth="1"/>
    <col min="2540" max="2545" width="7" style="3673" bestFit="1" customWidth="1"/>
    <col min="2546" max="2548" width="7.5" style="3673" customWidth="1"/>
    <col min="2549" max="2782" width="9" style="3673"/>
    <col min="2783" max="2783" width="34" style="3673" customWidth="1"/>
    <col min="2784" max="2784" width="6.3984375" style="3673" customWidth="1"/>
    <col min="2785" max="2786" width="6.59765625" style="3673" customWidth="1"/>
    <col min="2787" max="2787" width="6" style="3673" customWidth="1"/>
    <col min="2788" max="2789" width="6.5" style="3673" customWidth="1"/>
    <col min="2790" max="2790" width="6.19921875" style="3673" customWidth="1"/>
    <col min="2791" max="2792" width="6.5" style="3673" customWidth="1"/>
    <col min="2793" max="2793" width="6.19921875" style="3673" customWidth="1"/>
    <col min="2794" max="2795" width="6.59765625" style="3673" customWidth="1"/>
    <col min="2796" max="2801" width="7" style="3673" bestFit="1" customWidth="1"/>
    <col min="2802" max="2804" width="7.5" style="3673" customWidth="1"/>
    <col min="2805" max="3038" width="9" style="3673"/>
    <col min="3039" max="3039" width="34" style="3673" customWidth="1"/>
    <col min="3040" max="3040" width="6.3984375" style="3673" customWidth="1"/>
    <col min="3041" max="3042" width="6.59765625" style="3673" customWidth="1"/>
    <col min="3043" max="3043" width="6" style="3673" customWidth="1"/>
    <col min="3044" max="3045" width="6.5" style="3673" customWidth="1"/>
    <col min="3046" max="3046" width="6.19921875" style="3673" customWidth="1"/>
    <col min="3047" max="3048" width="6.5" style="3673" customWidth="1"/>
    <col min="3049" max="3049" width="6.19921875" style="3673" customWidth="1"/>
    <col min="3050" max="3051" width="6.59765625" style="3673" customWidth="1"/>
    <col min="3052" max="3057" width="7" style="3673" bestFit="1" customWidth="1"/>
    <col min="3058" max="3060" width="7.5" style="3673" customWidth="1"/>
    <col min="3061" max="3294" width="9" style="3673"/>
    <col min="3295" max="3295" width="34" style="3673" customWidth="1"/>
    <col min="3296" max="3296" width="6.3984375" style="3673" customWidth="1"/>
    <col min="3297" max="3298" width="6.59765625" style="3673" customWidth="1"/>
    <col min="3299" max="3299" width="6" style="3673" customWidth="1"/>
    <col min="3300" max="3301" width="6.5" style="3673" customWidth="1"/>
    <col min="3302" max="3302" width="6.19921875" style="3673" customWidth="1"/>
    <col min="3303" max="3304" width="6.5" style="3673" customWidth="1"/>
    <col min="3305" max="3305" width="6.19921875" style="3673" customWidth="1"/>
    <col min="3306" max="3307" width="6.59765625" style="3673" customWidth="1"/>
    <col min="3308" max="3313" width="7" style="3673" bestFit="1" customWidth="1"/>
    <col min="3314" max="3316" width="7.5" style="3673" customWidth="1"/>
    <col min="3317" max="3550" width="9" style="3673"/>
    <col min="3551" max="3551" width="34" style="3673" customWidth="1"/>
    <col min="3552" max="3552" width="6.3984375" style="3673" customWidth="1"/>
    <col min="3553" max="3554" width="6.59765625" style="3673" customWidth="1"/>
    <col min="3555" max="3555" width="6" style="3673" customWidth="1"/>
    <col min="3556" max="3557" width="6.5" style="3673" customWidth="1"/>
    <col min="3558" max="3558" width="6.19921875" style="3673" customWidth="1"/>
    <col min="3559" max="3560" width="6.5" style="3673" customWidth="1"/>
    <col min="3561" max="3561" width="6.19921875" style="3673" customWidth="1"/>
    <col min="3562" max="3563" width="6.59765625" style="3673" customWidth="1"/>
    <col min="3564" max="3569" width="7" style="3673" bestFit="1" customWidth="1"/>
    <col min="3570" max="3572" width="7.5" style="3673" customWidth="1"/>
    <col min="3573" max="3806" width="9" style="3673"/>
    <col min="3807" max="3807" width="34" style="3673" customWidth="1"/>
    <col min="3808" max="3808" width="6.3984375" style="3673" customWidth="1"/>
    <col min="3809" max="3810" width="6.59765625" style="3673" customWidth="1"/>
    <col min="3811" max="3811" width="6" style="3673" customWidth="1"/>
    <col min="3812" max="3813" width="6.5" style="3673" customWidth="1"/>
    <col min="3814" max="3814" width="6.19921875" style="3673" customWidth="1"/>
    <col min="3815" max="3816" width="6.5" style="3673" customWidth="1"/>
    <col min="3817" max="3817" width="6.19921875" style="3673" customWidth="1"/>
    <col min="3818" max="3819" width="6.59765625" style="3673" customWidth="1"/>
    <col min="3820" max="3825" width="7" style="3673" bestFit="1" customWidth="1"/>
    <col min="3826" max="3828" width="7.5" style="3673" customWidth="1"/>
    <col min="3829" max="4062" width="9" style="3673"/>
    <col min="4063" max="4063" width="34" style="3673" customWidth="1"/>
    <col min="4064" max="4064" width="6.3984375" style="3673" customWidth="1"/>
    <col min="4065" max="4066" width="6.59765625" style="3673" customWidth="1"/>
    <col min="4067" max="4067" width="6" style="3673" customWidth="1"/>
    <col min="4068" max="4069" width="6.5" style="3673" customWidth="1"/>
    <col min="4070" max="4070" width="6.19921875" style="3673" customWidth="1"/>
    <col min="4071" max="4072" width="6.5" style="3673" customWidth="1"/>
    <col min="4073" max="4073" width="6.19921875" style="3673" customWidth="1"/>
    <col min="4074" max="4075" width="6.59765625" style="3673" customWidth="1"/>
    <col min="4076" max="4081" width="7" style="3673" bestFit="1" customWidth="1"/>
    <col min="4082" max="4084" width="7.5" style="3673" customWidth="1"/>
    <col min="4085" max="4318" width="9" style="3673"/>
    <col min="4319" max="4319" width="34" style="3673" customWidth="1"/>
    <col min="4320" max="4320" width="6.3984375" style="3673" customWidth="1"/>
    <col min="4321" max="4322" width="6.59765625" style="3673" customWidth="1"/>
    <col min="4323" max="4323" width="6" style="3673" customWidth="1"/>
    <col min="4324" max="4325" width="6.5" style="3673" customWidth="1"/>
    <col min="4326" max="4326" width="6.19921875" style="3673" customWidth="1"/>
    <col min="4327" max="4328" width="6.5" style="3673" customWidth="1"/>
    <col min="4329" max="4329" width="6.19921875" style="3673" customWidth="1"/>
    <col min="4330" max="4331" width="6.59765625" style="3673" customWidth="1"/>
    <col min="4332" max="4337" width="7" style="3673" bestFit="1" customWidth="1"/>
    <col min="4338" max="4340" width="7.5" style="3673" customWidth="1"/>
    <col min="4341" max="4574" width="9" style="3673"/>
    <col min="4575" max="4575" width="34" style="3673" customWidth="1"/>
    <col min="4576" max="4576" width="6.3984375" style="3673" customWidth="1"/>
    <col min="4577" max="4578" width="6.59765625" style="3673" customWidth="1"/>
    <col min="4579" max="4579" width="6" style="3673" customWidth="1"/>
    <col min="4580" max="4581" width="6.5" style="3673" customWidth="1"/>
    <col min="4582" max="4582" width="6.19921875" style="3673" customWidth="1"/>
    <col min="4583" max="4584" width="6.5" style="3673" customWidth="1"/>
    <col min="4585" max="4585" width="6.19921875" style="3673" customWidth="1"/>
    <col min="4586" max="4587" width="6.59765625" style="3673" customWidth="1"/>
    <col min="4588" max="4593" width="7" style="3673" bestFit="1" customWidth="1"/>
    <col min="4594" max="4596" width="7.5" style="3673" customWidth="1"/>
    <col min="4597" max="4830" width="9" style="3673"/>
    <col min="4831" max="4831" width="34" style="3673" customWidth="1"/>
    <col min="4832" max="4832" width="6.3984375" style="3673" customWidth="1"/>
    <col min="4833" max="4834" width="6.59765625" style="3673" customWidth="1"/>
    <col min="4835" max="4835" width="6" style="3673" customWidth="1"/>
    <col min="4836" max="4837" width="6.5" style="3673" customWidth="1"/>
    <col min="4838" max="4838" width="6.19921875" style="3673" customWidth="1"/>
    <col min="4839" max="4840" width="6.5" style="3673" customWidth="1"/>
    <col min="4841" max="4841" width="6.19921875" style="3673" customWidth="1"/>
    <col min="4842" max="4843" width="6.59765625" style="3673" customWidth="1"/>
    <col min="4844" max="4849" width="7" style="3673" bestFit="1" customWidth="1"/>
    <col min="4850" max="4852" width="7.5" style="3673" customWidth="1"/>
    <col min="4853" max="5086" width="9" style="3673"/>
    <col min="5087" max="5087" width="34" style="3673" customWidth="1"/>
    <col min="5088" max="5088" width="6.3984375" style="3673" customWidth="1"/>
    <col min="5089" max="5090" width="6.59765625" style="3673" customWidth="1"/>
    <col min="5091" max="5091" width="6" style="3673" customWidth="1"/>
    <col min="5092" max="5093" width="6.5" style="3673" customWidth="1"/>
    <col min="5094" max="5094" width="6.19921875" style="3673" customWidth="1"/>
    <col min="5095" max="5096" width="6.5" style="3673" customWidth="1"/>
    <col min="5097" max="5097" width="6.19921875" style="3673" customWidth="1"/>
    <col min="5098" max="5099" width="6.59765625" style="3673" customWidth="1"/>
    <col min="5100" max="5105" width="7" style="3673" bestFit="1" customWidth="1"/>
    <col min="5106" max="5108" width="7.5" style="3673" customWidth="1"/>
    <col min="5109" max="5342" width="9" style="3673"/>
    <col min="5343" max="5343" width="34" style="3673" customWidth="1"/>
    <col min="5344" max="5344" width="6.3984375" style="3673" customWidth="1"/>
    <col min="5345" max="5346" width="6.59765625" style="3673" customWidth="1"/>
    <col min="5347" max="5347" width="6" style="3673" customWidth="1"/>
    <col min="5348" max="5349" width="6.5" style="3673" customWidth="1"/>
    <col min="5350" max="5350" width="6.19921875" style="3673" customWidth="1"/>
    <col min="5351" max="5352" width="6.5" style="3673" customWidth="1"/>
    <col min="5353" max="5353" width="6.19921875" style="3673" customWidth="1"/>
    <col min="5354" max="5355" width="6.59765625" style="3673" customWidth="1"/>
    <col min="5356" max="5361" width="7" style="3673" bestFit="1" customWidth="1"/>
    <col min="5362" max="5364" width="7.5" style="3673" customWidth="1"/>
    <col min="5365" max="5598" width="9" style="3673"/>
    <col min="5599" max="5599" width="34" style="3673" customWidth="1"/>
    <col min="5600" max="5600" width="6.3984375" style="3673" customWidth="1"/>
    <col min="5601" max="5602" width="6.59765625" style="3673" customWidth="1"/>
    <col min="5603" max="5603" width="6" style="3673" customWidth="1"/>
    <col min="5604" max="5605" width="6.5" style="3673" customWidth="1"/>
    <col min="5606" max="5606" width="6.19921875" style="3673" customWidth="1"/>
    <col min="5607" max="5608" width="6.5" style="3673" customWidth="1"/>
    <col min="5609" max="5609" width="6.19921875" style="3673" customWidth="1"/>
    <col min="5610" max="5611" width="6.59765625" style="3673" customWidth="1"/>
    <col min="5612" max="5617" width="7" style="3673" bestFit="1" customWidth="1"/>
    <col min="5618" max="5620" width="7.5" style="3673" customWidth="1"/>
    <col min="5621" max="5854" width="9" style="3673"/>
    <col min="5855" max="5855" width="34" style="3673" customWidth="1"/>
    <col min="5856" max="5856" width="6.3984375" style="3673" customWidth="1"/>
    <col min="5857" max="5858" width="6.59765625" style="3673" customWidth="1"/>
    <col min="5859" max="5859" width="6" style="3673" customWidth="1"/>
    <col min="5860" max="5861" width="6.5" style="3673" customWidth="1"/>
    <col min="5862" max="5862" width="6.19921875" style="3673" customWidth="1"/>
    <col min="5863" max="5864" width="6.5" style="3673" customWidth="1"/>
    <col min="5865" max="5865" width="6.19921875" style="3673" customWidth="1"/>
    <col min="5866" max="5867" width="6.59765625" style="3673" customWidth="1"/>
    <col min="5868" max="5873" width="7" style="3673" bestFit="1" customWidth="1"/>
    <col min="5874" max="5876" width="7.5" style="3673" customWidth="1"/>
    <col min="5877" max="6110" width="9" style="3673"/>
    <col min="6111" max="6111" width="34" style="3673" customWidth="1"/>
    <col min="6112" max="6112" width="6.3984375" style="3673" customWidth="1"/>
    <col min="6113" max="6114" width="6.59765625" style="3673" customWidth="1"/>
    <col min="6115" max="6115" width="6" style="3673" customWidth="1"/>
    <col min="6116" max="6117" width="6.5" style="3673" customWidth="1"/>
    <col min="6118" max="6118" width="6.19921875" style="3673" customWidth="1"/>
    <col min="6119" max="6120" width="6.5" style="3673" customWidth="1"/>
    <col min="6121" max="6121" width="6.19921875" style="3673" customWidth="1"/>
    <col min="6122" max="6123" width="6.59765625" style="3673" customWidth="1"/>
    <col min="6124" max="6129" width="7" style="3673" bestFit="1" customWidth="1"/>
    <col min="6130" max="6132" width="7.5" style="3673" customWidth="1"/>
    <col min="6133" max="6366" width="9" style="3673"/>
    <col min="6367" max="6367" width="34" style="3673" customWidth="1"/>
    <col min="6368" max="6368" width="6.3984375" style="3673" customWidth="1"/>
    <col min="6369" max="6370" width="6.59765625" style="3673" customWidth="1"/>
    <col min="6371" max="6371" width="6" style="3673" customWidth="1"/>
    <col min="6372" max="6373" width="6.5" style="3673" customWidth="1"/>
    <col min="6374" max="6374" width="6.19921875" style="3673" customWidth="1"/>
    <col min="6375" max="6376" width="6.5" style="3673" customWidth="1"/>
    <col min="6377" max="6377" width="6.19921875" style="3673" customWidth="1"/>
    <col min="6378" max="6379" width="6.59765625" style="3673" customWidth="1"/>
    <col min="6380" max="6385" width="7" style="3673" bestFit="1" customWidth="1"/>
    <col min="6386" max="6388" width="7.5" style="3673" customWidth="1"/>
    <col min="6389" max="6622" width="9" style="3673"/>
    <col min="6623" max="6623" width="34" style="3673" customWidth="1"/>
    <col min="6624" max="6624" width="6.3984375" style="3673" customWidth="1"/>
    <col min="6625" max="6626" width="6.59765625" style="3673" customWidth="1"/>
    <col min="6627" max="6627" width="6" style="3673" customWidth="1"/>
    <col min="6628" max="6629" width="6.5" style="3673" customWidth="1"/>
    <col min="6630" max="6630" width="6.19921875" style="3673" customWidth="1"/>
    <col min="6631" max="6632" width="6.5" style="3673" customWidth="1"/>
    <col min="6633" max="6633" width="6.19921875" style="3673" customWidth="1"/>
    <col min="6634" max="6635" width="6.59765625" style="3673" customWidth="1"/>
    <col min="6636" max="6641" width="7" style="3673" bestFit="1" customWidth="1"/>
    <col min="6642" max="6644" width="7.5" style="3673" customWidth="1"/>
    <col min="6645" max="6878" width="9" style="3673"/>
    <col min="6879" max="6879" width="34" style="3673" customWidth="1"/>
    <col min="6880" max="6880" width="6.3984375" style="3673" customWidth="1"/>
    <col min="6881" max="6882" width="6.59765625" style="3673" customWidth="1"/>
    <col min="6883" max="6883" width="6" style="3673" customWidth="1"/>
    <col min="6884" max="6885" width="6.5" style="3673" customWidth="1"/>
    <col min="6886" max="6886" width="6.19921875" style="3673" customWidth="1"/>
    <col min="6887" max="6888" width="6.5" style="3673" customWidth="1"/>
    <col min="6889" max="6889" width="6.19921875" style="3673" customWidth="1"/>
    <col min="6890" max="6891" width="6.59765625" style="3673" customWidth="1"/>
    <col min="6892" max="6897" width="7" style="3673" bestFit="1" customWidth="1"/>
    <col min="6898" max="6900" width="7.5" style="3673" customWidth="1"/>
    <col min="6901" max="7134" width="9" style="3673"/>
    <col min="7135" max="7135" width="34" style="3673" customWidth="1"/>
    <col min="7136" max="7136" width="6.3984375" style="3673" customWidth="1"/>
    <col min="7137" max="7138" width="6.59765625" style="3673" customWidth="1"/>
    <col min="7139" max="7139" width="6" style="3673" customWidth="1"/>
    <col min="7140" max="7141" width="6.5" style="3673" customWidth="1"/>
    <col min="7142" max="7142" width="6.19921875" style="3673" customWidth="1"/>
    <col min="7143" max="7144" width="6.5" style="3673" customWidth="1"/>
    <col min="7145" max="7145" width="6.19921875" style="3673" customWidth="1"/>
    <col min="7146" max="7147" width="6.59765625" style="3673" customWidth="1"/>
    <col min="7148" max="7153" width="7" style="3673" bestFit="1" customWidth="1"/>
    <col min="7154" max="7156" width="7.5" style="3673" customWidth="1"/>
    <col min="7157" max="7390" width="9" style="3673"/>
    <col min="7391" max="7391" width="34" style="3673" customWidth="1"/>
    <col min="7392" max="7392" width="6.3984375" style="3673" customWidth="1"/>
    <col min="7393" max="7394" width="6.59765625" style="3673" customWidth="1"/>
    <col min="7395" max="7395" width="6" style="3673" customWidth="1"/>
    <col min="7396" max="7397" width="6.5" style="3673" customWidth="1"/>
    <col min="7398" max="7398" width="6.19921875" style="3673" customWidth="1"/>
    <col min="7399" max="7400" width="6.5" style="3673" customWidth="1"/>
    <col min="7401" max="7401" width="6.19921875" style="3673" customWidth="1"/>
    <col min="7402" max="7403" width="6.59765625" style="3673" customWidth="1"/>
    <col min="7404" max="7409" width="7" style="3673" bestFit="1" customWidth="1"/>
    <col min="7410" max="7412" width="7.5" style="3673" customWidth="1"/>
    <col min="7413" max="7646" width="9" style="3673"/>
    <col min="7647" max="7647" width="34" style="3673" customWidth="1"/>
    <col min="7648" max="7648" width="6.3984375" style="3673" customWidth="1"/>
    <col min="7649" max="7650" width="6.59765625" style="3673" customWidth="1"/>
    <col min="7651" max="7651" width="6" style="3673" customWidth="1"/>
    <col min="7652" max="7653" width="6.5" style="3673" customWidth="1"/>
    <col min="7654" max="7654" width="6.19921875" style="3673" customWidth="1"/>
    <col min="7655" max="7656" width="6.5" style="3673" customWidth="1"/>
    <col min="7657" max="7657" width="6.19921875" style="3673" customWidth="1"/>
    <col min="7658" max="7659" width="6.59765625" style="3673" customWidth="1"/>
    <col min="7660" max="7665" width="7" style="3673" bestFit="1" customWidth="1"/>
    <col min="7666" max="7668" width="7.5" style="3673" customWidth="1"/>
    <col min="7669" max="7902" width="9" style="3673"/>
    <col min="7903" max="7903" width="34" style="3673" customWidth="1"/>
    <col min="7904" max="7904" width="6.3984375" style="3673" customWidth="1"/>
    <col min="7905" max="7906" width="6.59765625" style="3673" customWidth="1"/>
    <col min="7907" max="7907" width="6" style="3673" customWidth="1"/>
    <col min="7908" max="7909" width="6.5" style="3673" customWidth="1"/>
    <col min="7910" max="7910" width="6.19921875" style="3673" customWidth="1"/>
    <col min="7911" max="7912" width="6.5" style="3673" customWidth="1"/>
    <col min="7913" max="7913" width="6.19921875" style="3673" customWidth="1"/>
    <col min="7914" max="7915" width="6.59765625" style="3673" customWidth="1"/>
    <col min="7916" max="7921" width="7" style="3673" bestFit="1" customWidth="1"/>
    <col min="7922" max="7924" width="7.5" style="3673" customWidth="1"/>
    <col min="7925" max="8158" width="9" style="3673"/>
    <col min="8159" max="8159" width="34" style="3673" customWidth="1"/>
    <col min="8160" max="8160" width="6.3984375" style="3673" customWidth="1"/>
    <col min="8161" max="8162" width="6.59765625" style="3673" customWidth="1"/>
    <col min="8163" max="8163" width="6" style="3673" customWidth="1"/>
    <col min="8164" max="8165" width="6.5" style="3673" customWidth="1"/>
    <col min="8166" max="8166" width="6.19921875" style="3673" customWidth="1"/>
    <col min="8167" max="8168" width="6.5" style="3673" customWidth="1"/>
    <col min="8169" max="8169" width="6.19921875" style="3673" customWidth="1"/>
    <col min="8170" max="8171" width="6.59765625" style="3673" customWidth="1"/>
    <col min="8172" max="8177" width="7" style="3673" bestFit="1" customWidth="1"/>
    <col min="8178" max="8180" width="7.5" style="3673" customWidth="1"/>
    <col min="8181" max="8414" width="9" style="3673"/>
    <col min="8415" max="8415" width="34" style="3673" customWidth="1"/>
    <col min="8416" max="8416" width="6.3984375" style="3673" customWidth="1"/>
    <col min="8417" max="8418" width="6.59765625" style="3673" customWidth="1"/>
    <col min="8419" max="8419" width="6" style="3673" customWidth="1"/>
    <col min="8420" max="8421" width="6.5" style="3673" customWidth="1"/>
    <col min="8422" max="8422" width="6.19921875" style="3673" customWidth="1"/>
    <col min="8423" max="8424" width="6.5" style="3673" customWidth="1"/>
    <col min="8425" max="8425" width="6.19921875" style="3673" customWidth="1"/>
    <col min="8426" max="8427" width="6.59765625" style="3673" customWidth="1"/>
    <col min="8428" max="8433" width="7" style="3673" bestFit="1" customWidth="1"/>
    <col min="8434" max="8436" width="7.5" style="3673" customWidth="1"/>
    <col min="8437" max="8670" width="9" style="3673"/>
    <col min="8671" max="8671" width="34" style="3673" customWidth="1"/>
    <col min="8672" max="8672" width="6.3984375" style="3673" customWidth="1"/>
    <col min="8673" max="8674" width="6.59765625" style="3673" customWidth="1"/>
    <col min="8675" max="8675" width="6" style="3673" customWidth="1"/>
    <col min="8676" max="8677" width="6.5" style="3673" customWidth="1"/>
    <col min="8678" max="8678" width="6.19921875" style="3673" customWidth="1"/>
    <col min="8679" max="8680" width="6.5" style="3673" customWidth="1"/>
    <col min="8681" max="8681" width="6.19921875" style="3673" customWidth="1"/>
    <col min="8682" max="8683" width="6.59765625" style="3673" customWidth="1"/>
    <col min="8684" max="8689" width="7" style="3673" bestFit="1" customWidth="1"/>
    <col min="8690" max="8692" width="7.5" style="3673" customWidth="1"/>
    <col min="8693" max="8926" width="9" style="3673"/>
    <col min="8927" max="8927" width="34" style="3673" customWidth="1"/>
    <col min="8928" max="8928" width="6.3984375" style="3673" customWidth="1"/>
    <col min="8929" max="8930" width="6.59765625" style="3673" customWidth="1"/>
    <col min="8931" max="8931" width="6" style="3673" customWidth="1"/>
    <col min="8932" max="8933" width="6.5" style="3673" customWidth="1"/>
    <col min="8934" max="8934" width="6.19921875" style="3673" customWidth="1"/>
    <col min="8935" max="8936" width="6.5" style="3673" customWidth="1"/>
    <col min="8937" max="8937" width="6.19921875" style="3673" customWidth="1"/>
    <col min="8938" max="8939" width="6.59765625" style="3673" customWidth="1"/>
    <col min="8940" max="8945" width="7" style="3673" bestFit="1" customWidth="1"/>
    <col min="8946" max="8948" width="7.5" style="3673" customWidth="1"/>
    <col min="8949" max="9182" width="9" style="3673"/>
    <col min="9183" max="9183" width="34" style="3673" customWidth="1"/>
    <col min="9184" max="9184" width="6.3984375" style="3673" customWidth="1"/>
    <col min="9185" max="9186" width="6.59765625" style="3673" customWidth="1"/>
    <col min="9187" max="9187" width="6" style="3673" customWidth="1"/>
    <col min="9188" max="9189" width="6.5" style="3673" customWidth="1"/>
    <col min="9190" max="9190" width="6.19921875" style="3673" customWidth="1"/>
    <col min="9191" max="9192" width="6.5" style="3673" customWidth="1"/>
    <col min="9193" max="9193" width="6.19921875" style="3673" customWidth="1"/>
    <col min="9194" max="9195" width="6.59765625" style="3673" customWidth="1"/>
    <col min="9196" max="9201" width="7" style="3673" bestFit="1" customWidth="1"/>
    <col min="9202" max="9204" width="7.5" style="3673" customWidth="1"/>
    <col min="9205" max="9438" width="9" style="3673"/>
    <col min="9439" max="9439" width="34" style="3673" customWidth="1"/>
    <col min="9440" max="9440" width="6.3984375" style="3673" customWidth="1"/>
    <col min="9441" max="9442" width="6.59765625" style="3673" customWidth="1"/>
    <col min="9443" max="9443" width="6" style="3673" customWidth="1"/>
    <col min="9444" max="9445" width="6.5" style="3673" customWidth="1"/>
    <col min="9446" max="9446" width="6.19921875" style="3673" customWidth="1"/>
    <col min="9447" max="9448" width="6.5" style="3673" customWidth="1"/>
    <col min="9449" max="9449" width="6.19921875" style="3673" customWidth="1"/>
    <col min="9450" max="9451" width="6.59765625" style="3673" customWidth="1"/>
    <col min="9452" max="9457" width="7" style="3673" bestFit="1" customWidth="1"/>
    <col min="9458" max="9460" width="7.5" style="3673" customWidth="1"/>
    <col min="9461" max="9694" width="9" style="3673"/>
    <col min="9695" max="9695" width="34" style="3673" customWidth="1"/>
    <col min="9696" max="9696" width="6.3984375" style="3673" customWidth="1"/>
    <col min="9697" max="9698" width="6.59765625" style="3673" customWidth="1"/>
    <col min="9699" max="9699" width="6" style="3673" customWidth="1"/>
    <col min="9700" max="9701" width="6.5" style="3673" customWidth="1"/>
    <col min="9702" max="9702" width="6.19921875" style="3673" customWidth="1"/>
    <col min="9703" max="9704" width="6.5" style="3673" customWidth="1"/>
    <col min="9705" max="9705" width="6.19921875" style="3673" customWidth="1"/>
    <col min="9706" max="9707" width="6.59765625" style="3673" customWidth="1"/>
    <col min="9708" max="9713" width="7" style="3673" bestFit="1" customWidth="1"/>
    <col min="9714" max="9716" width="7.5" style="3673" customWidth="1"/>
    <col min="9717" max="9950" width="9" style="3673"/>
    <col min="9951" max="9951" width="34" style="3673" customWidth="1"/>
    <col min="9952" max="9952" width="6.3984375" style="3673" customWidth="1"/>
    <col min="9953" max="9954" width="6.59765625" style="3673" customWidth="1"/>
    <col min="9955" max="9955" width="6" style="3673" customWidth="1"/>
    <col min="9956" max="9957" width="6.5" style="3673" customWidth="1"/>
    <col min="9958" max="9958" width="6.19921875" style="3673" customWidth="1"/>
    <col min="9959" max="9960" width="6.5" style="3673" customWidth="1"/>
    <col min="9961" max="9961" width="6.19921875" style="3673" customWidth="1"/>
    <col min="9962" max="9963" width="6.59765625" style="3673" customWidth="1"/>
    <col min="9964" max="9969" width="7" style="3673" bestFit="1" customWidth="1"/>
    <col min="9970" max="9972" width="7.5" style="3673" customWidth="1"/>
    <col min="9973" max="10206" width="9" style="3673"/>
    <col min="10207" max="10207" width="34" style="3673" customWidth="1"/>
    <col min="10208" max="10208" width="6.3984375" style="3673" customWidth="1"/>
    <col min="10209" max="10210" width="6.59765625" style="3673" customWidth="1"/>
    <col min="10211" max="10211" width="6" style="3673" customWidth="1"/>
    <col min="10212" max="10213" width="6.5" style="3673" customWidth="1"/>
    <col min="10214" max="10214" width="6.19921875" style="3673" customWidth="1"/>
    <col min="10215" max="10216" width="6.5" style="3673" customWidth="1"/>
    <col min="10217" max="10217" width="6.19921875" style="3673" customWidth="1"/>
    <col min="10218" max="10219" width="6.59765625" style="3673" customWidth="1"/>
    <col min="10220" max="10225" width="7" style="3673" bestFit="1" customWidth="1"/>
    <col min="10226" max="10228" width="7.5" style="3673" customWidth="1"/>
    <col min="10229" max="10462" width="9" style="3673"/>
    <col min="10463" max="10463" width="34" style="3673" customWidth="1"/>
    <col min="10464" max="10464" width="6.3984375" style="3673" customWidth="1"/>
    <col min="10465" max="10466" width="6.59765625" style="3673" customWidth="1"/>
    <col min="10467" max="10467" width="6" style="3673" customWidth="1"/>
    <col min="10468" max="10469" width="6.5" style="3673" customWidth="1"/>
    <col min="10470" max="10470" width="6.19921875" style="3673" customWidth="1"/>
    <col min="10471" max="10472" width="6.5" style="3673" customWidth="1"/>
    <col min="10473" max="10473" width="6.19921875" style="3673" customWidth="1"/>
    <col min="10474" max="10475" width="6.59765625" style="3673" customWidth="1"/>
    <col min="10476" max="10481" width="7" style="3673" bestFit="1" customWidth="1"/>
    <col min="10482" max="10484" width="7.5" style="3673" customWidth="1"/>
    <col min="10485" max="10718" width="9" style="3673"/>
    <col min="10719" max="10719" width="34" style="3673" customWidth="1"/>
    <col min="10720" max="10720" width="6.3984375" style="3673" customWidth="1"/>
    <col min="10721" max="10722" width="6.59765625" style="3673" customWidth="1"/>
    <col min="10723" max="10723" width="6" style="3673" customWidth="1"/>
    <col min="10724" max="10725" width="6.5" style="3673" customWidth="1"/>
    <col min="10726" max="10726" width="6.19921875" style="3673" customWidth="1"/>
    <col min="10727" max="10728" width="6.5" style="3673" customWidth="1"/>
    <col min="10729" max="10729" width="6.19921875" style="3673" customWidth="1"/>
    <col min="10730" max="10731" width="6.59765625" style="3673" customWidth="1"/>
    <col min="10732" max="10737" width="7" style="3673" bestFit="1" customWidth="1"/>
    <col min="10738" max="10740" width="7.5" style="3673" customWidth="1"/>
    <col min="10741" max="10974" width="9" style="3673"/>
    <col min="10975" max="10975" width="34" style="3673" customWidth="1"/>
    <col min="10976" max="10976" width="6.3984375" style="3673" customWidth="1"/>
    <col min="10977" max="10978" width="6.59765625" style="3673" customWidth="1"/>
    <col min="10979" max="10979" width="6" style="3673" customWidth="1"/>
    <col min="10980" max="10981" width="6.5" style="3673" customWidth="1"/>
    <col min="10982" max="10982" width="6.19921875" style="3673" customWidth="1"/>
    <col min="10983" max="10984" width="6.5" style="3673" customWidth="1"/>
    <col min="10985" max="10985" width="6.19921875" style="3673" customWidth="1"/>
    <col min="10986" max="10987" width="6.59765625" style="3673" customWidth="1"/>
    <col min="10988" max="10993" width="7" style="3673" bestFit="1" customWidth="1"/>
    <col min="10994" max="10996" width="7.5" style="3673" customWidth="1"/>
    <col min="10997" max="11230" width="9" style="3673"/>
    <col min="11231" max="11231" width="34" style="3673" customWidth="1"/>
    <col min="11232" max="11232" width="6.3984375" style="3673" customWidth="1"/>
    <col min="11233" max="11234" width="6.59765625" style="3673" customWidth="1"/>
    <col min="11235" max="11235" width="6" style="3673" customWidth="1"/>
    <col min="11236" max="11237" width="6.5" style="3673" customWidth="1"/>
    <col min="11238" max="11238" width="6.19921875" style="3673" customWidth="1"/>
    <col min="11239" max="11240" width="6.5" style="3673" customWidth="1"/>
    <col min="11241" max="11241" width="6.19921875" style="3673" customWidth="1"/>
    <col min="11242" max="11243" width="6.59765625" style="3673" customWidth="1"/>
    <col min="11244" max="11249" width="7" style="3673" bestFit="1" customWidth="1"/>
    <col min="11250" max="11252" width="7.5" style="3673" customWidth="1"/>
    <col min="11253" max="11486" width="9" style="3673"/>
    <col min="11487" max="11487" width="34" style="3673" customWidth="1"/>
    <col min="11488" max="11488" width="6.3984375" style="3673" customWidth="1"/>
    <col min="11489" max="11490" width="6.59765625" style="3673" customWidth="1"/>
    <col min="11491" max="11491" width="6" style="3673" customWidth="1"/>
    <col min="11492" max="11493" width="6.5" style="3673" customWidth="1"/>
    <col min="11494" max="11494" width="6.19921875" style="3673" customWidth="1"/>
    <col min="11495" max="11496" width="6.5" style="3673" customWidth="1"/>
    <col min="11497" max="11497" width="6.19921875" style="3673" customWidth="1"/>
    <col min="11498" max="11499" width="6.59765625" style="3673" customWidth="1"/>
    <col min="11500" max="11505" width="7" style="3673" bestFit="1" customWidth="1"/>
    <col min="11506" max="11508" width="7.5" style="3673" customWidth="1"/>
    <col min="11509" max="11742" width="9" style="3673"/>
    <col min="11743" max="11743" width="34" style="3673" customWidth="1"/>
    <col min="11744" max="11744" width="6.3984375" style="3673" customWidth="1"/>
    <col min="11745" max="11746" width="6.59765625" style="3673" customWidth="1"/>
    <col min="11747" max="11747" width="6" style="3673" customWidth="1"/>
    <col min="11748" max="11749" width="6.5" style="3673" customWidth="1"/>
    <col min="11750" max="11750" width="6.19921875" style="3673" customWidth="1"/>
    <col min="11751" max="11752" width="6.5" style="3673" customWidth="1"/>
    <col min="11753" max="11753" width="6.19921875" style="3673" customWidth="1"/>
    <col min="11754" max="11755" width="6.59765625" style="3673" customWidth="1"/>
    <col min="11756" max="11761" width="7" style="3673" bestFit="1" customWidth="1"/>
    <col min="11762" max="11764" width="7.5" style="3673" customWidth="1"/>
    <col min="11765" max="11998" width="9" style="3673"/>
    <col min="11999" max="11999" width="34" style="3673" customWidth="1"/>
    <col min="12000" max="12000" width="6.3984375" style="3673" customWidth="1"/>
    <col min="12001" max="12002" width="6.59765625" style="3673" customWidth="1"/>
    <col min="12003" max="12003" width="6" style="3673" customWidth="1"/>
    <col min="12004" max="12005" width="6.5" style="3673" customWidth="1"/>
    <col min="12006" max="12006" width="6.19921875" style="3673" customWidth="1"/>
    <col min="12007" max="12008" width="6.5" style="3673" customWidth="1"/>
    <col min="12009" max="12009" width="6.19921875" style="3673" customWidth="1"/>
    <col min="12010" max="12011" width="6.59765625" style="3673" customWidth="1"/>
    <col min="12012" max="12017" width="7" style="3673" bestFit="1" customWidth="1"/>
    <col min="12018" max="12020" width="7.5" style="3673" customWidth="1"/>
    <col min="12021" max="12254" width="9" style="3673"/>
    <col min="12255" max="12255" width="34" style="3673" customWidth="1"/>
    <col min="12256" max="12256" width="6.3984375" style="3673" customWidth="1"/>
    <col min="12257" max="12258" width="6.59765625" style="3673" customWidth="1"/>
    <col min="12259" max="12259" width="6" style="3673" customWidth="1"/>
    <col min="12260" max="12261" width="6.5" style="3673" customWidth="1"/>
    <col min="12262" max="12262" width="6.19921875" style="3673" customWidth="1"/>
    <col min="12263" max="12264" width="6.5" style="3673" customWidth="1"/>
    <col min="12265" max="12265" width="6.19921875" style="3673" customWidth="1"/>
    <col min="12266" max="12267" width="6.59765625" style="3673" customWidth="1"/>
    <col min="12268" max="12273" width="7" style="3673" bestFit="1" customWidth="1"/>
    <col min="12274" max="12276" width="7.5" style="3673" customWidth="1"/>
    <col min="12277" max="12510" width="9" style="3673"/>
    <col min="12511" max="12511" width="34" style="3673" customWidth="1"/>
    <col min="12512" max="12512" width="6.3984375" style="3673" customWidth="1"/>
    <col min="12513" max="12514" width="6.59765625" style="3673" customWidth="1"/>
    <col min="12515" max="12515" width="6" style="3673" customWidth="1"/>
    <col min="12516" max="12517" width="6.5" style="3673" customWidth="1"/>
    <col min="12518" max="12518" width="6.19921875" style="3673" customWidth="1"/>
    <col min="12519" max="12520" width="6.5" style="3673" customWidth="1"/>
    <col min="12521" max="12521" width="6.19921875" style="3673" customWidth="1"/>
    <col min="12522" max="12523" width="6.59765625" style="3673" customWidth="1"/>
    <col min="12524" max="12529" width="7" style="3673" bestFit="1" customWidth="1"/>
    <col min="12530" max="12532" width="7.5" style="3673" customWidth="1"/>
    <col min="12533" max="12766" width="9" style="3673"/>
    <col min="12767" max="12767" width="34" style="3673" customWidth="1"/>
    <col min="12768" max="12768" width="6.3984375" style="3673" customWidth="1"/>
    <col min="12769" max="12770" width="6.59765625" style="3673" customWidth="1"/>
    <col min="12771" max="12771" width="6" style="3673" customWidth="1"/>
    <col min="12772" max="12773" width="6.5" style="3673" customWidth="1"/>
    <col min="12774" max="12774" width="6.19921875" style="3673" customWidth="1"/>
    <col min="12775" max="12776" width="6.5" style="3673" customWidth="1"/>
    <col min="12777" max="12777" width="6.19921875" style="3673" customWidth="1"/>
    <col min="12778" max="12779" width="6.59765625" style="3673" customWidth="1"/>
    <col min="12780" max="12785" width="7" style="3673" bestFit="1" customWidth="1"/>
    <col min="12786" max="12788" width="7.5" style="3673" customWidth="1"/>
    <col min="12789" max="13022" width="9" style="3673"/>
    <col min="13023" max="13023" width="34" style="3673" customWidth="1"/>
    <col min="13024" max="13024" width="6.3984375" style="3673" customWidth="1"/>
    <col min="13025" max="13026" width="6.59765625" style="3673" customWidth="1"/>
    <col min="13027" max="13027" width="6" style="3673" customWidth="1"/>
    <col min="13028" max="13029" width="6.5" style="3673" customWidth="1"/>
    <col min="13030" max="13030" width="6.19921875" style="3673" customWidth="1"/>
    <col min="13031" max="13032" width="6.5" style="3673" customWidth="1"/>
    <col min="13033" max="13033" width="6.19921875" style="3673" customWidth="1"/>
    <col min="13034" max="13035" width="6.59765625" style="3673" customWidth="1"/>
    <col min="13036" max="13041" width="7" style="3673" bestFit="1" customWidth="1"/>
    <col min="13042" max="13044" width="7.5" style="3673" customWidth="1"/>
    <col min="13045" max="13278" width="9" style="3673"/>
    <col min="13279" max="13279" width="34" style="3673" customWidth="1"/>
    <col min="13280" max="13280" width="6.3984375" style="3673" customWidth="1"/>
    <col min="13281" max="13282" width="6.59765625" style="3673" customWidth="1"/>
    <col min="13283" max="13283" width="6" style="3673" customWidth="1"/>
    <col min="13284" max="13285" width="6.5" style="3673" customWidth="1"/>
    <col min="13286" max="13286" width="6.19921875" style="3673" customWidth="1"/>
    <col min="13287" max="13288" width="6.5" style="3673" customWidth="1"/>
    <col min="13289" max="13289" width="6.19921875" style="3673" customWidth="1"/>
    <col min="13290" max="13291" width="6.59765625" style="3673" customWidth="1"/>
    <col min="13292" max="13297" width="7" style="3673" bestFit="1" customWidth="1"/>
    <col min="13298" max="13300" width="7.5" style="3673" customWidth="1"/>
    <col min="13301" max="13534" width="9" style="3673"/>
    <col min="13535" max="13535" width="34" style="3673" customWidth="1"/>
    <col min="13536" max="13536" width="6.3984375" style="3673" customWidth="1"/>
    <col min="13537" max="13538" width="6.59765625" style="3673" customWidth="1"/>
    <col min="13539" max="13539" width="6" style="3673" customWidth="1"/>
    <col min="13540" max="13541" width="6.5" style="3673" customWidth="1"/>
    <col min="13542" max="13542" width="6.19921875" style="3673" customWidth="1"/>
    <col min="13543" max="13544" width="6.5" style="3673" customWidth="1"/>
    <col min="13545" max="13545" width="6.19921875" style="3673" customWidth="1"/>
    <col min="13546" max="13547" width="6.59765625" style="3673" customWidth="1"/>
    <col min="13548" max="13553" width="7" style="3673" bestFit="1" customWidth="1"/>
    <col min="13554" max="13556" width="7.5" style="3673" customWidth="1"/>
    <col min="13557" max="13790" width="9" style="3673"/>
    <col min="13791" max="13791" width="34" style="3673" customWidth="1"/>
    <col min="13792" max="13792" width="6.3984375" style="3673" customWidth="1"/>
    <col min="13793" max="13794" width="6.59765625" style="3673" customWidth="1"/>
    <col min="13795" max="13795" width="6" style="3673" customWidth="1"/>
    <col min="13796" max="13797" width="6.5" style="3673" customWidth="1"/>
    <col min="13798" max="13798" width="6.19921875" style="3673" customWidth="1"/>
    <col min="13799" max="13800" width="6.5" style="3673" customWidth="1"/>
    <col min="13801" max="13801" width="6.19921875" style="3673" customWidth="1"/>
    <col min="13802" max="13803" width="6.59765625" style="3673" customWidth="1"/>
    <col min="13804" max="13809" width="7" style="3673" bestFit="1" customWidth="1"/>
    <col min="13810" max="13812" width="7.5" style="3673" customWidth="1"/>
    <col min="13813" max="14046" width="9" style="3673"/>
    <col min="14047" max="14047" width="34" style="3673" customWidth="1"/>
    <col min="14048" max="14048" width="6.3984375" style="3673" customWidth="1"/>
    <col min="14049" max="14050" width="6.59765625" style="3673" customWidth="1"/>
    <col min="14051" max="14051" width="6" style="3673" customWidth="1"/>
    <col min="14052" max="14053" width="6.5" style="3673" customWidth="1"/>
    <col min="14054" max="14054" width="6.19921875" style="3673" customWidth="1"/>
    <col min="14055" max="14056" width="6.5" style="3673" customWidth="1"/>
    <col min="14057" max="14057" width="6.19921875" style="3673" customWidth="1"/>
    <col min="14058" max="14059" width="6.59765625" style="3673" customWidth="1"/>
    <col min="14060" max="14065" width="7" style="3673" bestFit="1" customWidth="1"/>
    <col min="14066" max="14068" width="7.5" style="3673" customWidth="1"/>
    <col min="14069" max="14302" width="9" style="3673"/>
    <col min="14303" max="14303" width="34" style="3673" customWidth="1"/>
    <col min="14304" max="14304" width="6.3984375" style="3673" customWidth="1"/>
    <col min="14305" max="14306" width="6.59765625" style="3673" customWidth="1"/>
    <col min="14307" max="14307" width="6" style="3673" customWidth="1"/>
    <col min="14308" max="14309" width="6.5" style="3673" customWidth="1"/>
    <col min="14310" max="14310" width="6.19921875" style="3673" customWidth="1"/>
    <col min="14311" max="14312" width="6.5" style="3673" customWidth="1"/>
    <col min="14313" max="14313" width="6.19921875" style="3673" customWidth="1"/>
    <col min="14314" max="14315" width="6.59765625" style="3673" customWidth="1"/>
    <col min="14316" max="14321" width="7" style="3673" bestFit="1" customWidth="1"/>
    <col min="14322" max="14324" width="7.5" style="3673" customWidth="1"/>
    <col min="14325" max="14558" width="9" style="3673"/>
    <col min="14559" max="14559" width="34" style="3673" customWidth="1"/>
    <col min="14560" max="14560" width="6.3984375" style="3673" customWidth="1"/>
    <col min="14561" max="14562" width="6.59765625" style="3673" customWidth="1"/>
    <col min="14563" max="14563" width="6" style="3673" customWidth="1"/>
    <col min="14564" max="14565" width="6.5" style="3673" customWidth="1"/>
    <col min="14566" max="14566" width="6.19921875" style="3673" customWidth="1"/>
    <col min="14567" max="14568" width="6.5" style="3673" customWidth="1"/>
    <col min="14569" max="14569" width="6.19921875" style="3673" customWidth="1"/>
    <col min="14570" max="14571" width="6.59765625" style="3673" customWidth="1"/>
    <col min="14572" max="14577" width="7" style="3673" bestFit="1" customWidth="1"/>
    <col min="14578" max="14580" width="7.5" style="3673" customWidth="1"/>
    <col min="14581" max="14814" width="9" style="3673"/>
    <col min="14815" max="14815" width="34" style="3673" customWidth="1"/>
    <col min="14816" max="14816" width="6.3984375" style="3673" customWidth="1"/>
    <col min="14817" max="14818" width="6.59765625" style="3673" customWidth="1"/>
    <col min="14819" max="14819" width="6" style="3673" customWidth="1"/>
    <col min="14820" max="14821" width="6.5" style="3673" customWidth="1"/>
    <col min="14822" max="14822" width="6.19921875" style="3673" customWidth="1"/>
    <col min="14823" max="14824" width="6.5" style="3673" customWidth="1"/>
    <col min="14825" max="14825" width="6.19921875" style="3673" customWidth="1"/>
    <col min="14826" max="14827" width="6.59765625" style="3673" customWidth="1"/>
    <col min="14828" max="14833" width="7" style="3673" bestFit="1" customWidth="1"/>
    <col min="14834" max="14836" width="7.5" style="3673" customWidth="1"/>
    <col min="14837" max="15070" width="9" style="3673"/>
    <col min="15071" max="15071" width="34" style="3673" customWidth="1"/>
    <col min="15072" max="15072" width="6.3984375" style="3673" customWidth="1"/>
    <col min="15073" max="15074" width="6.59765625" style="3673" customWidth="1"/>
    <col min="15075" max="15075" width="6" style="3673" customWidth="1"/>
    <col min="15076" max="15077" width="6.5" style="3673" customWidth="1"/>
    <col min="15078" max="15078" width="6.19921875" style="3673" customWidth="1"/>
    <col min="15079" max="15080" width="6.5" style="3673" customWidth="1"/>
    <col min="15081" max="15081" width="6.19921875" style="3673" customWidth="1"/>
    <col min="15082" max="15083" width="6.59765625" style="3673" customWidth="1"/>
    <col min="15084" max="15089" width="7" style="3673" bestFit="1" customWidth="1"/>
    <col min="15090" max="15092" width="7.5" style="3673" customWidth="1"/>
    <col min="15093" max="15326" width="9" style="3673"/>
    <col min="15327" max="15327" width="34" style="3673" customWidth="1"/>
    <col min="15328" max="15328" width="6.3984375" style="3673" customWidth="1"/>
    <col min="15329" max="15330" width="6.59765625" style="3673" customWidth="1"/>
    <col min="15331" max="15331" width="6" style="3673" customWidth="1"/>
    <col min="15332" max="15333" width="6.5" style="3673" customWidth="1"/>
    <col min="15334" max="15334" width="6.19921875" style="3673" customWidth="1"/>
    <col min="15335" max="15336" width="6.5" style="3673" customWidth="1"/>
    <col min="15337" max="15337" width="6.19921875" style="3673" customWidth="1"/>
    <col min="15338" max="15339" width="6.59765625" style="3673" customWidth="1"/>
    <col min="15340" max="15345" width="7" style="3673" bestFit="1" customWidth="1"/>
    <col min="15346" max="15348" width="7.5" style="3673" customWidth="1"/>
    <col min="15349" max="15582" width="9" style="3673"/>
    <col min="15583" max="15583" width="34" style="3673" customWidth="1"/>
    <col min="15584" max="15584" width="6.3984375" style="3673" customWidth="1"/>
    <col min="15585" max="15586" width="6.59765625" style="3673" customWidth="1"/>
    <col min="15587" max="15587" width="6" style="3673" customWidth="1"/>
    <col min="15588" max="15589" width="6.5" style="3673" customWidth="1"/>
    <col min="15590" max="15590" width="6.19921875" style="3673" customWidth="1"/>
    <col min="15591" max="15592" width="6.5" style="3673" customWidth="1"/>
    <col min="15593" max="15593" width="6.19921875" style="3673" customWidth="1"/>
    <col min="15594" max="15595" width="6.59765625" style="3673" customWidth="1"/>
    <col min="15596" max="15601" width="7" style="3673" bestFit="1" customWidth="1"/>
    <col min="15602" max="15604" width="7.5" style="3673" customWidth="1"/>
    <col min="15605" max="15838" width="9" style="3673"/>
    <col min="15839" max="15839" width="34" style="3673" customWidth="1"/>
    <col min="15840" max="15840" width="6.3984375" style="3673" customWidth="1"/>
    <col min="15841" max="15842" width="6.59765625" style="3673" customWidth="1"/>
    <col min="15843" max="15843" width="6" style="3673" customWidth="1"/>
    <col min="15844" max="15845" width="6.5" style="3673" customWidth="1"/>
    <col min="15846" max="15846" width="6.19921875" style="3673" customWidth="1"/>
    <col min="15847" max="15848" width="6.5" style="3673" customWidth="1"/>
    <col min="15849" max="15849" width="6.19921875" style="3673" customWidth="1"/>
    <col min="15850" max="15851" width="6.59765625" style="3673" customWidth="1"/>
    <col min="15852" max="15857" width="7" style="3673" bestFit="1" customWidth="1"/>
    <col min="15858" max="15860" width="7.5" style="3673" customWidth="1"/>
    <col min="15861" max="16094" width="9" style="3673"/>
    <col min="16095" max="16095" width="34" style="3673" customWidth="1"/>
    <col min="16096" max="16096" width="6.3984375" style="3673" customWidth="1"/>
    <col min="16097" max="16098" width="6.59765625" style="3673" customWidth="1"/>
    <col min="16099" max="16099" width="6" style="3673" customWidth="1"/>
    <col min="16100" max="16101" width="6.5" style="3673" customWidth="1"/>
    <col min="16102" max="16102" width="6.19921875" style="3673" customWidth="1"/>
    <col min="16103" max="16104" width="6.5" style="3673" customWidth="1"/>
    <col min="16105" max="16105" width="6.19921875" style="3673" customWidth="1"/>
    <col min="16106" max="16107" width="6.59765625" style="3673" customWidth="1"/>
    <col min="16108" max="16113" width="7" style="3673" bestFit="1" customWidth="1"/>
    <col min="16114" max="16116" width="7.5" style="3673" customWidth="1"/>
    <col min="16117" max="16364" width="9" style="3673"/>
    <col min="16365" max="16384" width="8" style="3673" customWidth="1"/>
  </cols>
  <sheetData>
    <row r="1" spans="1:55" s="801" customFormat="1" ht="17.25" customHeight="1" x14ac:dyDescent="0.3">
      <c r="A1" s="6084" t="s">
        <v>1649</v>
      </c>
      <c r="B1" s="6084"/>
      <c r="C1" s="6084"/>
      <c r="D1" s="6084"/>
      <c r="E1" s="6084"/>
    </row>
    <row r="2" spans="1:55" s="3844" customFormat="1" ht="21.75" customHeight="1" x14ac:dyDescent="0.3">
      <c r="A2" s="3645" t="s">
        <v>4055</v>
      </c>
      <c r="B2" s="3645"/>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row>
    <row r="3" spans="1:55" ht="12.75" customHeight="1" x14ac:dyDescent="0.3">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row>
    <row r="4" spans="1:55" ht="12" customHeight="1" x14ac:dyDescent="0.25">
      <c r="A4" s="3845" t="s">
        <v>4056</v>
      </c>
      <c r="B4" s="6088" t="s">
        <v>4057</v>
      </c>
      <c r="C4" s="6089"/>
      <c r="D4" s="6090"/>
      <c r="E4" s="6088" t="s">
        <v>4058</v>
      </c>
      <c r="F4" s="6089"/>
      <c r="G4" s="6090"/>
      <c r="H4" s="6088" t="s">
        <v>4059</v>
      </c>
      <c r="I4" s="6089"/>
      <c r="J4" s="6090"/>
      <c r="K4" s="6088" t="s">
        <v>83</v>
      </c>
      <c r="L4" s="6089"/>
      <c r="M4" s="6090"/>
      <c r="N4" s="6088" t="s">
        <v>4060</v>
      </c>
      <c r="O4" s="6089"/>
      <c r="P4" s="6090"/>
      <c r="Q4" s="6088" t="s">
        <v>4061</v>
      </c>
      <c r="R4" s="6089"/>
      <c r="S4" s="6090"/>
      <c r="T4" s="3846"/>
      <c r="U4" s="3846"/>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row>
    <row r="5" spans="1:55" ht="12" customHeight="1" x14ac:dyDescent="0.25">
      <c r="A5" s="3847"/>
      <c r="B5" s="3848" t="s">
        <v>4062</v>
      </c>
      <c r="C5" s="3848" t="s">
        <v>4063</v>
      </c>
      <c r="D5" s="3849" t="s">
        <v>4064</v>
      </c>
      <c r="E5" s="3850" t="s">
        <v>4062</v>
      </c>
      <c r="F5" s="3848" t="s">
        <v>4063</v>
      </c>
      <c r="G5" s="3849" t="s">
        <v>4064</v>
      </c>
      <c r="H5" s="3850" t="s">
        <v>4062</v>
      </c>
      <c r="I5" s="3848" t="s">
        <v>4063</v>
      </c>
      <c r="J5" s="3849" t="s">
        <v>4064</v>
      </c>
      <c r="K5" s="3850" t="s">
        <v>4062</v>
      </c>
      <c r="L5" s="3848" t="s">
        <v>4063</v>
      </c>
      <c r="M5" s="3849" t="s">
        <v>4064</v>
      </c>
      <c r="N5" s="3850" t="s">
        <v>4062</v>
      </c>
      <c r="O5" s="3848" t="s">
        <v>4063</v>
      </c>
      <c r="P5" s="3849" t="s">
        <v>4064</v>
      </c>
      <c r="Q5" s="3850" t="s">
        <v>4062</v>
      </c>
      <c r="R5" s="3848" t="s">
        <v>4063</v>
      </c>
      <c r="S5" s="3849" t="s">
        <v>4064</v>
      </c>
      <c r="T5" s="3851"/>
      <c r="U5" s="385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row>
    <row r="6" spans="1:55" ht="20.100000000000001" customHeight="1" x14ac:dyDescent="0.25">
      <c r="A6" s="3852" t="s">
        <v>1659</v>
      </c>
      <c r="B6" s="3853">
        <v>88</v>
      </c>
      <c r="C6" s="3853">
        <v>1896</v>
      </c>
      <c r="D6" s="3853">
        <v>1984</v>
      </c>
      <c r="E6" s="3854">
        <v>43</v>
      </c>
      <c r="F6" s="3853">
        <v>1469</v>
      </c>
      <c r="G6" s="3853">
        <v>1511.5</v>
      </c>
      <c r="H6" s="3854">
        <v>117</v>
      </c>
      <c r="I6" s="3853">
        <v>1822</v>
      </c>
      <c r="J6" s="3853">
        <v>1938</v>
      </c>
      <c r="K6" s="3854">
        <v>155</v>
      </c>
      <c r="L6" s="3853">
        <v>1718</v>
      </c>
      <c r="M6" s="3853">
        <v>1873</v>
      </c>
      <c r="N6" s="3854">
        <v>173</v>
      </c>
      <c r="O6" s="3853">
        <v>2006</v>
      </c>
      <c r="P6" s="3853">
        <v>2179</v>
      </c>
      <c r="Q6" s="3854">
        <v>192</v>
      </c>
      <c r="R6" s="3853">
        <v>2000</v>
      </c>
      <c r="S6" s="3855">
        <v>2192</v>
      </c>
      <c r="T6" s="3856"/>
      <c r="U6" s="3856"/>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row>
    <row r="7" spans="1:55" ht="20.100000000000001" customHeight="1" x14ac:dyDescent="0.25">
      <c r="A7" s="3852" t="s">
        <v>1662</v>
      </c>
      <c r="B7" s="3857" t="s">
        <v>911</v>
      </c>
      <c r="C7" s="3853">
        <v>20</v>
      </c>
      <c r="D7" s="3853">
        <v>20</v>
      </c>
      <c r="E7" s="3858" t="s">
        <v>911</v>
      </c>
      <c r="F7" s="3853">
        <v>20</v>
      </c>
      <c r="G7" s="3853">
        <v>20</v>
      </c>
      <c r="H7" s="3858" t="s">
        <v>911</v>
      </c>
      <c r="I7" s="3853">
        <v>20</v>
      </c>
      <c r="J7" s="3853">
        <v>20</v>
      </c>
      <c r="K7" s="3858" t="s">
        <v>911</v>
      </c>
      <c r="L7" s="3853">
        <v>35</v>
      </c>
      <c r="M7" s="3853">
        <v>35</v>
      </c>
      <c r="N7" s="3858" t="s">
        <v>911</v>
      </c>
      <c r="O7" s="3853">
        <v>40</v>
      </c>
      <c r="P7" s="3853">
        <v>40</v>
      </c>
      <c r="Q7" s="3858" t="s">
        <v>911</v>
      </c>
      <c r="R7" s="3853">
        <v>35</v>
      </c>
      <c r="S7" s="3859">
        <v>35</v>
      </c>
      <c r="T7" s="3856"/>
      <c r="U7" s="3856"/>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c r="AW7" s="801"/>
      <c r="AX7" s="801"/>
      <c r="AY7" s="801"/>
      <c r="AZ7" s="801"/>
      <c r="BA7" s="801"/>
      <c r="BB7" s="801"/>
      <c r="BC7" s="801"/>
    </row>
    <row r="8" spans="1:55" ht="20.100000000000001" customHeight="1" x14ac:dyDescent="0.25">
      <c r="A8" s="3852" t="s">
        <v>1663</v>
      </c>
      <c r="B8" s="3857" t="s">
        <v>911</v>
      </c>
      <c r="C8" s="3853">
        <v>4325</v>
      </c>
      <c r="D8" s="3853">
        <v>4325</v>
      </c>
      <c r="E8" s="3858" t="s">
        <v>911</v>
      </c>
      <c r="F8" s="3853">
        <v>3265</v>
      </c>
      <c r="G8" s="3853">
        <v>3265</v>
      </c>
      <c r="H8" s="3858" t="s">
        <v>911</v>
      </c>
      <c r="I8" s="3853">
        <v>4136.5</v>
      </c>
      <c r="J8" s="3853">
        <v>4136.5</v>
      </c>
      <c r="K8" s="3858" t="s">
        <v>911</v>
      </c>
      <c r="L8" s="3853">
        <v>5226.445837858304</v>
      </c>
      <c r="M8" s="3853">
        <v>5226.445837858304</v>
      </c>
      <c r="N8" s="3858" t="s">
        <v>911</v>
      </c>
      <c r="O8" s="3853">
        <v>5492</v>
      </c>
      <c r="P8" s="3853">
        <v>5492</v>
      </c>
      <c r="Q8" s="3858" t="s">
        <v>911</v>
      </c>
      <c r="R8" s="3853">
        <v>5558</v>
      </c>
      <c r="S8" s="3859">
        <v>5558</v>
      </c>
      <c r="T8" s="3856"/>
      <c r="U8" s="3856"/>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row>
    <row r="9" spans="1:55" ht="21.75" customHeight="1" x14ac:dyDescent="0.25">
      <c r="A9" s="3852" t="s">
        <v>2229</v>
      </c>
      <c r="B9" s="3853">
        <v>1380</v>
      </c>
      <c r="C9" s="3853">
        <v>2750</v>
      </c>
      <c r="D9" s="3853">
        <v>4130</v>
      </c>
      <c r="E9" s="3860">
        <v>1152</v>
      </c>
      <c r="F9" s="3853">
        <v>2645</v>
      </c>
      <c r="G9" s="3853">
        <v>3797</v>
      </c>
      <c r="H9" s="3860">
        <v>748.5</v>
      </c>
      <c r="I9" s="3853">
        <v>2848</v>
      </c>
      <c r="J9" s="3853">
        <v>3596.5</v>
      </c>
      <c r="K9" s="3860">
        <v>928</v>
      </c>
      <c r="L9" s="3853">
        <v>3357</v>
      </c>
      <c r="M9" s="3853">
        <v>4285</v>
      </c>
      <c r="N9" s="3860">
        <v>1516</v>
      </c>
      <c r="O9" s="3853">
        <v>3390</v>
      </c>
      <c r="P9" s="3853">
        <v>4906</v>
      </c>
      <c r="Q9" s="3860">
        <v>1676</v>
      </c>
      <c r="R9" s="3853">
        <v>3366</v>
      </c>
      <c r="S9" s="3859">
        <v>5042</v>
      </c>
      <c r="T9" s="3856"/>
      <c r="U9" s="3856"/>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row>
    <row r="10" spans="1:55" ht="31.5" customHeight="1" x14ac:dyDescent="0.25">
      <c r="A10" s="3861" t="s">
        <v>1668</v>
      </c>
      <c r="B10" s="3853">
        <v>2830</v>
      </c>
      <c r="C10" s="3853">
        <v>402</v>
      </c>
      <c r="D10" s="3853">
        <v>3232</v>
      </c>
      <c r="E10" s="3860">
        <v>2267</v>
      </c>
      <c r="F10" s="3853">
        <v>392</v>
      </c>
      <c r="G10" s="3853">
        <v>2659</v>
      </c>
      <c r="H10" s="3860">
        <v>2281</v>
      </c>
      <c r="I10" s="3853">
        <v>677</v>
      </c>
      <c r="J10" s="3853">
        <v>2958</v>
      </c>
      <c r="K10" s="3860">
        <v>2591</v>
      </c>
      <c r="L10" s="3853">
        <v>515</v>
      </c>
      <c r="M10" s="3853">
        <v>3106</v>
      </c>
      <c r="N10" s="3860">
        <v>2187</v>
      </c>
      <c r="O10" s="3853">
        <v>1126</v>
      </c>
      <c r="P10" s="3853">
        <v>3313</v>
      </c>
      <c r="Q10" s="3860">
        <v>2300</v>
      </c>
      <c r="R10" s="3853">
        <v>1235</v>
      </c>
      <c r="S10" s="3859">
        <v>3535</v>
      </c>
      <c r="T10" s="3856"/>
      <c r="U10" s="3856"/>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row>
    <row r="11" spans="1:55" ht="20.100000000000001" customHeight="1" x14ac:dyDescent="0.25">
      <c r="A11" s="3852" t="s">
        <v>1669</v>
      </c>
      <c r="B11" s="3853">
        <v>90</v>
      </c>
      <c r="C11" s="3853">
        <v>3671</v>
      </c>
      <c r="D11" s="3853">
        <v>3761</v>
      </c>
      <c r="E11" s="3860">
        <v>29</v>
      </c>
      <c r="F11" s="3853">
        <v>3299</v>
      </c>
      <c r="G11" s="3853">
        <v>3328</v>
      </c>
      <c r="H11" s="3860">
        <v>75</v>
      </c>
      <c r="I11" s="3853">
        <v>3521</v>
      </c>
      <c r="J11" s="3853">
        <v>3596</v>
      </c>
      <c r="K11" s="3860">
        <v>142</v>
      </c>
      <c r="L11" s="3853">
        <v>4656</v>
      </c>
      <c r="M11" s="3853">
        <v>4798</v>
      </c>
      <c r="N11" s="3860">
        <v>113</v>
      </c>
      <c r="O11" s="3853">
        <v>5580</v>
      </c>
      <c r="P11" s="3853">
        <v>5693</v>
      </c>
      <c r="Q11" s="3860">
        <v>141</v>
      </c>
      <c r="R11" s="3853">
        <v>6429</v>
      </c>
      <c r="S11" s="3859">
        <v>6570</v>
      </c>
      <c r="T11" s="3856"/>
      <c r="U11" s="3856"/>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row>
    <row r="12" spans="1:55" ht="24.75" customHeight="1" x14ac:dyDescent="0.25">
      <c r="A12" s="3861" t="s">
        <v>1670</v>
      </c>
      <c r="B12" s="3853">
        <v>15</v>
      </c>
      <c r="C12" s="3853">
        <v>6218</v>
      </c>
      <c r="D12" s="3853">
        <v>6233</v>
      </c>
      <c r="E12" s="3860">
        <v>15</v>
      </c>
      <c r="F12" s="3853">
        <v>4362</v>
      </c>
      <c r="G12" s="3853">
        <v>4377</v>
      </c>
      <c r="H12" s="3860">
        <v>2</v>
      </c>
      <c r="I12" s="3853">
        <v>7289.0018420427477</v>
      </c>
      <c r="J12" s="3853">
        <v>7291.0018420427477</v>
      </c>
      <c r="K12" s="3860">
        <v>3</v>
      </c>
      <c r="L12" s="3853">
        <v>8093.9310353128903</v>
      </c>
      <c r="M12" s="3853">
        <v>8096.9310353128903</v>
      </c>
      <c r="N12" s="3860">
        <v>3</v>
      </c>
      <c r="O12" s="3853">
        <v>9822.2733370955466</v>
      </c>
      <c r="P12" s="3853">
        <v>9825.2733370955466</v>
      </c>
      <c r="Q12" s="3860">
        <v>8</v>
      </c>
      <c r="R12" s="3853">
        <v>10166</v>
      </c>
      <c r="S12" s="3859">
        <v>10174</v>
      </c>
      <c r="T12" s="3856"/>
      <c r="U12" s="3856"/>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row>
    <row r="13" spans="1:55" ht="20.100000000000001" customHeight="1" x14ac:dyDescent="0.25">
      <c r="A13" s="3862" t="s">
        <v>4034</v>
      </c>
      <c r="B13" s="3853">
        <v>15</v>
      </c>
      <c r="C13" s="3853">
        <v>5733</v>
      </c>
      <c r="D13" s="3853">
        <v>5748</v>
      </c>
      <c r="E13" s="3860">
        <v>15</v>
      </c>
      <c r="F13" s="3853">
        <v>3882</v>
      </c>
      <c r="G13" s="3853">
        <v>3897</v>
      </c>
      <c r="H13" s="3860">
        <v>2</v>
      </c>
      <c r="I13" s="3853">
        <v>6684.0018420427477</v>
      </c>
      <c r="J13" s="3853">
        <v>6686.0018420427477</v>
      </c>
      <c r="K13" s="3860">
        <v>3</v>
      </c>
      <c r="L13" s="3853">
        <v>7091.9310353128903</v>
      </c>
      <c r="M13" s="3853">
        <v>7094.9310353128903</v>
      </c>
      <c r="N13" s="3858">
        <v>3</v>
      </c>
      <c r="O13" s="3853">
        <v>8677.2733370955466</v>
      </c>
      <c r="P13" s="3853">
        <v>8680</v>
      </c>
      <c r="Q13" s="3860">
        <v>8</v>
      </c>
      <c r="R13" s="3853">
        <v>8891</v>
      </c>
      <c r="S13" s="3859">
        <v>8899</v>
      </c>
      <c r="T13" s="3863"/>
      <c r="U13" s="3863"/>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row>
    <row r="14" spans="1:55" ht="20.100000000000001" customHeight="1" x14ac:dyDescent="0.25">
      <c r="A14" s="3852" t="s">
        <v>1672</v>
      </c>
      <c r="B14" s="3853">
        <v>10397</v>
      </c>
      <c r="C14" s="3853">
        <v>3105</v>
      </c>
      <c r="D14" s="3853">
        <v>13502</v>
      </c>
      <c r="E14" s="3860">
        <v>9426</v>
      </c>
      <c r="F14" s="3853">
        <v>2948</v>
      </c>
      <c r="G14" s="3853">
        <v>12374</v>
      </c>
      <c r="H14" s="3860">
        <v>10791</v>
      </c>
      <c r="I14" s="3853">
        <v>3639</v>
      </c>
      <c r="J14" s="3853">
        <v>14430</v>
      </c>
      <c r="K14" s="3860">
        <v>12283</v>
      </c>
      <c r="L14" s="3853">
        <v>4483</v>
      </c>
      <c r="M14" s="3853">
        <v>16766</v>
      </c>
      <c r="N14" s="3858">
        <v>13027</v>
      </c>
      <c r="O14" s="3853">
        <v>5099.6208264190036</v>
      </c>
      <c r="P14" s="3853">
        <v>18127</v>
      </c>
      <c r="Q14" s="3860">
        <v>13238</v>
      </c>
      <c r="R14" s="3853">
        <v>5398.8124463062213</v>
      </c>
      <c r="S14" s="3859">
        <v>18636.812446306219</v>
      </c>
      <c r="T14" s="3856"/>
      <c r="U14" s="3856"/>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row>
    <row r="15" spans="1:55" ht="20.100000000000001" customHeight="1" x14ac:dyDescent="0.25">
      <c r="A15" s="3861" t="s">
        <v>4035</v>
      </c>
      <c r="B15" s="3853" t="s">
        <v>911</v>
      </c>
      <c r="C15" s="3853">
        <v>4970</v>
      </c>
      <c r="D15" s="3853">
        <v>4970</v>
      </c>
      <c r="E15" s="3858" t="s">
        <v>911</v>
      </c>
      <c r="F15" s="3853">
        <v>3865</v>
      </c>
      <c r="G15" s="3853">
        <v>3865</v>
      </c>
      <c r="H15" s="3858" t="s">
        <v>911</v>
      </c>
      <c r="I15" s="3853">
        <v>4646</v>
      </c>
      <c r="J15" s="3853">
        <v>4646</v>
      </c>
      <c r="K15" s="3858" t="s">
        <v>911</v>
      </c>
      <c r="L15" s="3853">
        <v>5901.8</v>
      </c>
      <c r="M15" s="3853">
        <v>5901.8</v>
      </c>
      <c r="N15" s="3858" t="s">
        <v>911</v>
      </c>
      <c r="O15" s="3853">
        <v>6762</v>
      </c>
      <c r="P15" s="3853">
        <v>6762</v>
      </c>
      <c r="Q15" s="3858" t="s">
        <v>911</v>
      </c>
      <c r="R15" s="3853">
        <v>7050</v>
      </c>
      <c r="S15" s="3859">
        <v>7050</v>
      </c>
      <c r="T15" s="3856"/>
      <c r="U15" s="3856"/>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row>
    <row r="16" spans="1:55" ht="20.100000000000001" customHeight="1" x14ac:dyDescent="0.25">
      <c r="A16" s="3861" t="s">
        <v>1674</v>
      </c>
      <c r="B16" s="3853">
        <v>110</v>
      </c>
      <c r="C16" s="3853">
        <v>3970</v>
      </c>
      <c r="D16" s="3853">
        <v>4080</v>
      </c>
      <c r="E16" s="3860">
        <v>93</v>
      </c>
      <c r="F16" s="3853">
        <v>3896</v>
      </c>
      <c r="G16" s="3853">
        <v>3989</v>
      </c>
      <c r="H16" s="3860">
        <v>211</v>
      </c>
      <c r="I16" s="3853">
        <v>3973</v>
      </c>
      <c r="J16" s="3853">
        <v>4184</v>
      </c>
      <c r="K16" s="3860">
        <v>281</v>
      </c>
      <c r="L16" s="3853">
        <v>4826</v>
      </c>
      <c r="M16" s="3853">
        <v>5107</v>
      </c>
      <c r="N16" s="3860">
        <v>342</v>
      </c>
      <c r="O16" s="3853">
        <v>5315</v>
      </c>
      <c r="P16" s="3853">
        <v>5657</v>
      </c>
      <c r="Q16" s="3860">
        <v>380</v>
      </c>
      <c r="R16" s="3853">
        <v>5320.5</v>
      </c>
      <c r="S16" s="3859">
        <v>5700.5</v>
      </c>
      <c r="T16" s="3856"/>
      <c r="U16" s="3856"/>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row>
    <row r="17" spans="1:55" ht="20.100000000000001" customHeight="1" x14ac:dyDescent="0.25">
      <c r="A17" s="3852" t="s">
        <v>1675</v>
      </c>
      <c r="B17" s="3853">
        <v>684</v>
      </c>
      <c r="C17" s="3853">
        <v>1170</v>
      </c>
      <c r="D17" s="3853">
        <v>1854</v>
      </c>
      <c r="E17" s="3860">
        <v>291</v>
      </c>
      <c r="F17" s="3853">
        <v>1107</v>
      </c>
      <c r="G17" s="3853">
        <v>1398</v>
      </c>
      <c r="H17" s="3860">
        <v>148.5</v>
      </c>
      <c r="I17" s="3853">
        <v>1477</v>
      </c>
      <c r="J17" s="3853">
        <v>1625.5</v>
      </c>
      <c r="K17" s="3860">
        <v>303.5</v>
      </c>
      <c r="L17" s="3853">
        <v>1667</v>
      </c>
      <c r="M17" s="3853">
        <v>1970.5</v>
      </c>
      <c r="N17" s="3860">
        <v>227</v>
      </c>
      <c r="O17" s="3853">
        <v>2185</v>
      </c>
      <c r="P17" s="3853">
        <v>2412</v>
      </c>
      <c r="Q17" s="3860">
        <v>240</v>
      </c>
      <c r="R17" s="3853">
        <v>2685</v>
      </c>
      <c r="S17" s="3859">
        <v>2925</v>
      </c>
      <c r="T17" s="3856"/>
      <c r="U17" s="3856"/>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row>
    <row r="18" spans="1:55" ht="20.100000000000001" customHeight="1" x14ac:dyDescent="0.25">
      <c r="A18" s="3852" t="s">
        <v>4036</v>
      </c>
      <c r="B18" s="3853">
        <v>90.5</v>
      </c>
      <c r="C18" s="3853">
        <v>33743.9</v>
      </c>
      <c r="D18" s="3853">
        <v>33834.400000000001</v>
      </c>
      <c r="E18" s="3860">
        <v>73.5</v>
      </c>
      <c r="F18" s="3853">
        <v>26970</v>
      </c>
      <c r="G18" s="3853">
        <v>27043.5</v>
      </c>
      <c r="H18" s="3860">
        <v>44.6</v>
      </c>
      <c r="I18" s="3853">
        <v>35025.773092082003</v>
      </c>
      <c r="J18" s="3853">
        <v>35070.373092082002</v>
      </c>
      <c r="K18" s="3860">
        <v>100.5</v>
      </c>
      <c r="L18" s="3853">
        <v>42694.922330921101</v>
      </c>
      <c r="M18" s="3853">
        <v>42795.422330921101</v>
      </c>
      <c r="N18" s="3858">
        <v>62</v>
      </c>
      <c r="O18" s="3853">
        <v>48321.281888340323</v>
      </c>
      <c r="P18" s="3853">
        <v>48383</v>
      </c>
      <c r="Q18" s="3860">
        <v>101</v>
      </c>
      <c r="R18" s="3853">
        <v>59162.860126352993</v>
      </c>
      <c r="S18" s="3859">
        <v>59263.860126352993</v>
      </c>
      <c r="T18" s="3856"/>
      <c r="U18" s="3856"/>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row>
    <row r="19" spans="1:55" ht="20.100000000000001" customHeight="1" x14ac:dyDescent="0.25">
      <c r="A19" s="3864" t="s">
        <v>4037</v>
      </c>
      <c r="B19" s="3853">
        <v>60</v>
      </c>
      <c r="C19" s="3853">
        <v>26459.9</v>
      </c>
      <c r="D19" s="3853">
        <v>26519.9</v>
      </c>
      <c r="E19" s="3860">
        <v>45</v>
      </c>
      <c r="F19" s="3853">
        <v>20805</v>
      </c>
      <c r="G19" s="3853">
        <v>20850</v>
      </c>
      <c r="H19" s="3860">
        <v>40</v>
      </c>
      <c r="I19" s="3853">
        <v>24836.773092081999</v>
      </c>
      <c r="J19" s="3853">
        <v>24876.773092081999</v>
      </c>
      <c r="K19" s="3860">
        <v>40</v>
      </c>
      <c r="L19" s="3853">
        <v>31314.922330921101</v>
      </c>
      <c r="M19" s="3853">
        <v>31354.922330921101</v>
      </c>
      <c r="N19" s="3860">
        <v>40</v>
      </c>
      <c r="O19" s="3853">
        <v>35473.281888340323</v>
      </c>
      <c r="P19" s="3853">
        <v>35513.281888340323</v>
      </c>
      <c r="Q19" s="3860">
        <v>40</v>
      </c>
      <c r="R19" s="3853">
        <v>44806.435126352997</v>
      </c>
      <c r="S19" s="3859">
        <v>44846.435126352997</v>
      </c>
      <c r="T19" s="3863"/>
      <c r="U19" s="3863"/>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row>
    <row r="20" spans="1:55" ht="20.100000000000001" customHeight="1" x14ac:dyDescent="0.25">
      <c r="A20" s="3861" t="s">
        <v>4045</v>
      </c>
      <c r="B20" s="3853">
        <v>3</v>
      </c>
      <c r="C20" s="3853">
        <v>425</v>
      </c>
      <c r="D20" s="3853">
        <v>428</v>
      </c>
      <c r="E20" s="3860">
        <v>3</v>
      </c>
      <c r="F20" s="3853">
        <v>220</v>
      </c>
      <c r="G20" s="3853">
        <v>223</v>
      </c>
      <c r="H20" s="3860">
        <v>0</v>
      </c>
      <c r="I20" s="3853">
        <v>280</v>
      </c>
      <c r="J20" s="3853">
        <v>280</v>
      </c>
      <c r="K20" s="3860">
        <v>5.5</v>
      </c>
      <c r="L20" s="3853">
        <v>503</v>
      </c>
      <c r="M20" s="3853">
        <v>508.5</v>
      </c>
      <c r="N20" s="3860">
        <v>5</v>
      </c>
      <c r="O20" s="3853">
        <v>737</v>
      </c>
      <c r="P20" s="3853">
        <v>742</v>
      </c>
      <c r="Q20" s="3860">
        <v>7</v>
      </c>
      <c r="R20" s="3853">
        <v>1125.5</v>
      </c>
      <c r="S20" s="3859">
        <v>1132.5</v>
      </c>
      <c r="T20" s="3856"/>
      <c r="U20" s="3856"/>
      <c r="W20" s="801"/>
      <c r="X20" s="801"/>
      <c r="Y20" s="801"/>
      <c r="Z20" s="801"/>
      <c r="AA20" s="801"/>
      <c r="AB20" s="801"/>
      <c r="AC20" s="801"/>
      <c r="AD20" s="801"/>
      <c r="AE20" s="801"/>
      <c r="AF20" s="801"/>
      <c r="AG20" s="801"/>
      <c r="AH20" s="801"/>
      <c r="AI20" s="801"/>
      <c r="AJ20" s="801"/>
      <c r="AK20" s="801"/>
      <c r="AL20" s="801"/>
      <c r="AM20" s="801"/>
      <c r="AN20" s="801"/>
      <c r="AO20" s="801"/>
      <c r="AP20" s="801"/>
      <c r="AQ20" s="801"/>
      <c r="AR20" s="801"/>
      <c r="AS20" s="801"/>
      <c r="AT20" s="801"/>
      <c r="AU20" s="801"/>
      <c r="AV20" s="801"/>
      <c r="AW20" s="801"/>
      <c r="AX20" s="801"/>
      <c r="AY20" s="801"/>
      <c r="AZ20" s="801"/>
      <c r="BA20" s="801"/>
      <c r="BB20" s="801"/>
      <c r="BC20" s="801"/>
    </row>
    <row r="21" spans="1:55" ht="20.100000000000001" customHeight="1" x14ac:dyDescent="0.25">
      <c r="A21" s="3852" t="s">
        <v>1684</v>
      </c>
      <c r="B21" s="3853">
        <v>13</v>
      </c>
      <c r="C21" s="3853">
        <v>997</v>
      </c>
      <c r="D21" s="3853">
        <v>1010</v>
      </c>
      <c r="E21" s="3860">
        <v>12</v>
      </c>
      <c r="F21" s="3853">
        <v>455</v>
      </c>
      <c r="G21" s="3853">
        <v>467</v>
      </c>
      <c r="H21" s="3860">
        <v>7</v>
      </c>
      <c r="I21" s="3853">
        <v>505</v>
      </c>
      <c r="J21" s="3853">
        <v>512</v>
      </c>
      <c r="K21" s="3860">
        <v>10</v>
      </c>
      <c r="L21" s="3853">
        <v>680</v>
      </c>
      <c r="M21" s="3853">
        <v>690</v>
      </c>
      <c r="N21" s="3860">
        <v>6</v>
      </c>
      <c r="O21" s="3853">
        <v>957</v>
      </c>
      <c r="P21" s="3853">
        <v>963</v>
      </c>
      <c r="Q21" s="3860">
        <v>12</v>
      </c>
      <c r="R21" s="3853">
        <v>1265</v>
      </c>
      <c r="S21" s="3859">
        <v>1277</v>
      </c>
      <c r="T21" s="3856"/>
      <c r="U21" s="3856"/>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row>
    <row r="22" spans="1:55" ht="20.100000000000001" customHeight="1" x14ac:dyDescent="0.25">
      <c r="A22" s="3852" t="s">
        <v>2236</v>
      </c>
      <c r="B22" s="3853">
        <v>3893.5</v>
      </c>
      <c r="C22" s="3857" t="s">
        <v>911</v>
      </c>
      <c r="D22" s="3853">
        <v>3893.5</v>
      </c>
      <c r="E22" s="3860">
        <v>2687.5</v>
      </c>
      <c r="F22" s="3853">
        <v>0</v>
      </c>
      <c r="G22" s="3853">
        <v>2687.5</v>
      </c>
      <c r="H22" s="3860">
        <v>2095</v>
      </c>
      <c r="I22" s="3857" t="s">
        <v>911</v>
      </c>
      <c r="J22" s="3853">
        <v>2095</v>
      </c>
      <c r="K22" s="3860">
        <v>2499</v>
      </c>
      <c r="L22" s="3857" t="s">
        <v>911</v>
      </c>
      <c r="M22" s="3853">
        <v>2499</v>
      </c>
      <c r="N22" s="3860">
        <v>3365</v>
      </c>
      <c r="O22" s="3857" t="s">
        <v>911</v>
      </c>
      <c r="P22" s="3853">
        <v>3365</v>
      </c>
      <c r="Q22" s="3860">
        <v>3558</v>
      </c>
      <c r="R22" s="3857" t="s">
        <v>911</v>
      </c>
      <c r="S22" s="3859">
        <v>3558</v>
      </c>
      <c r="T22" s="3856"/>
      <c r="U22" s="3856"/>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row>
    <row r="23" spans="1:55" ht="20.100000000000001" customHeight="1" x14ac:dyDescent="0.25">
      <c r="A23" s="3852" t="s">
        <v>1686</v>
      </c>
      <c r="B23" s="3853">
        <v>1559</v>
      </c>
      <c r="C23" s="3853">
        <v>720</v>
      </c>
      <c r="D23" s="3853">
        <v>2279</v>
      </c>
      <c r="E23" s="3860">
        <v>859</v>
      </c>
      <c r="F23" s="3853">
        <v>432</v>
      </c>
      <c r="G23" s="3853">
        <v>1291</v>
      </c>
      <c r="H23" s="3860">
        <v>1210.5</v>
      </c>
      <c r="I23" s="3853">
        <v>655</v>
      </c>
      <c r="J23" s="3853">
        <v>1865.5</v>
      </c>
      <c r="K23" s="3860">
        <v>964</v>
      </c>
      <c r="L23" s="3853">
        <v>1370</v>
      </c>
      <c r="M23" s="3853">
        <v>2334</v>
      </c>
      <c r="N23" s="3860">
        <v>1399</v>
      </c>
      <c r="O23" s="3853">
        <v>1605</v>
      </c>
      <c r="P23" s="3853">
        <v>3004</v>
      </c>
      <c r="Q23" s="3860">
        <v>1556</v>
      </c>
      <c r="R23" s="3853">
        <v>1935</v>
      </c>
      <c r="S23" s="3859">
        <v>3491</v>
      </c>
      <c r="T23" s="3856"/>
      <c r="U23" s="3856"/>
      <c r="W23" s="801"/>
      <c r="X23" s="801"/>
      <c r="Y23" s="801"/>
      <c r="Z23" s="801"/>
      <c r="AA23" s="801"/>
      <c r="AB23" s="801"/>
      <c r="AC23" s="801"/>
      <c r="AD23" s="801"/>
      <c r="AE23" s="801"/>
      <c r="AF23" s="801"/>
      <c r="AG23" s="801"/>
      <c r="AH23" s="801"/>
      <c r="AI23" s="801"/>
      <c r="AJ23" s="801"/>
      <c r="AK23" s="801"/>
      <c r="AL23" s="801"/>
      <c r="AM23" s="801"/>
      <c r="AN23" s="801"/>
      <c r="AO23" s="801"/>
      <c r="AP23" s="801"/>
      <c r="AQ23" s="801"/>
      <c r="AR23" s="801"/>
      <c r="AS23" s="801"/>
      <c r="AT23" s="801"/>
      <c r="AU23" s="801"/>
      <c r="AV23" s="801"/>
      <c r="AW23" s="801"/>
      <c r="AX23" s="801"/>
      <c r="AY23" s="801"/>
      <c r="AZ23" s="801"/>
      <c r="BA23" s="801"/>
      <c r="BB23" s="801"/>
      <c r="BC23" s="801"/>
    </row>
    <row r="24" spans="1:55" ht="20.100000000000001" customHeight="1" x14ac:dyDescent="0.25">
      <c r="A24" s="3852" t="s">
        <v>1687</v>
      </c>
      <c r="B24" s="3853">
        <v>2492</v>
      </c>
      <c r="C24" s="3853">
        <v>1787</v>
      </c>
      <c r="D24" s="3853">
        <v>4279</v>
      </c>
      <c r="E24" s="3860">
        <v>1203</v>
      </c>
      <c r="F24" s="3853">
        <v>2174</v>
      </c>
      <c r="G24" s="3853">
        <v>3377</v>
      </c>
      <c r="H24" s="3860">
        <v>1728</v>
      </c>
      <c r="I24" s="3853">
        <v>2625</v>
      </c>
      <c r="J24" s="3853">
        <v>4353</v>
      </c>
      <c r="K24" s="3860">
        <v>1860</v>
      </c>
      <c r="L24" s="3853">
        <v>3432</v>
      </c>
      <c r="M24" s="3853">
        <v>5292</v>
      </c>
      <c r="N24" s="3860">
        <v>1981</v>
      </c>
      <c r="O24" s="3853">
        <v>4210</v>
      </c>
      <c r="P24" s="3853">
        <v>6191</v>
      </c>
      <c r="Q24" s="3860">
        <v>2181</v>
      </c>
      <c r="R24" s="3853">
        <v>4766</v>
      </c>
      <c r="S24" s="3859">
        <v>6947</v>
      </c>
      <c r="T24" s="3856"/>
      <c r="U24" s="3856"/>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801"/>
      <c r="BA24" s="801"/>
      <c r="BB24" s="801"/>
      <c r="BC24" s="801"/>
    </row>
    <row r="25" spans="1:55" ht="20.100000000000001" customHeight="1" x14ac:dyDescent="0.25">
      <c r="A25" s="3861" t="s">
        <v>4065</v>
      </c>
      <c r="B25" s="3853">
        <v>2826</v>
      </c>
      <c r="C25" s="3853">
        <v>310</v>
      </c>
      <c r="D25" s="3853">
        <v>3136</v>
      </c>
      <c r="E25" s="3860">
        <v>210</v>
      </c>
      <c r="F25" s="3853">
        <v>405</v>
      </c>
      <c r="G25" s="3853">
        <v>615</v>
      </c>
      <c r="H25" s="3860">
        <v>255</v>
      </c>
      <c r="I25" s="3853">
        <v>288</v>
      </c>
      <c r="J25" s="3853">
        <v>543</v>
      </c>
      <c r="K25" s="3860">
        <v>211</v>
      </c>
      <c r="L25" s="3853">
        <v>517</v>
      </c>
      <c r="M25" s="3853">
        <v>728</v>
      </c>
      <c r="N25" s="3860">
        <v>299</v>
      </c>
      <c r="O25" s="3853">
        <v>695</v>
      </c>
      <c r="P25" s="3853">
        <v>994</v>
      </c>
      <c r="Q25" s="3860">
        <v>275</v>
      </c>
      <c r="R25" s="3853">
        <v>887</v>
      </c>
      <c r="S25" s="3859">
        <v>1162</v>
      </c>
      <c r="T25" s="3856"/>
      <c r="U25" s="3856"/>
      <c r="W25" s="801"/>
      <c r="X25" s="801"/>
      <c r="Y25" s="801"/>
      <c r="Z25" s="801"/>
      <c r="AA25" s="801"/>
      <c r="AB25" s="801"/>
      <c r="AC25" s="801"/>
      <c r="AD25" s="801"/>
      <c r="AE25" s="801"/>
      <c r="AF25" s="801"/>
      <c r="AG25" s="801"/>
      <c r="AH25" s="801"/>
      <c r="AI25" s="801"/>
      <c r="AJ25" s="801"/>
      <c r="AK25" s="801"/>
      <c r="AL25" s="801"/>
      <c r="AM25" s="801"/>
      <c r="AN25" s="801"/>
      <c r="AO25" s="801"/>
      <c r="AP25" s="801"/>
      <c r="AQ25" s="801"/>
      <c r="AR25" s="801"/>
      <c r="AS25" s="801"/>
      <c r="AT25" s="801"/>
      <c r="AU25" s="801"/>
      <c r="AV25" s="801"/>
      <c r="AW25" s="801"/>
      <c r="AX25" s="801"/>
      <c r="AY25" s="801"/>
      <c r="AZ25" s="801"/>
      <c r="BA25" s="801"/>
      <c r="BB25" s="801"/>
      <c r="BC25" s="801"/>
    </row>
    <row r="26" spans="1:55" ht="20.100000000000001" customHeight="1" x14ac:dyDescent="0.25">
      <c r="A26" s="3865" t="s">
        <v>1689</v>
      </c>
      <c r="B26" s="3853">
        <v>162</v>
      </c>
      <c r="C26" s="3853">
        <v>633</v>
      </c>
      <c r="D26" s="3853">
        <v>795</v>
      </c>
      <c r="E26" s="3860">
        <v>74.5</v>
      </c>
      <c r="F26" s="3853">
        <v>554</v>
      </c>
      <c r="G26" s="3853">
        <v>628.5</v>
      </c>
      <c r="H26" s="3860">
        <v>63.4</v>
      </c>
      <c r="I26" s="3853">
        <v>616.69000000000005</v>
      </c>
      <c r="J26" s="3853">
        <v>680.09</v>
      </c>
      <c r="K26" s="3860">
        <v>134</v>
      </c>
      <c r="L26" s="3853">
        <v>660</v>
      </c>
      <c r="M26" s="3853">
        <v>794</v>
      </c>
      <c r="N26" s="3860">
        <v>235</v>
      </c>
      <c r="O26" s="3853">
        <v>803.30523226298396</v>
      </c>
      <c r="P26" s="3853">
        <v>1038.305232262984</v>
      </c>
      <c r="Q26" s="3860">
        <v>165</v>
      </c>
      <c r="R26" s="3853">
        <v>1018</v>
      </c>
      <c r="S26" s="3859">
        <v>1183</v>
      </c>
      <c r="T26" s="3866"/>
      <c r="U26" s="3866"/>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1"/>
      <c r="AY26" s="801"/>
      <c r="AZ26" s="801"/>
      <c r="BA26" s="801"/>
      <c r="BB26" s="801"/>
      <c r="BC26" s="801"/>
    </row>
    <row r="27" spans="1:55" ht="20.100000000000001" customHeight="1" x14ac:dyDescent="0.25">
      <c r="A27" s="3867" t="s">
        <v>4066</v>
      </c>
      <c r="B27" s="3868">
        <v>26632.5</v>
      </c>
      <c r="C27" s="3868">
        <v>71112.899999999994</v>
      </c>
      <c r="D27" s="3868">
        <v>97745.4</v>
      </c>
      <c r="E27" s="3869">
        <v>18438</v>
      </c>
      <c r="F27" s="3868">
        <v>58478</v>
      </c>
      <c r="G27" s="3868">
        <v>76916</v>
      </c>
      <c r="H27" s="3869">
        <v>19777</v>
      </c>
      <c r="I27" s="3868">
        <v>74043.464934124742</v>
      </c>
      <c r="J27" s="3868">
        <v>93820.464934124742</v>
      </c>
      <c r="K27" s="3869">
        <v>22470</v>
      </c>
      <c r="L27" s="3868">
        <v>90336.099204092287</v>
      </c>
      <c r="M27" s="3868">
        <v>112806.09920409229</v>
      </c>
      <c r="N27" s="3869">
        <v>24940</v>
      </c>
      <c r="O27" s="3868">
        <v>104146.48128411786</v>
      </c>
      <c r="P27" s="3868">
        <v>129086.48128411786</v>
      </c>
      <c r="Q27" s="3869">
        <v>26030</v>
      </c>
      <c r="R27" s="3868">
        <v>119402.67257265923</v>
      </c>
      <c r="S27" s="3870">
        <v>145432.67257265921</v>
      </c>
      <c r="T27" s="3871"/>
      <c r="U27" s="3871"/>
      <c r="W27" s="801"/>
      <c r="X27" s="801"/>
      <c r="Y27" s="801"/>
      <c r="Z27" s="801"/>
      <c r="AA27" s="801"/>
      <c r="AB27" s="801"/>
      <c r="AC27" s="801"/>
      <c r="AD27" s="801"/>
      <c r="AE27" s="801"/>
      <c r="AF27" s="801"/>
      <c r="AG27" s="801"/>
      <c r="AH27" s="801"/>
      <c r="AI27" s="801"/>
      <c r="AJ27" s="801"/>
      <c r="AK27" s="801"/>
      <c r="AL27" s="801"/>
      <c r="AM27" s="801"/>
      <c r="AN27" s="801"/>
      <c r="AO27" s="801"/>
      <c r="AP27" s="801"/>
      <c r="AQ27" s="801"/>
      <c r="AR27" s="801"/>
      <c r="AS27" s="801"/>
      <c r="AT27" s="801"/>
      <c r="AU27" s="801"/>
      <c r="AV27" s="801"/>
      <c r="AW27" s="801"/>
      <c r="AX27" s="801"/>
      <c r="AY27" s="801"/>
      <c r="AZ27" s="801"/>
      <c r="BA27" s="801"/>
      <c r="BB27" s="801"/>
      <c r="BC27" s="801"/>
    </row>
    <row r="28" spans="1:55" ht="12" customHeight="1" x14ac:dyDescent="0.2">
      <c r="A28" s="3872"/>
      <c r="B28" s="3873"/>
      <c r="C28" s="3873"/>
      <c r="D28" s="3873"/>
      <c r="E28" s="3873"/>
      <c r="F28" s="3873"/>
      <c r="G28" s="3873"/>
      <c r="H28" s="3873"/>
      <c r="I28" s="3873"/>
      <c r="J28" s="3873"/>
      <c r="W28" s="801"/>
      <c r="X28" s="801"/>
      <c r="Y28" s="801"/>
      <c r="Z28" s="801"/>
      <c r="AA28" s="801"/>
      <c r="AB28" s="801"/>
      <c r="AC28" s="801"/>
      <c r="AD28" s="801"/>
      <c r="AE28" s="801"/>
      <c r="AF28" s="801"/>
      <c r="AG28" s="801"/>
      <c r="AH28" s="801"/>
      <c r="AI28" s="801"/>
      <c r="AJ28" s="801"/>
      <c r="AK28" s="801"/>
      <c r="AL28" s="801"/>
      <c r="AM28" s="801"/>
      <c r="AN28" s="801"/>
      <c r="AO28" s="801"/>
      <c r="AP28" s="801"/>
      <c r="AQ28" s="801"/>
      <c r="AR28" s="801"/>
      <c r="AS28" s="801"/>
      <c r="AT28" s="801"/>
      <c r="AU28" s="801"/>
      <c r="AV28" s="801"/>
      <c r="AW28" s="801"/>
      <c r="AX28" s="801"/>
      <c r="AY28" s="801"/>
      <c r="AZ28" s="801"/>
      <c r="BA28" s="801"/>
      <c r="BB28" s="801"/>
      <c r="BC28" s="801"/>
    </row>
    <row r="29" spans="1:55" ht="12" customHeight="1" x14ac:dyDescent="0.2">
      <c r="A29" s="3671" t="s">
        <v>4067</v>
      </c>
      <c r="B29" s="3874"/>
      <c r="C29" s="3874"/>
      <c r="D29" s="3874"/>
      <c r="W29" s="801"/>
      <c r="X29" s="801"/>
      <c r="Y29" s="801"/>
      <c r="Z29" s="801"/>
      <c r="AA29" s="801"/>
      <c r="AB29" s="801"/>
      <c r="AC29" s="801"/>
      <c r="AD29" s="801"/>
      <c r="AE29" s="801"/>
      <c r="AF29" s="801"/>
      <c r="AG29" s="801"/>
      <c r="AH29" s="801"/>
      <c r="AI29" s="801"/>
      <c r="AJ29" s="801"/>
      <c r="AK29" s="801"/>
      <c r="AL29" s="801"/>
      <c r="AM29" s="801"/>
      <c r="AN29" s="801"/>
      <c r="AO29" s="801"/>
      <c r="AP29" s="801"/>
      <c r="AQ29" s="801"/>
      <c r="AR29" s="801"/>
      <c r="AS29" s="801"/>
      <c r="AT29" s="801"/>
      <c r="AU29" s="801"/>
      <c r="AV29" s="801"/>
      <c r="AW29" s="801"/>
      <c r="AX29" s="801"/>
      <c r="AY29" s="801"/>
      <c r="AZ29" s="801"/>
      <c r="BA29" s="801"/>
      <c r="BB29" s="801"/>
      <c r="BC29" s="801"/>
    </row>
    <row r="30" spans="1:55" ht="12" customHeight="1" x14ac:dyDescent="0.25">
      <c r="A30" s="3875"/>
      <c r="B30" s="3874"/>
      <c r="C30" s="3874"/>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row>
    <row r="31" spans="1:55" x14ac:dyDescent="0.3">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c r="AW31" s="801"/>
      <c r="AX31" s="801"/>
      <c r="AY31" s="801"/>
      <c r="AZ31" s="801"/>
      <c r="BA31" s="801"/>
      <c r="BB31" s="801"/>
      <c r="BC31" s="801"/>
    </row>
    <row r="32" spans="1:55" x14ac:dyDescent="0.3">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c r="AW32" s="801"/>
      <c r="AX32" s="801"/>
      <c r="AY32" s="801"/>
      <c r="AZ32" s="801"/>
      <c r="BA32" s="801"/>
      <c r="BB32" s="801"/>
      <c r="BC32" s="801"/>
    </row>
    <row r="33" spans="1:55" ht="20.25" customHeight="1" x14ac:dyDescent="0.3">
      <c r="W33" s="801"/>
      <c r="X33" s="801"/>
      <c r="Y33" s="801"/>
      <c r="Z33" s="801"/>
      <c r="AA33" s="801"/>
      <c r="AB33" s="801"/>
      <c r="AC33" s="801"/>
      <c r="AD33" s="801"/>
      <c r="AE33" s="801"/>
      <c r="AF33" s="801"/>
      <c r="AG33" s="801"/>
      <c r="AH33" s="801"/>
      <c r="AI33" s="801"/>
      <c r="AJ33" s="801"/>
      <c r="AK33" s="801"/>
      <c r="AL33" s="801"/>
      <c r="AM33" s="801"/>
      <c r="AN33" s="801"/>
      <c r="AO33" s="801"/>
      <c r="AP33" s="801"/>
      <c r="AQ33" s="801"/>
      <c r="AR33" s="801"/>
      <c r="AS33" s="801"/>
      <c r="AT33" s="801"/>
      <c r="AU33" s="801"/>
      <c r="AV33" s="801"/>
      <c r="AW33" s="801"/>
      <c r="AX33" s="801"/>
      <c r="AY33" s="801"/>
      <c r="AZ33" s="801"/>
      <c r="BA33" s="801"/>
      <c r="BB33" s="801"/>
      <c r="BC33" s="801"/>
    </row>
    <row r="34" spans="1:55" ht="9.9" customHeight="1" x14ac:dyDescent="0.25">
      <c r="A34" s="3876"/>
      <c r="W34" s="801"/>
      <c r="X34" s="801"/>
      <c r="Y34" s="801"/>
      <c r="Z34" s="801"/>
      <c r="AA34" s="801"/>
      <c r="AB34" s="801"/>
      <c r="AC34" s="801"/>
      <c r="AD34" s="801"/>
      <c r="AE34" s="801"/>
      <c r="AF34" s="801"/>
      <c r="AG34" s="801"/>
      <c r="AH34" s="801"/>
      <c r="AI34" s="801"/>
      <c r="AJ34" s="801"/>
      <c r="AK34" s="801"/>
      <c r="AL34" s="801"/>
      <c r="AM34" s="801"/>
      <c r="AN34" s="801"/>
      <c r="AO34" s="801"/>
      <c r="AP34" s="801"/>
      <c r="AQ34" s="801"/>
      <c r="AR34" s="801"/>
      <c r="AS34" s="801"/>
      <c r="AT34" s="801"/>
      <c r="AU34" s="801"/>
      <c r="AV34" s="801"/>
      <c r="AW34" s="801"/>
      <c r="AX34" s="801"/>
      <c r="AY34" s="801"/>
      <c r="AZ34" s="801"/>
      <c r="BA34" s="801"/>
      <c r="BB34" s="801"/>
      <c r="BC34" s="801"/>
    </row>
    <row r="35" spans="1:55" ht="9.9" customHeight="1" x14ac:dyDescent="0.25">
      <c r="A35" s="3876"/>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801"/>
      <c r="AT35" s="801"/>
      <c r="AU35" s="801"/>
      <c r="AV35" s="801"/>
      <c r="AW35" s="801"/>
      <c r="AX35" s="801"/>
      <c r="AY35" s="801"/>
      <c r="AZ35" s="801"/>
      <c r="BA35" s="801"/>
      <c r="BB35" s="801"/>
      <c r="BC35" s="801"/>
    </row>
    <row r="36" spans="1:55" ht="9.9" customHeight="1" x14ac:dyDescent="0.3">
      <c r="AJ36" s="801"/>
      <c r="AK36" s="801"/>
      <c r="AL36" s="801"/>
      <c r="AM36" s="801"/>
      <c r="AN36" s="801"/>
      <c r="AO36" s="801"/>
      <c r="AP36" s="801"/>
      <c r="AQ36" s="801"/>
      <c r="AR36" s="801"/>
      <c r="AS36" s="801"/>
      <c r="AT36" s="801"/>
      <c r="AU36" s="801"/>
      <c r="AV36" s="801"/>
      <c r="AW36" s="801"/>
      <c r="AX36" s="801"/>
      <c r="AY36" s="801"/>
      <c r="AZ36" s="801"/>
      <c r="BA36" s="801"/>
      <c r="BB36" s="801"/>
      <c r="BC36" s="801"/>
    </row>
    <row r="37" spans="1:55" ht="9.9" customHeight="1" x14ac:dyDescent="0.3">
      <c r="AJ37" s="801"/>
      <c r="AK37" s="801"/>
      <c r="AL37" s="801"/>
      <c r="AM37" s="801"/>
      <c r="AN37" s="801"/>
      <c r="AO37" s="801"/>
      <c r="AP37" s="801"/>
      <c r="AQ37" s="801"/>
      <c r="AR37" s="801"/>
      <c r="AS37" s="801"/>
      <c r="AT37" s="801"/>
      <c r="AU37" s="801"/>
      <c r="AV37" s="801"/>
      <c r="AW37" s="801"/>
      <c r="AX37" s="801"/>
      <c r="AY37" s="801"/>
      <c r="AZ37" s="801"/>
      <c r="BA37" s="801"/>
      <c r="BB37" s="801"/>
      <c r="BC37" s="801"/>
    </row>
    <row r="38" spans="1:55" ht="9.9" customHeight="1" x14ac:dyDescent="0.3">
      <c r="AJ38" s="801"/>
      <c r="AK38" s="801"/>
      <c r="AL38" s="801"/>
      <c r="AM38" s="801"/>
      <c r="AN38" s="801"/>
      <c r="AO38" s="801"/>
      <c r="AP38" s="801"/>
      <c r="AQ38" s="801"/>
      <c r="AR38" s="801"/>
      <c r="AS38" s="801"/>
      <c r="AT38" s="801"/>
      <c r="AU38" s="801"/>
      <c r="AV38" s="801"/>
      <c r="AW38" s="801"/>
      <c r="AX38" s="801"/>
      <c r="AY38" s="801"/>
      <c r="AZ38" s="801"/>
      <c r="BA38" s="801"/>
      <c r="BB38" s="801"/>
      <c r="BC38" s="801"/>
    </row>
    <row r="39" spans="1:55" ht="9.9" customHeight="1" x14ac:dyDescent="0.3">
      <c r="AJ39" s="801"/>
      <c r="AK39" s="801"/>
      <c r="AL39" s="801"/>
      <c r="AM39" s="801"/>
      <c r="AN39" s="801"/>
      <c r="AO39" s="801"/>
      <c r="AP39" s="801"/>
      <c r="AQ39" s="801"/>
      <c r="AR39" s="801"/>
      <c r="AS39" s="801"/>
      <c r="AT39" s="801"/>
      <c r="AU39" s="801"/>
      <c r="AV39" s="801"/>
      <c r="AW39" s="801"/>
      <c r="AX39" s="801"/>
      <c r="AY39" s="801"/>
      <c r="AZ39" s="801"/>
      <c r="BA39" s="801"/>
      <c r="BB39" s="801"/>
      <c r="BC39" s="801"/>
    </row>
    <row r="40" spans="1:55" ht="9.9" customHeight="1" x14ac:dyDescent="0.3">
      <c r="AJ40" s="801"/>
      <c r="AK40" s="801"/>
      <c r="AL40" s="801"/>
      <c r="AM40" s="801"/>
      <c r="AN40" s="801"/>
      <c r="AO40" s="801"/>
      <c r="AP40" s="801"/>
      <c r="AQ40" s="801"/>
      <c r="AR40" s="801"/>
      <c r="AS40" s="801"/>
      <c r="AT40" s="801"/>
      <c r="AU40" s="801"/>
      <c r="AV40" s="801"/>
      <c r="AW40" s="801"/>
      <c r="AX40" s="801"/>
      <c r="AY40" s="801"/>
      <c r="AZ40" s="801"/>
      <c r="BA40" s="801"/>
      <c r="BB40" s="801"/>
      <c r="BC40" s="801"/>
    </row>
    <row r="41" spans="1:55" ht="9.9" customHeight="1" x14ac:dyDescent="0.3">
      <c r="AJ41" s="801"/>
      <c r="AK41" s="801"/>
      <c r="AL41" s="801"/>
      <c r="AM41" s="801"/>
      <c r="AN41" s="801"/>
      <c r="AO41" s="801"/>
      <c r="AP41" s="801"/>
      <c r="AQ41" s="801"/>
      <c r="AR41" s="801"/>
      <c r="AS41" s="801"/>
      <c r="AT41" s="801"/>
      <c r="AU41" s="801"/>
      <c r="AV41" s="801"/>
      <c r="AW41" s="801"/>
      <c r="AX41" s="801"/>
      <c r="AY41" s="801"/>
      <c r="AZ41" s="801"/>
      <c r="BA41" s="801"/>
      <c r="BB41" s="801"/>
      <c r="BC41" s="801"/>
    </row>
    <row r="42" spans="1:55" ht="9.9" customHeight="1" x14ac:dyDescent="0.3">
      <c r="AJ42" s="801"/>
      <c r="AK42" s="801"/>
      <c r="AL42" s="801"/>
      <c r="AM42" s="801"/>
      <c r="AN42" s="801"/>
      <c r="AO42" s="801"/>
      <c r="AP42" s="801"/>
      <c r="AQ42" s="801"/>
      <c r="AR42" s="801"/>
      <c r="AS42" s="801"/>
      <c r="AT42" s="801"/>
      <c r="AU42" s="801"/>
      <c r="AV42" s="801"/>
      <c r="AW42" s="801"/>
      <c r="AX42" s="801"/>
      <c r="AY42" s="801"/>
      <c r="AZ42" s="801"/>
      <c r="BA42" s="801"/>
      <c r="BB42" s="801"/>
      <c r="BC42" s="801"/>
    </row>
    <row r="43" spans="1:55" ht="9.9" customHeight="1" x14ac:dyDescent="0.3">
      <c r="AJ43" s="801"/>
      <c r="AK43" s="801"/>
      <c r="AL43" s="801"/>
      <c r="AM43" s="801"/>
      <c r="AN43" s="801"/>
      <c r="AO43" s="801"/>
      <c r="AP43" s="801"/>
      <c r="AQ43" s="801"/>
      <c r="AR43" s="801"/>
      <c r="AS43" s="801"/>
      <c r="AT43" s="801"/>
      <c r="AU43" s="801"/>
      <c r="AV43" s="801"/>
      <c r="AW43" s="801"/>
      <c r="AX43" s="801"/>
      <c r="AY43" s="801"/>
      <c r="AZ43" s="801"/>
      <c r="BA43" s="801"/>
      <c r="BB43" s="801"/>
      <c r="BC43" s="801"/>
    </row>
    <row r="44" spans="1:55" ht="9.9" customHeight="1" x14ac:dyDescent="0.3">
      <c r="AJ44" s="801"/>
      <c r="AK44" s="801"/>
      <c r="AL44" s="801"/>
      <c r="AM44" s="801"/>
      <c r="AN44" s="801"/>
      <c r="AO44" s="801"/>
      <c r="AP44" s="801"/>
      <c r="AQ44" s="801"/>
      <c r="AR44" s="801"/>
      <c r="AS44" s="801"/>
      <c r="AT44" s="801"/>
      <c r="AU44" s="801"/>
      <c r="AV44" s="801"/>
      <c r="AW44" s="801"/>
      <c r="AX44" s="801"/>
      <c r="AY44" s="801"/>
      <c r="AZ44" s="801"/>
      <c r="BA44" s="801"/>
      <c r="BB44" s="801"/>
      <c r="BC44" s="801"/>
    </row>
    <row r="45" spans="1:55" ht="9.9" customHeight="1" x14ac:dyDescent="0.3"/>
    <row r="46" spans="1:55" ht="9.9" customHeight="1" x14ac:dyDescent="0.3"/>
    <row r="47" spans="1:55" ht="9.9" customHeight="1" x14ac:dyDescent="0.3"/>
    <row r="48" spans="1:55" ht="9.9" customHeight="1" x14ac:dyDescent="0.3"/>
    <row r="49" ht="9.9" customHeight="1" x14ac:dyDescent="0.3"/>
    <row r="50" ht="9.9" customHeight="1" x14ac:dyDescent="0.3"/>
  </sheetData>
  <mergeCells count="7">
    <mergeCell ref="Q4:S4"/>
    <mergeCell ref="A1:E1"/>
    <mergeCell ref="B4:D4"/>
    <mergeCell ref="E4:G4"/>
    <mergeCell ref="H4:J4"/>
    <mergeCell ref="K4:M4"/>
    <mergeCell ref="N4:P4"/>
  </mergeCells>
  <hyperlinks>
    <hyperlink ref="A1" location="CONTENT!A1" display="Back to Table of Contents" xr:uid="{84CA02C1-497F-4145-829B-F37E42CECB31}"/>
    <hyperlink ref="A1:E1" location="CONTENT!B90" display="Back to Table of Contents" xr:uid="{7F951BB3-C571-4C9B-8F46-A945D6B74D04}"/>
  </hyperlinks>
  <pageMargins left="0.7" right="0.7" top="0.75" bottom="0.75" header="0.3" footer="0.3"/>
  <ignoredErrors>
    <ignoredError sqref="B4:S4"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3759B-AB76-4D31-9045-4DAE11DE8106}">
  <dimension ref="A1:BH155"/>
  <sheetViews>
    <sheetView workbookViewId="0">
      <selection sqref="A1:E1"/>
    </sheetView>
  </sheetViews>
  <sheetFormatPr defaultColWidth="8" defaultRowHeight="13.2" x14ac:dyDescent="0.25"/>
  <cols>
    <col min="1" max="1" width="31.3984375" style="3877" customWidth="1"/>
    <col min="2" max="7" width="8.5" style="3877" customWidth="1"/>
    <col min="8" max="8" width="8.09765625" style="3877" bestFit="1" customWidth="1"/>
    <col min="9" max="10" width="8.5" style="3877" customWidth="1"/>
    <col min="11" max="11" width="9.3984375" style="3877" customWidth="1"/>
    <col min="12" max="16384" width="8" style="3877"/>
  </cols>
  <sheetData>
    <row r="1" spans="1:60" s="801" customFormat="1" ht="17.25" customHeight="1" x14ac:dyDescent="0.25">
      <c r="A1" s="6084" t="s">
        <v>1649</v>
      </c>
      <c r="B1" s="6084"/>
      <c r="C1" s="6084"/>
      <c r="D1" s="6084"/>
      <c r="E1" s="6084"/>
      <c r="O1" s="3877"/>
    </row>
    <row r="2" spans="1:60" s="3881" customFormat="1" ht="25.5" customHeight="1" x14ac:dyDescent="0.25">
      <c r="A2" s="3878" t="s">
        <v>4068</v>
      </c>
      <c r="B2" s="3879"/>
      <c r="C2" s="3879"/>
      <c r="D2" s="3880"/>
      <c r="E2" s="3880"/>
      <c r="F2" s="3880"/>
      <c r="H2" s="3880"/>
      <c r="I2" s="3880"/>
      <c r="M2" s="3882" t="s">
        <v>3907</v>
      </c>
      <c r="O2" s="3877"/>
      <c r="P2" s="801"/>
      <c r="Q2" s="801"/>
      <c r="R2" s="801"/>
      <c r="S2" s="801"/>
      <c r="T2" s="801"/>
      <c r="U2" s="801"/>
      <c r="V2" s="801"/>
      <c r="W2" s="801"/>
      <c r="X2" s="801"/>
      <c r="Y2" s="801"/>
      <c r="Z2" s="801"/>
      <c r="AA2" s="801"/>
      <c r="AB2" s="801"/>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row>
    <row r="3" spans="1:60" ht="14.25" customHeight="1" x14ac:dyDescent="0.25">
      <c r="A3" s="6094"/>
      <c r="B3" s="6091">
        <v>2021</v>
      </c>
      <c r="C3" s="6092"/>
      <c r="D3" s="6093"/>
      <c r="E3" s="6091">
        <v>2022</v>
      </c>
      <c r="F3" s="6092"/>
      <c r="G3" s="6093"/>
      <c r="H3" s="6091" t="s">
        <v>4069</v>
      </c>
      <c r="I3" s="6092"/>
      <c r="J3" s="6093"/>
      <c r="K3" s="6091" t="s">
        <v>4070</v>
      </c>
      <c r="L3" s="6092"/>
      <c r="M3" s="6093"/>
      <c r="N3" s="3883"/>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row>
    <row r="4" spans="1:60" ht="26.4" x14ac:dyDescent="0.25">
      <c r="A4" s="6095"/>
      <c r="B4" s="3884" t="s">
        <v>4071</v>
      </c>
      <c r="C4" s="3884" t="s">
        <v>4072</v>
      </c>
      <c r="D4" s="3885" t="s">
        <v>489</v>
      </c>
      <c r="E4" s="3884" t="s">
        <v>4071</v>
      </c>
      <c r="F4" s="3884" t="s">
        <v>4072</v>
      </c>
      <c r="G4" s="3885" t="s">
        <v>489</v>
      </c>
      <c r="H4" s="3886" t="s">
        <v>4071</v>
      </c>
      <c r="I4" s="3886" t="s">
        <v>4072</v>
      </c>
      <c r="J4" s="3887" t="s">
        <v>489</v>
      </c>
      <c r="K4" s="3886" t="s">
        <v>4071</v>
      </c>
      <c r="L4" s="3886" t="s">
        <v>4072</v>
      </c>
      <c r="M4" s="3887" t="s">
        <v>489</v>
      </c>
      <c r="N4" s="3888"/>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row>
    <row r="5" spans="1:60" x14ac:dyDescent="0.25">
      <c r="A5" s="3889" t="s">
        <v>4073</v>
      </c>
      <c r="B5" s="3890">
        <v>416831.4</v>
      </c>
      <c r="C5" s="3890">
        <v>480500.6</v>
      </c>
      <c r="D5" s="3890">
        <v>-63669.200000000012</v>
      </c>
      <c r="E5" s="3890">
        <v>623366.875</v>
      </c>
      <c r="F5" s="3890">
        <v>688738.77099999995</v>
      </c>
      <c r="G5" s="3890">
        <v>-65371.896000000008</v>
      </c>
      <c r="H5" s="3891">
        <v>653263.8826598716</v>
      </c>
      <c r="I5" s="3892">
        <v>682785.62065987161</v>
      </c>
      <c r="J5" s="3893">
        <v>-29521.737999999983</v>
      </c>
      <c r="K5" s="3891">
        <v>902089</v>
      </c>
      <c r="L5" s="3892">
        <v>947806.19400000002</v>
      </c>
      <c r="M5" s="3893">
        <v>-45717.194000000018</v>
      </c>
      <c r="N5" s="3894"/>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801"/>
      <c r="AX5" s="801"/>
      <c r="AY5" s="801"/>
      <c r="AZ5" s="801"/>
      <c r="BA5" s="801"/>
      <c r="BB5" s="801"/>
      <c r="BC5" s="801"/>
      <c r="BD5" s="801"/>
      <c r="BE5" s="801"/>
      <c r="BF5" s="801"/>
      <c r="BG5" s="801"/>
      <c r="BH5" s="801"/>
    </row>
    <row r="6" spans="1:60" x14ac:dyDescent="0.25">
      <c r="A6" s="3895" t="s">
        <v>4074</v>
      </c>
      <c r="B6" s="3890">
        <v>133970.4</v>
      </c>
      <c r="C6" s="3890">
        <v>254282.6</v>
      </c>
      <c r="D6" s="3890">
        <v>-120312.20000000001</v>
      </c>
      <c r="E6" s="3890">
        <v>221283</v>
      </c>
      <c r="F6" s="3890">
        <v>355233</v>
      </c>
      <c r="G6" s="3890">
        <v>-133950</v>
      </c>
      <c r="H6" s="3896">
        <v>259547.8826598716</v>
      </c>
      <c r="I6" s="3897">
        <v>363649.6</v>
      </c>
      <c r="J6" s="3898">
        <v>-104101.71734012842</v>
      </c>
      <c r="K6" s="3896">
        <v>285465</v>
      </c>
      <c r="L6" s="3897">
        <v>397231</v>
      </c>
      <c r="M6" s="3898">
        <v>-111766</v>
      </c>
      <c r="N6" s="3894"/>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801"/>
      <c r="AX6" s="801"/>
      <c r="AY6" s="801"/>
      <c r="AZ6" s="801"/>
      <c r="BA6" s="801"/>
      <c r="BB6" s="801"/>
      <c r="BC6" s="801"/>
      <c r="BD6" s="801"/>
      <c r="BE6" s="801"/>
      <c r="BF6" s="801"/>
      <c r="BG6" s="801"/>
      <c r="BH6" s="801"/>
    </row>
    <row r="7" spans="1:60" x14ac:dyDescent="0.25">
      <c r="A7" s="3895" t="s">
        <v>4075</v>
      </c>
      <c r="B7" s="3890">
        <v>81992</v>
      </c>
      <c r="C7" s="3890">
        <v>194313</v>
      </c>
      <c r="D7" s="3890">
        <v>-112321</v>
      </c>
      <c r="E7" s="3890">
        <v>105524</v>
      </c>
      <c r="F7" s="3890">
        <v>265404</v>
      </c>
      <c r="G7" s="3890">
        <v>-159880</v>
      </c>
      <c r="H7" s="3896">
        <v>104139</v>
      </c>
      <c r="I7" s="3897">
        <v>267210</v>
      </c>
      <c r="J7" s="3898">
        <v>-163071</v>
      </c>
      <c r="K7" s="3896">
        <v>109767</v>
      </c>
      <c r="L7" s="3897">
        <v>79216</v>
      </c>
      <c r="M7" s="3898">
        <v>30551</v>
      </c>
      <c r="N7" s="3894"/>
      <c r="P7" s="801"/>
      <c r="Q7" s="801"/>
      <c r="R7" s="801"/>
      <c r="S7" s="801"/>
      <c r="T7" s="801"/>
      <c r="U7" s="801"/>
      <c r="V7" s="801"/>
      <c r="W7" s="801"/>
      <c r="X7" s="801"/>
      <c r="Y7" s="801"/>
      <c r="Z7" s="801"/>
      <c r="AA7" s="801"/>
      <c r="AB7" s="801"/>
      <c r="AC7" s="801"/>
      <c r="AD7" s="801"/>
      <c r="AE7" s="801"/>
      <c r="AF7" s="801"/>
      <c r="AG7" s="801"/>
      <c r="AH7" s="801"/>
      <c r="AI7" s="801"/>
      <c r="AJ7" s="801"/>
      <c r="AK7" s="801"/>
      <c r="AL7" s="801"/>
      <c r="AM7" s="801"/>
      <c r="AN7" s="801"/>
      <c r="AO7" s="801"/>
      <c r="AP7" s="801"/>
      <c r="AQ7" s="801"/>
      <c r="AR7" s="801"/>
      <c r="AS7" s="801"/>
      <c r="AT7" s="801"/>
      <c r="AU7" s="801"/>
      <c r="AV7" s="801"/>
      <c r="AW7" s="801"/>
      <c r="AX7" s="801"/>
      <c r="AY7" s="801"/>
      <c r="AZ7" s="801"/>
      <c r="BA7" s="801"/>
      <c r="BB7" s="801"/>
      <c r="BC7" s="801"/>
      <c r="BD7" s="801"/>
      <c r="BE7" s="801"/>
      <c r="BF7" s="801"/>
      <c r="BG7" s="801"/>
      <c r="BH7" s="801"/>
    </row>
    <row r="8" spans="1:60" x14ac:dyDescent="0.25">
      <c r="A8" s="3899" t="s">
        <v>4076</v>
      </c>
      <c r="B8" s="3900">
        <v>81992</v>
      </c>
      <c r="C8" s="3900">
        <v>193391</v>
      </c>
      <c r="D8" s="3900">
        <v>-111399</v>
      </c>
      <c r="E8" s="3900">
        <v>105524</v>
      </c>
      <c r="F8" s="3900">
        <v>264101</v>
      </c>
      <c r="G8" s="3900">
        <v>-158577</v>
      </c>
      <c r="H8" s="3901">
        <v>104139</v>
      </c>
      <c r="I8" s="3902">
        <v>265605</v>
      </c>
      <c r="J8" s="3903">
        <v>-161466</v>
      </c>
      <c r="K8" s="3901">
        <v>109767</v>
      </c>
      <c r="L8" s="3902">
        <v>78844</v>
      </c>
      <c r="M8" s="3903">
        <v>30923</v>
      </c>
      <c r="N8" s="3904"/>
      <c r="P8" s="801"/>
      <c r="Q8" s="801"/>
      <c r="R8" s="801"/>
      <c r="S8" s="801"/>
      <c r="T8" s="801"/>
      <c r="U8" s="801"/>
      <c r="V8" s="801"/>
      <c r="W8" s="801"/>
      <c r="X8" s="801"/>
      <c r="Y8" s="801"/>
      <c r="Z8" s="801"/>
      <c r="AA8" s="801"/>
      <c r="AB8" s="801"/>
      <c r="AC8" s="801"/>
      <c r="AD8" s="801"/>
      <c r="AE8" s="801"/>
      <c r="AF8" s="801"/>
      <c r="AG8" s="801"/>
      <c r="AH8" s="801"/>
      <c r="AI8" s="801"/>
      <c r="AJ8" s="801"/>
      <c r="AK8" s="801"/>
      <c r="AL8" s="801"/>
      <c r="AM8" s="801"/>
      <c r="AN8" s="801"/>
      <c r="AO8" s="801"/>
      <c r="AP8" s="801"/>
      <c r="AQ8" s="801"/>
      <c r="AR8" s="801"/>
      <c r="AS8" s="801"/>
      <c r="AT8" s="801"/>
      <c r="AU8" s="801"/>
      <c r="AV8" s="801"/>
      <c r="AW8" s="801"/>
      <c r="AX8" s="801"/>
      <c r="AY8" s="801"/>
      <c r="AZ8" s="801"/>
      <c r="BA8" s="801"/>
      <c r="BB8" s="801"/>
      <c r="BC8" s="801"/>
      <c r="BD8" s="801"/>
      <c r="BE8" s="801"/>
      <c r="BF8" s="801"/>
      <c r="BG8" s="801"/>
      <c r="BH8" s="801"/>
    </row>
    <row r="9" spans="1:60" x14ac:dyDescent="0.25">
      <c r="A9" s="3905" t="s">
        <v>4077</v>
      </c>
      <c r="B9" s="3906">
        <v>17757</v>
      </c>
      <c r="C9" s="3906">
        <v>0</v>
      </c>
      <c r="D9" s="3906">
        <v>17757</v>
      </c>
      <c r="E9" s="3906">
        <v>22108</v>
      </c>
      <c r="F9" s="3906">
        <v>0</v>
      </c>
      <c r="G9" s="3906">
        <v>22108</v>
      </c>
      <c r="H9" s="3907">
        <v>23224</v>
      </c>
      <c r="I9" s="3908">
        <v>0</v>
      </c>
      <c r="J9" s="3909">
        <v>23224</v>
      </c>
      <c r="K9" s="3907">
        <v>20452</v>
      </c>
      <c r="L9" s="3908"/>
      <c r="M9" s="3909">
        <v>20452</v>
      </c>
      <c r="N9" s="3910"/>
      <c r="P9" s="801"/>
      <c r="Q9" s="801"/>
      <c r="R9" s="801"/>
      <c r="S9" s="801"/>
      <c r="T9" s="801"/>
      <c r="U9" s="801"/>
      <c r="V9" s="801"/>
      <c r="W9" s="801"/>
      <c r="X9" s="801"/>
      <c r="Y9" s="801"/>
      <c r="Z9" s="801"/>
      <c r="AA9" s="801"/>
      <c r="AB9" s="801"/>
      <c r="AC9" s="801"/>
      <c r="AD9" s="801"/>
      <c r="AE9" s="801"/>
      <c r="AF9" s="801"/>
      <c r="AG9" s="801"/>
      <c r="AH9" s="801"/>
      <c r="AI9" s="801"/>
      <c r="AJ9" s="801"/>
      <c r="AK9" s="801"/>
      <c r="AL9" s="801"/>
      <c r="AM9" s="801"/>
      <c r="AN9" s="801"/>
      <c r="AO9" s="801"/>
      <c r="AP9" s="801"/>
      <c r="AQ9" s="801"/>
      <c r="AR9" s="801"/>
      <c r="AS9" s="801"/>
      <c r="AT9" s="801"/>
      <c r="AU9" s="801"/>
      <c r="AV9" s="801"/>
      <c r="AW9" s="801"/>
      <c r="AX9" s="801"/>
      <c r="AY9" s="801"/>
      <c r="AZ9" s="801"/>
      <c r="BA9" s="801"/>
      <c r="BB9" s="801"/>
      <c r="BC9" s="801"/>
      <c r="BD9" s="801"/>
      <c r="BE9" s="801"/>
      <c r="BF9" s="801"/>
      <c r="BG9" s="801"/>
      <c r="BH9" s="801"/>
    </row>
    <row r="10" spans="1:60" x14ac:dyDescent="0.25">
      <c r="A10" s="3899" t="s">
        <v>4078</v>
      </c>
      <c r="B10" s="3900">
        <v>0</v>
      </c>
      <c r="C10" s="3900">
        <v>922</v>
      </c>
      <c r="D10" s="3900">
        <v>-922</v>
      </c>
      <c r="E10" s="3900">
        <v>0</v>
      </c>
      <c r="F10" s="3900">
        <v>1303</v>
      </c>
      <c r="G10" s="3900">
        <v>-1303</v>
      </c>
      <c r="H10" s="3911">
        <v>0</v>
      </c>
      <c r="I10" s="3912">
        <v>1605</v>
      </c>
      <c r="J10" s="3903">
        <v>-1605</v>
      </c>
      <c r="K10" s="3911">
        <v>0</v>
      </c>
      <c r="L10" s="3912">
        <v>372</v>
      </c>
      <c r="M10" s="3903">
        <v>-372</v>
      </c>
      <c r="N10" s="3904"/>
      <c r="P10" s="801"/>
      <c r="Q10" s="801"/>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801"/>
      <c r="AQ10" s="801"/>
      <c r="AR10" s="801"/>
      <c r="AS10" s="801"/>
      <c r="AT10" s="801"/>
      <c r="AU10" s="801"/>
      <c r="AV10" s="801"/>
      <c r="AW10" s="801"/>
      <c r="AX10" s="801"/>
      <c r="AY10" s="801"/>
      <c r="AZ10" s="801"/>
      <c r="BA10" s="801"/>
      <c r="BB10" s="801"/>
      <c r="BC10" s="801"/>
      <c r="BD10" s="801"/>
      <c r="BE10" s="801"/>
      <c r="BF10" s="801"/>
      <c r="BG10" s="801"/>
      <c r="BH10" s="801"/>
    </row>
    <row r="11" spans="1:60" x14ac:dyDescent="0.25">
      <c r="A11" s="3895" t="s">
        <v>4079</v>
      </c>
      <c r="B11" s="3890">
        <v>51978.400000000001</v>
      </c>
      <c r="C11" s="3890">
        <v>59969.599999999999</v>
      </c>
      <c r="D11" s="3890">
        <v>-7991.2000000000007</v>
      </c>
      <c r="E11" s="3890">
        <v>115759</v>
      </c>
      <c r="F11" s="3890">
        <v>89829</v>
      </c>
      <c r="G11" s="3890">
        <v>25930</v>
      </c>
      <c r="H11" s="3913">
        <v>155408.8826598716</v>
      </c>
      <c r="I11" s="3897">
        <v>96439.6</v>
      </c>
      <c r="J11" s="3898">
        <v>58969.282659871576</v>
      </c>
      <c r="K11" s="3913">
        <v>175698</v>
      </c>
      <c r="L11" s="3897">
        <v>27995</v>
      </c>
      <c r="M11" s="3898">
        <v>147703</v>
      </c>
      <c r="N11" s="3894"/>
      <c r="P11" s="801"/>
      <c r="Q11" s="801"/>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801"/>
      <c r="AQ11" s="801"/>
      <c r="AR11" s="801"/>
      <c r="AS11" s="801"/>
      <c r="AT11" s="801"/>
      <c r="AU11" s="801"/>
      <c r="AV11" s="801"/>
      <c r="AW11" s="801"/>
      <c r="AX11" s="801"/>
      <c r="AY11" s="801"/>
      <c r="AZ11" s="801"/>
      <c r="BA11" s="801"/>
      <c r="BB11" s="801"/>
      <c r="BC11" s="801"/>
      <c r="BD11" s="801"/>
      <c r="BE11" s="801"/>
      <c r="BF11" s="801"/>
      <c r="BG11" s="801"/>
      <c r="BH11" s="801"/>
    </row>
    <row r="12" spans="1:60" x14ac:dyDescent="0.25">
      <c r="A12" s="3895" t="s">
        <v>4080</v>
      </c>
      <c r="B12" s="3890">
        <v>61</v>
      </c>
      <c r="C12" s="3890">
        <v>1924</v>
      </c>
      <c r="D12" s="3890">
        <v>-1863</v>
      </c>
      <c r="E12" s="3890">
        <v>110</v>
      </c>
      <c r="F12" s="3890">
        <v>1890</v>
      </c>
      <c r="G12" s="3890">
        <v>-1780</v>
      </c>
      <c r="H12" s="3913">
        <v>82</v>
      </c>
      <c r="I12" s="3897">
        <v>3441</v>
      </c>
      <c r="J12" s="3898">
        <v>-3359</v>
      </c>
      <c r="K12" s="3913">
        <v>63</v>
      </c>
      <c r="L12" s="3897">
        <v>904</v>
      </c>
      <c r="M12" s="3898">
        <v>-841</v>
      </c>
      <c r="N12" s="3894"/>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row>
    <row r="13" spans="1:60" x14ac:dyDescent="0.25">
      <c r="A13" s="3895" t="s">
        <v>1122</v>
      </c>
      <c r="B13" s="3890">
        <v>3963</v>
      </c>
      <c r="C13" s="3890">
        <v>20613.599999999999</v>
      </c>
      <c r="D13" s="3890">
        <v>-16650.599999999999</v>
      </c>
      <c r="E13" s="3890">
        <v>13392</v>
      </c>
      <c r="F13" s="3890">
        <v>32197</v>
      </c>
      <c r="G13" s="3890">
        <v>-18805</v>
      </c>
      <c r="H13" s="3913">
        <v>18242</v>
      </c>
      <c r="I13" s="3897">
        <v>26646</v>
      </c>
      <c r="J13" s="3898">
        <v>-8404</v>
      </c>
      <c r="K13" s="3913">
        <v>18874</v>
      </c>
      <c r="L13" s="3897">
        <v>9318</v>
      </c>
      <c r="M13" s="3898">
        <v>9556</v>
      </c>
      <c r="N13" s="3894"/>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1"/>
      <c r="BH13" s="801"/>
    </row>
    <row r="14" spans="1:60" x14ac:dyDescent="0.25">
      <c r="A14" s="3905" t="s">
        <v>4081</v>
      </c>
      <c r="B14" s="3900">
        <v>1197</v>
      </c>
      <c r="C14" s="3900">
        <v>773</v>
      </c>
      <c r="D14" s="3900">
        <v>424</v>
      </c>
      <c r="E14" s="3900">
        <v>8214</v>
      </c>
      <c r="F14" s="3900">
        <v>2560</v>
      </c>
      <c r="G14" s="3900">
        <v>5654</v>
      </c>
      <c r="H14" s="3911">
        <v>12108</v>
      </c>
      <c r="I14" s="3912">
        <v>3014</v>
      </c>
      <c r="J14" s="3903">
        <v>9094</v>
      </c>
      <c r="K14" s="3911">
        <v>13467</v>
      </c>
      <c r="L14" s="3912">
        <v>914</v>
      </c>
      <c r="M14" s="3903">
        <v>12553</v>
      </c>
      <c r="N14" s="3904"/>
      <c r="P14" s="801"/>
      <c r="Q14" s="801"/>
      <c r="R14" s="801"/>
      <c r="S14" s="801"/>
      <c r="T14" s="801"/>
      <c r="U14" s="801"/>
      <c r="V14" s="801"/>
      <c r="W14" s="801"/>
      <c r="X14" s="801"/>
      <c r="Y14" s="801"/>
      <c r="Z14" s="801"/>
      <c r="AA14" s="801"/>
      <c r="AB14" s="801"/>
      <c r="AC14" s="801"/>
      <c r="AD14" s="801"/>
      <c r="AE14" s="801"/>
      <c r="AF14" s="801"/>
      <c r="AG14" s="801"/>
      <c r="AH14" s="801"/>
      <c r="AI14" s="801"/>
      <c r="AJ14" s="801"/>
      <c r="AK14" s="801"/>
      <c r="AL14" s="801"/>
      <c r="AM14" s="801"/>
      <c r="AN14" s="801"/>
      <c r="AO14" s="801"/>
      <c r="AP14" s="801"/>
      <c r="AQ14" s="801"/>
      <c r="AR14" s="801"/>
      <c r="AS14" s="801"/>
      <c r="AT14" s="801"/>
      <c r="AU14" s="801"/>
      <c r="AV14" s="801"/>
      <c r="AW14" s="801"/>
      <c r="AX14" s="801"/>
      <c r="AY14" s="801"/>
      <c r="AZ14" s="801"/>
      <c r="BA14" s="801"/>
      <c r="BB14" s="801"/>
      <c r="BC14" s="801"/>
      <c r="BD14" s="801"/>
      <c r="BE14" s="801"/>
      <c r="BF14" s="801"/>
      <c r="BG14" s="801"/>
      <c r="BH14" s="801"/>
    </row>
    <row r="15" spans="1:60" x14ac:dyDescent="0.25">
      <c r="A15" s="3905" t="s">
        <v>4082</v>
      </c>
      <c r="B15" s="3900">
        <v>620</v>
      </c>
      <c r="C15" s="3900">
        <v>18438.599999999999</v>
      </c>
      <c r="D15" s="3900">
        <v>-17818.599999999999</v>
      </c>
      <c r="E15" s="3900">
        <v>1437</v>
      </c>
      <c r="F15" s="3900">
        <v>26241</v>
      </c>
      <c r="G15" s="3900">
        <v>-24804</v>
      </c>
      <c r="H15" s="3911">
        <v>1063</v>
      </c>
      <c r="I15" s="3912">
        <v>17979</v>
      </c>
      <c r="J15" s="3903">
        <v>-16916</v>
      </c>
      <c r="K15" s="3911">
        <v>1263</v>
      </c>
      <c r="L15" s="3912">
        <v>7244</v>
      </c>
      <c r="M15" s="3903">
        <v>-5981</v>
      </c>
      <c r="N15" s="3904"/>
      <c r="P15" s="801"/>
      <c r="Q15" s="801"/>
      <c r="R15" s="801"/>
      <c r="S15" s="801"/>
      <c r="T15" s="801"/>
      <c r="U15" s="801"/>
      <c r="V15" s="801"/>
      <c r="W15" s="801"/>
      <c r="X15" s="801"/>
      <c r="Y15" s="801"/>
      <c r="Z15" s="801"/>
      <c r="AA15" s="801"/>
      <c r="AB15" s="801"/>
      <c r="AC15" s="801"/>
      <c r="AD15" s="801"/>
      <c r="AE15" s="801"/>
      <c r="AF15" s="801"/>
      <c r="AG15" s="801"/>
      <c r="AH15" s="801"/>
      <c r="AI15" s="801"/>
      <c r="AJ15" s="801"/>
      <c r="AK15" s="801"/>
      <c r="AL15" s="801"/>
      <c r="AM15" s="801"/>
      <c r="AN15" s="801"/>
      <c r="AO15" s="801"/>
      <c r="AP15" s="801"/>
      <c r="AQ15" s="801"/>
      <c r="AR15" s="801"/>
      <c r="AS15" s="801"/>
      <c r="AT15" s="801"/>
      <c r="AU15" s="801"/>
      <c r="AV15" s="801"/>
      <c r="AW15" s="801"/>
      <c r="AX15" s="801"/>
      <c r="AY15" s="801"/>
      <c r="AZ15" s="801"/>
      <c r="BA15" s="801"/>
      <c r="BB15" s="801"/>
      <c r="BC15" s="801"/>
      <c r="BD15" s="801"/>
      <c r="BE15" s="801"/>
      <c r="BF15" s="801"/>
      <c r="BG15" s="801"/>
      <c r="BH15" s="801"/>
    </row>
    <row r="16" spans="1:60" x14ac:dyDescent="0.25">
      <c r="A16" s="3905" t="s">
        <v>1661</v>
      </c>
      <c r="B16" s="3900">
        <v>1683</v>
      </c>
      <c r="C16" s="3900">
        <v>1219</v>
      </c>
      <c r="D16" s="3900">
        <v>464</v>
      </c>
      <c r="E16" s="3900">
        <v>3291</v>
      </c>
      <c r="F16" s="3900">
        <v>3115</v>
      </c>
      <c r="G16" s="3900">
        <v>176</v>
      </c>
      <c r="H16" s="3911">
        <v>4616</v>
      </c>
      <c r="I16" s="3912">
        <v>5323</v>
      </c>
      <c r="J16" s="3903">
        <v>-707</v>
      </c>
      <c r="K16" s="3911">
        <v>3623</v>
      </c>
      <c r="L16" s="3912">
        <v>1060</v>
      </c>
      <c r="M16" s="3903">
        <v>2563</v>
      </c>
      <c r="N16" s="3904"/>
      <c r="P16" s="801"/>
      <c r="Q16" s="801"/>
      <c r="R16" s="801"/>
      <c r="S16" s="801"/>
      <c r="T16" s="801"/>
      <c r="U16" s="801"/>
      <c r="V16" s="801"/>
      <c r="W16" s="801"/>
      <c r="X16" s="801"/>
      <c r="Y16" s="801"/>
      <c r="Z16" s="801"/>
      <c r="AA16" s="801"/>
      <c r="AB16" s="801"/>
      <c r="AC16" s="801"/>
      <c r="AD16" s="801"/>
      <c r="AE16" s="801"/>
      <c r="AF16" s="801"/>
      <c r="AG16" s="801"/>
      <c r="AH16" s="801"/>
      <c r="AI16" s="801"/>
      <c r="AJ16" s="801"/>
      <c r="AK16" s="801"/>
      <c r="AL16" s="801"/>
      <c r="AM16" s="801"/>
      <c r="AN16" s="801"/>
      <c r="AO16" s="801"/>
      <c r="AP16" s="801"/>
      <c r="AQ16" s="801"/>
      <c r="AR16" s="801"/>
      <c r="AS16" s="801"/>
      <c r="AT16" s="801"/>
      <c r="AU16" s="801"/>
      <c r="AV16" s="801"/>
      <c r="AW16" s="801"/>
      <c r="AX16" s="801"/>
      <c r="AY16" s="801"/>
      <c r="AZ16" s="801"/>
      <c r="BA16" s="801"/>
      <c r="BB16" s="801"/>
      <c r="BC16" s="801"/>
      <c r="BD16" s="801"/>
      <c r="BE16" s="801"/>
      <c r="BF16" s="801"/>
      <c r="BG16" s="801"/>
      <c r="BH16" s="801"/>
    </row>
    <row r="17" spans="1:60" x14ac:dyDescent="0.25">
      <c r="A17" s="3905" t="s">
        <v>4083</v>
      </c>
      <c r="B17" s="3900">
        <v>463</v>
      </c>
      <c r="C17" s="3900">
        <v>183</v>
      </c>
      <c r="D17" s="3900">
        <v>280</v>
      </c>
      <c r="E17" s="3900">
        <v>450</v>
      </c>
      <c r="F17" s="3900">
        <v>281</v>
      </c>
      <c r="G17" s="3900">
        <v>169</v>
      </c>
      <c r="H17" s="3911">
        <v>455</v>
      </c>
      <c r="I17" s="3912">
        <v>330</v>
      </c>
      <c r="J17" s="3903">
        <v>125</v>
      </c>
      <c r="K17" s="3911">
        <v>521</v>
      </c>
      <c r="L17" s="3912">
        <v>100</v>
      </c>
      <c r="M17" s="3903">
        <v>421</v>
      </c>
      <c r="N17" s="3904"/>
      <c r="P17" s="801"/>
      <c r="Q17" s="801"/>
      <c r="R17" s="801"/>
      <c r="S17" s="801"/>
      <c r="T17" s="801"/>
      <c r="U17" s="801"/>
      <c r="V17" s="801"/>
      <c r="W17" s="801"/>
      <c r="X17" s="801"/>
      <c r="Y17" s="801"/>
      <c r="Z17" s="801"/>
      <c r="AA17" s="801"/>
      <c r="AB17" s="801"/>
      <c r="AC17" s="801"/>
      <c r="AD17" s="801"/>
      <c r="AE17" s="801"/>
      <c r="AF17" s="801"/>
      <c r="AG17" s="801"/>
      <c r="AH17" s="801"/>
      <c r="AI17" s="801"/>
      <c r="AJ17" s="801"/>
      <c r="AK17" s="801"/>
      <c r="AL17" s="801"/>
      <c r="AM17" s="801"/>
      <c r="AN17" s="801"/>
      <c r="AO17" s="801"/>
      <c r="AP17" s="801"/>
      <c r="AQ17" s="801"/>
      <c r="AR17" s="801"/>
      <c r="AS17" s="801"/>
      <c r="AT17" s="801"/>
      <c r="AU17" s="801"/>
      <c r="AV17" s="801"/>
      <c r="AW17" s="801"/>
      <c r="AX17" s="801"/>
      <c r="AY17" s="801"/>
      <c r="AZ17" s="801"/>
      <c r="BA17" s="801"/>
      <c r="BB17" s="801"/>
      <c r="BC17" s="801"/>
      <c r="BD17" s="801"/>
      <c r="BE17" s="801"/>
      <c r="BF17" s="801"/>
      <c r="BG17" s="801"/>
      <c r="BH17" s="801"/>
    </row>
    <row r="18" spans="1:60" x14ac:dyDescent="0.25">
      <c r="A18" s="3895" t="s">
        <v>4084</v>
      </c>
      <c r="B18" s="3890">
        <v>15252</v>
      </c>
      <c r="C18" s="3890">
        <v>5209</v>
      </c>
      <c r="D18" s="3890">
        <v>10043</v>
      </c>
      <c r="E18" s="3890">
        <v>64846</v>
      </c>
      <c r="F18" s="3890">
        <v>16615</v>
      </c>
      <c r="G18" s="3890">
        <v>48231</v>
      </c>
      <c r="H18" s="3913">
        <v>85993</v>
      </c>
      <c r="I18" s="3897">
        <v>22647</v>
      </c>
      <c r="J18" s="3898">
        <v>63346</v>
      </c>
      <c r="K18" s="3913">
        <v>93574</v>
      </c>
      <c r="L18" s="3897">
        <v>7087</v>
      </c>
      <c r="M18" s="3898">
        <v>86487</v>
      </c>
      <c r="N18" s="3894"/>
      <c r="P18" s="801"/>
      <c r="Q18" s="801"/>
      <c r="R18" s="801"/>
      <c r="S18" s="801"/>
      <c r="T18" s="801"/>
      <c r="U18" s="801"/>
      <c r="V18" s="801"/>
      <c r="W18" s="801"/>
      <c r="X18" s="801"/>
      <c r="Y18" s="801"/>
      <c r="Z18" s="801"/>
      <c r="AA18" s="801"/>
      <c r="AB18" s="801"/>
      <c r="AC18" s="801"/>
      <c r="AD18" s="801"/>
      <c r="AE18" s="801"/>
      <c r="AF18" s="801"/>
      <c r="AG18" s="801"/>
      <c r="AH18" s="801"/>
      <c r="AI18" s="801"/>
      <c r="AJ18" s="801"/>
      <c r="AK18" s="801"/>
      <c r="AL18" s="801"/>
      <c r="AM18" s="801"/>
      <c r="AN18" s="801"/>
      <c r="AO18" s="801"/>
      <c r="AP18" s="801"/>
      <c r="AQ18" s="801"/>
      <c r="AR18" s="801"/>
      <c r="AS18" s="801"/>
      <c r="AT18" s="801"/>
      <c r="AU18" s="801"/>
      <c r="AV18" s="801"/>
      <c r="AW18" s="801"/>
      <c r="AX18" s="801"/>
      <c r="AY18" s="801"/>
      <c r="AZ18" s="801"/>
      <c r="BA18" s="801"/>
      <c r="BB18" s="801"/>
      <c r="BC18" s="801"/>
      <c r="BD18" s="801"/>
      <c r="BE18" s="801"/>
      <c r="BF18" s="801"/>
      <c r="BG18" s="801"/>
      <c r="BH18" s="801"/>
    </row>
    <row r="19" spans="1:60" x14ac:dyDescent="0.25">
      <c r="A19" s="3905" t="s">
        <v>3373</v>
      </c>
      <c r="B19" s="3900">
        <v>393</v>
      </c>
      <c r="C19" s="3900">
        <v>7</v>
      </c>
      <c r="D19" s="3900">
        <v>386</v>
      </c>
      <c r="E19" s="3900">
        <v>1836</v>
      </c>
      <c r="F19" s="3900">
        <v>357</v>
      </c>
      <c r="G19" s="3900">
        <v>1479</v>
      </c>
      <c r="H19" s="3911">
        <v>2450</v>
      </c>
      <c r="I19" s="3912">
        <v>628</v>
      </c>
      <c r="J19" s="3903">
        <v>1822</v>
      </c>
      <c r="K19" s="3911">
        <v>2465</v>
      </c>
      <c r="L19" s="3912">
        <v>153</v>
      </c>
      <c r="M19" s="3903">
        <v>2312</v>
      </c>
      <c r="N19" s="3904"/>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1"/>
      <c r="AO19" s="801"/>
      <c r="AP19" s="801"/>
      <c r="AQ19" s="801"/>
      <c r="AR19" s="801"/>
      <c r="AS19" s="801"/>
      <c r="AT19" s="801"/>
      <c r="AU19" s="801"/>
      <c r="AV19" s="801"/>
      <c r="AW19" s="801"/>
      <c r="AX19" s="801"/>
      <c r="AY19" s="801"/>
      <c r="AZ19" s="801"/>
      <c r="BA19" s="801"/>
      <c r="BB19" s="801"/>
      <c r="BC19" s="801"/>
      <c r="BD19" s="801"/>
      <c r="BE19" s="801"/>
      <c r="BF19" s="801"/>
      <c r="BG19" s="801"/>
      <c r="BH19" s="801"/>
    </row>
    <row r="20" spans="1:60" x14ac:dyDescent="0.25">
      <c r="A20" s="3905" t="s">
        <v>4085</v>
      </c>
      <c r="B20" s="3900">
        <v>14859</v>
      </c>
      <c r="C20" s="3900">
        <v>5202</v>
      </c>
      <c r="D20" s="3900">
        <v>9657</v>
      </c>
      <c r="E20" s="3900">
        <v>63010</v>
      </c>
      <c r="F20" s="3900">
        <v>16258</v>
      </c>
      <c r="G20" s="3900">
        <v>46752</v>
      </c>
      <c r="H20" s="3911">
        <v>83543</v>
      </c>
      <c r="I20" s="3912">
        <v>22019</v>
      </c>
      <c r="J20" s="3903">
        <v>61524</v>
      </c>
      <c r="K20" s="3911">
        <v>91109</v>
      </c>
      <c r="L20" s="3912">
        <v>6934</v>
      </c>
      <c r="M20" s="3903">
        <v>84175</v>
      </c>
      <c r="N20" s="3904"/>
      <c r="P20" s="801"/>
      <c r="Q20" s="801"/>
      <c r="R20" s="801"/>
      <c r="S20" s="801"/>
      <c r="T20" s="801"/>
      <c r="U20" s="801"/>
      <c r="V20" s="801"/>
      <c r="W20" s="801"/>
      <c r="X20" s="801"/>
      <c r="Y20" s="801"/>
      <c r="Z20" s="801"/>
      <c r="AA20" s="801"/>
      <c r="AB20" s="801"/>
      <c r="AC20" s="801"/>
      <c r="AD20" s="801"/>
      <c r="AE20" s="801"/>
      <c r="AF20" s="801"/>
      <c r="AG20" s="801"/>
      <c r="AH20" s="801"/>
      <c r="AI20" s="801"/>
      <c r="AJ20" s="801"/>
      <c r="AK20" s="801"/>
      <c r="AL20" s="801"/>
      <c r="AM20" s="801"/>
      <c r="AN20" s="801"/>
      <c r="AO20" s="801"/>
      <c r="AP20" s="801"/>
      <c r="AQ20" s="801"/>
      <c r="AR20" s="801"/>
      <c r="AS20" s="801"/>
      <c r="AT20" s="801"/>
      <c r="AU20" s="801"/>
      <c r="AV20" s="801"/>
      <c r="AW20" s="801"/>
      <c r="AX20" s="801"/>
      <c r="AY20" s="801"/>
      <c r="AZ20" s="801"/>
      <c r="BA20" s="801"/>
      <c r="BB20" s="801"/>
      <c r="BC20" s="801"/>
      <c r="BD20" s="801"/>
      <c r="BE20" s="801"/>
      <c r="BF20" s="801"/>
      <c r="BG20" s="801"/>
      <c r="BH20" s="801"/>
    </row>
    <row r="21" spans="1:60" x14ac:dyDescent="0.25">
      <c r="A21" s="3895" t="s">
        <v>1669</v>
      </c>
      <c r="B21" s="3890">
        <v>31</v>
      </c>
      <c r="C21" s="3890">
        <v>571</v>
      </c>
      <c r="D21" s="3890">
        <v>-540</v>
      </c>
      <c r="E21" s="3890">
        <v>22</v>
      </c>
      <c r="F21" s="3890">
        <v>123</v>
      </c>
      <c r="G21" s="3890">
        <v>-101</v>
      </c>
      <c r="H21" s="3896">
        <v>4</v>
      </c>
      <c r="I21" s="3897">
        <v>112</v>
      </c>
      <c r="J21" s="3898">
        <v>-108</v>
      </c>
      <c r="K21" s="3896">
        <v>6</v>
      </c>
      <c r="L21" s="3897">
        <v>0</v>
      </c>
      <c r="M21" s="3898">
        <v>6</v>
      </c>
      <c r="N21" s="3894"/>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c r="BD21" s="801"/>
      <c r="BE21" s="801"/>
      <c r="BF21" s="801"/>
      <c r="BG21" s="801"/>
      <c r="BH21" s="801"/>
    </row>
    <row r="22" spans="1:60" x14ac:dyDescent="0.25">
      <c r="A22" s="3905" t="s">
        <v>4086</v>
      </c>
      <c r="B22" s="3900">
        <v>31</v>
      </c>
      <c r="C22" s="3900">
        <v>0</v>
      </c>
      <c r="D22" s="3900">
        <v>31</v>
      </c>
      <c r="E22" s="3900">
        <v>22</v>
      </c>
      <c r="F22" s="3900">
        <v>0</v>
      </c>
      <c r="G22" s="3900">
        <v>22</v>
      </c>
      <c r="H22" s="3901">
        <v>4</v>
      </c>
      <c r="I22" s="3914">
        <v>0</v>
      </c>
      <c r="J22" s="3903">
        <v>4</v>
      </c>
      <c r="K22" s="3901">
        <v>6</v>
      </c>
      <c r="L22" s="3914"/>
      <c r="M22" s="3903">
        <v>6</v>
      </c>
      <c r="N22" s="3904"/>
      <c r="P22" s="801"/>
      <c r="Q22" s="801"/>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AT22" s="801"/>
      <c r="AU22" s="801"/>
      <c r="AV22" s="801"/>
      <c r="AW22" s="801"/>
      <c r="AX22" s="801"/>
      <c r="AY22" s="801"/>
      <c r="AZ22" s="801"/>
      <c r="BA22" s="801"/>
      <c r="BB22" s="801"/>
      <c r="BC22" s="801"/>
      <c r="BD22" s="801"/>
      <c r="BE22" s="801"/>
      <c r="BF22" s="801"/>
      <c r="BG22" s="801"/>
      <c r="BH22" s="801"/>
    </row>
    <row r="23" spans="1:60" x14ac:dyDescent="0.25">
      <c r="A23" s="3905" t="s">
        <v>4087</v>
      </c>
      <c r="B23" s="3900">
        <v>0</v>
      </c>
      <c r="C23" s="3900">
        <v>571</v>
      </c>
      <c r="D23" s="3900">
        <v>-571</v>
      </c>
      <c r="E23" s="3900">
        <v>0</v>
      </c>
      <c r="F23" s="3900">
        <v>123</v>
      </c>
      <c r="G23" s="3900">
        <v>-123</v>
      </c>
      <c r="H23" s="3901">
        <v>0</v>
      </c>
      <c r="I23" s="3912">
        <v>112</v>
      </c>
      <c r="J23" s="3903">
        <v>-112</v>
      </c>
      <c r="K23" s="3901">
        <v>0</v>
      </c>
      <c r="L23" s="3912">
        <v>0</v>
      </c>
      <c r="M23" s="3903">
        <v>0</v>
      </c>
      <c r="N23" s="3904"/>
      <c r="P23" s="801"/>
      <c r="Q23" s="801"/>
      <c r="R23" s="801"/>
      <c r="S23" s="801"/>
      <c r="T23" s="801"/>
      <c r="U23" s="801"/>
      <c r="V23" s="801"/>
      <c r="W23" s="801"/>
      <c r="X23" s="801"/>
      <c r="Y23" s="801"/>
      <c r="Z23" s="801"/>
      <c r="AA23" s="801"/>
      <c r="AB23" s="801"/>
      <c r="AC23" s="801"/>
      <c r="AD23" s="801"/>
      <c r="AE23" s="801"/>
      <c r="AF23" s="801"/>
      <c r="AG23" s="801"/>
      <c r="AH23" s="801"/>
      <c r="AI23" s="801"/>
      <c r="AJ23" s="801"/>
      <c r="AK23" s="801"/>
      <c r="AL23" s="801"/>
      <c r="AM23" s="801"/>
      <c r="AN23" s="801"/>
      <c r="AO23" s="801"/>
      <c r="AP23" s="801"/>
      <c r="AQ23" s="801"/>
      <c r="AR23" s="801"/>
      <c r="AS23" s="801"/>
      <c r="AT23" s="801"/>
      <c r="AU23" s="801"/>
      <c r="AV23" s="801"/>
      <c r="AW23" s="801"/>
      <c r="AX23" s="801"/>
      <c r="AY23" s="801"/>
      <c r="AZ23" s="801"/>
      <c r="BA23" s="801"/>
      <c r="BB23" s="801"/>
      <c r="BC23" s="801"/>
      <c r="BD23" s="801"/>
      <c r="BE23" s="801"/>
      <c r="BF23" s="801"/>
      <c r="BG23" s="801"/>
      <c r="BH23" s="801"/>
    </row>
    <row r="24" spans="1:60" x14ac:dyDescent="0.25">
      <c r="A24" s="3895" t="s">
        <v>4088</v>
      </c>
      <c r="B24" s="3890">
        <v>290</v>
      </c>
      <c r="C24" s="3890">
        <v>4128</v>
      </c>
      <c r="D24" s="3890">
        <v>-3838</v>
      </c>
      <c r="E24" s="3890">
        <v>287</v>
      </c>
      <c r="F24" s="3890">
        <v>5037</v>
      </c>
      <c r="G24" s="3890">
        <v>-4750</v>
      </c>
      <c r="H24" s="3896">
        <v>476</v>
      </c>
      <c r="I24" s="3897">
        <v>4530</v>
      </c>
      <c r="J24" s="3898">
        <v>-4054</v>
      </c>
      <c r="K24" s="3896">
        <v>249</v>
      </c>
      <c r="L24" s="3897">
        <v>426</v>
      </c>
      <c r="M24" s="3898">
        <v>-177</v>
      </c>
      <c r="N24" s="3894"/>
      <c r="P24" s="801"/>
      <c r="Q24" s="801"/>
      <c r="R24" s="801"/>
      <c r="S24" s="801"/>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c r="AT24" s="801"/>
      <c r="AU24" s="801"/>
      <c r="AV24" s="801"/>
      <c r="AW24" s="801"/>
      <c r="AX24" s="801"/>
      <c r="AY24" s="801"/>
      <c r="AZ24" s="801"/>
      <c r="BA24" s="801"/>
      <c r="BB24" s="801"/>
      <c r="BC24" s="801"/>
      <c r="BD24" s="801"/>
      <c r="BE24" s="801"/>
      <c r="BF24" s="801"/>
      <c r="BG24" s="801"/>
      <c r="BH24" s="801"/>
    </row>
    <row r="25" spans="1:60" x14ac:dyDescent="0.25">
      <c r="A25" s="3905" t="s">
        <v>4089</v>
      </c>
      <c r="B25" s="3900">
        <v>176</v>
      </c>
      <c r="C25" s="3900">
        <v>2406</v>
      </c>
      <c r="D25" s="3900">
        <v>-2230</v>
      </c>
      <c r="E25" s="3900">
        <v>229</v>
      </c>
      <c r="F25" s="3900">
        <v>3234</v>
      </c>
      <c r="G25" s="3900">
        <v>-3005</v>
      </c>
      <c r="H25" s="3911">
        <v>337</v>
      </c>
      <c r="I25" s="3912">
        <v>2281</v>
      </c>
      <c r="J25" s="3903">
        <v>-1944</v>
      </c>
      <c r="K25" s="3911">
        <v>84</v>
      </c>
      <c r="L25" s="3912">
        <v>222</v>
      </c>
      <c r="M25" s="3903">
        <v>-138</v>
      </c>
      <c r="N25" s="3904"/>
      <c r="P25" s="801"/>
      <c r="Q25" s="801"/>
      <c r="R25" s="801"/>
      <c r="S25" s="801"/>
      <c r="T25" s="801"/>
      <c r="U25" s="801"/>
      <c r="V25" s="801"/>
      <c r="W25" s="801"/>
      <c r="X25" s="801"/>
      <c r="Y25" s="801"/>
      <c r="Z25" s="801"/>
      <c r="AA25" s="801"/>
      <c r="AB25" s="801"/>
      <c r="AC25" s="801"/>
      <c r="AD25" s="801"/>
      <c r="AE25" s="801"/>
      <c r="AF25" s="801"/>
      <c r="AG25" s="801"/>
      <c r="AH25" s="801"/>
      <c r="AI25" s="801"/>
      <c r="AJ25" s="801"/>
      <c r="AK25" s="801"/>
      <c r="AL25" s="801"/>
      <c r="AM25" s="801"/>
      <c r="AN25" s="801"/>
      <c r="AO25" s="801"/>
      <c r="AP25" s="801"/>
      <c r="AQ25" s="801"/>
      <c r="AR25" s="801"/>
      <c r="AS25" s="801"/>
      <c r="AT25" s="801"/>
      <c r="AU25" s="801"/>
      <c r="AV25" s="801"/>
      <c r="AW25" s="801"/>
      <c r="AX25" s="801"/>
      <c r="AY25" s="801"/>
      <c r="AZ25" s="801"/>
      <c r="BA25" s="801"/>
      <c r="BB25" s="801"/>
      <c r="BC25" s="801"/>
      <c r="BD25" s="801"/>
      <c r="BE25" s="801"/>
      <c r="BF25" s="801"/>
      <c r="BG25" s="801"/>
      <c r="BH25" s="801"/>
    </row>
    <row r="26" spans="1:60" x14ac:dyDescent="0.25">
      <c r="A26" s="3905" t="s">
        <v>4090</v>
      </c>
      <c r="B26" s="3900">
        <v>10</v>
      </c>
      <c r="C26" s="3900">
        <v>1294</v>
      </c>
      <c r="D26" s="3900">
        <v>-1284</v>
      </c>
      <c r="E26" s="3900">
        <v>11</v>
      </c>
      <c r="F26" s="3900">
        <v>1463</v>
      </c>
      <c r="G26" s="3900">
        <v>-1452</v>
      </c>
      <c r="H26" s="3911">
        <v>48</v>
      </c>
      <c r="I26" s="3912">
        <v>1951</v>
      </c>
      <c r="J26" s="3903">
        <v>-1903</v>
      </c>
      <c r="K26" s="3911">
        <v>2</v>
      </c>
      <c r="L26" s="3912">
        <v>115</v>
      </c>
      <c r="M26" s="3903">
        <v>-113</v>
      </c>
      <c r="N26" s="3904"/>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801"/>
      <c r="AO26" s="801"/>
      <c r="AP26" s="801"/>
      <c r="AQ26" s="801"/>
      <c r="AR26" s="801"/>
      <c r="AS26" s="801"/>
      <c r="AT26" s="801"/>
      <c r="AU26" s="801"/>
      <c r="AV26" s="801"/>
      <c r="AW26" s="801"/>
      <c r="AX26" s="801"/>
      <c r="AY26" s="801"/>
      <c r="AZ26" s="801"/>
      <c r="BA26" s="801"/>
      <c r="BB26" s="801"/>
      <c r="BC26" s="801"/>
      <c r="BD26" s="801"/>
      <c r="BE26" s="801"/>
      <c r="BF26" s="801"/>
      <c r="BG26" s="801"/>
      <c r="BH26" s="801"/>
    </row>
    <row r="27" spans="1:60" x14ac:dyDescent="0.25">
      <c r="A27" s="3905" t="s">
        <v>4091</v>
      </c>
      <c r="B27" s="3900">
        <v>85</v>
      </c>
      <c r="C27" s="3900">
        <v>401</v>
      </c>
      <c r="D27" s="3900">
        <v>-316</v>
      </c>
      <c r="E27" s="3900">
        <v>44</v>
      </c>
      <c r="F27" s="3900">
        <v>335</v>
      </c>
      <c r="G27" s="3900">
        <v>-291</v>
      </c>
      <c r="H27" s="3911">
        <v>91</v>
      </c>
      <c r="I27" s="3912">
        <v>298</v>
      </c>
      <c r="J27" s="3903">
        <v>-207</v>
      </c>
      <c r="K27" s="3911">
        <v>163</v>
      </c>
      <c r="L27" s="3912">
        <v>89</v>
      </c>
      <c r="M27" s="3903">
        <v>74</v>
      </c>
      <c r="N27" s="3904"/>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801"/>
      <c r="AP27" s="801"/>
      <c r="AQ27" s="801"/>
      <c r="AR27" s="801"/>
      <c r="AS27" s="801"/>
      <c r="AT27" s="801"/>
      <c r="AU27" s="801"/>
      <c r="AV27" s="801"/>
      <c r="AW27" s="801"/>
      <c r="AX27" s="801"/>
      <c r="AY27" s="801"/>
      <c r="AZ27" s="801"/>
      <c r="BA27" s="801"/>
      <c r="BB27" s="801"/>
      <c r="BC27" s="801"/>
      <c r="BD27" s="801"/>
      <c r="BE27" s="801"/>
      <c r="BF27" s="801"/>
      <c r="BG27" s="801"/>
      <c r="BH27" s="801"/>
    </row>
    <row r="28" spans="1:60" ht="22.8" x14ac:dyDescent="0.25">
      <c r="A28" s="3905" t="s">
        <v>4092</v>
      </c>
      <c r="B28" s="3900">
        <v>19</v>
      </c>
      <c r="C28" s="3900">
        <v>27</v>
      </c>
      <c r="D28" s="3900">
        <v>-8</v>
      </c>
      <c r="E28" s="3900">
        <v>3</v>
      </c>
      <c r="F28" s="3900">
        <v>5</v>
      </c>
      <c r="G28" s="3900">
        <v>-2</v>
      </c>
      <c r="H28" s="3911">
        <v>0</v>
      </c>
      <c r="I28" s="3912">
        <v>0</v>
      </c>
      <c r="J28" s="3903">
        <v>0</v>
      </c>
      <c r="K28" s="3911">
        <v>0</v>
      </c>
      <c r="L28" s="3912">
        <v>0</v>
      </c>
      <c r="M28" s="3903">
        <v>0</v>
      </c>
      <c r="N28" s="3904"/>
      <c r="P28" s="801"/>
      <c r="Q28" s="801"/>
      <c r="R28" s="801"/>
      <c r="S28" s="801"/>
      <c r="T28" s="801"/>
      <c r="U28" s="801"/>
      <c r="V28" s="801"/>
      <c r="W28" s="801"/>
      <c r="X28" s="801"/>
      <c r="Y28" s="801"/>
      <c r="Z28" s="801"/>
      <c r="AA28" s="801"/>
      <c r="AB28" s="801"/>
      <c r="AC28" s="801"/>
      <c r="AD28" s="801"/>
      <c r="AE28" s="801"/>
      <c r="AF28" s="801"/>
      <c r="AG28" s="801"/>
      <c r="AH28" s="801"/>
      <c r="AI28" s="801"/>
      <c r="AJ28" s="801"/>
      <c r="AK28" s="801"/>
      <c r="AL28" s="801"/>
      <c r="AM28" s="801"/>
      <c r="AN28" s="801"/>
      <c r="AO28" s="801"/>
      <c r="AP28" s="801"/>
      <c r="AQ28" s="801"/>
      <c r="AR28" s="801"/>
      <c r="AS28" s="801"/>
      <c r="AT28" s="801"/>
      <c r="AU28" s="801"/>
      <c r="AV28" s="801"/>
      <c r="AW28" s="801"/>
      <c r="AX28" s="801"/>
      <c r="AY28" s="801"/>
      <c r="AZ28" s="801"/>
      <c r="BA28" s="801"/>
      <c r="BB28" s="801"/>
      <c r="BC28" s="801"/>
      <c r="BD28" s="801"/>
      <c r="BE28" s="801"/>
      <c r="BF28" s="801"/>
      <c r="BG28" s="801"/>
      <c r="BH28" s="801"/>
    </row>
    <row r="29" spans="1:60" x14ac:dyDescent="0.25">
      <c r="A29" s="3895" t="s">
        <v>4093</v>
      </c>
      <c r="B29" s="3890">
        <v>7413</v>
      </c>
      <c r="C29" s="3890">
        <v>2152</v>
      </c>
      <c r="D29" s="3890">
        <v>5261</v>
      </c>
      <c r="E29" s="3890">
        <v>8592</v>
      </c>
      <c r="F29" s="3890">
        <v>3462</v>
      </c>
      <c r="G29" s="3890">
        <v>5130</v>
      </c>
      <c r="H29" s="3913">
        <v>9937</v>
      </c>
      <c r="I29" s="3897">
        <v>4838</v>
      </c>
      <c r="J29" s="3898">
        <v>5099</v>
      </c>
      <c r="K29" s="3913">
        <v>10678</v>
      </c>
      <c r="L29" s="3897">
        <v>1183</v>
      </c>
      <c r="M29" s="3898">
        <v>9495</v>
      </c>
      <c r="N29" s="3894"/>
      <c r="P29" s="801"/>
      <c r="Q29" s="801"/>
      <c r="R29" s="801"/>
      <c r="S29" s="801"/>
      <c r="T29" s="801"/>
      <c r="U29" s="801"/>
      <c r="V29" s="801"/>
      <c r="W29" s="801"/>
      <c r="X29" s="801"/>
      <c r="Y29" s="801"/>
      <c r="Z29" s="801"/>
      <c r="AA29" s="801"/>
      <c r="AB29" s="801"/>
      <c r="AC29" s="801"/>
      <c r="AD29" s="801"/>
      <c r="AE29" s="801"/>
      <c r="AF29" s="801"/>
      <c r="AG29" s="801"/>
      <c r="AH29" s="801"/>
      <c r="AI29" s="801"/>
      <c r="AJ29" s="801"/>
      <c r="AK29" s="801"/>
      <c r="AL29" s="801"/>
      <c r="AM29" s="801"/>
      <c r="AN29" s="801"/>
      <c r="AO29" s="801"/>
      <c r="AP29" s="801"/>
      <c r="AQ29" s="801"/>
      <c r="AR29" s="801"/>
      <c r="AS29" s="801"/>
      <c r="AT29" s="801"/>
      <c r="AU29" s="801"/>
      <c r="AV29" s="801"/>
      <c r="AW29" s="801"/>
      <c r="AX29" s="801"/>
      <c r="AY29" s="801"/>
      <c r="AZ29" s="801"/>
      <c r="BA29" s="801"/>
      <c r="BB29" s="801"/>
      <c r="BC29" s="801"/>
      <c r="BD29" s="801"/>
      <c r="BE29" s="801"/>
      <c r="BF29" s="801"/>
      <c r="BG29" s="801"/>
      <c r="BH29" s="801"/>
    </row>
    <row r="30" spans="1:60" ht="24" x14ac:dyDescent="0.25">
      <c r="A30" s="3915" t="s">
        <v>4094</v>
      </c>
      <c r="B30" s="3890">
        <v>75</v>
      </c>
      <c r="C30" s="3890">
        <v>450</v>
      </c>
      <c r="D30" s="3890">
        <v>-375</v>
      </c>
      <c r="E30" s="3890">
        <v>31</v>
      </c>
      <c r="F30" s="3890">
        <v>534</v>
      </c>
      <c r="G30" s="3890">
        <v>-503</v>
      </c>
      <c r="H30" s="3916">
        <v>15</v>
      </c>
      <c r="I30" s="3917">
        <v>375</v>
      </c>
      <c r="J30" s="3918">
        <v>-360</v>
      </c>
      <c r="K30" s="3916">
        <v>29</v>
      </c>
      <c r="L30" s="3917">
        <v>93</v>
      </c>
      <c r="M30" s="3918">
        <v>-64</v>
      </c>
      <c r="N30" s="3919"/>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1"/>
      <c r="BH30" s="801"/>
    </row>
    <row r="31" spans="1:60" ht="24" x14ac:dyDescent="0.25">
      <c r="A31" s="3895" t="s">
        <v>4095</v>
      </c>
      <c r="B31" s="3890">
        <v>6309</v>
      </c>
      <c r="C31" s="3890">
        <v>6174</v>
      </c>
      <c r="D31" s="3890">
        <v>135</v>
      </c>
      <c r="E31" s="3890">
        <v>7126</v>
      </c>
      <c r="F31" s="3890">
        <v>6457</v>
      </c>
      <c r="G31" s="3890">
        <v>669</v>
      </c>
      <c r="H31" s="3896">
        <v>7694</v>
      </c>
      <c r="I31" s="3897">
        <v>8840</v>
      </c>
      <c r="J31" s="3898">
        <v>-1146</v>
      </c>
      <c r="K31" s="3896">
        <v>7937</v>
      </c>
      <c r="L31" s="3897">
        <v>3036</v>
      </c>
      <c r="M31" s="3898">
        <v>4901</v>
      </c>
      <c r="N31" s="3894"/>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801"/>
      <c r="AM31" s="801"/>
      <c r="AN31" s="801"/>
      <c r="AO31" s="801"/>
      <c r="AP31" s="801"/>
      <c r="AQ31" s="801"/>
      <c r="AR31" s="801"/>
      <c r="AS31" s="801"/>
      <c r="AT31" s="801"/>
      <c r="AU31" s="801"/>
      <c r="AV31" s="801"/>
      <c r="AW31" s="801"/>
      <c r="AX31" s="801"/>
      <c r="AY31" s="801"/>
      <c r="AZ31" s="801"/>
      <c r="BA31" s="801"/>
      <c r="BB31" s="801"/>
      <c r="BC31" s="801"/>
      <c r="BD31" s="801"/>
      <c r="BE31" s="801"/>
      <c r="BF31" s="801"/>
      <c r="BG31" s="801"/>
      <c r="BH31" s="801"/>
    </row>
    <row r="32" spans="1:60" x14ac:dyDescent="0.25">
      <c r="A32" s="3905" t="s">
        <v>4096</v>
      </c>
      <c r="B32" s="3900">
        <v>2547</v>
      </c>
      <c r="C32" s="3900">
        <v>1710</v>
      </c>
      <c r="D32" s="3900">
        <v>837</v>
      </c>
      <c r="E32" s="3900">
        <v>3095</v>
      </c>
      <c r="F32" s="3900">
        <v>1415</v>
      </c>
      <c r="G32" s="3900">
        <v>1680</v>
      </c>
      <c r="H32" s="3911">
        <v>3858</v>
      </c>
      <c r="I32" s="3912">
        <v>2663</v>
      </c>
      <c r="J32" s="3903">
        <v>1195</v>
      </c>
      <c r="K32" s="3911">
        <v>2780</v>
      </c>
      <c r="L32" s="3912">
        <v>528</v>
      </c>
      <c r="M32" s="3903">
        <v>2252</v>
      </c>
      <c r="N32" s="3904"/>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801"/>
      <c r="AV32" s="801"/>
      <c r="AW32" s="801"/>
      <c r="AX32" s="801"/>
      <c r="AY32" s="801"/>
      <c r="AZ32" s="801"/>
      <c r="BA32" s="801"/>
      <c r="BB32" s="801"/>
      <c r="BC32" s="801"/>
      <c r="BD32" s="801"/>
      <c r="BE32" s="801"/>
      <c r="BF32" s="801"/>
      <c r="BG32" s="801"/>
      <c r="BH32" s="801"/>
    </row>
    <row r="33" spans="1:60" x14ac:dyDescent="0.25">
      <c r="A33" s="3905" t="s">
        <v>4097</v>
      </c>
      <c r="B33" s="3900">
        <v>3741</v>
      </c>
      <c r="C33" s="3900">
        <v>3793</v>
      </c>
      <c r="D33" s="3900">
        <v>-52</v>
      </c>
      <c r="E33" s="3900">
        <v>4023</v>
      </c>
      <c r="F33" s="3900">
        <v>4143</v>
      </c>
      <c r="G33" s="3900">
        <v>-120</v>
      </c>
      <c r="H33" s="3911">
        <v>3827</v>
      </c>
      <c r="I33" s="3912">
        <v>5014</v>
      </c>
      <c r="J33" s="3903">
        <v>-1187</v>
      </c>
      <c r="K33" s="3911">
        <v>5155</v>
      </c>
      <c r="L33" s="3912">
        <v>2279</v>
      </c>
      <c r="M33" s="3903">
        <v>2876</v>
      </c>
      <c r="N33" s="3904"/>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801"/>
      <c r="AM33" s="801"/>
      <c r="AN33" s="801"/>
      <c r="AO33" s="801"/>
      <c r="AP33" s="801"/>
      <c r="AQ33" s="801"/>
      <c r="AR33" s="801"/>
      <c r="AS33" s="801"/>
      <c r="AT33" s="801"/>
      <c r="AU33" s="801"/>
      <c r="AV33" s="801"/>
      <c r="AW33" s="801"/>
      <c r="AX33" s="801"/>
      <c r="AY33" s="801"/>
      <c r="AZ33" s="801"/>
      <c r="BA33" s="801"/>
      <c r="BB33" s="801"/>
      <c r="BC33" s="801"/>
      <c r="BD33" s="801"/>
      <c r="BE33" s="801"/>
      <c r="BF33" s="801"/>
      <c r="BG33" s="801"/>
      <c r="BH33" s="801"/>
    </row>
    <row r="34" spans="1:60" x14ac:dyDescent="0.25">
      <c r="A34" s="3905" t="s">
        <v>4098</v>
      </c>
      <c r="B34" s="3900">
        <v>21</v>
      </c>
      <c r="C34" s="3900">
        <v>671</v>
      </c>
      <c r="D34" s="3900">
        <v>-650</v>
      </c>
      <c r="E34" s="3900">
        <v>8</v>
      </c>
      <c r="F34" s="3900">
        <v>899</v>
      </c>
      <c r="G34" s="3900">
        <v>-891</v>
      </c>
      <c r="H34" s="3911">
        <v>9</v>
      </c>
      <c r="I34" s="3912">
        <v>1163</v>
      </c>
      <c r="J34" s="3903">
        <v>-1154</v>
      </c>
      <c r="K34" s="3911">
        <v>2</v>
      </c>
      <c r="L34" s="3912">
        <v>229</v>
      </c>
      <c r="M34" s="3903">
        <v>-227</v>
      </c>
      <c r="N34" s="3904"/>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801"/>
      <c r="AM34" s="801"/>
      <c r="AN34" s="801"/>
      <c r="AO34" s="801"/>
      <c r="AP34" s="801"/>
      <c r="AQ34" s="801"/>
      <c r="AR34" s="801"/>
      <c r="AS34" s="801"/>
      <c r="AT34" s="801"/>
      <c r="AU34" s="801"/>
      <c r="AV34" s="801"/>
      <c r="AW34" s="801"/>
      <c r="AX34" s="801"/>
      <c r="AY34" s="801"/>
      <c r="AZ34" s="801"/>
      <c r="BA34" s="801"/>
      <c r="BB34" s="801"/>
      <c r="BC34" s="801"/>
      <c r="BD34" s="801"/>
      <c r="BE34" s="801"/>
      <c r="BF34" s="801"/>
      <c r="BG34" s="801"/>
      <c r="BH34" s="801"/>
    </row>
    <row r="35" spans="1:60" x14ac:dyDescent="0.25">
      <c r="A35" s="3895" t="s">
        <v>4099</v>
      </c>
      <c r="B35" s="3890">
        <v>17955.7</v>
      </c>
      <c r="C35" s="3890">
        <v>16019</v>
      </c>
      <c r="D35" s="3890">
        <v>1936.6999999999998</v>
      </c>
      <c r="E35" s="3890">
        <v>19767</v>
      </c>
      <c r="F35" s="3890">
        <v>20102</v>
      </c>
      <c r="G35" s="3890">
        <v>-335</v>
      </c>
      <c r="H35" s="3896">
        <v>32362.882659871579</v>
      </c>
      <c r="I35" s="3897">
        <v>22741.599999999999</v>
      </c>
      <c r="J35" s="3898">
        <v>9621.2826598715783</v>
      </c>
      <c r="K35" s="3896">
        <v>43741</v>
      </c>
      <c r="L35" s="3897">
        <v>5318</v>
      </c>
      <c r="M35" s="3898">
        <v>38423</v>
      </c>
      <c r="N35" s="3894"/>
      <c r="P35" s="801"/>
      <c r="Q35" s="801"/>
      <c r="R35" s="801"/>
      <c r="S35" s="801"/>
      <c r="T35" s="801"/>
      <c r="U35" s="801"/>
      <c r="V35" s="801"/>
      <c r="W35" s="801"/>
      <c r="X35" s="801"/>
      <c r="Y35" s="801"/>
      <c r="Z35" s="801"/>
      <c r="AA35" s="801"/>
      <c r="AB35" s="801"/>
      <c r="AC35" s="801"/>
      <c r="AD35" s="801"/>
      <c r="AE35" s="801"/>
      <c r="AF35" s="801"/>
      <c r="AG35" s="801"/>
      <c r="AH35" s="801"/>
      <c r="AI35" s="801"/>
      <c r="AJ35" s="801"/>
      <c r="AK35" s="801"/>
      <c r="AL35" s="801"/>
      <c r="AM35" s="801"/>
      <c r="AN35" s="801"/>
      <c r="AO35" s="801"/>
      <c r="AP35" s="801"/>
      <c r="AQ35" s="801"/>
      <c r="AR35" s="801"/>
      <c r="AS35" s="801"/>
      <c r="AT35" s="801"/>
      <c r="AU35" s="801"/>
      <c r="AV35" s="801"/>
      <c r="AW35" s="801"/>
      <c r="AX35" s="801"/>
      <c r="AY35" s="801"/>
      <c r="AZ35" s="801"/>
      <c r="BA35" s="801"/>
      <c r="BB35" s="801"/>
      <c r="BC35" s="801"/>
      <c r="BD35" s="801"/>
      <c r="BE35" s="801"/>
      <c r="BF35" s="801"/>
      <c r="BG35" s="801"/>
      <c r="BH35" s="801"/>
    </row>
    <row r="36" spans="1:60" x14ac:dyDescent="0.25">
      <c r="A36" s="3905" t="s">
        <v>4100</v>
      </c>
      <c r="B36" s="3900">
        <v>37</v>
      </c>
      <c r="C36" s="3900">
        <v>21</v>
      </c>
      <c r="D36" s="3900">
        <v>16</v>
      </c>
      <c r="E36" s="3900">
        <v>31</v>
      </c>
      <c r="F36" s="3900">
        <v>18</v>
      </c>
      <c r="G36" s="3900">
        <v>13</v>
      </c>
      <c r="H36" s="3911">
        <v>46</v>
      </c>
      <c r="I36" s="3912">
        <v>24</v>
      </c>
      <c r="J36" s="3903">
        <v>22</v>
      </c>
      <c r="K36" s="3911">
        <v>70</v>
      </c>
      <c r="L36" s="3912">
        <v>17</v>
      </c>
      <c r="M36" s="3903">
        <v>53</v>
      </c>
      <c r="N36" s="3904"/>
      <c r="P36" s="801"/>
      <c r="Q36" s="801"/>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801"/>
      <c r="AQ36" s="801"/>
      <c r="AR36" s="801"/>
      <c r="AS36" s="801"/>
      <c r="AT36" s="801"/>
      <c r="AU36" s="801"/>
      <c r="AV36" s="801"/>
      <c r="AW36" s="801"/>
      <c r="AX36" s="801"/>
      <c r="AY36" s="801"/>
      <c r="AZ36" s="801"/>
      <c r="BA36" s="801"/>
      <c r="BB36" s="801"/>
      <c r="BC36" s="801"/>
      <c r="BD36" s="801"/>
      <c r="BE36" s="801"/>
      <c r="BF36" s="801"/>
      <c r="BG36" s="801"/>
      <c r="BH36" s="801"/>
    </row>
    <row r="37" spans="1:60" ht="22.8" x14ac:dyDescent="0.25">
      <c r="A37" s="3905" t="s">
        <v>4101</v>
      </c>
      <c r="B37" s="3900">
        <v>4402</v>
      </c>
      <c r="C37" s="3900">
        <v>5044</v>
      </c>
      <c r="D37" s="3900">
        <v>-642</v>
      </c>
      <c r="E37" s="3900">
        <v>5209</v>
      </c>
      <c r="F37" s="3900">
        <v>5958</v>
      </c>
      <c r="G37" s="3900">
        <v>-749</v>
      </c>
      <c r="H37" s="3911">
        <v>16731.382659871579</v>
      </c>
      <c r="I37" s="3912">
        <v>6831</v>
      </c>
      <c r="J37" s="3903">
        <v>9900.3826598715787</v>
      </c>
      <c r="K37" s="3911">
        <v>29236</v>
      </c>
      <c r="L37" s="3912">
        <v>2957</v>
      </c>
      <c r="M37" s="3903">
        <v>26279</v>
      </c>
      <c r="N37" s="3904"/>
      <c r="P37" s="801"/>
      <c r="Q37" s="801"/>
      <c r="R37" s="801"/>
      <c r="S37" s="801"/>
      <c r="T37" s="801"/>
      <c r="U37" s="801"/>
      <c r="V37" s="801"/>
      <c r="W37" s="801"/>
      <c r="X37" s="801"/>
      <c r="Y37" s="801"/>
      <c r="Z37" s="801"/>
      <c r="AA37" s="801"/>
      <c r="AB37" s="801"/>
      <c r="AC37" s="801"/>
      <c r="AD37" s="801"/>
      <c r="AE37" s="801"/>
      <c r="AF37" s="801"/>
      <c r="AG37" s="801"/>
      <c r="AH37" s="801"/>
      <c r="AI37" s="801"/>
      <c r="AJ37" s="801"/>
      <c r="AK37" s="801"/>
      <c r="AL37" s="801"/>
      <c r="AM37" s="801"/>
      <c r="AN37" s="801"/>
      <c r="AO37" s="801"/>
      <c r="AP37" s="801"/>
      <c r="AQ37" s="801"/>
      <c r="AR37" s="801"/>
      <c r="AS37" s="801"/>
      <c r="AT37" s="801"/>
      <c r="AU37" s="801"/>
      <c r="AV37" s="801"/>
      <c r="AW37" s="801"/>
      <c r="AX37" s="801"/>
      <c r="AY37" s="801"/>
      <c r="AZ37" s="801"/>
      <c r="BA37" s="801"/>
      <c r="BB37" s="801"/>
      <c r="BC37" s="801"/>
      <c r="BD37" s="801"/>
      <c r="BE37" s="801"/>
      <c r="BF37" s="801"/>
      <c r="BG37" s="801"/>
      <c r="BH37" s="801"/>
    </row>
    <row r="38" spans="1:60" ht="22.8" x14ac:dyDescent="0.25">
      <c r="A38" s="3905" t="s">
        <v>4102</v>
      </c>
      <c r="B38" s="3900">
        <v>13516.7</v>
      </c>
      <c r="C38" s="3900">
        <v>10954</v>
      </c>
      <c r="D38" s="3900">
        <v>2562.6999999999998</v>
      </c>
      <c r="E38" s="3900">
        <v>14527</v>
      </c>
      <c r="F38" s="3900">
        <v>14126</v>
      </c>
      <c r="G38" s="3900">
        <v>401</v>
      </c>
      <c r="H38" s="3911">
        <v>15585.5</v>
      </c>
      <c r="I38" s="3912">
        <v>15886.6</v>
      </c>
      <c r="J38" s="3903">
        <v>-301.09999999999991</v>
      </c>
      <c r="K38" s="3911">
        <v>14435</v>
      </c>
      <c r="L38" s="3912">
        <v>2344</v>
      </c>
      <c r="M38" s="3903">
        <v>12091</v>
      </c>
      <c r="N38" s="3904"/>
      <c r="P38" s="801"/>
      <c r="Q38" s="801"/>
      <c r="R38" s="801"/>
      <c r="S38" s="801"/>
      <c r="T38" s="801"/>
      <c r="U38" s="801"/>
      <c r="V38" s="801"/>
      <c r="W38" s="801"/>
      <c r="X38" s="801"/>
      <c r="Y38" s="801"/>
      <c r="Z38" s="801"/>
      <c r="AA38" s="801"/>
      <c r="AB38" s="801"/>
      <c r="AC38" s="801"/>
      <c r="AD38" s="801"/>
      <c r="AE38" s="801"/>
      <c r="AF38" s="801"/>
      <c r="AG38" s="801"/>
      <c r="AH38" s="801"/>
      <c r="AI38" s="801"/>
      <c r="AJ38" s="801"/>
      <c r="AK38" s="801"/>
      <c r="AL38" s="801"/>
      <c r="AM38" s="801"/>
      <c r="AN38" s="801"/>
      <c r="AO38" s="801"/>
      <c r="AP38" s="801"/>
      <c r="AQ38" s="801"/>
      <c r="AR38" s="801"/>
      <c r="AS38" s="801"/>
      <c r="AT38" s="801"/>
      <c r="AU38" s="801"/>
      <c r="AV38" s="801"/>
      <c r="AW38" s="801"/>
      <c r="AX38" s="801"/>
      <c r="AY38" s="801"/>
      <c r="AZ38" s="801"/>
      <c r="BA38" s="801"/>
      <c r="BB38" s="801"/>
      <c r="BC38" s="801"/>
      <c r="BD38" s="801"/>
      <c r="BE38" s="801"/>
      <c r="BF38" s="801"/>
      <c r="BG38" s="801"/>
      <c r="BH38" s="801"/>
    </row>
    <row r="39" spans="1:60" ht="24" x14ac:dyDescent="0.25">
      <c r="A39" s="3895" t="s">
        <v>4103</v>
      </c>
      <c r="B39" s="3890">
        <v>552.70000000000005</v>
      </c>
      <c r="C39" s="3890">
        <v>2717</v>
      </c>
      <c r="D39" s="3890">
        <v>-2164.3000000000002</v>
      </c>
      <c r="E39" s="3890">
        <v>1504</v>
      </c>
      <c r="F39" s="3890">
        <v>3391</v>
      </c>
      <c r="G39" s="3890">
        <v>-1887</v>
      </c>
      <c r="H39" s="3896">
        <v>522</v>
      </c>
      <c r="I39" s="3897">
        <v>2235</v>
      </c>
      <c r="J39" s="3898">
        <v>-1713</v>
      </c>
      <c r="K39" s="3896">
        <v>463</v>
      </c>
      <c r="L39" s="3897">
        <v>629</v>
      </c>
      <c r="M39" s="3898">
        <v>-166</v>
      </c>
      <c r="N39" s="3894"/>
      <c r="P39" s="801"/>
      <c r="Q39" s="801"/>
      <c r="R39" s="801"/>
      <c r="S39" s="801"/>
      <c r="T39" s="801"/>
      <c r="U39" s="801"/>
      <c r="V39" s="801"/>
      <c r="W39" s="801"/>
      <c r="X39" s="801"/>
      <c r="Y39" s="801"/>
      <c r="Z39" s="801"/>
      <c r="AA39" s="801"/>
      <c r="AB39" s="801"/>
      <c r="AC39" s="801"/>
      <c r="AD39" s="801"/>
      <c r="AE39" s="801"/>
      <c r="AF39" s="801"/>
      <c r="AG39" s="801"/>
      <c r="AH39" s="801"/>
      <c r="AI39" s="801"/>
      <c r="AJ39" s="801"/>
      <c r="AK39" s="801"/>
      <c r="AL39" s="801"/>
      <c r="AM39" s="801"/>
      <c r="AN39" s="801"/>
      <c r="AO39" s="801"/>
      <c r="AP39" s="801"/>
      <c r="AQ39" s="801"/>
      <c r="AR39" s="801"/>
      <c r="AS39" s="801"/>
      <c r="AT39" s="801"/>
      <c r="AU39" s="801"/>
      <c r="AV39" s="801"/>
      <c r="AW39" s="801"/>
      <c r="AX39" s="801"/>
      <c r="AY39" s="801"/>
      <c r="AZ39" s="801"/>
      <c r="BA39" s="801"/>
      <c r="BB39" s="801"/>
      <c r="BC39" s="801"/>
      <c r="BD39" s="801"/>
      <c r="BE39" s="801"/>
      <c r="BF39" s="801"/>
      <c r="BG39" s="801"/>
      <c r="BH39" s="801"/>
    </row>
    <row r="40" spans="1:60" x14ac:dyDescent="0.25">
      <c r="A40" s="3905" t="s">
        <v>4104</v>
      </c>
      <c r="B40" s="3900">
        <v>291</v>
      </c>
      <c r="C40" s="3900">
        <v>1442</v>
      </c>
      <c r="D40" s="3900">
        <v>-1151</v>
      </c>
      <c r="E40" s="3900">
        <v>865</v>
      </c>
      <c r="F40" s="3900">
        <v>1499</v>
      </c>
      <c r="G40" s="3900">
        <v>-634</v>
      </c>
      <c r="H40" s="3911">
        <v>199</v>
      </c>
      <c r="I40" s="3912">
        <v>729</v>
      </c>
      <c r="J40" s="3903">
        <v>-530</v>
      </c>
      <c r="K40" s="3911">
        <v>177</v>
      </c>
      <c r="L40" s="3912">
        <v>226</v>
      </c>
      <c r="M40" s="3903">
        <v>-49</v>
      </c>
      <c r="N40" s="3904"/>
      <c r="P40" s="801"/>
      <c r="Q40" s="801"/>
      <c r="R40" s="801"/>
      <c r="S40" s="801"/>
      <c r="T40" s="801"/>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1"/>
      <c r="AR40" s="801"/>
      <c r="AS40" s="801"/>
      <c r="AT40" s="801"/>
      <c r="AU40" s="801"/>
      <c r="AV40" s="801"/>
      <c r="AW40" s="801"/>
      <c r="AX40" s="801"/>
      <c r="AY40" s="801"/>
      <c r="AZ40" s="801"/>
      <c r="BA40" s="801"/>
      <c r="BB40" s="801"/>
      <c r="BC40" s="801"/>
      <c r="BD40" s="801"/>
      <c r="BE40" s="801"/>
      <c r="BF40" s="801"/>
      <c r="BG40" s="801"/>
      <c r="BH40" s="801"/>
    </row>
    <row r="41" spans="1:60" ht="22.8" x14ac:dyDescent="0.25">
      <c r="A41" s="3905" t="s">
        <v>4105</v>
      </c>
      <c r="B41" s="3900">
        <v>261.7</v>
      </c>
      <c r="C41" s="3900">
        <v>1275</v>
      </c>
      <c r="D41" s="3900">
        <v>-1013.3</v>
      </c>
      <c r="E41" s="3900">
        <v>639</v>
      </c>
      <c r="F41" s="3900">
        <v>1892</v>
      </c>
      <c r="G41" s="3900">
        <v>-1253</v>
      </c>
      <c r="H41" s="3911">
        <v>323</v>
      </c>
      <c r="I41" s="3912">
        <v>1506</v>
      </c>
      <c r="J41" s="3903">
        <v>-1183</v>
      </c>
      <c r="K41" s="3911">
        <v>286</v>
      </c>
      <c r="L41" s="3912">
        <v>403</v>
      </c>
      <c r="M41" s="3903">
        <v>-117</v>
      </c>
      <c r="N41" s="3904"/>
      <c r="P41" s="801"/>
      <c r="Q41" s="801"/>
      <c r="R41" s="801"/>
      <c r="S41" s="801"/>
      <c r="T41" s="801"/>
      <c r="U41" s="801"/>
      <c r="V41" s="801"/>
      <c r="W41" s="801"/>
      <c r="X41" s="801"/>
      <c r="Y41" s="801"/>
      <c r="Z41" s="801"/>
      <c r="AA41" s="801"/>
      <c r="AB41" s="801"/>
      <c r="AC41" s="801"/>
      <c r="AD41" s="801"/>
      <c r="AE41" s="801"/>
      <c r="AF41" s="801"/>
      <c r="AG41" s="801"/>
      <c r="AH41" s="801"/>
      <c r="AI41" s="801"/>
      <c r="AJ41" s="801"/>
      <c r="AK41" s="801"/>
      <c r="AL41" s="801"/>
      <c r="AM41" s="801"/>
      <c r="AN41" s="801"/>
      <c r="AO41" s="801"/>
      <c r="AP41" s="801"/>
      <c r="AQ41" s="801"/>
      <c r="AR41" s="801"/>
      <c r="AS41" s="801"/>
      <c r="AT41" s="801"/>
      <c r="AU41" s="801"/>
      <c r="AV41" s="801"/>
      <c r="AW41" s="801"/>
      <c r="AX41" s="801"/>
      <c r="AY41" s="801"/>
      <c r="AZ41" s="801"/>
      <c r="BA41" s="801"/>
      <c r="BB41" s="801"/>
      <c r="BC41" s="801"/>
      <c r="BD41" s="801"/>
      <c r="BE41" s="801"/>
      <c r="BF41" s="801"/>
      <c r="BG41" s="801"/>
      <c r="BH41" s="801"/>
    </row>
    <row r="42" spans="1:60" x14ac:dyDescent="0.25">
      <c r="A42" s="3895" t="s">
        <v>4106</v>
      </c>
      <c r="B42" s="3890">
        <v>76</v>
      </c>
      <c r="C42" s="3890">
        <v>12</v>
      </c>
      <c r="D42" s="3890">
        <v>64</v>
      </c>
      <c r="E42" s="3890">
        <v>82</v>
      </c>
      <c r="F42" s="3890">
        <v>21</v>
      </c>
      <c r="G42" s="3890">
        <v>61</v>
      </c>
      <c r="H42" s="3913">
        <v>81</v>
      </c>
      <c r="I42" s="3897">
        <v>34</v>
      </c>
      <c r="J42" s="3898">
        <v>47</v>
      </c>
      <c r="K42" s="3913">
        <v>84</v>
      </c>
      <c r="L42" s="3897">
        <v>1</v>
      </c>
      <c r="M42" s="3898">
        <v>83</v>
      </c>
      <c r="N42" s="3894"/>
      <c r="P42" s="801"/>
      <c r="Q42" s="801"/>
      <c r="R42" s="801"/>
      <c r="S42" s="801"/>
      <c r="T42" s="801"/>
      <c r="U42" s="801"/>
      <c r="V42" s="801"/>
      <c r="W42" s="801"/>
      <c r="X42" s="801"/>
      <c r="Y42" s="801"/>
      <c r="Z42" s="801"/>
      <c r="AA42" s="801"/>
      <c r="AB42" s="801"/>
      <c r="AC42" s="801"/>
      <c r="AD42" s="801"/>
      <c r="AE42" s="801"/>
      <c r="AF42" s="801"/>
      <c r="AG42" s="801"/>
      <c r="AH42" s="801"/>
      <c r="AI42" s="801"/>
      <c r="AJ42" s="801"/>
      <c r="AK42" s="801"/>
      <c r="AL42" s="801"/>
      <c r="AM42" s="801"/>
      <c r="AN42" s="801"/>
      <c r="AO42" s="801"/>
      <c r="AP42" s="801"/>
      <c r="AQ42" s="801"/>
      <c r="AR42" s="801"/>
      <c r="AS42" s="801"/>
      <c r="AT42" s="801"/>
      <c r="AU42" s="801"/>
      <c r="AV42" s="801"/>
      <c r="AW42" s="801"/>
      <c r="AX42" s="801"/>
      <c r="AY42" s="801"/>
      <c r="AZ42" s="801"/>
      <c r="BA42" s="801"/>
      <c r="BB42" s="801"/>
      <c r="BC42" s="801"/>
      <c r="BD42" s="801"/>
      <c r="BE42" s="801"/>
      <c r="BF42" s="801"/>
      <c r="BG42" s="801"/>
      <c r="BH42" s="801"/>
    </row>
    <row r="43" spans="1:60" x14ac:dyDescent="0.25">
      <c r="A43" s="3895" t="s">
        <v>4107</v>
      </c>
      <c r="B43" s="3890">
        <v>268808</v>
      </c>
      <c r="C43" s="3890">
        <v>196344</v>
      </c>
      <c r="D43" s="3890">
        <v>72464</v>
      </c>
      <c r="E43" s="3890">
        <v>389714.875</v>
      </c>
      <c r="F43" s="3890">
        <v>298381.31</v>
      </c>
      <c r="G43" s="3890">
        <v>91333.565000000002</v>
      </c>
      <c r="H43" s="3896">
        <v>379347</v>
      </c>
      <c r="I43" s="3897">
        <v>278964.3826598716</v>
      </c>
      <c r="J43" s="3898">
        <v>100382.61734012842</v>
      </c>
      <c r="K43" s="3896">
        <v>602686</v>
      </c>
      <c r="L43" s="3897">
        <v>135281</v>
      </c>
      <c r="M43" s="3898">
        <v>467405</v>
      </c>
      <c r="N43" s="3894"/>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1"/>
      <c r="BB43" s="801"/>
      <c r="BC43" s="801"/>
      <c r="BD43" s="801"/>
      <c r="BE43" s="801"/>
      <c r="BF43" s="801"/>
      <c r="BG43" s="801"/>
      <c r="BH43" s="801"/>
    </row>
    <row r="44" spans="1:60" x14ac:dyDescent="0.25">
      <c r="A44" s="3899" t="s">
        <v>4108</v>
      </c>
      <c r="B44" s="3900">
        <v>40</v>
      </c>
      <c r="C44" s="3900">
        <v>201</v>
      </c>
      <c r="D44" s="3900">
        <v>-161</v>
      </c>
      <c r="E44" s="3900">
        <v>46</v>
      </c>
      <c r="F44" s="3900">
        <v>201</v>
      </c>
      <c r="G44" s="3900">
        <v>-155</v>
      </c>
      <c r="H44" s="3911">
        <v>54</v>
      </c>
      <c r="I44" s="3912">
        <v>210</v>
      </c>
      <c r="J44" s="3903">
        <v>-156</v>
      </c>
      <c r="K44" s="3911">
        <v>64</v>
      </c>
      <c r="L44" s="3912">
        <v>77</v>
      </c>
      <c r="M44" s="3903">
        <v>-13</v>
      </c>
      <c r="N44" s="3904"/>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801"/>
      <c r="AQ44" s="801"/>
      <c r="AR44" s="801"/>
      <c r="AS44" s="801"/>
      <c r="AT44" s="801"/>
      <c r="AU44" s="801"/>
      <c r="AV44" s="801"/>
      <c r="AW44" s="801"/>
      <c r="AX44" s="801"/>
      <c r="AY44" s="801"/>
      <c r="AZ44" s="801"/>
      <c r="BA44" s="801"/>
      <c r="BB44" s="801"/>
      <c r="BC44" s="801"/>
      <c r="BD44" s="801"/>
      <c r="BE44" s="801"/>
      <c r="BF44" s="801"/>
      <c r="BG44" s="801"/>
      <c r="BH44" s="801"/>
    </row>
    <row r="45" spans="1:60" x14ac:dyDescent="0.25">
      <c r="A45" s="3899" t="s">
        <v>4109</v>
      </c>
      <c r="B45" s="3900">
        <v>268768</v>
      </c>
      <c r="C45" s="3900">
        <v>196143</v>
      </c>
      <c r="D45" s="3900">
        <v>72625</v>
      </c>
      <c r="E45" s="3900">
        <v>389668.875</v>
      </c>
      <c r="F45" s="3900">
        <v>298180.31</v>
      </c>
      <c r="G45" s="3900">
        <v>91488.565000000002</v>
      </c>
      <c r="H45" s="3911">
        <v>379293</v>
      </c>
      <c r="I45" s="3912">
        <v>278754.3826598716</v>
      </c>
      <c r="J45" s="3903">
        <v>100538.61734012842</v>
      </c>
      <c r="K45" s="3911">
        <v>602622</v>
      </c>
      <c r="L45" s="3912">
        <v>135204</v>
      </c>
      <c r="M45" s="3903">
        <v>467418</v>
      </c>
      <c r="N45" s="3904"/>
      <c r="P45" s="801"/>
      <c r="Q45" s="801"/>
      <c r="R45" s="801"/>
      <c r="S45" s="801"/>
      <c r="T45" s="801"/>
      <c r="U45" s="801"/>
      <c r="V45" s="801"/>
      <c r="W45" s="801"/>
      <c r="X45" s="801"/>
      <c r="Y45" s="801"/>
      <c r="Z45" s="801"/>
      <c r="AA45" s="801"/>
      <c r="AB45" s="801"/>
      <c r="AC45" s="801"/>
      <c r="AD45" s="801"/>
      <c r="AE45" s="801"/>
      <c r="AF45" s="801"/>
      <c r="AG45" s="801"/>
      <c r="AH45" s="801"/>
      <c r="AI45" s="801"/>
      <c r="AJ45" s="801"/>
      <c r="AK45" s="801"/>
      <c r="AL45" s="801"/>
      <c r="AM45" s="801"/>
      <c r="AN45" s="801"/>
      <c r="AO45" s="801"/>
      <c r="AP45" s="801"/>
      <c r="AQ45" s="801"/>
      <c r="AR45" s="801"/>
      <c r="AS45" s="801"/>
      <c r="AT45" s="801"/>
      <c r="AU45" s="801"/>
      <c r="AV45" s="801"/>
      <c r="AW45" s="801"/>
      <c r="AX45" s="801"/>
      <c r="AY45" s="801"/>
      <c r="AZ45" s="801"/>
      <c r="BA45" s="801"/>
      <c r="BB45" s="801"/>
      <c r="BC45" s="801"/>
      <c r="BD45" s="801"/>
      <c r="BE45" s="801"/>
      <c r="BF45" s="801"/>
      <c r="BG45" s="801"/>
      <c r="BH45" s="801"/>
    </row>
    <row r="46" spans="1:60" x14ac:dyDescent="0.25">
      <c r="A46" s="3905" t="s">
        <v>4110</v>
      </c>
      <c r="B46" s="3900">
        <v>185409</v>
      </c>
      <c r="C46" s="3900">
        <v>141305</v>
      </c>
      <c r="D46" s="3900">
        <v>44104</v>
      </c>
      <c r="E46" s="3900">
        <v>271979</v>
      </c>
      <c r="F46" s="3900">
        <v>209301.82</v>
      </c>
      <c r="G46" s="3900">
        <v>62677.179999999993</v>
      </c>
      <c r="H46" s="3911">
        <v>206195</v>
      </c>
      <c r="I46" s="3912">
        <v>174775.3826598716</v>
      </c>
      <c r="J46" s="3903">
        <v>31419.617340128418</v>
      </c>
      <c r="K46" s="3911">
        <v>361955</v>
      </c>
      <c r="L46" s="3912">
        <v>88797</v>
      </c>
      <c r="M46" s="3903">
        <v>273158</v>
      </c>
      <c r="N46" s="3904"/>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row>
    <row r="47" spans="1:60" x14ac:dyDescent="0.25">
      <c r="A47" s="3920" t="s">
        <v>4111</v>
      </c>
      <c r="B47" s="3906">
        <v>185268</v>
      </c>
      <c r="C47" s="3906">
        <v>139063</v>
      </c>
      <c r="D47" s="3906">
        <v>46205</v>
      </c>
      <c r="E47" s="3906">
        <v>271504</v>
      </c>
      <c r="F47" s="3906">
        <v>201396.82</v>
      </c>
      <c r="G47" s="3906">
        <v>70107.179999999993</v>
      </c>
      <c r="H47" s="3907">
        <v>205809</v>
      </c>
      <c r="I47" s="3908">
        <v>163190.3826598716</v>
      </c>
      <c r="J47" s="3909">
        <v>42618.617340128418</v>
      </c>
      <c r="K47" s="3907">
        <v>361335</v>
      </c>
      <c r="L47" s="3908">
        <v>84000</v>
      </c>
      <c r="M47" s="3909">
        <v>277335</v>
      </c>
      <c r="N47" s="3910"/>
      <c r="P47" s="801"/>
      <c r="Q47" s="801"/>
      <c r="R47" s="801"/>
      <c r="S47" s="801"/>
      <c r="T47" s="801"/>
      <c r="U47" s="801"/>
      <c r="V47" s="801"/>
      <c r="W47" s="801"/>
      <c r="X47" s="801"/>
      <c r="Y47" s="801"/>
      <c r="Z47" s="801"/>
      <c r="AA47" s="801"/>
      <c r="AB47" s="801"/>
      <c r="AC47" s="801"/>
      <c r="AD47" s="801"/>
      <c r="AE47" s="801"/>
      <c r="AF47" s="801"/>
      <c r="AG47" s="801"/>
      <c r="AH47" s="801"/>
      <c r="AI47" s="801"/>
      <c r="AJ47" s="801"/>
      <c r="AK47" s="801"/>
      <c r="AL47" s="801"/>
      <c r="AM47" s="801"/>
      <c r="AN47" s="801"/>
      <c r="AO47" s="801"/>
      <c r="AP47" s="801"/>
      <c r="AQ47" s="801"/>
      <c r="AR47" s="801"/>
      <c r="AS47" s="801"/>
      <c r="AT47" s="801"/>
      <c r="AU47" s="801"/>
      <c r="AV47" s="801"/>
      <c r="AW47" s="801"/>
      <c r="AX47" s="801"/>
      <c r="AY47" s="801"/>
      <c r="AZ47" s="801"/>
      <c r="BA47" s="801"/>
      <c r="BB47" s="801"/>
      <c r="BC47" s="801"/>
      <c r="BD47" s="801"/>
      <c r="BE47" s="801"/>
      <c r="BF47" s="801"/>
      <c r="BG47" s="801"/>
      <c r="BH47" s="801"/>
    </row>
    <row r="48" spans="1:60" x14ac:dyDescent="0.25">
      <c r="A48" s="3905" t="s">
        <v>4112</v>
      </c>
      <c r="B48" s="3900">
        <v>41825</v>
      </c>
      <c r="C48" s="3900">
        <v>24463</v>
      </c>
      <c r="D48" s="3900">
        <v>17362</v>
      </c>
      <c r="E48" s="3900">
        <v>53093.739000000001</v>
      </c>
      <c r="F48" s="3900">
        <v>41998.490000000005</v>
      </c>
      <c r="G48" s="3900">
        <v>11095.248999999998</v>
      </c>
      <c r="H48" s="3911">
        <v>74883</v>
      </c>
      <c r="I48" s="3912">
        <v>36764</v>
      </c>
      <c r="J48" s="3903">
        <v>38119</v>
      </c>
      <c r="K48" s="3911">
        <v>106802</v>
      </c>
      <c r="L48" s="3912">
        <v>21170</v>
      </c>
      <c r="M48" s="3903">
        <v>85632</v>
      </c>
      <c r="N48" s="3904"/>
      <c r="P48" s="801"/>
      <c r="Q48" s="801"/>
      <c r="R48" s="801"/>
      <c r="S48" s="801"/>
      <c r="T48" s="801"/>
      <c r="U48" s="801"/>
      <c r="V48" s="801"/>
      <c r="W48" s="801"/>
      <c r="X48" s="801"/>
      <c r="Y48" s="801"/>
      <c r="Z48" s="801"/>
      <c r="AA48" s="801"/>
      <c r="AB48" s="801"/>
      <c r="AC48" s="801"/>
      <c r="AD48" s="801"/>
      <c r="AE48" s="801"/>
      <c r="AF48" s="801"/>
      <c r="AG48" s="801"/>
      <c r="AH48" s="801"/>
      <c r="AI48" s="801"/>
      <c r="AJ48" s="801"/>
      <c r="AK48" s="801"/>
      <c r="AL48" s="801"/>
      <c r="AM48" s="801"/>
      <c r="AN48" s="801"/>
      <c r="AO48" s="801"/>
      <c r="AP48" s="801"/>
      <c r="AQ48" s="801"/>
      <c r="AR48" s="801"/>
      <c r="AS48" s="801"/>
      <c r="AT48" s="801"/>
      <c r="AU48" s="801"/>
      <c r="AV48" s="801"/>
      <c r="AW48" s="801"/>
      <c r="AX48" s="801"/>
      <c r="AY48" s="801"/>
      <c r="AZ48" s="801"/>
      <c r="BA48" s="801"/>
      <c r="BB48" s="801"/>
      <c r="BC48" s="801"/>
      <c r="BD48" s="801"/>
      <c r="BE48" s="801"/>
      <c r="BF48" s="801"/>
      <c r="BG48" s="801"/>
      <c r="BH48" s="801"/>
    </row>
    <row r="49" spans="1:60" x14ac:dyDescent="0.25">
      <c r="A49" s="3920" t="s">
        <v>4111</v>
      </c>
      <c r="B49" s="3906">
        <v>38147</v>
      </c>
      <c r="C49" s="3906">
        <v>21206</v>
      </c>
      <c r="D49" s="3906">
        <v>16941</v>
      </c>
      <c r="E49" s="3906">
        <v>44709.739000000001</v>
      </c>
      <c r="F49" s="3906">
        <v>39456.490000000005</v>
      </c>
      <c r="G49" s="3906">
        <v>5253.248999999998</v>
      </c>
      <c r="H49" s="3907">
        <v>53795</v>
      </c>
      <c r="I49" s="3908">
        <v>33300</v>
      </c>
      <c r="J49" s="3909">
        <v>20495</v>
      </c>
      <c r="K49" s="3907">
        <v>80721</v>
      </c>
      <c r="L49" s="3908">
        <v>20025</v>
      </c>
      <c r="M49" s="3909">
        <v>60696</v>
      </c>
      <c r="N49" s="3910"/>
      <c r="P49" s="801"/>
      <c r="Q49" s="801"/>
      <c r="R49" s="801"/>
      <c r="S49" s="801"/>
      <c r="T49" s="801"/>
      <c r="U49" s="801"/>
      <c r="V49" s="801"/>
      <c r="W49" s="801"/>
      <c r="X49" s="801"/>
      <c r="Y49" s="801"/>
      <c r="Z49" s="801"/>
      <c r="AA49" s="801"/>
      <c r="AB49" s="801"/>
      <c r="AC49" s="801"/>
      <c r="AD49" s="801"/>
      <c r="AE49" s="801"/>
      <c r="AF49" s="801"/>
      <c r="AG49" s="801"/>
      <c r="AH49" s="801"/>
      <c r="AI49" s="801"/>
      <c r="AJ49" s="801"/>
      <c r="AK49" s="801"/>
      <c r="AL49" s="801"/>
      <c r="AM49" s="801"/>
      <c r="AN49" s="801"/>
      <c r="AO49" s="801"/>
      <c r="AP49" s="801"/>
      <c r="AQ49" s="801"/>
      <c r="AR49" s="801"/>
      <c r="AS49" s="801"/>
      <c r="AT49" s="801"/>
      <c r="AU49" s="801"/>
      <c r="AV49" s="801"/>
      <c r="AW49" s="801"/>
      <c r="AX49" s="801"/>
      <c r="AY49" s="801"/>
      <c r="AZ49" s="801"/>
      <c r="BA49" s="801"/>
      <c r="BB49" s="801"/>
      <c r="BC49" s="801"/>
      <c r="BD49" s="801"/>
      <c r="BE49" s="801"/>
      <c r="BF49" s="801"/>
      <c r="BG49" s="801"/>
      <c r="BH49" s="801"/>
    </row>
    <row r="50" spans="1:60" x14ac:dyDescent="0.25">
      <c r="A50" s="3905" t="s">
        <v>4113</v>
      </c>
      <c r="B50" s="3900">
        <v>37852</v>
      </c>
      <c r="C50" s="3900">
        <v>30375</v>
      </c>
      <c r="D50" s="3900">
        <v>7477</v>
      </c>
      <c r="E50" s="3900">
        <v>58509.135999999999</v>
      </c>
      <c r="F50" s="3900">
        <v>46880</v>
      </c>
      <c r="G50" s="3900">
        <v>11629.135999999999</v>
      </c>
      <c r="H50" s="3911">
        <v>86674</v>
      </c>
      <c r="I50" s="3912">
        <v>67215</v>
      </c>
      <c r="J50" s="3903">
        <v>19459</v>
      </c>
      <c r="K50" s="3911">
        <v>117354</v>
      </c>
      <c r="L50" s="3912">
        <v>25237</v>
      </c>
      <c r="M50" s="3903">
        <v>92117</v>
      </c>
      <c r="N50" s="3904"/>
      <c r="P50" s="801"/>
      <c r="Q50" s="801"/>
      <c r="R50" s="801"/>
      <c r="S50" s="801"/>
      <c r="T50" s="801"/>
      <c r="U50" s="801"/>
      <c r="V50" s="801"/>
      <c r="W50" s="801"/>
      <c r="X50" s="801"/>
      <c r="Y50" s="801"/>
      <c r="Z50" s="801"/>
      <c r="AA50" s="801"/>
      <c r="AB50" s="801"/>
      <c r="AC50" s="801"/>
      <c r="AD50" s="801"/>
      <c r="AE50" s="801"/>
      <c r="AF50" s="801"/>
      <c r="AG50" s="801"/>
      <c r="AH50" s="801"/>
      <c r="AI50" s="801"/>
      <c r="AJ50" s="801"/>
      <c r="AK50" s="801"/>
      <c r="AL50" s="801"/>
      <c r="AM50" s="801"/>
      <c r="AN50" s="801"/>
      <c r="AO50" s="801"/>
      <c r="AP50" s="801"/>
      <c r="AQ50" s="801"/>
      <c r="AR50" s="801"/>
      <c r="AS50" s="801"/>
      <c r="AT50" s="801"/>
      <c r="AU50" s="801"/>
      <c r="AV50" s="801"/>
      <c r="AW50" s="801"/>
      <c r="AX50" s="801"/>
      <c r="AY50" s="801"/>
      <c r="AZ50" s="801"/>
      <c r="BA50" s="801"/>
      <c r="BB50" s="801"/>
      <c r="BC50" s="801"/>
      <c r="BD50" s="801"/>
      <c r="BE50" s="801"/>
      <c r="BF50" s="801"/>
      <c r="BG50" s="801"/>
      <c r="BH50" s="801"/>
    </row>
    <row r="51" spans="1:60" x14ac:dyDescent="0.25">
      <c r="A51" s="3920" t="s">
        <v>4111</v>
      </c>
      <c r="B51" s="3906">
        <v>25745</v>
      </c>
      <c r="C51" s="3906">
        <v>27204</v>
      </c>
      <c r="D51" s="3906">
        <v>-1459</v>
      </c>
      <c r="E51" s="3906">
        <v>36764.135999999999</v>
      </c>
      <c r="F51" s="3906">
        <v>37760</v>
      </c>
      <c r="G51" s="3906">
        <v>-995.86399999999958</v>
      </c>
      <c r="H51" s="3907">
        <v>41716</v>
      </c>
      <c r="I51" s="3908">
        <v>41048</v>
      </c>
      <c r="J51" s="3909">
        <v>668</v>
      </c>
      <c r="K51" s="3907">
        <v>65827</v>
      </c>
      <c r="L51" s="3908">
        <v>17280</v>
      </c>
      <c r="M51" s="3909">
        <v>48547</v>
      </c>
      <c r="N51" s="3910"/>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row>
    <row r="52" spans="1:60" x14ac:dyDescent="0.25">
      <c r="A52" s="3905" t="s">
        <v>4114</v>
      </c>
      <c r="B52" s="3900">
        <v>3682</v>
      </c>
      <c r="C52" s="3900">
        <v>0</v>
      </c>
      <c r="D52" s="3900">
        <v>3682</v>
      </c>
      <c r="E52" s="3900">
        <v>6087</v>
      </c>
      <c r="F52" s="3900">
        <v>0</v>
      </c>
      <c r="G52" s="3900">
        <v>6087</v>
      </c>
      <c r="H52" s="3911">
        <v>11541</v>
      </c>
      <c r="I52" s="3912">
        <v>0</v>
      </c>
      <c r="J52" s="3903">
        <v>11541</v>
      </c>
      <c r="K52" s="3911">
        <v>16511</v>
      </c>
      <c r="L52" s="3912"/>
      <c r="M52" s="3903">
        <v>16511</v>
      </c>
      <c r="N52" s="3904"/>
      <c r="P52" s="801"/>
      <c r="Q52" s="801"/>
      <c r="R52" s="801"/>
      <c r="S52" s="801"/>
      <c r="T52" s="801"/>
      <c r="U52" s="801"/>
      <c r="V52" s="801"/>
      <c r="W52" s="801"/>
      <c r="X52" s="801"/>
      <c r="Y52" s="801"/>
      <c r="Z52" s="801"/>
      <c r="AA52" s="801"/>
      <c r="AB52" s="801"/>
      <c r="AC52" s="801"/>
      <c r="AD52" s="801"/>
      <c r="AE52" s="801"/>
      <c r="AF52" s="801"/>
      <c r="AG52" s="801"/>
      <c r="AH52" s="801"/>
      <c r="AI52" s="801"/>
      <c r="AJ52" s="801"/>
      <c r="AK52" s="801"/>
      <c r="AL52" s="801"/>
      <c r="AM52" s="801"/>
      <c r="AN52" s="801"/>
      <c r="AO52" s="801"/>
      <c r="AP52" s="801"/>
      <c r="AQ52" s="801"/>
      <c r="AR52" s="801"/>
      <c r="AS52" s="801"/>
      <c r="AT52" s="801"/>
      <c r="AU52" s="801"/>
      <c r="AV52" s="801"/>
      <c r="AW52" s="801"/>
      <c r="AX52" s="801"/>
      <c r="AY52" s="801"/>
      <c r="AZ52" s="801"/>
      <c r="BA52" s="801"/>
      <c r="BB52" s="801"/>
      <c r="BC52" s="801"/>
      <c r="BD52" s="801"/>
      <c r="BE52" s="801"/>
      <c r="BF52" s="801"/>
      <c r="BG52" s="801"/>
      <c r="BH52" s="801"/>
    </row>
    <row r="53" spans="1:60" x14ac:dyDescent="0.25">
      <c r="A53" s="3895" t="s">
        <v>4115</v>
      </c>
      <c r="B53" s="3890">
        <v>14053</v>
      </c>
      <c r="C53" s="3890">
        <v>29874</v>
      </c>
      <c r="D53" s="3890">
        <v>-15821</v>
      </c>
      <c r="E53" s="3890">
        <v>12369</v>
      </c>
      <c r="F53" s="3890">
        <v>35124.460999999996</v>
      </c>
      <c r="G53" s="3890">
        <v>-22755.460999999999</v>
      </c>
      <c r="H53" s="3896">
        <v>14369</v>
      </c>
      <c r="I53" s="3897">
        <v>40171.637999999999</v>
      </c>
      <c r="J53" s="3898">
        <v>-25802.637999999999</v>
      </c>
      <c r="K53" s="3896">
        <v>13938</v>
      </c>
      <c r="L53" s="3897">
        <v>14273</v>
      </c>
      <c r="M53" s="3898">
        <v>-335</v>
      </c>
      <c r="N53" s="3894"/>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row>
    <row r="54" spans="1:60" x14ac:dyDescent="0.25">
      <c r="A54" s="3899" t="s">
        <v>4116</v>
      </c>
      <c r="B54" s="3900">
        <v>2707</v>
      </c>
      <c r="C54" s="3900">
        <v>67</v>
      </c>
      <c r="D54" s="3900">
        <v>2640</v>
      </c>
      <c r="E54" s="3900">
        <v>306</v>
      </c>
      <c r="F54" s="3900">
        <v>104</v>
      </c>
      <c r="G54" s="3900">
        <v>202</v>
      </c>
      <c r="H54" s="3911">
        <v>140</v>
      </c>
      <c r="I54" s="3921">
        <v>33.637999999999998</v>
      </c>
      <c r="J54" s="3903">
        <v>106.36199999999999</v>
      </c>
      <c r="K54" s="3911">
        <v>683</v>
      </c>
      <c r="L54" s="3921">
        <v>0</v>
      </c>
      <c r="M54" s="3903">
        <v>683</v>
      </c>
      <c r="N54" s="3904"/>
      <c r="P54" s="801"/>
      <c r="Q54" s="801"/>
      <c r="R54" s="801"/>
      <c r="S54" s="801"/>
      <c r="T54" s="801"/>
      <c r="U54" s="801"/>
      <c r="V54" s="801"/>
      <c r="W54" s="801"/>
      <c r="X54" s="801"/>
      <c r="Y54" s="801"/>
      <c r="Z54" s="801"/>
      <c r="AA54" s="801"/>
      <c r="AB54" s="801"/>
      <c r="AC54" s="801"/>
      <c r="AD54" s="801"/>
      <c r="AE54" s="801"/>
      <c r="AF54" s="801"/>
      <c r="AG54" s="801"/>
      <c r="AH54" s="801"/>
      <c r="AI54" s="801"/>
      <c r="AJ54" s="801"/>
      <c r="AK54" s="801"/>
      <c r="AL54" s="801"/>
      <c r="AM54" s="801"/>
      <c r="AN54" s="801"/>
      <c r="AO54" s="801"/>
      <c r="AP54" s="801"/>
      <c r="AQ54" s="801"/>
      <c r="AR54" s="801"/>
      <c r="AS54" s="801"/>
      <c r="AT54" s="801"/>
      <c r="AU54" s="801"/>
      <c r="AV54" s="801"/>
      <c r="AW54" s="801"/>
      <c r="AX54" s="801"/>
      <c r="AY54" s="801"/>
      <c r="AZ54" s="801"/>
      <c r="BA54" s="801"/>
      <c r="BB54" s="801"/>
      <c r="BC54" s="801"/>
      <c r="BD54" s="801"/>
      <c r="BE54" s="801"/>
      <c r="BF54" s="801"/>
      <c r="BG54" s="801"/>
      <c r="BH54" s="801"/>
    </row>
    <row r="55" spans="1:60" ht="22.8" x14ac:dyDescent="0.25">
      <c r="A55" s="3899" t="s">
        <v>4117</v>
      </c>
      <c r="B55" s="3900">
        <v>11346</v>
      </c>
      <c r="C55" s="3900">
        <v>29807</v>
      </c>
      <c r="D55" s="3900">
        <v>-18461</v>
      </c>
      <c r="E55" s="3900">
        <v>12063</v>
      </c>
      <c r="F55" s="3900">
        <v>35020.460999999996</v>
      </c>
      <c r="G55" s="3900">
        <v>-22957.460999999999</v>
      </c>
      <c r="H55" s="3911">
        <v>14229</v>
      </c>
      <c r="I55" s="3912">
        <v>40138</v>
      </c>
      <c r="J55" s="3903">
        <v>-25909</v>
      </c>
      <c r="K55" s="3911">
        <v>13255</v>
      </c>
      <c r="L55" s="3912">
        <v>14273</v>
      </c>
      <c r="M55" s="3903">
        <v>-1018</v>
      </c>
      <c r="N55" s="3904"/>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row>
    <row r="56" spans="1:60" x14ac:dyDescent="0.25">
      <c r="A56" s="3905" t="s">
        <v>4118</v>
      </c>
      <c r="B56" s="3900">
        <v>11346</v>
      </c>
      <c r="C56" s="3900">
        <v>29807</v>
      </c>
      <c r="D56" s="3900">
        <v>-18461</v>
      </c>
      <c r="E56" s="3900">
        <v>12063</v>
      </c>
      <c r="F56" s="3900">
        <v>35020.460999999996</v>
      </c>
      <c r="G56" s="3900">
        <v>-22957.460999999999</v>
      </c>
      <c r="H56" s="3911">
        <v>14229</v>
      </c>
      <c r="I56" s="3912">
        <v>40138</v>
      </c>
      <c r="J56" s="3903">
        <v>-25909</v>
      </c>
      <c r="K56" s="3911">
        <v>13255</v>
      </c>
      <c r="L56" s="3912">
        <v>14273</v>
      </c>
      <c r="M56" s="3903">
        <v>-1018</v>
      </c>
      <c r="N56" s="3904"/>
      <c r="P56" s="801"/>
      <c r="Q56" s="801"/>
      <c r="R56" s="801"/>
      <c r="S56" s="801"/>
      <c r="T56" s="801"/>
      <c r="U56" s="801"/>
      <c r="V56" s="801"/>
      <c r="W56" s="801"/>
      <c r="X56" s="801"/>
      <c r="Y56" s="801"/>
      <c r="Z56" s="801"/>
      <c r="AA56" s="801"/>
      <c r="AB56" s="801"/>
      <c r="AC56" s="801"/>
      <c r="AD56" s="801"/>
      <c r="AE56" s="801"/>
      <c r="AF56" s="801"/>
      <c r="AG56" s="801"/>
      <c r="AH56" s="801"/>
      <c r="AI56" s="801"/>
      <c r="AJ56" s="801"/>
      <c r="AK56" s="801"/>
      <c r="AL56" s="801"/>
      <c r="AM56" s="801"/>
      <c r="AN56" s="801"/>
      <c r="AO56" s="801"/>
      <c r="AP56" s="801"/>
      <c r="AQ56" s="801"/>
      <c r="AR56" s="801"/>
      <c r="AS56" s="801"/>
      <c r="AT56" s="801"/>
      <c r="AU56" s="801"/>
      <c r="AV56" s="801"/>
      <c r="AW56" s="801"/>
      <c r="AX56" s="801"/>
      <c r="AY56" s="801"/>
      <c r="AZ56" s="801"/>
      <c r="BA56" s="801"/>
      <c r="BB56" s="801"/>
      <c r="BC56" s="801"/>
      <c r="BD56" s="801"/>
      <c r="BE56" s="801"/>
      <c r="BF56" s="801"/>
      <c r="BG56" s="801"/>
      <c r="BH56" s="801"/>
    </row>
    <row r="57" spans="1:60" x14ac:dyDescent="0.25">
      <c r="A57" s="3920" t="s">
        <v>4111</v>
      </c>
      <c r="B57" s="3906">
        <v>0</v>
      </c>
      <c r="C57" s="3906">
        <v>13117</v>
      </c>
      <c r="D57" s="3906">
        <v>-13117</v>
      </c>
      <c r="E57" s="3906">
        <v>0</v>
      </c>
      <c r="F57" s="3906">
        <v>19038.460999999999</v>
      </c>
      <c r="G57" s="3906">
        <v>-19038.460999999999</v>
      </c>
      <c r="H57" s="3907">
        <v>0</v>
      </c>
      <c r="I57" s="3908">
        <v>21717</v>
      </c>
      <c r="J57" s="3909">
        <v>-21717</v>
      </c>
      <c r="K57" s="3907">
        <v>0</v>
      </c>
      <c r="L57" s="3908">
        <v>8617</v>
      </c>
      <c r="M57" s="3909">
        <v>-8617</v>
      </c>
      <c r="N57" s="3910"/>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1"/>
      <c r="AV57" s="801"/>
      <c r="AW57" s="801"/>
      <c r="AX57" s="801"/>
      <c r="AY57" s="801"/>
      <c r="AZ57" s="801"/>
      <c r="BA57" s="801"/>
      <c r="BB57" s="801"/>
      <c r="BC57" s="801"/>
      <c r="BD57" s="801"/>
      <c r="BE57" s="801"/>
      <c r="BF57" s="801"/>
      <c r="BG57" s="801"/>
      <c r="BH57" s="801"/>
    </row>
    <row r="58" spans="1:60" ht="13.8" thickBot="1" x14ac:dyDescent="0.3">
      <c r="A58" s="3922" t="s">
        <v>4119</v>
      </c>
      <c r="B58" s="3923">
        <v>2953</v>
      </c>
      <c r="C58" s="3923">
        <v>8236</v>
      </c>
      <c r="D58" s="3923">
        <v>-5283</v>
      </c>
      <c r="E58" s="3923">
        <v>2818</v>
      </c>
      <c r="F58" s="3923">
        <v>8706</v>
      </c>
      <c r="G58" s="3923">
        <v>-5888</v>
      </c>
      <c r="H58" s="3924">
        <v>3034.4</v>
      </c>
      <c r="I58" s="3925">
        <v>9799</v>
      </c>
      <c r="J58" s="3926">
        <v>-6764.6</v>
      </c>
      <c r="K58" s="3924">
        <v>3112</v>
      </c>
      <c r="L58" s="3925"/>
      <c r="M58" s="3926"/>
      <c r="N58" s="3910"/>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801"/>
      <c r="AO58" s="801"/>
      <c r="AP58" s="801"/>
      <c r="AQ58" s="801"/>
      <c r="AR58" s="801"/>
      <c r="AS58" s="801"/>
      <c r="AT58" s="801"/>
      <c r="AU58" s="801"/>
      <c r="AV58" s="801"/>
      <c r="AW58" s="801"/>
      <c r="AX58" s="801"/>
      <c r="AY58" s="801"/>
      <c r="AZ58" s="801"/>
      <c r="BA58" s="801"/>
      <c r="BB58" s="801"/>
      <c r="BC58" s="801"/>
      <c r="BD58" s="801"/>
      <c r="BE58" s="801"/>
      <c r="BF58" s="801"/>
      <c r="BG58" s="801"/>
      <c r="BH58" s="801"/>
    </row>
    <row r="59" spans="1:60" ht="13.8" thickTop="1" x14ac:dyDescent="0.25">
      <c r="A59" s="3927"/>
      <c r="B59" s="6096">
        <v>2021</v>
      </c>
      <c r="C59" s="6097"/>
      <c r="D59" s="6098"/>
      <c r="E59" s="6096">
        <v>2022</v>
      </c>
      <c r="F59" s="6097"/>
      <c r="G59" s="6098"/>
      <c r="H59" s="6096">
        <v>2023</v>
      </c>
      <c r="I59" s="6097"/>
      <c r="J59" s="6098"/>
      <c r="K59" s="6096">
        <v>2024</v>
      </c>
      <c r="L59" s="6097"/>
      <c r="M59" s="6098"/>
      <c r="N59" s="3928"/>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801"/>
      <c r="AX59" s="801"/>
      <c r="AY59" s="801"/>
      <c r="AZ59" s="801"/>
      <c r="BA59" s="801"/>
      <c r="BB59" s="801"/>
      <c r="BC59" s="801"/>
      <c r="BD59" s="801"/>
      <c r="BE59" s="801"/>
      <c r="BF59" s="801"/>
      <c r="BG59" s="801"/>
      <c r="BH59" s="801"/>
    </row>
    <row r="60" spans="1:60" x14ac:dyDescent="0.25">
      <c r="A60" s="3929"/>
      <c r="B60" s="3930" t="s">
        <v>4120</v>
      </c>
      <c r="C60" s="3931" t="s">
        <v>4121</v>
      </c>
      <c r="D60" s="3932" t="s">
        <v>489</v>
      </c>
      <c r="E60" s="3930" t="s">
        <v>4120</v>
      </c>
      <c r="F60" s="3931" t="s">
        <v>4121</v>
      </c>
      <c r="G60" s="3932" t="s">
        <v>489</v>
      </c>
      <c r="H60" s="3930" t="s">
        <v>4120</v>
      </c>
      <c r="I60" s="3931" t="s">
        <v>4121</v>
      </c>
      <c r="J60" s="3932" t="s">
        <v>489</v>
      </c>
      <c r="K60" s="3930" t="s">
        <v>4120</v>
      </c>
      <c r="L60" s="3931" t="s">
        <v>4121</v>
      </c>
      <c r="M60" s="3932" t="s">
        <v>489</v>
      </c>
      <c r="N60" s="3928"/>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801"/>
      <c r="AN60" s="801"/>
      <c r="AO60" s="801"/>
      <c r="AP60" s="801"/>
      <c r="AQ60" s="801"/>
      <c r="AR60" s="801"/>
      <c r="AS60" s="801"/>
      <c r="AT60" s="801"/>
      <c r="AU60" s="801"/>
      <c r="AV60" s="801"/>
      <c r="AW60" s="801"/>
      <c r="AX60" s="801"/>
      <c r="AY60" s="801"/>
      <c r="AZ60" s="801"/>
      <c r="BA60" s="801"/>
      <c r="BB60" s="801"/>
      <c r="BC60" s="801"/>
      <c r="BD60" s="801"/>
      <c r="BE60" s="801"/>
      <c r="BF60" s="801"/>
      <c r="BG60" s="801"/>
      <c r="BH60" s="801"/>
    </row>
    <row r="61" spans="1:60" ht="30.75" customHeight="1" x14ac:dyDescent="0.25">
      <c r="A61" s="3933" t="s">
        <v>4122</v>
      </c>
      <c r="B61" s="3934">
        <v>0</v>
      </c>
      <c r="C61" s="3935">
        <v>0</v>
      </c>
      <c r="D61" s="3936">
        <v>0</v>
      </c>
      <c r="E61" s="3934">
        <v>2086.5684860000001</v>
      </c>
      <c r="F61" s="3935">
        <v>0</v>
      </c>
      <c r="G61" s="3937">
        <v>2086.5684860000001</v>
      </c>
      <c r="H61" s="3934">
        <v>439.12402700000001</v>
      </c>
      <c r="I61" s="3935">
        <v>0</v>
      </c>
      <c r="J61" s="3937">
        <v>439.12402700000001</v>
      </c>
      <c r="K61" s="3934">
        <v>847</v>
      </c>
      <c r="L61" s="3935">
        <v>0</v>
      </c>
      <c r="M61" s="3937">
        <v>847</v>
      </c>
      <c r="N61" s="3938"/>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row>
    <row r="62" spans="1:60" ht="22.8" x14ac:dyDescent="0.25">
      <c r="A62" s="3939" t="s">
        <v>4123</v>
      </c>
      <c r="B62" s="3901">
        <v>0</v>
      </c>
      <c r="C62" s="3902">
        <v>0</v>
      </c>
      <c r="D62" s="3903">
        <v>0</v>
      </c>
      <c r="E62" s="3940">
        <v>0</v>
      </c>
      <c r="F62" s="3941">
        <v>0</v>
      </c>
      <c r="G62" s="3942">
        <v>0</v>
      </c>
      <c r="H62" s="3940">
        <v>0</v>
      </c>
      <c r="I62" s="3941">
        <v>0</v>
      </c>
      <c r="J62" s="3942">
        <v>0</v>
      </c>
      <c r="K62" s="3940">
        <v>0</v>
      </c>
      <c r="L62" s="3941">
        <v>0</v>
      </c>
      <c r="M62" s="3942">
        <v>0</v>
      </c>
      <c r="N62" s="3943"/>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801"/>
      <c r="AU62" s="801"/>
      <c r="AV62" s="801"/>
      <c r="AW62" s="801"/>
      <c r="AX62" s="801"/>
      <c r="AY62" s="801"/>
      <c r="AZ62" s="801"/>
      <c r="BA62" s="801"/>
      <c r="BB62" s="801"/>
      <c r="BC62" s="801"/>
      <c r="BD62" s="801"/>
      <c r="BE62" s="801"/>
      <c r="BF62" s="801"/>
      <c r="BG62" s="801"/>
      <c r="BH62" s="801"/>
    </row>
    <row r="63" spans="1:60" x14ac:dyDescent="0.25">
      <c r="A63" s="3944" t="s">
        <v>4124</v>
      </c>
      <c r="B63" s="3901">
        <v>0</v>
      </c>
      <c r="C63" s="3902">
        <v>0</v>
      </c>
      <c r="D63" s="3903">
        <v>0</v>
      </c>
      <c r="E63" s="3901">
        <v>2086.5684860000001</v>
      </c>
      <c r="F63" s="3902">
        <v>0</v>
      </c>
      <c r="G63" s="3903">
        <v>2086.5684860000001</v>
      </c>
      <c r="H63" s="3901">
        <v>439.12402700000001</v>
      </c>
      <c r="I63" s="3902">
        <v>0</v>
      </c>
      <c r="J63" s="3903">
        <v>439.12402700000001</v>
      </c>
      <c r="K63" s="3901">
        <v>847</v>
      </c>
      <c r="L63" s="3902">
        <v>0</v>
      </c>
      <c r="M63" s="3903">
        <v>847</v>
      </c>
      <c r="N63" s="3904"/>
      <c r="P63" s="801"/>
      <c r="Q63" s="801"/>
      <c r="R63" s="801"/>
      <c r="S63" s="801"/>
      <c r="T63" s="801"/>
      <c r="U63" s="801"/>
      <c r="V63" s="801"/>
      <c r="W63" s="801"/>
      <c r="X63" s="801"/>
      <c r="Y63" s="801"/>
      <c r="Z63" s="801"/>
      <c r="AA63" s="801"/>
      <c r="AB63" s="801"/>
      <c r="AC63" s="801"/>
      <c r="AD63" s="801"/>
      <c r="AE63" s="801"/>
      <c r="AF63" s="801"/>
      <c r="AG63" s="801"/>
      <c r="AH63" s="801"/>
      <c r="AI63" s="801"/>
      <c r="AJ63" s="801"/>
      <c r="AK63" s="801"/>
      <c r="AL63" s="801"/>
      <c r="AM63" s="801"/>
      <c r="AN63" s="801"/>
      <c r="AO63" s="801"/>
      <c r="AP63" s="801"/>
      <c r="AQ63" s="801"/>
      <c r="AR63" s="801"/>
      <c r="AS63" s="801"/>
      <c r="AT63" s="801"/>
      <c r="AU63" s="801"/>
      <c r="AV63" s="801"/>
      <c r="AW63" s="801"/>
      <c r="AX63" s="801"/>
      <c r="AY63" s="801"/>
      <c r="AZ63" s="801"/>
      <c r="BA63" s="801"/>
      <c r="BB63" s="801"/>
      <c r="BC63" s="801"/>
      <c r="BD63" s="801"/>
      <c r="BE63" s="801"/>
      <c r="BF63" s="801"/>
      <c r="BG63" s="801"/>
      <c r="BH63" s="801"/>
    </row>
    <row r="64" spans="1:60" x14ac:dyDescent="0.25">
      <c r="A64" s="3945" t="s">
        <v>4125</v>
      </c>
      <c r="B64" s="3901">
        <v>0</v>
      </c>
      <c r="C64" s="3902">
        <v>0</v>
      </c>
      <c r="D64" s="3903">
        <v>0</v>
      </c>
      <c r="E64" s="3901">
        <v>2086.5684860000001</v>
      </c>
      <c r="F64" s="3902">
        <v>0</v>
      </c>
      <c r="G64" s="3903">
        <v>2086.5684860000001</v>
      </c>
      <c r="H64" s="3901">
        <v>439.12402700000001</v>
      </c>
      <c r="I64" s="3902">
        <v>0</v>
      </c>
      <c r="J64" s="3903">
        <v>439.12402700000001</v>
      </c>
      <c r="K64" s="3901">
        <v>847</v>
      </c>
      <c r="L64" s="3902">
        <v>0</v>
      </c>
      <c r="M64" s="3903">
        <v>847</v>
      </c>
      <c r="N64" s="3904"/>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row>
    <row r="65" spans="1:60" ht="13.8" thickBot="1" x14ac:dyDescent="0.3">
      <c r="A65" s="3946" t="s">
        <v>4126</v>
      </c>
      <c r="B65" s="3947">
        <v>0</v>
      </c>
      <c r="C65" s="3948">
        <v>0</v>
      </c>
      <c r="D65" s="3949">
        <v>0</v>
      </c>
      <c r="E65" s="3950">
        <v>1437.5684860000003</v>
      </c>
      <c r="F65" s="3951">
        <v>0</v>
      </c>
      <c r="G65" s="3952">
        <v>1437.5684860000003</v>
      </c>
      <c r="H65" s="3950">
        <v>439.12402700000001</v>
      </c>
      <c r="I65" s="3951">
        <v>0</v>
      </c>
      <c r="J65" s="3952">
        <v>439.12402700000001</v>
      </c>
      <c r="K65" s="3950">
        <v>0</v>
      </c>
      <c r="L65" s="3951">
        <v>0</v>
      </c>
      <c r="M65" s="3952">
        <v>0</v>
      </c>
      <c r="N65" s="3904"/>
      <c r="P65" s="801"/>
      <c r="Q65" s="801"/>
      <c r="R65" s="801"/>
      <c r="S65" s="801"/>
      <c r="T65" s="801"/>
      <c r="U65" s="801"/>
      <c r="V65" s="801"/>
      <c r="W65" s="801"/>
      <c r="X65" s="801"/>
      <c r="Y65" s="801"/>
      <c r="Z65" s="801"/>
      <c r="AA65" s="801"/>
      <c r="AB65" s="801"/>
      <c r="AC65" s="801"/>
      <c r="AD65" s="801"/>
      <c r="AE65" s="801"/>
      <c r="AF65" s="801"/>
      <c r="AG65" s="801"/>
      <c r="AH65" s="801"/>
      <c r="AI65" s="801"/>
      <c r="AJ65" s="801"/>
      <c r="AK65" s="801"/>
      <c r="AL65" s="801"/>
      <c r="AM65" s="801"/>
      <c r="AN65" s="801"/>
      <c r="AO65" s="801"/>
      <c r="AP65" s="801"/>
      <c r="AQ65" s="801"/>
      <c r="AR65" s="801"/>
      <c r="AS65" s="801"/>
      <c r="AT65" s="801"/>
      <c r="AU65" s="801"/>
      <c r="AV65" s="801"/>
      <c r="AW65" s="801"/>
      <c r="AX65" s="801"/>
      <c r="AY65" s="801"/>
      <c r="AZ65" s="801"/>
      <c r="BA65" s="801"/>
      <c r="BB65" s="801"/>
      <c r="BC65" s="801"/>
      <c r="BD65" s="801"/>
      <c r="BE65" s="801"/>
      <c r="BF65" s="801"/>
      <c r="BG65" s="801"/>
      <c r="BH65" s="801"/>
    </row>
    <row r="66" spans="1:60" ht="60.6" thickBot="1" x14ac:dyDescent="0.3">
      <c r="A66" s="3953"/>
      <c r="B66" s="3954" t="s">
        <v>4127</v>
      </c>
      <c r="C66" s="3955" t="s">
        <v>4128</v>
      </c>
      <c r="D66" s="3956" t="s">
        <v>489</v>
      </c>
      <c r="E66" s="3954" t="s">
        <v>4127</v>
      </c>
      <c r="F66" s="3955" t="s">
        <v>4128</v>
      </c>
      <c r="G66" s="3956" t="s">
        <v>489</v>
      </c>
      <c r="H66" s="3954" t="s">
        <v>4127</v>
      </c>
      <c r="I66" s="3955" t="s">
        <v>4128</v>
      </c>
      <c r="J66" s="3957" t="s">
        <v>489</v>
      </c>
      <c r="K66" s="3954" t="s">
        <v>4127</v>
      </c>
      <c r="L66" s="3955" t="s">
        <v>4128</v>
      </c>
      <c r="M66" s="3957" t="s">
        <v>489</v>
      </c>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c r="AO66" s="801"/>
      <c r="AP66" s="801"/>
      <c r="AQ66" s="801"/>
      <c r="AR66" s="801"/>
      <c r="AS66" s="801"/>
      <c r="AT66" s="801"/>
      <c r="AU66" s="801"/>
      <c r="AV66" s="801"/>
      <c r="AW66" s="801"/>
      <c r="AX66" s="801"/>
      <c r="AY66" s="801"/>
      <c r="AZ66" s="801"/>
      <c r="BA66" s="801"/>
      <c r="BB66" s="801"/>
      <c r="BC66" s="801"/>
      <c r="BD66" s="801"/>
      <c r="BE66" s="801"/>
      <c r="BF66" s="801"/>
      <c r="BG66" s="801"/>
      <c r="BH66" s="801"/>
    </row>
    <row r="67" spans="1:60" ht="24" x14ac:dyDescent="0.25">
      <c r="A67" s="3958" t="s">
        <v>4129</v>
      </c>
      <c r="B67" s="3959"/>
      <c r="C67" s="3960"/>
      <c r="D67" s="3961">
        <v>-66999.053836937819</v>
      </c>
      <c r="E67" s="3959"/>
      <c r="F67" s="3960"/>
      <c r="G67" s="3961">
        <v>-63435.931008479492</v>
      </c>
      <c r="H67" s="3959"/>
      <c r="I67" s="3960"/>
      <c r="J67" s="3961">
        <v>-32657.992251612151</v>
      </c>
      <c r="K67" s="3959"/>
      <c r="L67" s="3960"/>
      <c r="M67" s="3961">
        <v>-46443.437473430458</v>
      </c>
      <c r="P67" s="801"/>
      <c r="Q67" s="801"/>
      <c r="R67" s="801"/>
      <c r="S67" s="801"/>
      <c r="T67" s="801"/>
      <c r="U67" s="801"/>
      <c r="V67" s="801"/>
      <c r="W67" s="801"/>
      <c r="X67" s="801"/>
      <c r="Y67" s="801"/>
      <c r="Z67" s="801"/>
      <c r="AA67" s="801"/>
      <c r="AB67" s="801"/>
      <c r="AC67" s="801"/>
      <c r="AD67" s="801"/>
      <c r="AE67" s="801"/>
      <c r="AF67" s="801"/>
      <c r="AG67" s="801"/>
      <c r="AH67" s="801"/>
      <c r="AI67" s="801"/>
      <c r="AJ67" s="801"/>
      <c r="AK67" s="801"/>
      <c r="AL67" s="801"/>
      <c r="AM67" s="801"/>
      <c r="AN67" s="801"/>
      <c r="AO67" s="801"/>
      <c r="AP67" s="801"/>
      <c r="AQ67" s="801"/>
      <c r="AR67" s="801"/>
      <c r="AS67" s="801"/>
      <c r="AT67" s="801"/>
      <c r="AU67" s="801"/>
      <c r="AV67" s="801"/>
      <c r="AW67" s="801"/>
      <c r="AX67" s="801"/>
      <c r="AY67" s="801"/>
      <c r="AZ67" s="801"/>
      <c r="BA67" s="801"/>
      <c r="BB67" s="801"/>
      <c r="BC67" s="801"/>
      <c r="BD67" s="801"/>
      <c r="BE67" s="801"/>
      <c r="BF67" s="801"/>
      <c r="BG67" s="801"/>
      <c r="BH67" s="801"/>
    </row>
    <row r="68" spans="1:60" x14ac:dyDescent="0.25">
      <c r="A68" s="3962" t="s">
        <v>4130</v>
      </c>
      <c r="B68" s="3963">
        <v>234094.66836092056</v>
      </c>
      <c r="C68" s="3964">
        <v>383709.2404208401</v>
      </c>
      <c r="D68" s="3965">
        <v>-149614.57205991953</v>
      </c>
      <c r="E68" s="3963">
        <v>497004.56642261066</v>
      </c>
      <c r="F68" s="3964">
        <v>396078.15115639602</v>
      </c>
      <c r="G68" s="3965">
        <v>100926.41526621462</v>
      </c>
      <c r="H68" s="3963">
        <v>460359.4971673924</v>
      </c>
      <c r="I68" s="3964">
        <v>441582.16929404647</v>
      </c>
      <c r="J68" s="3965">
        <v>18777.32787334593</v>
      </c>
      <c r="K68" s="3963">
        <v>459574.91888710263</v>
      </c>
      <c r="L68" s="3964">
        <v>415069.68779400294</v>
      </c>
      <c r="M68" s="3965">
        <v>44505.231093099675</v>
      </c>
      <c r="P68" s="801"/>
      <c r="Q68" s="801"/>
      <c r="R68" s="801"/>
      <c r="S68" s="801"/>
      <c r="T68" s="801"/>
      <c r="U68" s="801"/>
      <c r="V68" s="801"/>
      <c r="W68" s="801"/>
      <c r="X68" s="801"/>
      <c r="Y68" s="801"/>
      <c r="Z68" s="801"/>
      <c r="AA68" s="801"/>
      <c r="AB68" s="801"/>
      <c r="AC68" s="801"/>
      <c r="AD68" s="801"/>
      <c r="AE68" s="801"/>
      <c r="AF68" s="801"/>
      <c r="AG68" s="801"/>
      <c r="AH68" s="801"/>
      <c r="AI68" s="801"/>
      <c r="AJ68" s="801"/>
      <c r="AK68" s="801"/>
      <c r="AL68" s="801"/>
      <c r="AM68" s="801"/>
      <c r="AN68" s="801"/>
      <c r="AO68" s="801"/>
      <c r="AP68" s="801"/>
      <c r="AQ68" s="801"/>
      <c r="AR68" s="801"/>
      <c r="AS68" s="801"/>
      <c r="AT68" s="801"/>
      <c r="AU68" s="801"/>
      <c r="AV68" s="801"/>
      <c r="AW68" s="801"/>
      <c r="AX68" s="801"/>
      <c r="AY68" s="801"/>
      <c r="AZ68" s="801"/>
      <c r="BA68" s="801"/>
      <c r="BB68" s="801"/>
      <c r="BC68" s="801"/>
      <c r="BD68" s="801"/>
      <c r="BE68" s="801"/>
      <c r="BF68" s="801"/>
      <c r="BG68" s="801"/>
      <c r="BH68" s="801"/>
    </row>
    <row r="69" spans="1:60" x14ac:dyDescent="0.25">
      <c r="A69" s="3966" t="s">
        <v>4131</v>
      </c>
      <c r="B69" s="3967">
        <v>187275.73468873644</v>
      </c>
      <c r="C69" s="3968">
        <v>306967.39233667206</v>
      </c>
      <c r="D69" s="3969">
        <v>-119691.65764793562</v>
      </c>
      <c r="E69" s="3967">
        <v>420042.31681671285</v>
      </c>
      <c r="F69" s="3968">
        <v>251888.59343089076</v>
      </c>
      <c r="G69" s="3969">
        <v>168153.72338582214</v>
      </c>
      <c r="H69" s="3967">
        <v>368390.98334653984</v>
      </c>
      <c r="I69" s="3968">
        <v>272539.00386636879</v>
      </c>
      <c r="J69" s="3969">
        <v>95851.979480171038</v>
      </c>
      <c r="K69" s="3967">
        <v>368755.46986509446</v>
      </c>
      <c r="L69" s="3968">
        <v>261648.79616560051</v>
      </c>
      <c r="M69" s="3969">
        <v>107106.67369949393</v>
      </c>
      <c r="P69" s="801"/>
      <c r="Q69" s="801"/>
      <c r="R69" s="801"/>
      <c r="S69" s="801"/>
      <c r="T69" s="801"/>
      <c r="U69" s="801"/>
      <c r="V69" s="801"/>
      <c r="W69" s="801"/>
      <c r="X69" s="801"/>
      <c r="Y69" s="801"/>
      <c r="Z69" s="801"/>
      <c r="AA69" s="801"/>
      <c r="AB69" s="801"/>
      <c r="AC69" s="801"/>
      <c r="AD69" s="801"/>
      <c r="AE69" s="801"/>
      <c r="AF69" s="801"/>
      <c r="AG69" s="801"/>
      <c r="AH69" s="801"/>
      <c r="AI69" s="801"/>
      <c r="AJ69" s="801"/>
      <c r="AK69" s="801"/>
      <c r="AL69" s="801"/>
      <c r="AM69" s="801"/>
      <c r="AN69" s="801"/>
      <c r="AO69" s="801"/>
      <c r="AP69" s="801"/>
      <c r="AQ69" s="801"/>
      <c r="AR69" s="801"/>
      <c r="AS69" s="801"/>
      <c r="AT69" s="801"/>
      <c r="AU69" s="801"/>
      <c r="AV69" s="801"/>
      <c r="AW69" s="801"/>
      <c r="AX69" s="801"/>
      <c r="AY69" s="801"/>
      <c r="AZ69" s="801"/>
      <c r="BA69" s="801"/>
      <c r="BB69" s="801"/>
      <c r="BC69" s="801"/>
      <c r="BD69" s="801"/>
      <c r="BE69" s="801"/>
      <c r="BF69" s="801"/>
      <c r="BG69" s="801"/>
      <c r="BH69" s="801"/>
    </row>
    <row r="70" spans="1:60" x14ac:dyDescent="0.25">
      <c r="A70" s="3970" t="s">
        <v>4111</v>
      </c>
      <c r="B70" s="3971">
        <v>184421.52683153067</v>
      </c>
      <c r="C70" s="3972">
        <v>298522.28888635885</v>
      </c>
      <c r="D70" s="3973">
        <v>-114100.76205482817</v>
      </c>
      <c r="E70" s="3971">
        <v>419072.82896023348</v>
      </c>
      <c r="F70" s="3972">
        <v>230888.00243831417</v>
      </c>
      <c r="G70" s="3973">
        <v>188184.82652191934</v>
      </c>
      <c r="H70" s="3971">
        <v>367701.35833267693</v>
      </c>
      <c r="I70" s="3972">
        <v>244311.58662804408</v>
      </c>
      <c r="J70" s="3973">
        <v>123389.77170463282</v>
      </c>
      <c r="K70" s="3971">
        <v>366236.29869289219</v>
      </c>
      <c r="L70" s="3972">
        <v>230068.99376299049</v>
      </c>
      <c r="M70" s="3973">
        <v>136167.30492990173</v>
      </c>
      <c r="P70" s="801"/>
      <c r="Q70" s="801"/>
      <c r="R70" s="801"/>
      <c r="S70" s="801"/>
      <c r="T70" s="801"/>
      <c r="U70" s="801"/>
      <c r="V70" s="801"/>
      <c r="W70" s="801"/>
      <c r="X70" s="801"/>
      <c r="Y70" s="801"/>
      <c r="Z70" s="801"/>
      <c r="AA70" s="801"/>
      <c r="AB70" s="801"/>
      <c r="AC70" s="801"/>
      <c r="AD70" s="801"/>
      <c r="AE70" s="801"/>
      <c r="AF70" s="801"/>
      <c r="AG70" s="801"/>
      <c r="AH70" s="801"/>
      <c r="AI70" s="801"/>
      <c r="AJ70" s="801"/>
      <c r="AK70" s="801"/>
      <c r="AL70" s="801"/>
      <c r="AM70" s="801"/>
      <c r="AN70" s="801"/>
      <c r="AO70" s="801"/>
      <c r="AP70" s="801"/>
      <c r="AQ70" s="801"/>
      <c r="AR70" s="801"/>
      <c r="AS70" s="801"/>
      <c r="AT70" s="801"/>
      <c r="AU70" s="801"/>
      <c r="AV70" s="801"/>
      <c r="AW70" s="801"/>
      <c r="AX70" s="801"/>
      <c r="AY70" s="801"/>
      <c r="AZ70" s="801"/>
      <c r="BA70" s="801"/>
      <c r="BB70" s="801"/>
      <c r="BC70" s="801"/>
      <c r="BD70" s="801"/>
      <c r="BE70" s="801"/>
      <c r="BF70" s="801"/>
      <c r="BG70" s="801"/>
      <c r="BH70" s="801"/>
    </row>
    <row r="71" spans="1:60" x14ac:dyDescent="0.25">
      <c r="A71" s="3966" t="s">
        <v>4132</v>
      </c>
      <c r="B71" s="3967">
        <v>46818.93367218411</v>
      </c>
      <c r="C71" s="3968">
        <v>76741.848084168014</v>
      </c>
      <c r="D71" s="3969">
        <v>-29922.914411983904</v>
      </c>
      <c r="E71" s="3967">
        <v>76962.249605897799</v>
      </c>
      <c r="F71" s="3968">
        <v>144189.55772550529</v>
      </c>
      <c r="G71" s="3969">
        <v>-67227.308119607493</v>
      </c>
      <c r="H71" s="3967">
        <v>91968.513820852531</v>
      </c>
      <c r="I71" s="3968">
        <v>169043.16542767762</v>
      </c>
      <c r="J71" s="3969">
        <v>-77074.651606825093</v>
      </c>
      <c r="K71" s="3967">
        <v>90819.449022008179</v>
      </c>
      <c r="L71" s="3968">
        <v>153420.89162840243</v>
      </c>
      <c r="M71" s="3969">
        <v>-62601.442606394237</v>
      </c>
      <c r="P71" s="801"/>
      <c r="Q71" s="801"/>
      <c r="R71" s="801"/>
      <c r="S71" s="801"/>
      <c r="T71" s="801"/>
      <c r="U71" s="801"/>
      <c r="V71" s="801"/>
      <c r="W71" s="801"/>
      <c r="X71" s="801"/>
      <c r="Y71" s="801"/>
      <c r="Z71" s="801"/>
      <c r="AA71" s="801"/>
      <c r="AB71" s="801"/>
      <c r="AC71" s="801"/>
      <c r="AD71" s="801"/>
      <c r="AE71" s="801"/>
      <c r="AF71" s="801"/>
      <c r="AG71" s="801"/>
      <c r="AH71" s="801"/>
      <c r="AI71" s="801"/>
      <c r="AJ71" s="801"/>
      <c r="AK71" s="801"/>
      <c r="AL71" s="801"/>
      <c r="AM71" s="801"/>
      <c r="AN71" s="801"/>
      <c r="AO71" s="801"/>
      <c r="AP71" s="801"/>
      <c r="AQ71" s="801"/>
      <c r="AR71" s="801"/>
      <c r="AS71" s="801"/>
      <c r="AT71" s="801"/>
      <c r="AU71" s="801"/>
      <c r="AV71" s="801"/>
      <c r="AW71" s="801"/>
      <c r="AX71" s="801"/>
      <c r="AY71" s="801"/>
      <c r="AZ71" s="801"/>
      <c r="BA71" s="801"/>
      <c r="BB71" s="801"/>
      <c r="BC71" s="801"/>
      <c r="BD71" s="801"/>
      <c r="BE71" s="801"/>
      <c r="BF71" s="801"/>
      <c r="BG71" s="801"/>
      <c r="BH71" s="801"/>
    </row>
    <row r="72" spans="1:60" x14ac:dyDescent="0.25">
      <c r="A72" s="3970" t="s">
        <v>4111</v>
      </c>
      <c r="B72" s="3971">
        <v>46105.381707882669</v>
      </c>
      <c r="C72" s="3972">
        <v>74630.572221589711</v>
      </c>
      <c r="D72" s="3973">
        <v>-28525.190513707043</v>
      </c>
      <c r="E72" s="3971">
        <v>76295.912186137633</v>
      </c>
      <c r="F72" s="3972">
        <v>139575.49630582458</v>
      </c>
      <c r="G72" s="3973">
        <v>-63279.584119686944</v>
      </c>
      <c r="H72" s="3971">
        <v>91925.339583169232</v>
      </c>
      <c r="I72" s="3972">
        <v>162874.39108536276</v>
      </c>
      <c r="J72" s="3973">
        <v>-70949.051502193513</v>
      </c>
      <c r="K72" s="3971">
        <v>91559.074673223047</v>
      </c>
      <c r="L72" s="3972">
        <v>153379.329175327</v>
      </c>
      <c r="M72" s="3973">
        <v>-61820.254502103955</v>
      </c>
      <c r="P72" s="801"/>
      <c r="Q72" s="801"/>
      <c r="R72" s="801"/>
      <c r="S72" s="801"/>
      <c r="T72" s="801"/>
      <c r="U72" s="801"/>
      <c r="V72" s="801"/>
      <c r="W72" s="801"/>
      <c r="X72" s="801"/>
      <c r="Y72" s="801"/>
      <c r="Z72" s="801"/>
      <c r="AA72" s="801"/>
      <c r="AB72" s="801"/>
      <c r="AC72" s="801"/>
      <c r="AD72" s="801"/>
      <c r="AE72" s="801"/>
      <c r="AF72" s="801"/>
      <c r="AG72" s="801"/>
      <c r="AH72" s="801"/>
      <c r="AI72" s="801"/>
      <c r="AJ72" s="801"/>
      <c r="AK72" s="801"/>
      <c r="AL72" s="801"/>
      <c r="AM72" s="801"/>
      <c r="AN72" s="801"/>
      <c r="AO72" s="801"/>
      <c r="AP72" s="801"/>
      <c r="AQ72" s="801"/>
      <c r="AR72" s="801"/>
      <c r="AS72" s="801"/>
      <c r="AT72" s="801"/>
      <c r="AU72" s="801"/>
      <c r="AV72" s="801"/>
      <c r="AW72" s="801"/>
      <c r="AX72" s="801"/>
      <c r="AY72" s="801"/>
      <c r="AZ72" s="801"/>
      <c r="BA72" s="801"/>
      <c r="BB72" s="801"/>
      <c r="BC72" s="801"/>
      <c r="BD72" s="801"/>
      <c r="BE72" s="801"/>
      <c r="BF72" s="801"/>
      <c r="BG72" s="801"/>
      <c r="BH72" s="801"/>
    </row>
    <row r="73" spans="1:60" x14ac:dyDescent="0.25">
      <c r="A73" s="3962" t="s">
        <v>4133</v>
      </c>
      <c r="B73" s="3974">
        <v>170797.27133104182</v>
      </c>
      <c r="C73" s="3975">
        <v>68126.196143802954</v>
      </c>
      <c r="D73" s="3965">
        <v>102671.07518723884</v>
      </c>
      <c r="E73" s="3974">
        <v>144448.70234889866</v>
      </c>
      <c r="F73" s="3975">
        <v>3745.7924430625208</v>
      </c>
      <c r="G73" s="3965">
        <v>140702.90990583616</v>
      </c>
      <c r="H73" s="3974">
        <v>214175.24988837415</v>
      </c>
      <c r="I73" s="3975">
        <v>180331.89871304299</v>
      </c>
      <c r="J73" s="3965">
        <v>33843.351175331161</v>
      </c>
      <c r="K73" s="3974">
        <v>47406.550307921927</v>
      </c>
      <c r="L73" s="3975">
        <v>195581.83854758769</v>
      </c>
      <c r="M73" s="3965">
        <v>-148175.2882396658</v>
      </c>
      <c r="P73" s="801"/>
      <c r="Q73" s="801"/>
      <c r="R73" s="801"/>
      <c r="S73" s="801"/>
      <c r="T73" s="801"/>
      <c r="U73" s="801"/>
      <c r="V73" s="801"/>
      <c r="W73" s="801"/>
      <c r="X73" s="801"/>
      <c r="Y73" s="801"/>
      <c r="Z73" s="801"/>
      <c r="AA73" s="801"/>
      <c r="AB73" s="801"/>
      <c r="AC73" s="801"/>
      <c r="AD73" s="801"/>
      <c r="AE73" s="801"/>
      <c r="AF73" s="801"/>
      <c r="AG73" s="801"/>
      <c r="AH73" s="801"/>
      <c r="AI73" s="801"/>
      <c r="AJ73" s="801"/>
      <c r="AK73" s="801"/>
      <c r="AL73" s="801"/>
      <c r="AM73" s="801"/>
      <c r="AN73" s="801"/>
      <c r="AO73" s="801"/>
      <c r="AP73" s="801"/>
      <c r="AQ73" s="801"/>
      <c r="AR73" s="801"/>
      <c r="AS73" s="801"/>
      <c r="AT73" s="801"/>
      <c r="AU73" s="801"/>
      <c r="AV73" s="801"/>
      <c r="AW73" s="801"/>
      <c r="AX73" s="801"/>
      <c r="AY73" s="801"/>
      <c r="AZ73" s="801"/>
      <c r="BA73" s="801"/>
      <c r="BB73" s="801"/>
      <c r="BC73" s="801"/>
      <c r="BD73" s="801"/>
      <c r="BE73" s="801"/>
      <c r="BF73" s="801"/>
      <c r="BG73" s="801"/>
      <c r="BH73" s="801"/>
    </row>
    <row r="74" spans="1:60" x14ac:dyDescent="0.25">
      <c r="A74" s="3966" t="s">
        <v>4131</v>
      </c>
      <c r="B74" s="3967">
        <v>52053.948395739921</v>
      </c>
      <c r="C74" s="3968">
        <v>26408.850476609761</v>
      </c>
      <c r="D74" s="3969">
        <v>25645.097919130152</v>
      </c>
      <c r="E74" s="3967">
        <v>-66725.527558471556</v>
      </c>
      <c r="F74" s="3968">
        <v>-87677.322138626289</v>
      </c>
      <c r="G74" s="3969">
        <v>20951.794580154732</v>
      </c>
      <c r="H74" s="3967">
        <v>123133.32997737559</v>
      </c>
      <c r="I74" s="3968">
        <v>136095.80708642711</v>
      </c>
      <c r="J74" s="3969">
        <v>-12962.477109051535</v>
      </c>
      <c r="K74" s="3967">
        <v>144947.35748476203</v>
      </c>
      <c r="L74" s="3968">
        <v>146729.5978098801</v>
      </c>
      <c r="M74" s="3969">
        <v>-1782.2403251180767</v>
      </c>
      <c r="P74" s="801"/>
      <c r="Q74" s="801"/>
      <c r="R74" s="801"/>
      <c r="S74" s="801"/>
      <c r="T74" s="801"/>
      <c r="U74" s="801"/>
      <c r="V74" s="801"/>
      <c r="W74" s="801"/>
      <c r="X74" s="801"/>
      <c r="Y74" s="801"/>
      <c r="Z74" s="801"/>
      <c r="AA74" s="801"/>
      <c r="AB74" s="801"/>
      <c r="AC74" s="801"/>
      <c r="AD74" s="801"/>
      <c r="AE74" s="801"/>
      <c r="AF74" s="801"/>
      <c r="AG74" s="801"/>
      <c r="AH74" s="801"/>
      <c r="AI74" s="801"/>
      <c r="AJ74" s="801"/>
      <c r="AK74" s="801"/>
      <c r="AL74" s="801"/>
      <c r="AM74" s="801"/>
      <c r="AN74" s="801"/>
      <c r="AO74" s="801"/>
      <c r="AP74" s="801"/>
      <c r="AQ74" s="801"/>
      <c r="AR74" s="801"/>
      <c r="AS74" s="801"/>
      <c r="AT74" s="801"/>
      <c r="AU74" s="801"/>
      <c r="AV74" s="801"/>
      <c r="AW74" s="801"/>
      <c r="AX74" s="801"/>
      <c r="AY74" s="801"/>
      <c r="AZ74" s="801"/>
      <c r="BA74" s="801"/>
      <c r="BB74" s="801"/>
      <c r="BC74" s="801"/>
      <c r="BD74" s="801"/>
      <c r="BE74" s="801"/>
      <c r="BF74" s="801"/>
      <c r="BG74" s="801"/>
      <c r="BH74" s="801"/>
    </row>
    <row r="75" spans="1:60" x14ac:dyDescent="0.25">
      <c r="A75" s="3976" t="s">
        <v>4134</v>
      </c>
      <c r="B75" s="3977">
        <v>0</v>
      </c>
      <c r="C75" s="3978">
        <v>0</v>
      </c>
      <c r="D75" s="3969">
        <v>0</v>
      </c>
      <c r="E75" s="3977">
        <v>0</v>
      </c>
      <c r="F75" s="3978">
        <v>0</v>
      </c>
      <c r="G75" s="3969">
        <v>0</v>
      </c>
      <c r="H75" s="3977">
        <v>0</v>
      </c>
      <c r="I75" s="3978">
        <v>0</v>
      </c>
      <c r="J75" s="3969">
        <v>0</v>
      </c>
      <c r="K75" s="3977">
        <v>0</v>
      </c>
      <c r="L75" s="3978">
        <v>0</v>
      </c>
      <c r="M75" s="3969">
        <v>0</v>
      </c>
      <c r="P75" s="801"/>
      <c r="Q75" s="801"/>
      <c r="R75" s="801"/>
      <c r="S75" s="801"/>
      <c r="T75" s="801"/>
      <c r="U75" s="801"/>
      <c r="V75" s="801"/>
      <c r="W75" s="801"/>
      <c r="X75" s="801"/>
      <c r="Y75" s="801"/>
      <c r="Z75" s="801"/>
      <c r="AA75" s="801"/>
      <c r="AB75" s="801"/>
      <c r="AC75" s="801"/>
      <c r="AD75" s="801"/>
      <c r="AE75" s="801"/>
      <c r="AF75" s="801"/>
      <c r="AG75" s="801"/>
      <c r="AH75" s="801"/>
      <c r="AI75" s="801"/>
      <c r="AJ75" s="801"/>
      <c r="AK75" s="801"/>
      <c r="AL75" s="801"/>
      <c r="AM75" s="801"/>
      <c r="AN75" s="801"/>
      <c r="AO75" s="801"/>
      <c r="AP75" s="801"/>
      <c r="AQ75" s="801"/>
      <c r="AR75" s="801"/>
      <c r="AS75" s="801"/>
      <c r="AT75" s="801"/>
      <c r="AU75" s="801"/>
      <c r="AV75" s="801"/>
      <c r="AW75" s="801"/>
      <c r="AX75" s="801"/>
      <c r="AY75" s="801"/>
      <c r="AZ75" s="801"/>
      <c r="BA75" s="801"/>
      <c r="BB75" s="801"/>
      <c r="BC75" s="801"/>
      <c r="BD75" s="801"/>
      <c r="BE75" s="801"/>
      <c r="BF75" s="801"/>
      <c r="BG75" s="801"/>
      <c r="BH75" s="801"/>
    </row>
    <row r="76" spans="1:60" x14ac:dyDescent="0.25">
      <c r="A76" s="3976" t="s">
        <v>4135</v>
      </c>
      <c r="B76" s="3977">
        <v>980.45260283259972</v>
      </c>
      <c r="C76" s="3978">
        <v>0</v>
      </c>
      <c r="D76" s="3969">
        <v>980.45260283259972</v>
      </c>
      <c r="E76" s="3977">
        <v>-971.53638541757527</v>
      </c>
      <c r="F76" s="3978">
        <v>0</v>
      </c>
      <c r="G76" s="3969">
        <v>-971.53638541757527</v>
      </c>
      <c r="H76" s="3977">
        <v>4382.4366062794097</v>
      </c>
      <c r="I76" s="3978">
        <v>0</v>
      </c>
      <c r="J76" s="3969">
        <v>4382.4366062794097</v>
      </c>
      <c r="K76" s="3977">
        <v>-8272.4995989566833</v>
      </c>
      <c r="L76" s="3978">
        <v>0</v>
      </c>
      <c r="M76" s="3969">
        <v>-8272.4995989566833</v>
      </c>
      <c r="P76" s="801"/>
      <c r="Q76" s="801"/>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AT76" s="801"/>
      <c r="AU76" s="801"/>
      <c r="AV76" s="801"/>
      <c r="AW76" s="801"/>
      <c r="AX76" s="801"/>
      <c r="AY76" s="801"/>
      <c r="AZ76" s="801"/>
      <c r="BA76" s="801"/>
      <c r="BB76" s="801"/>
      <c r="BC76" s="801"/>
      <c r="BD76" s="801"/>
      <c r="BE76" s="801"/>
      <c r="BF76" s="801"/>
      <c r="BG76" s="801"/>
      <c r="BH76" s="801"/>
    </row>
    <row r="77" spans="1:60" x14ac:dyDescent="0.25">
      <c r="A77" s="3976" t="s">
        <v>4136</v>
      </c>
      <c r="B77" s="3977">
        <v>0</v>
      </c>
      <c r="C77" s="3978">
        <v>0</v>
      </c>
      <c r="D77" s="3969">
        <v>0</v>
      </c>
      <c r="E77" s="3977">
        <v>0</v>
      </c>
      <c r="F77" s="3978">
        <v>0</v>
      </c>
      <c r="G77" s="3969">
        <v>0</v>
      </c>
      <c r="H77" s="3977">
        <v>0</v>
      </c>
      <c r="I77" s="3978">
        <v>0</v>
      </c>
      <c r="J77" s="3969">
        <v>0</v>
      </c>
      <c r="K77" s="3977">
        <v>0</v>
      </c>
      <c r="L77" s="3978">
        <v>0</v>
      </c>
      <c r="M77" s="3969">
        <v>0</v>
      </c>
      <c r="P77" s="801"/>
      <c r="Q77" s="801"/>
      <c r="R77" s="801"/>
      <c r="S77" s="801"/>
      <c r="T77" s="801"/>
      <c r="U77" s="801"/>
      <c r="V77" s="801"/>
      <c r="W77" s="801"/>
      <c r="X77" s="801"/>
      <c r="Y77" s="801"/>
      <c r="Z77" s="801"/>
      <c r="AA77" s="801"/>
      <c r="AB77" s="801"/>
      <c r="AC77" s="801"/>
      <c r="AD77" s="801"/>
      <c r="AE77" s="801"/>
      <c r="AF77" s="801"/>
      <c r="AG77" s="801"/>
      <c r="AH77" s="801"/>
      <c r="AI77" s="801"/>
      <c r="AJ77" s="801"/>
      <c r="AK77" s="801"/>
      <c r="AL77" s="801"/>
      <c r="AM77" s="801"/>
      <c r="AN77" s="801"/>
      <c r="AO77" s="801"/>
      <c r="AP77" s="801"/>
      <c r="AQ77" s="801"/>
      <c r="AR77" s="801"/>
      <c r="AS77" s="801"/>
      <c r="AT77" s="801"/>
      <c r="AU77" s="801"/>
      <c r="AV77" s="801"/>
      <c r="AW77" s="801"/>
      <c r="AX77" s="801"/>
      <c r="AY77" s="801"/>
      <c r="AZ77" s="801"/>
      <c r="BA77" s="801"/>
      <c r="BB77" s="801"/>
      <c r="BC77" s="801"/>
      <c r="BD77" s="801"/>
      <c r="BE77" s="801"/>
      <c r="BF77" s="801"/>
      <c r="BG77" s="801"/>
      <c r="BH77" s="801"/>
    </row>
    <row r="78" spans="1:60" x14ac:dyDescent="0.25">
      <c r="A78" s="3976" t="s">
        <v>4137</v>
      </c>
      <c r="B78" s="3977">
        <v>51073.495792907313</v>
      </c>
      <c r="C78" s="3978">
        <v>26408.850476609761</v>
      </c>
      <c r="D78" s="3969">
        <v>24664.645316297552</v>
      </c>
      <c r="E78" s="3977">
        <v>-65753.99117305399</v>
      </c>
      <c r="F78" s="3978">
        <v>-87677.322138626289</v>
      </c>
      <c r="G78" s="3969">
        <v>21923.330965572299</v>
      </c>
      <c r="H78" s="3977">
        <v>118750.89337109619</v>
      </c>
      <c r="I78" s="3978">
        <v>136095.80708642711</v>
      </c>
      <c r="J78" s="3969">
        <v>-17344.913715330931</v>
      </c>
      <c r="K78" s="3977">
        <v>153219.8570837187</v>
      </c>
      <c r="L78" s="3978">
        <v>146729.5978098801</v>
      </c>
      <c r="M78" s="3969">
        <v>6490.2592738386084</v>
      </c>
      <c r="P78" s="801"/>
      <c r="Q78" s="801"/>
      <c r="R78" s="801"/>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801"/>
      <c r="AS78" s="801"/>
      <c r="AT78" s="801"/>
      <c r="AU78" s="801"/>
      <c r="AV78" s="801"/>
      <c r="AW78" s="801"/>
      <c r="AX78" s="801"/>
      <c r="AY78" s="801"/>
      <c r="AZ78" s="801"/>
      <c r="BA78" s="801"/>
      <c r="BB78" s="801"/>
      <c r="BC78" s="801"/>
      <c r="BD78" s="801"/>
      <c r="BE78" s="801"/>
      <c r="BF78" s="801"/>
      <c r="BG78" s="801"/>
      <c r="BH78" s="801"/>
    </row>
    <row r="79" spans="1:60" x14ac:dyDescent="0.25">
      <c r="A79" s="3970" t="s">
        <v>4111</v>
      </c>
      <c r="B79" s="3977">
        <v>47098.00660487164</v>
      </c>
      <c r="C79" s="3978">
        <v>28469.843390559756</v>
      </c>
      <c r="D79" s="3973">
        <v>18628.163214311884</v>
      </c>
      <c r="E79" s="3977">
        <v>-65392.870368593198</v>
      </c>
      <c r="F79" s="3978">
        <v>-87747.696894356282</v>
      </c>
      <c r="G79" s="3973">
        <v>22354.826525763085</v>
      </c>
      <c r="H79" s="3977">
        <v>118435.01995832688</v>
      </c>
      <c r="I79" s="3978">
        <v>135984.49566992713</v>
      </c>
      <c r="J79" s="3973">
        <v>-17549.475711600244</v>
      </c>
      <c r="K79" s="3977">
        <v>152493.10668914381</v>
      </c>
      <c r="L79" s="3978">
        <v>146669.15978086012</v>
      </c>
      <c r="M79" s="3973">
        <v>5823.946908283684</v>
      </c>
      <c r="P79" s="801"/>
      <c r="Q79" s="801"/>
      <c r="R79" s="801"/>
      <c r="S79" s="801"/>
      <c r="T79" s="801"/>
      <c r="U79" s="801"/>
      <c r="V79" s="801"/>
      <c r="W79" s="801"/>
      <c r="X79" s="801"/>
      <c r="Y79" s="801"/>
      <c r="Z79" s="801"/>
      <c r="AA79" s="801"/>
      <c r="AB79" s="801"/>
      <c r="AC79" s="801"/>
      <c r="AD79" s="801"/>
      <c r="AE79" s="801"/>
      <c r="AF79" s="801"/>
      <c r="AG79" s="801"/>
      <c r="AH79" s="801"/>
      <c r="AI79" s="801"/>
      <c r="AJ79" s="801"/>
      <c r="AK79" s="801"/>
      <c r="AL79" s="801"/>
      <c r="AM79" s="801"/>
      <c r="AN79" s="801"/>
      <c r="AO79" s="801"/>
      <c r="AP79" s="801"/>
      <c r="AQ79" s="801"/>
      <c r="AR79" s="801"/>
      <c r="AS79" s="801"/>
      <c r="AT79" s="801"/>
      <c r="AU79" s="801"/>
      <c r="AV79" s="801"/>
      <c r="AW79" s="801"/>
      <c r="AX79" s="801"/>
      <c r="AY79" s="801"/>
      <c r="AZ79" s="801"/>
      <c r="BA79" s="801"/>
      <c r="BB79" s="801"/>
      <c r="BC79" s="801"/>
      <c r="BD79" s="801"/>
      <c r="BE79" s="801"/>
      <c r="BF79" s="801"/>
      <c r="BG79" s="801"/>
      <c r="BH79" s="801"/>
    </row>
    <row r="80" spans="1:60" x14ac:dyDescent="0.25">
      <c r="A80" s="3966" t="s">
        <v>4138</v>
      </c>
      <c r="B80" s="3977">
        <v>118743.3229353019</v>
      </c>
      <c r="C80" s="3978">
        <v>41717.345667193193</v>
      </c>
      <c r="D80" s="3969">
        <v>77025.977268108691</v>
      </c>
      <c r="E80" s="3977">
        <v>211174.22990737023</v>
      </c>
      <c r="F80" s="3978">
        <v>91423.114581688802</v>
      </c>
      <c r="G80" s="3969">
        <v>119751.1153256814</v>
      </c>
      <c r="H80" s="3977">
        <v>91041.919910998535</v>
      </c>
      <c r="I80" s="3978">
        <v>44236.091626615838</v>
      </c>
      <c r="J80" s="3969">
        <v>46805.828284382682</v>
      </c>
      <c r="K80" s="3977">
        <v>-97540.807176840099</v>
      </c>
      <c r="L80" s="3978">
        <v>48852.240737707587</v>
      </c>
      <c r="M80" s="3969">
        <v>-146393.0479145477</v>
      </c>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801"/>
      <c r="AY80" s="801"/>
      <c r="AZ80" s="801"/>
      <c r="BA80" s="801"/>
      <c r="BB80" s="801"/>
      <c r="BC80" s="801"/>
      <c r="BD80" s="801"/>
      <c r="BE80" s="801"/>
      <c r="BF80" s="801"/>
      <c r="BG80" s="801"/>
      <c r="BH80" s="801"/>
    </row>
    <row r="81" spans="1:60" x14ac:dyDescent="0.25">
      <c r="A81" s="3976" t="s">
        <v>4139</v>
      </c>
      <c r="B81" s="3977">
        <v>0</v>
      </c>
      <c r="C81" s="3978">
        <v>-3.8728280000004141</v>
      </c>
      <c r="D81" s="3969">
        <v>3.8728280000004141</v>
      </c>
      <c r="E81" s="3977">
        <v>0</v>
      </c>
      <c r="F81" s="3978">
        <v>-1.9233201226386853</v>
      </c>
      <c r="G81" s="3969">
        <v>1.9233201226386853</v>
      </c>
      <c r="H81" s="3977">
        <v>0</v>
      </c>
      <c r="I81" s="3978">
        <v>-51.458557877360725</v>
      </c>
      <c r="J81" s="3969">
        <v>51.458557877360725</v>
      </c>
      <c r="K81" s="3977">
        <v>0</v>
      </c>
      <c r="L81" s="3978">
        <v>0</v>
      </c>
      <c r="M81" s="3969">
        <v>0</v>
      </c>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row>
    <row r="82" spans="1:60" x14ac:dyDescent="0.25">
      <c r="A82" s="3979" t="s">
        <v>4140</v>
      </c>
      <c r="B82" s="3977">
        <v>0</v>
      </c>
      <c r="C82" s="3978">
        <v>-6.1897220000000068</v>
      </c>
      <c r="D82" s="3969">
        <v>6.1897220000000068</v>
      </c>
      <c r="E82" s="3977">
        <v>0</v>
      </c>
      <c r="F82" s="3978">
        <v>2.5779739999999975</v>
      </c>
      <c r="G82" s="3969">
        <v>-2.5779739999999975</v>
      </c>
      <c r="H82" s="3977">
        <v>0</v>
      </c>
      <c r="I82" s="3978">
        <v>-46.564127000000006</v>
      </c>
      <c r="J82" s="3969">
        <v>46.564127000000006</v>
      </c>
      <c r="K82" s="3977">
        <v>0</v>
      </c>
      <c r="L82" s="3978">
        <v>0</v>
      </c>
      <c r="M82" s="3969">
        <v>0</v>
      </c>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801"/>
      <c r="AT82" s="801"/>
      <c r="AU82" s="801"/>
      <c r="AV82" s="801"/>
      <c r="AW82" s="801"/>
      <c r="AX82" s="801"/>
      <c r="AY82" s="801"/>
      <c r="AZ82" s="801"/>
      <c r="BA82" s="801"/>
      <c r="BB82" s="801"/>
      <c r="BC82" s="801"/>
      <c r="BD82" s="801"/>
      <c r="BE82" s="801"/>
      <c r="BF82" s="801"/>
      <c r="BG82" s="801"/>
      <c r="BH82" s="801"/>
    </row>
    <row r="83" spans="1:60" x14ac:dyDescent="0.25">
      <c r="A83" s="3979" t="s">
        <v>4141</v>
      </c>
      <c r="B83" s="3977">
        <v>0</v>
      </c>
      <c r="C83" s="3978">
        <v>2.3168939999995928</v>
      </c>
      <c r="D83" s="3969">
        <v>-2.3168939999995928</v>
      </c>
      <c r="E83" s="3977">
        <v>0</v>
      </c>
      <c r="F83" s="3978">
        <v>-4.5012941226386829</v>
      </c>
      <c r="G83" s="3969">
        <v>4.5012941226386829</v>
      </c>
      <c r="H83" s="3977">
        <v>0</v>
      </c>
      <c r="I83" s="3978">
        <v>-4.894430877360719</v>
      </c>
      <c r="J83" s="3969">
        <v>4.894430877360719</v>
      </c>
      <c r="K83" s="3977">
        <v>0</v>
      </c>
      <c r="L83" s="3978">
        <v>0</v>
      </c>
      <c r="M83" s="3969">
        <v>0</v>
      </c>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row>
    <row r="84" spans="1:60" x14ac:dyDescent="0.25">
      <c r="A84" s="3976" t="s">
        <v>4135</v>
      </c>
      <c r="B84" s="3977">
        <v>85527.121912224233</v>
      </c>
      <c r="C84" s="3978">
        <v>-580.46080517907546</v>
      </c>
      <c r="D84" s="3969">
        <v>86107.582717403304</v>
      </c>
      <c r="E84" s="3977">
        <v>172488.35156768924</v>
      </c>
      <c r="F84" s="3978">
        <v>-79.270193418554925</v>
      </c>
      <c r="G84" s="3969">
        <v>172567.62176110779</v>
      </c>
      <c r="H84" s="3977">
        <v>36823.178641286941</v>
      </c>
      <c r="I84" s="3978">
        <v>19938.199642007086</v>
      </c>
      <c r="J84" s="3969">
        <v>16884.978999279854</v>
      </c>
      <c r="K84" s="3977">
        <v>-108593.77329137706</v>
      </c>
      <c r="L84" s="3978">
        <v>-1608.6365157617126</v>
      </c>
      <c r="M84" s="3969">
        <v>-106985.13677561536</v>
      </c>
      <c r="P84" s="801"/>
      <c r="Q84" s="801"/>
      <c r="R84" s="801"/>
      <c r="S84" s="801"/>
      <c r="T84" s="801"/>
      <c r="U84" s="801"/>
      <c r="V84" s="801"/>
      <c r="W84" s="801"/>
      <c r="X84" s="801"/>
      <c r="Y84" s="801"/>
      <c r="Z84" s="801"/>
      <c r="AA84" s="801"/>
      <c r="AB84" s="801"/>
      <c r="AC84" s="801"/>
      <c r="AD84" s="801"/>
      <c r="AE84" s="801"/>
      <c r="AF84" s="801"/>
      <c r="AG84" s="801"/>
      <c r="AH84" s="801"/>
      <c r="AI84" s="801"/>
      <c r="AJ84" s="801"/>
      <c r="AK84" s="801"/>
      <c r="AL84" s="801"/>
      <c r="AM84" s="801"/>
      <c r="AN84" s="801"/>
      <c r="AO84" s="801"/>
      <c r="AP84" s="801"/>
      <c r="AQ84" s="801"/>
      <c r="AR84" s="801"/>
      <c r="AS84" s="801"/>
      <c r="AT84" s="801"/>
      <c r="AU84" s="801"/>
      <c r="AV84" s="801"/>
      <c r="AW84" s="801"/>
      <c r="AX84" s="801"/>
      <c r="AY84" s="801"/>
      <c r="AZ84" s="801"/>
      <c r="BA84" s="801"/>
      <c r="BB84" s="801"/>
      <c r="BC84" s="801"/>
      <c r="BD84" s="801"/>
      <c r="BE84" s="801"/>
      <c r="BF84" s="801"/>
      <c r="BG84" s="801"/>
      <c r="BH84" s="801"/>
    </row>
    <row r="85" spans="1:60" x14ac:dyDescent="0.25">
      <c r="A85" s="3976" t="s">
        <v>4116</v>
      </c>
      <c r="B85" s="3977">
        <v>0</v>
      </c>
      <c r="C85" s="3978">
        <v>-272.7204843009589</v>
      </c>
      <c r="D85" s="3969">
        <v>272.7204843009589</v>
      </c>
      <c r="E85" s="3977">
        <v>0</v>
      </c>
      <c r="F85" s="3978">
        <v>76.226047438388292</v>
      </c>
      <c r="G85" s="3969">
        <v>-76.226047438388292</v>
      </c>
      <c r="H85" s="3977">
        <v>0</v>
      </c>
      <c r="I85" s="3978">
        <v>85.929898862570951</v>
      </c>
      <c r="J85" s="3969">
        <v>-85.929898862570951</v>
      </c>
      <c r="K85" s="3977">
        <v>0</v>
      </c>
      <c r="L85" s="3978">
        <v>32.566685256462534</v>
      </c>
      <c r="M85" s="3969">
        <v>-32.566685256462534</v>
      </c>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row>
    <row r="86" spans="1:60" x14ac:dyDescent="0.25">
      <c r="A86" s="3979" t="s">
        <v>4140</v>
      </c>
      <c r="B86" s="3977">
        <v>0</v>
      </c>
      <c r="C86" s="3978">
        <v>6.6904030000000034</v>
      </c>
      <c r="D86" s="3969">
        <v>-6.6904030000000034</v>
      </c>
      <c r="E86" s="3977">
        <v>0</v>
      </c>
      <c r="F86" s="3978">
        <v>6.9377319999999969</v>
      </c>
      <c r="G86" s="3969">
        <v>-6.9377319999999969</v>
      </c>
      <c r="H86" s="3977">
        <v>0</v>
      </c>
      <c r="I86" s="3978">
        <v>5.7744199999999992</v>
      </c>
      <c r="J86" s="3969">
        <v>-5.7744199999999992</v>
      </c>
      <c r="K86" s="3977">
        <v>0</v>
      </c>
      <c r="L86" s="3978">
        <v>-10.376004999999999</v>
      </c>
      <c r="M86" s="3969">
        <v>10.376004999999999</v>
      </c>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801"/>
      <c r="AS86" s="801"/>
      <c r="AT86" s="801"/>
      <c r="AU86" s="801"/>
      <c r="AV86" s="801"/>
      <c r="AW86" s="801"/>
      <c r="AX86" s="801"/>
      <c r="AY86" s="801"/>
      <c r="AZ86" s="801"/>
      <c r="BA86" s="801"/>
      <c r="BB86" s="801"/>
      <c r="BC86" s="801"/>
      <c r="BD86" s="801"/>
      <c r="BE86" s="801"/>
      <c r="BF86" s="801"/>
      <c r="BG86" s="801"/>
      <c r="BH86" s="801"/>
    </row>
    <row r="87" spans="1:60" x14ac:dyDescent="0.25">
      <c r="A87" s="3979" t="s">
        <v>4141</v>
      </c>
      <c r="B87" s="3977">
        <v>0</v>
      </c>
      <c r="C87" s="3978">
        <v>-279.4108873009589</v>
      </c>
      <c r="D87" s="3969">
        <v>279.4108873009589</v>
      </c>
      <c r="E87" s="3977">
        <v>0</v>
      </c>
      <c r="F87" s="3978">
        <v>69.288315438388281</v>
      </c>
      <c r="G87" s="3969">
        <v>-69.288315438388281</v>
      </c>
      <c r="H87" s="3977">
        <v>0</v>
      </c>
      <c r="I87" s="3978">
        <v>80.155478862570959</v>
      </c>
      <c r="J87" s="3969">
        <v>-80.155478862570959</v>
      </c>
      <c r="K87" s="3977">
        <v>0</v>
      </c>
      <c r="L87" s="3978">
        <v>42.942690256462534</v>
      </c>
      <c r="M87" s="3969">
        <v>-42.942690256462534</v>
      </c>
      <c r="P87" s="801"/>
      <c r="Q87" s="801"/>
      <c r="R87" s="801"/>
      <c r="S87" s="801"/>
      <c r="T87" s="801"/>
      <c r="U87" s="801"/>
      <c r="V87" s="801"/>
      <c r="W87" s="801"/>
      <c r="X87" s="801"/>
      <c r="Y87" s="801"/>
      <c r="Z87" s="801"/>
      <c r="AA87" s="801"/>
      <c r="AB87" s="801"/>
      <c r="AC87" s="801"/>
      <c r="AD87" s="801"/>
      <c r="AE87" s="801"/>
      <c r="AF87" s="801"/>
      <c r="AG87" s="801"/>
      <c r="AH87" s="801"/>
      <c r="AI87" s="801"/>
      <c r="AJ87" s="801"/>
      <c r="AK87" s="801"/>
      <c r="AL87" s="801"/>
      <c r="AM87" s="801"/>
      <c r="AN87" s="801"/>
      <c r="AO87" s="801"/>
      <c r="AP87" s="801"/>
      <c r="AQ87" s="801"/>
      <c r="AR87" s="801"/>
      <c r="AS87" s="801"/>
      <c r="AT87" s="801"/>
      <c r="AU87" s="801"/>
      <c r="AV87" s="801"/>
      <c r="AW87" s="801"/>
      <c r="AX87" s="801"/>
      <c r="AY87" s="801"/>
      <c r="AZ87" s="801"/>
      <c r="BA87" s="801"/>
      <c r="BB87" s="801"/>
      <c r="BC87" s="801"/>
      <c r="BD87" s="801"/>
      <c r="BE87" s="801"/>
      <c r="BF87" s="801"/>
      <c r="BG87" s="801"/>
      <c r="BH87" s="801"/>
    </row>
    <row r="88" spans="1:60" x14ac:dyDescent="0.25">
      <c r="A88" s="3976" t="s">
        <v>4137</v>
      </c>
      <c r="B88" s="3977">
        <v>33216.20102307765</v>
      </c>
      <c r="C88" s="3978">
        <v>42574.095721862068</v>
      </c>
      <c r="D88" s="3969">
        <v>-9357.8946987844211</v>
      </c>
      <c r="E88" s="3977">
        <v>38685.878339680974</v>
      </c>
      <c r="F88" s="3978">
        <v>91428.082047791599</v>
      </c>
      <c r="G88" s="3969">
        <v>-52742.203708110639</v>
      </c>
      <c r="H88" s="3977">
        <v>54218.74126971158</v>
      </c>
      <c r="I88" s="3978">
        <v>24263.420643623544</v>
      </c>
      <c r="J88" s="3969">
        <v>29955.32062608804</v>
      </c>
      <c r="K88" s="3977">
        <v>11052.966114536983</v>
      </c>
      <c r="L88" s="3978">
        <v>50428.310568212837</v>
      </c>
      <c r="M88" s="3969">
        <v>-39375.344453675862</v>
      </c>
      <c r="P88" s="801"/>
      <c r="Q88" s="801"/>
      <c r="R88" s="801"/>
      <c r="S88" s="801"/>
      <c r="T88" s="801"/>
      <c r="U88" s="801"/>
      <c r="V88" s="801"/>
      <c r="W88" s="801"/>
      <c r="X88" s="801"/>
      <c r="Y88" s="801"/>
      <c r="Z88" s="801"/>
      <c r="AA88" s="801"/>
      <c r="AB88" s="801"/>
      <c r="AC88" s="801"/>
      <c r="AD88" s="801"/>
      <c r="AE88" s="801"/>
      <c r="AF88" s="801"/>
      <c r="AG88" s="801"/>
      <c r="AH88" s="801"/>
      <c r="AI88" s="801"/>
      <c r="AJ88" s="801"/>
      <c r="AK88" s="801"/>
      <c r="AL88" s="801"/>
      <c r="AM88" s="801"/>
      <c r="AN88" s="801"/>
      <c r="AO88" s="801"/>
      <c r="AP88" s="801"/>
      <c r="AQ88" s="801"/>
      <c r="AR88" s="801"/>
      <c r="AS88" s="801"/>
      <c r="AT88" s="801"/>
      <c r="AU88" s="801"/>
      <c r="AV88" s="801"/>
      <c r="AW88" s="801"/>
      <c r="AX88" s="801"/>
      <c r="AY88" s="801"/>
      <c r="AZ88" s="801"/>
      <c r="BA88" s="801"/>
      <c r="BB88" s="801"/>
      <c r="BC88" s="801"/>
      <c r="BD88" s="801"/>
      <c r="BE88" s="801"/>
      <c r="BF88" s="801"/>
      <c r="BG88" s="801"/>
      <c r="BH88" s="801"/>
    </row>
    <row r="89" spans="1:60" x14ac:dyDescent="0.25">
      <c r="A89" s="3970" t="s">
        <v>4111</v>
      </c>
      <c r="B89" s="3980">
        <v>32085.784877479338</v>
      </c>
      <c r="C89" s="3981">
        <v>42572.56803712323</v>
      </c>
      <c r="D89" s="3973">
        <v>-10486.783159643892</v>
      </c>
      <c r="E89" s="3980">
        <v>38592.219707658078</v>
      </c>
      <c r="F89" s="3981">
        <v>91485.096123241601</v>
      </c>
      <c r="G89" s="3973">
        <v>-52892.876415583516</v>
      </c>
      <c r="H89" s="3980">
        <v>54161.931709372329</v>
      </c>
      <c r="I89" s="3981">
        <v>24171.841176393544</v>
      </c>
      <c r="J89" s="3973">
        <v>29990.090532978782</v>
      </c>
      <c r="K89" s="3980">
        <v>11011.82275234308</v>
      </c>
      <c r="L89" s="3981">
        <v>50616.49955505284</v>
      </c>
      <c r="M89" s="3973">
        <v>-39604.676802709757</v>
      </c>
      <c r="P89" s="801"/>
      <c r="Q89" s="801"/>
      <c r="R89" s="801"/>
      <c r="S89" s="801"/>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801"/>
      <c r="AT89" s="801"/>
      <c r="AU89" s="801"/>
      <c r="AV89" s="801"/>
      <c r="AW89" s="801"/>
      <c r="AX89" s="801"/>
      <c r="AY89" s="801"/>
      <c r="AZ89" s="801"/>
      <c r="BA89" s="801"/>
      <c r="BB89" s="801"/>
      <c r="BC89" s="801"/>
      <c r="BD89" s="801"/>
      <c r="BE89" s="801"/>
      <c r="BF89" s="801"/>
      <c r="BG89" s="801"/>
      <c r="BH89" s="801"/>
    </row>
    <row r="90" spans="1:60" x14ac:dyDescent="0.25">
      <c r="A90" s="3962" t="s">
        <v>4142</v>
      </c>
      <c r="B90" s="3974">
        <v>991.17024995397219</v>
      </c>
      <c r="C90" s="3975">
        <v>-2512.4370163302128</v>
      </c>
      <c r="D90" s="3965">
        <v>3503.6072662841857</v>
      </c>
      <c r="E90" s="3974">
        <v>-2971.2310443179122</v>
      </c>
      <c r="F90" s="3975">
        <v>8087.9866852642808</v>
      </c>
      <c r="G90" s="3965">
        <v>-11059.217729582193</v>
      </c>
      <c r="H90" s="3974">
        <v>5572.8586288128354</v>
      </c>
      <c r="I90" s="3975">
        <v>5465.2758258760414</v>
      </c>
      <c r="J90" s="3965">
        <v>107.582802936794</v>
      </c>
      <c r="K90" s="3974">
        <v>4157.7638466429171</v>
      </c>
      <c r="L90" s="3975">
        <v>2353.0126202318688</v>
      </c>
      <c r="M90" s="3965">
        <v>1804.751226411048</v>
      </c>
      <c r="P90" s="801"/>
      <c r="Q90" s="801"/>
      <c r="R90" s="801"/>
      <c r="S90" s="801"/>
      <c r="T90" s="801"/>
      <c r="U90" s="801"/>
      <c r="V90" s="801"/>
      <c r="W90" s="801"/>
      <c r="X90" s="801"/>
      <c r="Y90" s="801"/>
      <c r="Z90" s="801"/>
      <c r="AA90" s="801"/>
      <c r="AB90" s="801"/>
      <c r="AC90" s="801"/>
      <c r="AD90" s="801"/>
      <c r="AE90" s="801"/>
      <c r="AF90" s="801"/>
      <c r="AG90" s="801"/>
      <c r="AH90" s="801"/>
      <c r="AI90" s="801"/>
      <c r="AJ90" s="801"/>
      <c r="AK90" s="801"/>
      <c r="AL90" s="801"/>
      <c r="AM90" s="801"/>
      <c r="AN90" s="801"/>
      <c r="AO90" s="801"/>
      <c r="AP90" s="801"/>
      <c r="AQ90" s="801"/>
      <c r="AR90" s="801"/>
      <c r="AS90" s="801"/>
      <c r="AT90" s="801"/>
      <c r="AU90" s="801"/>
      <c r="AV90" s="801"/>
      <c r="AW90" s="801"/>
      <c r="AX90" s="801"/>
      <c r="AY90" s="801"/>
      <c r="AZ90" s="801"/>
      <c r="BA90" s="801"/>
      <c r="BB90" s="801"/>
      <c r="BC90" s="801"/>
      <c r="BD90" s="801"/>
      <c r="BE90" s="801"/>
      <c r="BF90" s="801"/>
      <c r="BG90" s="801"/>
      <c r="BH90" s="801"/>
    </row>
    <row r="91" spans="1:60" x14ac:dyDescent="0.25">
      <c r="A91" s="3966" t="s">
        <v>4134</v>
      </c>
      <c r="B91" s="3977">
        <v>0</v>
      </c>
      <c r="C91" s="3978">
        <v>0</v>
      </c>
      <c r="D91" s="3969">
        <v>0</v>
      </c>
      <c r="E91" s="3977">
        <v>0</v>
      </c>
      <c r="F91" s="3978">
        <v>0</v>
      </c>
      <c r="G91" s="3969">
        <v>0</v>
      </c>
      <c r="H91" s="3977">
        <v>0</v>
      </c>
      <c r="I91" s="3978">
        <v>0</v>
      </c>
      <c r="J91" s="3969">
        <v>0</v>
      </c>
      <c r="K91" s="3977">
        <v>0</v>
      </c>
      <c r="L91" s="3978">
        <v>0</v>
      </c>
      <c r="M91" s="3969">
        <v>0</v>
      </c>
      <c r="P91" s="801"/>
      <c r="Q91" s="801"/>
      <c r="R91" s="801"/>
      <c r="S91" s="801"/>
      <c r="T91" s="801"/>
      <c r="U91" s="801"/>
      <c r="V91" s="801"/>
      <c r="W91" s="801"/>
      <c r="X91" s="801"/>
      <c r="Y91" s="801"/>
      <c r="Z91" s="801"/>
      <c r="AA91" s="801"/>
      <c r="AB91" s="801"/>
      <c r="AC91" s="801"/>
      <c r="AD91" s="801"/>
      <c r="AE91" s="801"/>
      <c r="AF91" s="801"/>
      <c r="AG91" s="801"/>
      <c r="AH91" s="801"/>
      <c r="AI91" s="801"/>
      <c r="AJ91" s="801"/>
      <c r="AK91" s="801"/>
      <c r="AL91" s="801"/>
      <c r="AM91" s="801"/>
      <c r="AN91" s="801"/>
      <c r="AO91" s="801"/>
      <c r="AP91" s="801"/>
      <c r="AQ91" s="801"/>
      <c r="AR91" s="801"/>
      <c r="AS91" s="801"/>
      <c r="AT91" s="801"/>
      <c r="AU91" s="801"/>
      <c r="AV91" s="801"/>
      <c r="AW91" s="801"/>
      <c r="AX91" s="801"/>
      <c r="AY91" s="801"/>
      <c r="AZ91" s="801"/>
      <c r="BA91" s="801"/>
      <c r="BB91" s="801"/>
      <c r="BC91" s="801"/>
      <c r="BD91" s="801"/>
      <c r="BE91" s="801"/>
      <c r="BF91" s="801"/>
      <c r="BG91" s="801"/>
      <c r="BH91" s="801"/>
    </row>
    <row r="92" spans="1:60" x14ac:dyDescent="0.25">
      <c r="A92" s="3966" t="s">
        <v>4143</v>
      </c>
      <c r="B92" s="3977">
        <v>52.983162627848344</v>
      </c>
      <c r="C92" s="3978">
        <v>-1647.9848247892708</v>
      </c>
      <c r="D92" s="3969">
        <v>1700.9679874171193</v>
      </c>
      <c r="E92" s="3977">
        <v>704.53014170387382</v>
      </c>
      <c r="F92" s="3978">
        <v>167.63808931882807</v>
      </c>
      <c r="G92" s="3969">
        <v>536.89205238504599</v>
      </c>
      <c r="H92" s="3977">
        <v>-157.1970596721718</v>
      </c>
      <c r="I92" s="3978">
        <v>3961.2864914974498</v>
      </c>
      <c r="J92" s="3969">
        <v>-4118.4835511696219</v>
      </c>
      <c r="K92" s="3977">
        <v>-381.1276741206882</v>
      </c>
      <c r="L92" s="3978">
        <v>-1260.2273518583261</v>
      </c>
      <c r="M92" s="3969">
        <v>879.09967773763788</v>
      </c>
      <c r="P92" s="801"/>
      <c r="Q92" s="801"/>
      <c r="R92" s="801"/>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801"/>
      <c r="AS92" s="801"/>
      <c r="AT92" s="801"/>
      <c r="AU92" s="801"/>
      <c r="AV92" s="801"/>
      <c r="AW92" s="801"/>
      <c r="AX92" s="801"/>
      <c r="AY92" s="801"/>
      <c r="AZ92" s="801"/>
      <c r="BA92" s="801"/>
      <c r="BB92" s="801"/>
      <c r="BC92" s="801"/>
      <c r="BD92" s="801"/>
      <c r="BE92" s="801"/>
      <c r="BF92" s="801"/>
      <c r="BG92" s="801"/>
      <c r="BH92" s="801"/>
    </row>
    <row r="93" spans="1:60" x14ac:dyDescent="0.25">
      <c r="A93" s="3966" t="s">
        <v>4136</v>
      </c>
      <c r="B93" s="3977">
        <v>0</v>
      </c>
      <c r="C93" s="3978">
        <v>0</v>
      </c>
      <c r="D93" s="3969">
        <v>0</v>
      </c>
      <c r="E93" s="3977">
        <v>0</v>
      </c>
      <c r="F93" s="3978">
        <v>0</v>
      </c>
      <c r="G93" s="3969">
        <v>0</v>
      </c>
      <c r="H93" s="3977">
        <v>0</v>
      </c>
      <c r="I93" s="3978">
        <v>0</v>
      </c>
      <c r="J93" s="3969">
        <v>0</v>
      </c>
      <c r="K93" s="3977">
        <v>0</v>
      </c>
      <c r="L93" s="3978">
        <v>0</v>
      </c>
      <c r="M93" s="3969">
        <v>0</v>
      </c>
      <c r="P93" s="801"/>
      <c r="Q93" s="801"/>
      <c r="R93" s="801"/>
      <c r="S93" s="801"/>
      <c r="T93" s="801"/>
      <c r="U93" s="801"/>
      <c r="V93" s="801"/>
      <c r="W93" s="801"/>
      <c r="X93" s="801"/>
      <c r="Y93" s="801"/>
      <c r="Z93" s="801"/>
      <c r="AA93" s="801"/>
      <c r="AB93" s="801"/>
      <c r="AC93" s="801"/>
      <c r="AD93" s="801"/>
      <c r="AE93" s="801"/>
      <c r="AF93" s="801"/>
      <c r="AG93" s="801"/>
      <c r="AH93" s="801"/>
      <c r="AI93" s="801"/>
      <c r="AJ93" s="801"/>
      <c r="AK93" s="801"/>
      <c r="AL93" s="801"/>
      <c r="AM93" s="801"/>
      <c r="AN93" s="801"/>
      <c r="AO93" s="801"/>
      <c r="AP93" s="801"/>
      <c r="AQ93" s="801"/>
      <c r="AR93" s="801"/>
      <c r="AS93" s="801"/>
      <c r="AT93" s="801"/>
      <c r="AU93" s="801"/>
      <c r="AV93" s="801"/>
      <c r="AW93" s="801"/>
      <c r="AX93" s="801"/>
      <c r="AY93" s="801"/>
      <c r="AZ93" s="801"/>
      <c r="BA93" s="801"/>
      <c r="BB93" s="801"/>
      <c r="BC93" s="801"/>
      <c r="BD93" s="801"/>
      <c r="BE93" s="801"/>
      <c r="BF93" s="801"/>
      <c r="BG93" s="801"/>
      <c r="BH93" s="801"/>
    </row>
    <row r="94" spans="1:60" x14ac:dyDescent="0.25">
      <c r="A94" s="3966" t="s">
        <v>4144</v>
      </c>
      <c r="B94" s="3977">
        <v>938.18708732612401</v>
      </c>
      <c r="C94" s="3978">
        <v>-864.45219154094252</v>
      </c>
      <c r="D94" s="3969">
        <v>1802.6392788670664</v>
      </c>
      <c r="E94" s="3977">
        <v>-3675.7611860217853</v>
      </c>
      <c r="F94" s="3978">
        <v>7920.3485959454529</v>
      </c>
      <c r="G94" s="3969">
        <v>-11596.109781967238</v>
      </c>
      <c r="H94" s="3977">
        <v>5730.0556884850075</v>
      </c>
      <c r="I94" s="3978">
        <v>1503.9893343785914</v>
      </c>
      <c r="J94" s="3969">
        <v>4226.0663541064159</v>
      </c>
      <c r="K94" s="3977">
        <v>4538.8915207636055</v>
      </c>
      <c r="L94" s="3978">
        <v>3613.2399720901949</v>
      </c>
      <c r="M94" s="3969">
        <v>925.6515486734105</v>
      </c>
      <c r="P94" s="801"/>
      <c r="Q94" s="801"/>
      <c r="R94" s="801"/>
      <c r="S94" s="801"/>
      <c r="T94" s="801"/>
      <c r="U94" s="801"/>
      <c r="V94" s="801"/>
      <c r="W94" s="801"/>
      <c r="X94" s="801"/>
      <c r="Y94" s="801"/>
      <c r="Z94" s="801"/>
      <c r="AA94" s="801"/>
      <c r="AB94" s="801"/>
      <c r="AC94" s="801"/>
      <c r="AD94" s="801"/>
      <c r="AE94" s="801"/>
      <c r="AF94" s="801"/>
      <c r="AG94" s="801"/>
      <c r="AH94" s="801"/>
      <c r="AI94" s="801"/>
      <c r="AJ94" s="801"/>
      <c r="AK94" s="801"/>
      <c r="AL94" s="801"/>
      <c r="AM94" s="801"/>
      <c r="AN94" s="801"/>
      <c r="AO94" s="801"/>
      <c r="AP94" s="801"/>
      <c r="AQ94" s="801"/>
      <c r="AR94" s="801"/>
      <c r="AS94" s="801"/>
      <c r="AT94" s="801"/>
      <c r="AU94" s="801"/>
      <c r="AV94" s="801"/>
      <c r="AW94" s="801"/>
      <c r="AX94" s="801"/>
      <c r="AY94" s="801"/>
      <c r="AZ94" s="801"/>
      <c r="BA94" s="801"/>
      <c r="BB94" s="801"/>
      <c r="BC94" s="801"/>
      <c r="BD94" s="801"/>
      <c r="BE94" s="801"/>
      <c r="BF94" s="801"/>
      <c r="BG94" s="801"/>
      <c r="BH94" s="801"/>
    </row>
    <row r="95" spans="1:60" x14ac:dyDescent="0.25">
      <c r="A95" s="3982" t="s">
        <v>4111</v>
      </c>
      <c r="B95" s="3980">
        <v>938.18708732612401</v>
      </c>
      <c r="C95" s="3981">
        <v>-864.45219154094252</v>
      </c>
      <c r="D95" s="3973">
        <v>1802.6392788670664</v>
      </c>
      <c r="E95" s="3980">
        <v>-3675.7611860217853</v>
      </c>
      <c r="F95" s="3981">
        <v>7920.3485959454529</v>
      </c>
      <c r="G95" s="3973">
        <v>-11596.109781967238</v>
      </c>
      <c r="H95" s="3980">
        <v>5730.0556884850075</v>
      </c>
      <c r="I95" s="3981">
        <v>1503.9893343785914</v>
      </c>
      <c r="J95" s="3973">
        <v>4226.0663541064159</v>
      </c>
      <c r="K95" s="3980">
        <v>4538.8915207636055</v>
      </c>
      <c r="L95" s="3981">
        <v>3613.2399720901949</v>
      </c>
      <c r="M95" s="3973">
        <v>925.6515486734105</v>
      </c>
      <c r="P95" s="801"/>
      <c r="Q95" s="801"/>
      <c r="R95" s="801"/>
      <c r="S95" s="801"/>
      <c r="T95" s="801"/>
      <c r="U95" s="801"/>
      <c r="V95" s="801"/>
      <c r="W95" s="801"/>
      <c r="X95" s="801"/>
      <c r="Y95" s="801"/>
      <c r="Z95" s="801"/>
      <c r="AA95" s="801"/>
      <c r="AB95" s="801"/>
      <c r="AC95" s="801"/>
      <c r="AD95" s="801"/>
      <c r="AE95" s="801"/>
      <c r="AF95" s="801"/>
      <c r="AG95" s="801"/>
      <c r="AH95" s="801"/>
      <c r="AI95" s="801"/>
      <c r="AJ95" s="801"/>
      <c r="AK95" s="801"/>
      <c r="AL95" s="801"/>
      <c r="AM95" s="801"/>
      <c r="AN95" s="801"/>
      <c r="AO95" s="801"/>
      <c r="AP95" s="801"/>
      <c r="AQ95" s="801"/>
      <c r="AR95" s="801"/>
      <c r="AS95" s="801"/>
      <c r="AT95" s="801"/>
      <c r="AU95" s="801"/>
      <c r="AV95" s="801"/>
      <c r="AW95" s="801"/>
      <c r="AX95" s="801"/>
      <c r="AY95" s="801"/>
      <c r="AZ95" s="801"/>
      <c r="BA95" s="801"/>
      <c r="BB95" s="801"/>
      <c r="BC95" s="801"/>
      <c r="BD95" s="801"/>
      <c r="BE95" s="801"/>
      <c r="BF95" s="801"/>
      <c r="BG95" s="801"/>
      <c r="BH95" s="801"/>
    </row>
    <row r="96" spans="1:60" x14ac:dyDescent="0.25">
      <c r="A96" s="3962" t="s">
        <v>4145</v>
      </c>
      <c r="B96" s="3974">
        <v>36251.71586512473</v>
      </c>
      <c r="C96" s="3975">
        <v>115010.72676043581</v>
      </c>
      <c r="D96" s="3965">
        <v>-78759.010895311076</v>
      </c>
      <c r="E96" s="3974">
        <v>4079.3010004445678</v>
      </c>
      <c r="F96" s="3975">
        <v>284228.1661648564</v>
      </c>
      <c r="G96" s="3965">
        <v>-280148.86516441184</v>
      </c>
      <c r="H96" s="3974">
        <v>110509.8485248306</v>
      </c>
      <c r="I96" s="3975">
        <v>164632.57232077923</v>
      </c>
      <c r="J96" s="3965">
        <v>-54122.723795948652</v>
      </c>
      <c r="K96" s="3974">
        <v>320376.23736359167</v>
      </c>
      <c r="L96" s="3975">
        <v>315591.00353261508</v>
      </c>
      <c r="M96" s="3965">
        <v>4785.2338309765619</v>
      </c>
      <c r="P96" s="801"/>
      <c r="Q96" s="801"/>
      <c r="R96" s="801"/>
      <c r="S96" s="801"/>
      <c r="T96" s="801"/>
      <c r="U96" s="801"/>
      <c r="V96" s="801"/>
      <c r="W96" s="801"/>
      <c r="X96" s="801"/>
      <c r="Y96" s="801"/>
      <c r="Z96" s="801"/>
      <c r="AA96" s="801"/>
      <c r="AB96" s="801"/>
      <c r="AC96" s="801"/>
      <c r="AD96" s="801"/>
      <c r="AE96" s="801"/>
      <c r="AF96" s="801"/>
      <c r="AG96" s="801"/>
      <c r="AH96" s="801"/>
      <c r="AI96" s="801"/>
      <c r="AJ96" s="801"/>
      <c r="AK96" s="801"/>
      <c r="AL96" s="801"/>
      <c r="AM96" s="801"/>
      <c r="AN96" s="801"/>
      <c r="AO96" s="801"/>
      <c r="AP96" s="801"/>
      <c r="AQ96" s="801"/>
      <c r="AR96" s="801"/>
      <c r="AS96" s="801"/>
      <c r="AT96" s="801"/>
      <c r="AU96" s="801"/>
      <c r="AV96" s="801"/>
      <c r="AW96" s="801"/>
      <c r="AX96" s="801"/>
      <c r="AY96" s="801"/>
      <c r="AZ96" s="801"/>
      <c r="BA96" s="801"/>
      <c r="BB96" s="801"/>
      <c r="BC96" s="801"/>
      <c r="BD96" s="801"/>
      <c r="BE96" s="801"/>
      <c r="BF96" s="801"/>
      <c r="BG96" s="801"/>
      <c r="BH96" s="801"/>
    </row>
    <row r="97" spans="1:60" x14ac:dyDescent="0.25">
      <c r="A97" s="3966" t="s">
        <v>4146</v>
      </c>
      <c r="B97" s="3977">
        <v>0</v>
      </c>
      <c r="C97" s="3978">
        <v>0</v>
      </c>
      <c r="D97" s="3969">
        <v>0</v>
      </c>
      <c r="E97" s="3977">
        <v>0</v>
      </c>
      <c r="F97" s="3978">
        <v>0</v>
      </c>
      <c r="G97" s="3969">
        <v>0</v>
      </c>
      <c r="H97" s="3977">
        <v>0</v>
      </c>
      <c r="I97" s="3978">
        <v>0</v>
      </c>
      <c r="J97" s="3969">
        <v>0</v>
      </c>
      <c r="K97" s="3977">
        <v>0</v>
      </c>
      <c r="L97" s="3978">
        <v>0</v>
      </c>
      <c r="M97" s="3969">
        <v>0</v>
      </c>
      <c r="P97" s="801"/>
      <c r="Q97" s="801"/>
      <c r="R97" s="801"/>
      <c r="S97" s="801"/>
      <c r="T97" s="801"/>
      <c r="U97" s="801"/>
      <c r="V97" s="801"/>
      <c r="W97" s="801"/>
      <c r="X97" s="801"/>
      <c r="Y97" s="801"/>
      <c r="Z97" s="801"/>
      <c r="AA97" s="801"/>
      <c r="AB97" s="801"/>
      <c r="AC97" s="801"/>
      <c r="AD97" s="801"/>
      <c r="AE97" s="801"/>
      <c r="AF97" s="801"/>
      <c r="AG97" s="801"/>
      <c r="AH97" s="801"/>
      <c r="AI97" s="801"/>
      <c r="AJ97" s="801"/>
      <c r="AK97" s="801"/>
      <c r="AL97" s="801"/>
      <c r="AM97" s="801"/>
      <c r="AN97" s="801"/>
      <c r="AO97" s="801"/>
      <c r="AP97" s="801"/>
      <c r="AQ97" s="801"/>
      <c r="AR97" s="801"/>
      <c r="AS97" s="801"/>
      <c r="AT97" s="801"/>
      <c r="AU97" s="801"/>
      <c r="AV97" s="801"/>
      <c r="AW97" s="801"/>
      <c r="AX97" s="801"/>
      <c r="AY97" s="801"/>
      <c r="AZ97" s="801"/>
      <c r="BA97" s="801"/>
      <c r="BB97" s="801"/>
      <c r="BC97" s="801"/>
      <c r="BD97" s="801"/>
      <c r="BE97" s="801"/>
      <c r="BF97" s="801"/>
      <c r="BG97" s="801"/>
      <c r="BH97" s="801"/>
    </row>
    <row r="98" spans="1:60" x14ac:dyDescent="0.25">
      <c r="A98" s="3966" t="s">
        <v>4147</v>
      </c>
      <c r="B98" s="3977">
        <v>12542.563845379918</v>
      </c>
      <c r="C98" s="3978">
        <v>53810.465594520989</v>
      </c>
      <c r="D98" s="3969">
        <v>-41267.901749141063</v>
      </c>
      <c r="E98" s="3977">
        <v>-73768.785047902173</v>
      </c>
      <c r="F98" s="3978">
        <v>52494.653197581611</v>
      </c>
      <c r="G98" s="3969">
        <v>-126263.43824548376</v>
      </c>
      <c r="H98" s="3977">
        <v>55384.461094024591</v>
      </c>
      <c r="I98" s="3978">
        <v>61966.584941175504</v>
      </c>
      <c r="J98" s="3969">
        <v>-6582.1238471509023</v>
      </c>
      <c r="K98" s="3977">
        <v>77845.736183063622</v>
      </c>
      <c r="L98" s="3978">
        <v>65746.904161468876</v>
      </c>
      <c r="M98" s="3969">
        <v>12098.832021594742</v>
      </c>
      <c r="P98" s="801"/>
      <c r="Q98" s="801"/>
      <c r="R98" s="801"/>
      <c r="S98" s="801"/>
      <c r="T98" s="801"/>
      <c r="U98" s="801"/>
      <c r="V98" s="801"/>
      <c r="W98" s="801"/>
      <c r="X98" s="801"/>
      <c r="Y98" s="801"/>
      <c r="Z98" s="801"/>
      <c r="AA98" s="801"/>
      <c r="AB98" s="801"/>
      <c r="AC98" s="801"/>
      <c r="AD98" s="801"/>
      <c r="AE98" s="801"/>
      <c r="AF98" s="801"/>
      <c r="AG98" s="801"/>
      <c r="AH98" s="801"/>
      <c r="AI98" s="801"/>
      <c r="AJ98" s="801"/>
      <c r="AK98" s="801"/>
      <c r="AL98" s="801"/>
      <c r="AM98" s="801"/>
      <c r="AN98" s="801"/>
      <c r="AO98" s="801"/>
      <c r="AP98" s="801"/>
      <c r="AQ98" s="801"/>
      <c r="AR98" s="801"/>
      <c r="AS98" s="801"/>
      <c r="AT98" s="801"/>
      <c r="AU98" s="801"/>
      <c r="AV98" s="801"/>
      <c r="AW98" s="801"/>
      <c r="AX98" s="801"/>
      <c r="AY98" s="801"/>
      <c r="AZ98" s="801"/>
      <c r="BA98" s="801"/>
      <c r="BB98" s="801"/>
      <c r="BC98" s="801"/>
      <c r="BD98" s="801"/>
      <c r="BE98" s="801"/>
      <c r="BF98" s="801"/>
      <c r="BG98" s="801"/>
      <c r="BH98" s="801"/>
    </row>
    <row r="99" spans="1:60" x14ac:dyDescent="0.25">
      <c r="A99" s="3976" t="s">
        <v>4139</v>
      </c>
      <c r="B99" s="3977">
        <v>0</v>
      </c>
      <c r="C99" s="3978">
        <v>2017.870818700233</v>
      </c>
      <c r="D99" s="3969">
        <v>-2017.870818700233</v>
      </c>
      <c r="E99" s="3977">
        <v>0</v>
      </c>
      <c r="F99" s="3978">
        <v>200.38712243277843</v>
      </c>
      <c r="G99" s="3969">
        <v>-200.38712243277843</v>
      </c>
      <c r="H99" s="3977">
        <v>0</v>
      </c>
      <c r="I99" s="3978">
        <v>93.065328862118747</v>
      </c>
      <c r="J99" s="3969">
        <v>-93.065328862118747</v>
      </c>
      <c r="K99" s="3977">
        <v>0</v>
      </c>
      <c r="L99" s="3978">
        <v>13190.017452859336</v>
      </c>
      <c r="M99" s="3969">
        <v>-13190.017452859336</v>
      </c>
      <c r="P99" s="801"/>
      <c r="Q99" s="801"/>
      <c r="R99" s="801"/>
      <c r="S99" s="801"/>
      <c r="T99" s="801"/>
      <c r="U99" s="801"/>
      <c r="V99" s="801"/>
      <c r="W99" s="801"/>
      <c r="X99" s="801"/>
      <c r="Y99" s="801"/>
      <c r="Z99" s="801"/>
      <c r="AA99" s="801"/>
      <c r="AB99" s="801"/>
      <c r="AC99" s="801"/>
      <c r="AD99" s="801"/>
      <c r="AE99" s="801"/>
      <c r="AF99" s="801"/>
      <c r="AG99" s="801"/>
      <c r="AH99" s="801"/>
      <c r="AI99" s="801"/>
      <c r="AJ99" s="801"/>
      <c r="AK99" s="801"/>
      <c r="AL99" s="801"/>
      <c r="AM99" s="801"/>
      <c r="AN99" s="801"/>
      <c r="AO99" s="801"/>
      <c r="AP99" s="801"/>
      <c r="AQ99" s="801"/>
      <c r="AR99" s="801"/>
      <c r="AS99" s="801"/>
      <c r="AT99" s="801"/>
      <c r="AU99" s="801"/>
      <c r="AV99" s="801"/>
      <c r="AW99" s="801"/>
      <c r="AX99" s="801"/>
      <c r="AY99" s="801"/>
      <c r="AZ99" s="801"/>
      <c r="BA99" s="801"/>
      <c r="BB99" s="801"/>
      <c r="BC99" s="801"/>
      <c r="BD99" s="801"/>
      <c r="BE99" s="801"/>
      <c r="BF99" s="801"/>
      <c r="BG99" s="801"/>
      <c r="BH99" s="801"/>
    </row>
    <row r="100" spans="1:60" x14ac:dyDescent="0.25">
      <c r="A100" s="3979" t="s">
        <v>4140</v>
      </c>
      <c r="B100" s="3977">
        <v>0</v>
      </c>
      <c r="C100" s="3978">
        <v>0</v>
      </c>
      <c r="D100" s="3969">
        <v>0</v>
      </c>
      <c r="E100" s="3977">
        <v>0</v>
      </c>
      <c r="F100" s="3978">
        <v>200.38712243277843</v>
      </c>
      <c r="G100" s="3969">
        <v>-200.38712243277843</v>
      </c>
      <c r="H100" s="3977">
        <v>0</v>
      </c>
      <c r="I100" s="3978">
        <v>93.065328862118747</v>
      </c>
      <c r="J100" s="3969">
        <v>-93.065328862118747</v>
      </c>
      <c r="K100" s="3977">
        <v>0</v>
      </c>
      <c r="L100" s="3978">
        <v>13190.017452859336</v>
      </c>
      <c r="M100" s="3969">
        <v>-13190.017452859336</v>
      </c>
      <c r="P100" s="801"/>
      <c r="Q100" s="801"/>
      <c r="R100" s="801"/>
      <c r="S100" s="801"/>
      <c r="T100" s="801"/>
      <c r="U100" s="801"/>
      <c r="V100" s="801"/>
      <c r="W100" s="801"/>
      <c r="X100" s="801"/>
      <c r="Y100" s="801"/>
      <c r="Z100" s="801"/>
      <c r="AA100" s="801"/>
      <c r="AB100" s="801"/>
      <c r="AC100" s="801"/>
      <c r="AD100" s="801"/>
      <c r="AE100" s="801"/>
      <c r="AF100" s="801"/>
      <c r="AG100" s="801"/>
      <c r="AH100" s="801"/>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1"/>
      <c r="BH100" s="801"/>
    </row>
    <row r="101" spans="1:60" x14ac:dyDescent="0.25">
      <c r="A101" s="3979" t="s">
        <v>4141</v>
      </c>
      <c r="B101" s="3977">
        <v>0</v>
      </c>
      <c r="C101" s="3978">
        <v>2017.870818700233</v>
      </c>
      <c r="D101" s="3969">
        <v>-2017.870818700233</v>
      </c>
      <c r="E101" s="3977">
        <v>0</v>
      </c>
      <c r="F101" s="3978">
        <v>0</v>
      </c>
      <c r="G101" s="3969">
        <v>0</v>
      </c>
      <c r="H101" s="3977">
        <v>0</v>
      </c>
      <c r="I101" s="3978">
        <v>0</v>
      </c>
      <c r="J101" s="3969">
        <v>0</v>
      </c>
      <c r="K101" s="3977">
        <v>0</v>
      </c>
      <c r="L101" s="3978">
        <v>0</v>
      </c>
      <c r="M101" s="3969">
        <v>0</v>
      </c>
      <c r="P101" s="801"/>
      <c r="Q101" s="801"/>
      <c r="R101" s="801"/>
      <c r="S101" s="801"/>
      <c r="T101" s="801"/>
      <c r="U101" s="801"/>
      <c r="V101" s="801"/>
      <c r="W101" s="801"/>
      <c r="X101" s="801"/>
      <c r="Y101" s="801"/>
      <c r="Z101" s="801"/>
      <c r="AA101" s="801"/>
      <c r="AB101" s="801"/>
      <c r="AC101" s="801"/>
      <c r="AD101" s="801"/>
      <c r="AE101" s="801"/>
      <c r="AF101" s="801"/>
      <c r="AG101" s="801"/>
      <c r="AH101" s="801"/>
      <c r="AI101" s="801"/>
      <c r="AJ101" s="801"/>
      <c r="AK101" s="801"/>
      <c r="AL101" s="801"/>
      <c r="AM101" s="801"/>
      <c r="AN101" s="801"/>
      <c r="AO101" s="801"/>
      <c r="AP101" s="801"/>
      <c r="AQ101" s="801"/>
      <c r="AR101" s="801"/>
      <c r="AS101" s="801"/>
      <c r="AT101" s="801"/>
      <c r="AU101" s="801"/>
      <c r="AV101" s="801"/>
      <c r="AW101" s="801"/>
      <c r="AX101" s="801"/>
      <c r="AY101" s="801"/>
      <c r="AZ101" s="801"/>
      <c r="BA101" s="801"/>
      <c r="BB101" s="801"/>
      <c r="BC101" s="801"/>
      <c r="BD101" s="801"/>
      <c r="BE101" s="801"/>
      <c r="BF101" s="801"/>
      <c r="BG101" s="801"/>
      <c r="BH101" s="801"/>
    </row>
    <row r="102" spans="1:60" x14ac:dyDescent="0.25">
      <c r="A102" s="3976" t="s">
        <v>4135</v>
      </c>
      <c r="B102" s="3977">
        <v>4994.2991275184977</v>
      </c>
      <c r="C102" s="3978">
        <v>51792.594775820755</v>
      </c>
      <c r="D102" s="3969">
        <v>-46798.295648302257</v>
      </c>
      <c r="E102" s="3977">
        <v>-83406.9200145496</v>
      </c>
      <c r="F102" s="3978">
        <v>52294.266075148837</v>
      </c>
      <c r="G102" s="3969">
        <v>-135701.18608969846</v>
      </c>
      <c r="H102" s="3977">
        <v>42542.187122173927</v>
      </c>
      <c r="I102" s="3978">
        <v>61873.519612313379</v>
      </c>
      <c r="J102" s="3969">
        <v>-19331.332490139463</v>
      </c>
      <c r="K102" s="3977">
        <v>59231.891664251743</v>
      </c>
      <c r="L102" s="3978">
        <v>52556.886708609534</v>
      </c>
      <c r="M102" s="3969">
        <v>6675.0049556422018</v>
      </c>
      <c r="P102" s="801"/>
      <c r="Q102" s="801"/>
      <c r="R102" s="801"/>
      <c r="S102" s="801"/>
      <c r="T102" s="801"/>
      <c r="U102" s="801"/>
      <c r="V102" s="801"/>
      <c r="W102" s="801"/>
      <c r="X102" s="801"/>
      <c r="Y102" s="801"/>
      <c r="Z102" s="801"/>
      <c r="AA102" s="801"/>
      <c r="AB102" s="801"/>
      <c r="AC102" s="801"/>
      <c r="AD102" s="801"/>
      <c r="AE102" s="801"/>
      <c r="AF102" s="801"/>
      <c r="AG102" s="801"/>
      <c r="AH102" s="801"/>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row>
    <row r="103" spans="1:60" x14ac:dyDescent="0.25">
      <c r="A103" s="3976" t="s">
        <v>4116</v>
      </c>
      <c r="B103" s="3977">
        <v>0</v>
      </c>
      <c r="C103" s="3978">
        <v>0</v>
      </c>
      <c r="D103" s="3969">
        <v>0</v>
      </c>
      <c r="E103" s="3977">
        <v>0</v>
      </c>
      <c r="F103" s="3978">
        <v>0</v>
      </c>
      <c r="G103" s="3969">
        <v>0</v>
      </c>
      <c r="H103" s="3977">
        <v>0</v>
      </c>
      <c r="I103" s="3978">
        <v>0</v>
      </c>
      <c r="J103" s="3969">
        <v>0</v>
      </c>
      <c r="K103" s="3977">
        <v>0</v>
      </c>
      <c r="L103" s="3978">
        <v>0</v>
      </c>
      <c r="M103" s="3969">
        <v>0</v>
      </c>
      <c r="P103" s="801"/>
      <c r="Q103" s="801"/>
      <c r="R103" s="801"/>
      <c r="S103" s="801"/>
      <c r="T103" s="801"/>
      <c r="U103" s="801"/>
      <c r="V103" s="801"/>
      <c r="W103" s="801"/>
      <c r="X103" s="801"/>
      <c r="Y103" s="801"/>
      <c r="Z103" s="801"/>
      <c r="AA103" s="801"/>
      <c r="AB103" s="801"/>
      <c r="AC103" s="801"/>
      <c r="AD103" s="801"/>
      <c r="AE103" s="801"/>
      <c r="AF103" s="801"/>
      <c r="AG103" s="801"/>
      <c r="AH103" s="801"/>
      <c r="AI103" s="801"/>
      <c r="AJ103" s="801"/>
      <c r="AK103" s="801"/>
      <c r="AL103" s="801"/>
      <c r="AM103" s="801"/>
      <c r="AN103" s="801"/>
      <c r="AO103" s="801"/>
      <c r="AP103" s="801"/>
      <c r="AQ103" s="801"/>
      <c r="AR103" s="801"/>
      <c r="AS103" s="801"/>
      <c r="AT103" s="801"/>
      <c r="AU103" s="801"/>
      <c r="AV103" s="801"/>
      <c r="AW103" s="801"/>
      <c r="AX103" s="801"/>
      <c r="AY103" s="801"/>
      <c r="AZ103" s="801"/>
      <c r="BA103" s="801"/>
      <c r="BB103" s="801"/>
      <c r="BC103" s="801"/>
      <c r="BD103" s="801"/>
      <c r="BE103" s="801"/>
      <c r="BF103" s="801"/>
      <c r="BG103" s="801"/>
      <c r="BH103" s="801"/>
    </row>
    <row r="104" spans="1:60" x14ac:dyDescent="0.25">
      <c r="A104" s="3976" t="s">
        <v>4137</v>
      </c>
      <c r="B104" s="3977">
        <v>7548.2647178614152</v>
      </c>
      <c r="C104" s="3978">
        <v>0</v>
      </c>
      <c r="D104" s="3969">
        <v>7548.2647178614152</v>
      </c>
      <c r="E104" s="3977">
        <v>9638.1349666474416</v>
      </c>
      <c r="F104" s="3978">
        <v>0</v>
      </c>
      <c r="G104" s="3969">
        <v>9638.1349666474416</v>
      </c>
      <c r="H104" s="3977">
        <v>12842.273971850675</v>
      </c>
      <c r="I104" s="3978">
        <v>0</v>
      </c>
      <c r="J104" s="3969">
        <v>12842.273971850675</v>
      </c>
      <c r="K104" s="3977">
        <v>18613.844518811871</v>
      </c>
      <c r="L104" s="3978">
        <v>0</v>
      </c>
      <c r="M104" s="3969">
        <v>18613.844518811871</v>
      </c>
      <c r="P104" s="801"/>
      <c r="Q104" s="801"/>
      <c r="R104" s="801"/>
      <c r="S104" s="801"/>
      <c r="T104" s="801"/>
      <c r="U104" s="801"/>
      <c r="V104" s="801"/>
      <c r="W104" s="801"/>
      <c r="X104" s="801"/>
      <c r="Y104" s="801"/>
      <c r="Z104" s="801"/>
      <c r="AA104" s="801"/>
      <c r="AB104" s="801"/>
      <c r="AC104" s="801"/>
      <c r="AD104" s="801"/>
      <c r="AE104" s="801"/>
      <c r="AF104" s="801"/>
      <c r="AG104" s="801"/>
      <c r="AH104" s="801"/>
      <c r="AI104" s="801"/>
      <c r="AJ104" s="801"/>
      <c r="AK104" s="801"/>
      <c r="AL104" s="801"/>
      <c r="AM104" s="801"/>
      <c r="AN104" s="801"/>
      <c r="AO104" s="801"/>
      <c r="AP104" s="801"/>
      <c r="AQ104" s="801"/>
      <c r="AR104" s="801"/>
      <c r="AS104" s="801"/>
      <c r="AT104" s="801"/>
      <c r="AU104" s="801"/>
      <c r="AV104" s="801"/>
      <c r="AW104" s="801"/>
      <c r="AX104" s="801"/>
      <c r="AY104" s="801"/>
      <c r="AZ104" s="801"/>
      <c r="BA104" s="801"/>
      <c r="BB104" s="801"/>
      <c r="BC104" s="801"/>
      <c r="BD104" s="801"/>
      <c r="BE104" s="801"/>
      <c r="BF104" s="801"/>
      <c r="BG104" s="801"/>
      <c r="BH104" s="801"/>
    </row>
    <row r="105" spans="1:60" x14ac:dyDescent="0.25">
      <c r="A105" s="3979" t="s">
        <v>4148</v>
      </c>
      <c r="B105" s="3977">
        <v>7548.2647178614152</v>
      </c>
      <c r="C105" s="3978">
        <v>0</v>
      </c>
      <c r="D105" s="3969">
        <v>7548.2647178614152</v>
      </c>
      <c r="E105" s="3977">
        <v>9638.1349666474416</v>
      </c>
      <c r="F105" s="3978">
        <v>0</v>
      </c>
      <c r="G105" s="3969">
        <v>9638.1349666474416</v>
      </c>
      <c r="H105" s="3977">
        <v>12842.273971850675</v>
      </c>
      <c r="I105" s="3978">
        <v>0</v>
      </c>
      <c r="J105" s="3969">
        <v>12842.273971850675</v>
      </c>
      <c r="K105" s="3977">
        <v>18613.844518811871</v>
      </c>
      <c r="L105" s="3978">
        <v>0</v>
      </c>
      <c r="M105" s="3969">
        <v>18613.844518811871</v>
      </c>
      <c r="P105" s="801"/>
      <c r="Q105" s="801"/>
      <c r="R105" s="801"/>
      <c r="S105" s="801"/>
      <c r="T105" s="801"/>
      <c r="U105" s="801"/>
      <c r="V105" s="801"/>
      <c r="W105" s="801"/>
      <c r="X105" s="801"/>
      <c r="Y105" s="801"/>
      <c r="Z105" s="801"/>
      <c r="AA105" s="801"/>
      <c r="AB105" s="801"/>
      <c r="AC105" s="801"/>
      <c r="AD105" s="801"/>
      <c r="AE105" s="801"/>
      <c r="AF105" s="801"/>
      <c r="AG105" s="801"/>
      <c r="AH105" s="801"/>
      <c r="AI105" s="801"/>
      <c r="AJ105" s="801"/>
      <c r="AK105" s="801"/>
      <c r="AL105" s="801"/>
      <c r="AM105" s="801"/>
      <c r="AN105" s="801"/>
      <c r="AO105" s="801"/>
      <c r="AP105" s="801"/>
      <c r="AQ105" s="801"/>
      <c r="AR105" s="801"/>
      <c r="AS105" s="801"/>
      <c r="AT105" s="801"/>
      <c r="AU105" s="801"/>
      <c r="AV105" s="801"/>
      <c r="AW105" s="801"/>
      <c r="AX105" s="801"/>
      <c r="AY105" s="801"/>
      <c r="AZ105" s="801"/>
      <c r="BA105" s="801"/>
      <c r="BB105" s="801"/>
      <c r="BC105" s="801"/>
      <c r="BD105" s="801"/>
      <c r="BE105" s="801"/>
      <c r="BF105" s="801"/>
      <c r="BG105" s="801"/>
      <c r="BH105" s="801"/>
    </row>
    <row r="106" spans="1:60" x14ac:dyDescent="0.25">
      <c r="A106" s="3983" t="s">
        <v>4140</v>
      </c>
      <c r="B106" s="3977">
        <v>7548.2647178614152</v>
      </c>
      <c r="C106" s="3978">
        <v>0</v>
      </c>
      <c r="D106" s="3969">
        <v>7548.2647178614152</v>
      </c>
      <c r="E106" s="3977">
        <v>9638.1349666474416</v>
      </c>
      <c r="F106" s="3978">
        <v>0</v>
      </c>
      <c r="G106" s="3969">
        <v>9638.1349666474416</v>
      </c>
      <c r="H106" s="3977">
        <v>12842.273971850675</v>
      </c>
      <c r="I106" s="3978">
        <v>0</v>
      </c>
      <c r="J106" s="3969">
        <v>12842.273971850675</v>
      </c>
      <c r="K106" s="3977">
        <v>18613.844518811871</v>
      </c>
      <c r="L106" s="3978">
        <v>0</v>
      </c>
      <c r="M106" s="3969">
        <v>18613.844518811871</v>
      </c>
      <c r="P106" s="801"/>
      <c r="Q106" s="801"/>
      <c r="R106" s="801"/>
      <c r="S106" s="801"/>
      <c r="T106" s="801"/>
      <c r="U106" s="801"/>
      <c r="V106" s="801"/>
      <c r="W106" s="801"/>
      <c r="X106" s="801"/>
      <c r="Y106" s="801"/>
      <c r="Z106" s="801"/>
      <c r="AA106" s="801"/>
      <c r="AB106" s="801"/>
      <c r="AC106" s="801"/>
      <c r="AD106" s="801"/>
      <c r="AE106" s="801"/>
      <c r="AF106" s="801"/>
      <c r="AG106" s="801"/>
      <c r="AH106" s="801"/>
      <c r="AI106" s="801"/>
      <c r="AJ106" s="801"/>
      <c r="AK106" s="801"/>
      <c r="AL106" s="801"/>
      <c r="AM106" s="801"/>
      <c r="AN106" s="801"/>
      <c r="AO106" s="801"/>
      <c r="AP106" s="801"/>
      <c r="AQ106" s="801"/>
      <c r="AR106" s="801"/>
      <c r="AS106" s="801"/>
      <c r="AT106" s="801"/>
      <c r="AU106" s="801"/>
      <c r="AV106" s="801"/>
      <c r="AW106" s="801"/>
      <c r="AX106" s="801"/>
      <c r="AY106" s="801"/>
      <c r="AZ106" s="801"/>
      <c r="BA106" s="801"/>
      <c r="BB106" s="801"/>
      <c r="BC106" s="801"/>
      <c r="BD106" s="801"/>
      <c r="BE106" s="801"/>
      <c r="BF106" s="801"/>
      <c r="BG106" s="801"/>
      <c r="BH106" s="801"/>
    </row>
    <row r="107" spans="1:60" x14ac:dyDescent="0.25">
      <c r="A107" s="3984" t="s">
        <v>4111</v>
      </c>
      <c r="B107" s="3980">
        <v>7548.2647178614152</v>
      </c>
      <c r="C107" s="3981">
        <v>0</v>
      </c>
      <c r="D107" s="3973">
        <v>7548.2647178614152</v>
      </c>
      <c r="E107" s="3980">
        <v>9638.1349666474416</v>
      </c>
      <c r="F107" s="3981">
        <v>0</v>
      </c>
      <c r="G107" s="3973">
        <v>9638.1349666474416</v>
      </c>
      <c r="H107" s="3980">
        <v>12842.273971850675</v>
      </c>
      <c r="I107" s="3981">
        <v>0</v>
      </c>
      <c r="J107" s="3973">
        <v>12842.273971850675</v>
      </c>
      <c r="K107" s="3980">
        <v>18613.844518811871</v>
      </c>
      <c r="L107" s="3981">
        <v>0</v>
      </c>
      <c r="M107" s="3973">
        <v>18613.844518811871</v>
      </c>
      <c r="P107" s="801"/>
      <c r="Q107" s="801"/>
      <c r="R107" s="801"/>
      <c r="S107" s="801"/>
      <c r="T107" s="801"/>
      <c r="U107" s="801"/>
      <c r="V107" s="801"/>
      <c r="W107" s="801"/>
      <c r="X107" s="801"/>
      <c r="Y107" s="801"/>
      <c r="Z107" s="801"/>
      <c r="AA107" s="801"/>
      <c r="AB107" s="801"/>
      <c r="AC107" s="801"/>
      <c r="AD107" s="801"/>
      <c r="AE107" s="801"/>
      <c r="AF107" s="801"/>
      <c r="AG107" s="801"/>
      <c r="AH107" s="801"/>
      <c r="AI107" s="801"/>
      <c r="AJ107" s="801"/>
      <c r="AK107" s="801"/>
      <c r="AL107" s="801"/>
      <c r="AM107" s="801"/>
      <c r="AN107" s="801"/>
      <c r="AO107" s="801"/>
      <c r="AP107" s="801"/>
      <c r="AQ107" s="801"/>
      <c r="AR107" s="801"/>
      <c r="AS107" s="801"/>
      <c r="AT107" s="801"/>
      <c r="AU107" s="801"/>
      <c r="AV107" s="801"/>
      <c r="AW107" s="801"/>
      <c r="AX107" s="801"/>
      <c r="AY107" s="801"/>
      <c r="AZ107" s="801"/>
      <c r="BA107" s="801"/>
      <c r="BB107" s="801"/>
      <c r="BC107" s="801"/>
      <c r="BD107" s="801"/>
      <c r="BE107" s="801"/>
      <c r="BF107" s="801"/>
      <c r="BG107" s="801"/>
      <c r="BH107" s="801"/>
    </row>
    <row r="108" spans="1:60" x14ac:dyDescent="0.25">
      <c r="A108" s="3985" t="s">
        <v>4141</v>
      </c>
      <c r="B108" s="3977">
        <v>0</v>
      </c>
      <c r="C108" s="3978">
        <v>0</v>
      </c>
      <c r="D108" s="3969">
        <v>0</v>
      </c>
      <c r="E108" s="3977">
        <v>0</v>
      </c>
      <c r="F108" s="3978">
        <v>0</v>
      </c>
      <c r="G108" s="3969">
        <v>0</v>
      </c>
      <c r="H108" s="3977">
        <v>0</v>
      </c>
      <c r="I108" s="3978">
        <v>0</v>
      </c>
      <c r="J108" s="3969">
        <v>0</v>
      </c>
      <c r="K108" s="3977">
        <v>0</v>
      </c>
      <c r="L108" s="3978">
        <v>0</v>
      </c>
      <c r="M108" s="3969">
        <v>0</v>
      </c>
      <c r="P108" s="801"/>
      <c r="Q108" s="801"/>
      <c r="R108" s="801"/>
      <c r="S108" s="801"/>
      <c r="T108" s="801"/>
      <c r="U108" s="801"/>
      <c r="V108" s="801"/>
      <c r="W108" s="801"/>
      <c r="X108" s="801"/>
      <c r="Y108" s="801"/>
      <c r="Z108" s="801"/>
      <c r="AA108" s="801"/>
      <c r="AB108" s="801"/>
      <c r="AC108" s="801"/>
      <c r="AD108" s="801"/>
      <c r="AE108" s="801"/>
      <c r="AF108" s="801"/>
      <c r="AG108" s="801"/>
      <c r="AH108" s="801"/>
      <c r="AI108" s="801"/>
      <c r="AJ108" s="801"/>
      <c r="AK108" s="801"/>
      <c r="AL108" s="801"/>
      <c r="AM108" s="801"/>
      <c r="AN108" s="801"/>
      <c r="AO108" s="801"/>
      <c r="AP108" s="801"/>
      <c r="AQ108" s="801"/>
      <c r="AR108" s="801"/>
      <c r="AS108" s="801"/>
      <c r="AT108" s="801"/>
      <c r="AU108" s="801"/>
      <c r="AV108" s="801"/>
      <c r="AW108" s="801"/>
      <c r="AX108" s="801"/>
      <c r="AY108" s="801"/>
      <c r="AZ108" s="801"/>
      <c r="BA108" s="801"/>
      <c r="BB108" s="801"/>
      <c r="BC108" s="801"/>
      <c r="BD108" s="801"/>
      <c r="BE108" s="801"/>
      <c r="BF108" s="801"/>
      <c r="BG108" s="801"/>
      <c r="BH108" s="801"/>
    </row>
    <row r="109" spans="1:60" x14ac:dyDescent="0.25">
      <c r="A109" s="3966" t="s">
        <v>4149</v>
      </c>
      <c r="B109" s="3977">
        <v>23674.513411627173</v>
      </c>
      <c r="C109" s="3978">
        <v>36406.827902077915</v>
      </c>
      <c r="D109" s="3969">
        <v>-12732.314490450748</v>
      </c>
      <c r="E109" s="3977">
        <v>64872.496162811789</v>
      </c>
      <c r="F109" s="3978">
        <v>218117.34561692103</v>
      </c>
      <c r="G109" s="3969">
        <v>-153244.84945410924</v>
      </c>
      <c r="H109" s="3977">
        <v>35892.390119505544</v>
      </c>
      <c r="I109" s="3978">
        <v>70991.423796163901</v>
      </c>
      <c r="J109" s="3969">
        <v>-35099.033676658364</v>
      </c>
      <c r="K109" s="3977">
        <v>200244.88671007502</v>
      </c>
      <c r="L109" s="3978">
        <v>173186.21841676472</v>
      </c>
      <c r="M109" s="3969">
        <v>27058.668293310315</v>
      </c>
      <c r="P109" s="801"/>
      <c r="Q109" s="801"/>
      <c r="R109" s="801"/>
      <c r="S109" s="801"/>
      <c r="T109" s="801"/>
      <c r="U109" s="801"/>
      <c r="V109" s="801"/>
      <c r="W109" s="801"/>
      <c r="X109" s="801"/>
      <c r="Y109" s="801"/>
      <c r="Z109" s="801"/>
      <c r="AA109" s="801"/>
      <c r="AB109" s="801"/>
      <c r="AC109" s="801"/>
      <c r="AD109" s="801"/>
      <c r="AE109" s="801"/>
      <c r="AF109" s="801"/>
      <c r="AG109" s="801"/>
      <c r="AH109" s="801"/>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row>
    <row r="110" spans="1:60" x14ac:dyDescent="0.25">
      <c r="A110" s="3976" t="s">
        <v>4139</v>
      </c>
      <c r="B110" s="3977">
        <v>0</v>
      </c>
      <c r="C110" s="3978">
        <v>30244.835227118936</v>
      </c>
      <c r="D110" s="3969">
        <v>-30244.835227118936</v>
      </c>
      <c r="E110" s="3977">
        <v>0</v>
      </c>
      <c r="F110" s="3978">
        <v>16508.559769261403</v>
      </c>
      <c r="G110" s="3969">
        <v>-16508.559769261403</v>
      </c>
      <c r="H110" s="3977">
        <v>0</v>
      </c>
      <c r="I110" s="3978">
        <v>13623.343535119991</v>
      </c>
      <c r="J110" s="3969">
        <v>-13623.343535119991</v>
      </c>
      <c r="K110" s="3977">
        <v>0</v>
      </c>
      <c r="L110" s="3978">
        <v>-18367.925403880348</v>
      </c>
      <c r="M110" s="3969">
        <v>18367.925403880348</v>
      </c>
      <c r="P110" s="801"/>
      <c r="Q110" s="801"/>
      <c r="R110" s="801"/>
      <c r="S110" s="801"/>
      <c r="T110" s="801"/>
      <c r="U110" s="801"/>
      <c r="V110" s="801"/>
      <c r="W110" s="801"/>
      <c r="X110" s="801"/>
      <c r="Y110" s="801"/>
      <c r="Z110" s="801"/>
      <c r="AA110" s="801"/>
      <c r="AB110" s="801"/>
      <c r="AC110" s="801"/>
      <c r="AD110" s="801"/>
      <c r="AE110" s="801"/>
      <c r="AF110" s="801"/>
      <c r="AG110" s="801"/>
      <c r="AH110" s="801"/>
      <c r="AI110" s="801"/>
      <c r="AJ110" s="801"/>
      <c r="AK110" s="801"/>
      <c r="AL110" s="801"/>
      <c r="AM110" s="801"/>
      <c r="AN110" s="801"/>
      <c r="AO110" s="801"/>
      <c r="AP110" s="801"/>
      <c r="AQ110" s="801"/>
      <c r="AR110" s="801"/>
      <c r="AS110" s="801"/>
      <c r="AT110" s="801"/>
      <c r="AU110" s="801"/>
      <c r="AV110" s="801"/>
      <c r="AW110" s="801"/>
      <c r="AX110" s="801"/>
      <c r="AY110" s="801"/>
      <c r="AZ110" s="801"/>
      <c r="BA110" s="801"/>
      <c r="BB110" s="801"/>
      <c r="BC110" s="801"/>
      <c r="BD110" s="801"/>
      <c r="BE110" s="801"/>
      <c r="BF110" s="801"/>
      <c r="BG110" s="801"/>
      <c r="BH110" s="801"/>
    </row>
    <row r="111" spans="1:60" x14ac:dyDescent="0.25">
      <c r="A111" s="3976" t="s">
        <v>4135</v>
      </c>
      <c r="B111" s="3977">
        <v>13282.80163972712</v>
      </c>
      <c r="C111" s="3978">
        <v>658.01644944095824</v>
      </c>
      <c r="D111" s="3969">
        <v>12624.785190286162</v>
      </c>
      <c r="E111" s="3977">
        <v>45177.075381641342</v>
      </c>
      <c r="F111" s="3978">
        <v>54002.237887225609</v>
      </c>
      <c r="G111" s="3969">
        <v>-8825.1625055842742</v>
      </c>
      <c r="H111" s="3977">
        <v>-2320.6167621217319</v>
      </c>
      <c r="I111" s="3978">
        <v>-22025.416782900589</v>
      </c>
      <c r="J111" s="3969">
        <v>19704.800020778865</v>
      </c>
      <c r="K111" s="3977">
        <v>152234.69904069323</v>
      </c>
      <c r="L111" s="3978">
        <v>13268.467859245369</v>
      </c>
      <c r="M111" s="3969">
        <v>138966.23118144789</v>
      </c>
      <c r="P111" s="801"/>
      <c r="Q111" s="801"/>
      <c r="R111" s="801"/>
      <c r="S111" s="801"/>
      <c r="T111" s="801"/>
      <c r="U111" s="801"/>
      <c r="V111" s="801"/>
      <c r="W111" s="801"/>
      <c r="X111" s="801"/>
      <c r="Y111" s="801"/>
      <c r="Z111" s="801"/>
      <c r="AA111" s="801"/>
      <c r="AB111" s="801"/>
      <c r="AC111" s="801"/>
      <c r="AD111" s="801"/>
      <c r="AE111" s="801"/>
      <c r="AF111" s="801"/>
      <c r="AG111" s="801"/>
      <c r="AH111" s="801"/>
      <c r="AI111" s="801"/>
      <c r="AJ111" s="801"/>
      <c r="AK111" s="801"/>
      <c r="AL111" s="801"/>
      <c r="AM111" s="801"/>
      <c r="AN111" s="801"/>
      <c r="AO111" s="801"/>
      <c r="AP111" s="801"/>
      <c r="AQ111" s="801"/>
      <c r="AR111" s="801"/>
      <c r="AS111" s="801"/>
      <c r="AT111" s="801"/>
      <c r="AU111" s="801"/>
      <c r="AV111" s="801"/>
      <c r="AW111" s="801"/>
      <c r="AX111" s="801"/>
      <c r="AY111" s="801"/>
      <c r="AZ111" s="801"/>
      <c r="BA111" s="801"/>
      <c r="BB111" s="801"/>
      <c r="BC111" s="801"/>
      <c r="BD111" s="801"/>
      <c r="BE111" s="801"/>
      <c r="BF111" s="801"/>
      <c r="BG111" s="801"/>
      <c r="BH111" s="801"/>
    </row>
    <row r="112" spans="1:60" x14ac:dyDescent="0.25">
      <c r="A112" s="3979" t="s">
        <v>4140</v>
      </c>
      <c r="B112" s="3977">
        <v>0</v>
      </c>
      <c r="C112" s="3978">
        <v>0</v>
      </c>
      <c r="D112" s="3969">
        <v>0</v>
      </c>
      <c r="E112" s="3977">
        <v>0</v>
      </c>
      <c r="F112" s="3978">
        <v>0</v>
      </c>
      <c r="G112" s="3969">
        <v>0</v>
      </c>
      <c r="H112" s="3977">
        <v>0</v>
      </c>
      <c r="I112" s="3978">
        <v>0</v>
      </c>
      <c r="J112" s="3969">
        <v>0</v>
      </c>
      <c r="K112" s="3977">
        <v>0</v>
      </c>
      <c r="L112" s="3978">
        <v>0</v>
      </c>
      <c r="M112" s="3969">
        <v>0</v>
      </c>
      <c r="P112" s="801"/>
      <c r="Q112" s="801"/>
      <c r="R112" s="801"/>
      <c r="S112" s="801"/>
      <c r="T112" s="801"/>
      <c r="U112" s="801"/>
      <c r="V112" s="801"/>
      <c r="W112" s="801"/>
      <c r="X112" s="801"/>
      <c r="Y112" s="801"/>
      <c r="Z112" s="801"/>
      <c r="AA112" s="801"/>
      <c r="AB112" s="801"/>
      <c r="AC112" s="801"/>
      <c r="AD112" s="801"/>
      <c r="AE112" s="801"/>
      <c r="AF112" s="801"/>
      <c r="AG112" s="801"/>
      <c r="AH112" s="801"/>
      <c r="AI112" s="801"/>
      <c r="AJ112" s="801"/>
      <c r="AK112" s="801"/>
      <c r="AL112" s="801"/>
      <c r="AM112" s="801"/>
      <c r="AN112" s="801"/>
      <c r="AO112" s="801"/>
      <c r="AP112" s="801"/>
      <c r="AQ112" s="801"/>
      <c r="AR112" s="801"/>
      <c r="AS112" s="801"/>
      <c r="AT112" s="801"/>
      <c r="AU112" s="801"/>
      <c r="AV112" s="801"/>
      <c r="AW112" s="801"/>
      <c r="AX112" s="801"/>
      <c r="AY112" s="801"/>
      <c r="AZ112" s="801"/>
      <c r="BA112" s="801"/>
      <c r="BB112" s="801"/>
      <c r="BC112" s="801"/>
      <c r="BD112" s="801"/>
      <c r="BE112" s="801"/>
      <c r="BF112" s="801"/>
      <c r="BG112" s="801"/>
      <c r="BH112" s="801"/>
    </row>
    <row r="113" spans="1:60" x14ac:dyDescent="0.25">
      <c r="A113" s="3979" t="s">
        <v>4141</v>
      </c>
      <c r="B113" s="3977">
        <v>13282.80163972712</v>
      </c>
      <c r="C113" s="3978">
        <v>658.01644944095824</v>
      </c>
      <c r="D113" s="3969">
        <v>12624.785190286162</v>
      </c>
      <c r="E113" s="3977">
        <v>45177.075381641342</v>
      </c>
      <c r="F113" s="3978">
        <v>54002.237887225609</v>
      </c>
      <c r="G113" s="3969">
        <v>-8825.1625055842742</v>
      </c>
      <c r="H113" s="3977">
        <v>-2320.6167621217319</v>
      </c>
      <c r="I113" s="3978">
        <v>-22025.416782900589</v>
      </c>
      <c r="J113" s="3969">
        <v>19704.800020778865</v>
      </c>
      <c r="K113" s="3977">
        <v>152234.69904069323</v>
      </c>
      <c r="L113" s="3978">
        <v>13268.467859245369</v>
      </c>
      <c r="M113" s="3969">
        <v>138966.23118144789</v>
      </c>
      <c r="P113" s="801"/>
      <c r="Q113" s="801"/>
      <c r="R113" s="801"/>
      <c r="S113" s="801"/>
      <c r="T113" s="801"/>
      <c r="U113" s="801"/>
      <c r="V113" s="801"/>
      <c r="W113" s="801"/>
      <c r="X113" s="801"/>
      <c r="Y113" s="801"/>
      <c r="Z113" s="801"/>
      <c r="AA113" s="801"/>
      <c r="AB113" s="801"/>
      <c r="AC113" s="801"/>
      <c r="AD113" s="801"/>
      <c r="AE113" s="801"/>
      <c r="AF113" s="801"/>
      <c r="AG113" s="801"/>
      <c r="AH113" s="801"/>
      <c r="AI113" s="801"/>
      <c r="AJ113" s="801"/>
      <c r="AK113" s="801"/>
      <c r="AL113" s="801"/>
      <c r="AM113" s="801"/>
      <c r="AN113" s="801"/>
      <c r="AO113" s="801"/>
      <c r="AP113" s="801"/>
      <c r="AQ113" s="801"/>
      <c r="AR113" s="801"/>
      <c r="AS113" s="801"/>
      <c r="AT113" s="801"/>
      <c r="AU113" s="801"/>
      <c r="AV113" s="801"/>
      <c r="AW113" s="801"/>
      <c r="AX113" s="801"/>
      <c r="AY113" s="801"/>
      <c r="AZ113" s="801"/>
      <c r="BA113" s="801"/>
      <c r="BB113" s="801"/>
      <c r="BC113" s="801"/>
      <c r="BD113" s="801"/>
      <c r="BE113" s="801"/>
      <c r="BF113" s="801"/>
      <c r="BG113" s="801"/>
      <c r="BH113" s="801"/>
    </row>
    <row r="114" spans="1:60" x14ac:dyDescent="0.25">
      <c r="A114" s="3976" t="s">
        <v>4116</v>
      </c>
      <c r="B114" s="3977">
        <v>0</v>
      </c>
      <c r="C114" s="3978">
        <v>6302.0000000000009</v>
      </c>
      <c r="D114" s="3969">
        <v>-6302.0000000000009</v>
      </c>
      <c r="E114" s="3977">
        <v>0</v>
      </c>
      <c r="F114" s="3978">
        <v>8582</v>
      </c>
      <c r="G114" s="3969">
        <v>-8582</v>
      </c>
      <c r="H114" s="3977">
        <v>0</v>
      </c>
      <c r="I114" s="3978">
        <v>377</v>
      </c>
      <c r="J114" s="3969">
        <v>-377</v>
      </c>
      <c r="K114" s="3977">
        <v>0</v>
      </c>
      <c r="L114" s="3978">
        <v>10389</v>
      </c>
      <c r="M114" s="3969">
        <v>-10389</v>
      </c>
      <c r="P114" s="801"/>
      <c r="Q114" s="801"/>
      <c r="R114" s="801"/>
      <c r="S114" s="801"/>
      <c r="T114" s="801"/>
      <c r="U114" s="801"/>
      <c r="V114" s="801"/>
      <c r="W114" s="801"/>
      <c r="X114" s="801"/>
      <c r="Y114" s="801"/>
      <c r="Z114" s="801"/>
      <c r="AA114" s="801"/>
      <c r="AB114" s="801"/>
      <c r="AC114" s="801"/>
      <c r="AD114" s="801"/>
      <c r="AE114" s="801"/>
      <c r="AF114" s="801"/>
      <c r="AG114" s="801"/>
      <c r="AH114" s="801"/>
      <c r="AI114" s="801"/>
      <c r="AJ114" s="801"/>
      <c r="AK114" s="801"/>
      <c r="AL114" s="801"/>
      <c r="AM114" s="801"/>
      <c r="AN114" s="801"/>
      <c r="AO114" s="801"/>
      <c r="AP114" s="801"/>
      <c r="AQ114" s="801"/>
      <c r="AR114" s="801"/>
      <c r="AS114" s="801"/>
      <c r="AT114" s="801"/>
      <c r="AU114" s="801"/>
      <c r="AV114" s="801"/>
      <c r="AW114" s="801"/>
      <c r="AX114" s="801"/>
      <c r="AY114" s="801"/>
      <c r="AZ114" s="801"/>
      <c r="BA114" s="801"/>
      <c r="BB114" s="801"/>
      <c r="BC114" s="801"/>
      <c r="BD114" s="801"/>
      <c r="BE114" s="801"/>
      <c r="BF114" s="801"/>
      <c r="BG114" s="801"/>
      <c r="BH114" s="801"/>
    </row>
    <row r="115" spans="1:60" x14ac:dyDescent="0.25">
      <c r="A115" s="3979" t="s">
        <v>4150</v>
      </c>
      <c r="B115" s="3977">
        <v>0</v>
      </c>
      <c r="C115" s="3978">
        <v>0</v>
      </c>
      <c r="D115" s="3969">
        <v>0</v>
      </c>
      <c r="E115" s="3977">
        <v>0</v>
      </c>
      <c r="F115" s="3978">
        <v>0</v>
      </c>
      <c r="G115" s="3969">
        <v>0</v>
      </c>
      <c r="H115" s="3977">
        <v>0</v>
      </c>
      <c r="I115" s="3978">
        <v>0</v>
      </c>
      <c r="J115" s="3969">
        <v>0</v>
      </c>
      <c r="K115" s="3977">
        <v>0</v>
      </c>
      <c r="L115" s="3978">
        <v>0</v>
      </c>
      <c r="M115" s="3969">
        <v>0</v>
      </c>
      <c r="P115" s="801"/>
      <c r="Q115" s="801"/>
      <c r="R115" s="801"/>
      <c r="S115" s="801"/>
      <c r="T115" s="801"/>
      <c r="U115" s="801"/>
      <c r="V115" s="801"/>
      <c r="W115" s="801"/>
      <c r="X115" s="801"/>
      <c r="Y115" s="801"/>
      <c r="Z115" s="801"/>
      <c r="AA115" s="801"/>
      <c r="AB115" s="801"/>
      <c r="AC115" s="801"/>
      <c r="AD115" s="801"/>
      <c r="AE115" s="801"/>
      <c r="AF115" s="801"/>
      <c r="AG115" s="801"/>
      <c r="AH115" s="801"/>
      <c r="AI115" s="801"/>
      <c r="AJ115" s="801"/>
      <c r="AK115" s="801"/>
      <c r="AL115" s="801"/>
      <c r="AM115" s="801"/>
      <c r="AN115" s="801"/>
      <c r="AO115" s="801"/>
      <c r="AP115" s="801"/>
      <c r="AQ115" s="801"/>
      <c r="AR115" s="801"/>
      <c r="AS115" s="801"/>
      <c r="AT115" s="801"/>
      <c r="AU115" s="801"/>
      <c r="AV115" s="801"/>
      <c r="AW115" s="801"/>
      <c r="AX115" s="801"/>
      <c r="AY115" s="801"/>
      <c r="AZ115" s="801"/>
      <c r="BA115" s="801"/>
      <c r="BB115" s="801"/>
      <c r="BC115" s="801"/>
      <c r="BD115" s="801"/>
      <c r="BE115" s="801"/>
      <c r="BF115" s="801"/>
      <c r="BG115" s="801"/>
      <c r="BH115" s="801"/>
    </row>
    <row r="116" spans="1:60" x14ac:dyDescent="0.25">
      <c r="A116" s="3979" t="s">
        <v>4151</v>
      </c>
      <c r="B116" s="3977">
        <v>0</v>
      </c>
      <c r="C116" s="3978">
        <v>0</v>
      </c>
      <c r="D116" s="3969">
        <v>0</v>
      </c>
      <c r="E116" s="3977">
        <v>0</v>
      </c>
      <c r="F116" s="3978">
        <v>0</v>
      </c>
      <c r="G116" s="3969">
        <v>0</v>
      </c>
      <c r="H116" s="3977">
        <v>0</v>
      </c>
      <c r="I116" s="3978">
        <v>0</v>
      </c>
      <c r="J116" s="3969">
        <v>0</v>
      </c>
      <c r="K116" s="3977">
        <v>0</v>
      </c>
      <c r="L116" s="3978">
        <v>0</v>
      </c>
      <c r="M116" s="3969">
        <v>0</v>
      </c>
      <c r="P116" s="801"/>
      <c r="Q116" s="801"/>
      <c r="R116" s="801"/>
      <c r="S116" s="801"/>
      <c r="T116" s="801"/>
      <c r="U116" s="801"/>
      <c r="V116" s="801"/>
      <c r="W116" s="801"/>
      <c r="X116" s="801"/>
      <c r="Y116" s="801"/>
      <c r="Z116" s="801"/>
      <c r="AA116" s="801"/>
      <c r="AB116" s="801"/>
      <c r="AC116" s="801"/>
      <c r="AD116" s="801"/>
      <c r="AE116" s="801"/>
      <c r="AF116" s="801"/>
      <c r="AG116" s="801"/>
      <c r="AH116" s="801"/>
      <c r="AI116" s="801"/>
      <c r="AJ116" s="801"/>
      <c r="AK116" s="801"/>
      <c r="AL116" s="801"/>
      <c r="AM116" s="801"/>
      <c r="AN116" s="801"/>
      <c r="AO116" s="801"/>
      <c r="AP116" s="801"/>
      <c r="AQ116" s="801"/>
      <c r="AR116" s="801"/>
      <c r="AS116" s="801"/>
      <c r="AT116" s="801"/>
      <c r="AU116" s="801"/>
      <c r="AV116" s="801"/>
      <c r="AW116" s="801"/>
      <c r="AX116" s="801"/>
      <c r="AY116" s="801"/>
      <c r="AZ116" s="801"/>
      <c r="BA116" s="801"/>
      <c r="BB116" s="801"/>
      <c r="BC116" s="801"/>
      <c r="BD116" s="801"/>
      <c r="BE116" s="801"/>
      <c r="BF116" s="801"/>
      <c r="BG116" s="801"/>
      <c r="BH116" s="801"/>
    </row>
    <row r="117" spans="1:60" x14ac:dyDescent="0.25">
      <c r="A117" s="3979" t="s">
        <v>4152</v>
      </c>
      <c r="B117" s="3977">
        <v>0</v>
      </c>
      <c r="C117" s="3978">
        <v>6302.0000000000009</v>
      </c>
      <c r="D117" s="3969">
        <v>-6302.0000000000009</v>
      </c>
      <c r="E117" s="3977">
        <v>0</v>
      </c>
      <c r="F117" s="3978">
        <v>8582</v>
      </c>
      <c r="G117" s="3969">
        <v>-8582</v>
      </c>
      <c r="H117" s="3977">
        <v>0</v>
      </c>
      <c r="I117" s="3978">
        <v>377</v>
      </c>
      <c r="J117" s="3969">
        <v>-377</v>
      </c>
      <c r="K117" s="3977">
        <v>0</v>
      </c>
      <c r="L117" s="3978">
        <v>10389</v>
      </c>
      <c r="M117" s="3969">
        <v>-10389</v>
      </c>
      <c r="P117" s="801"/>
      <c r="Q117" s="801"/>
      <c r="R117" s="801"/>
      <c r="S117" s="801"/>
      <c r="T117" s="801"/>
      <c r="U117" s="801"/>
      <c r="V117" s="801"/>
      <c r="W117" s="801"/>
      <c r="X117" s="801"/>
      <c r="Y117" s="801"/>
      <c r="Z117" s="801"/>
      <c r="AA117" s="801"/>
      <c r="AB117" s="801"/>
      <c r="AC117" s="801"/>
      <c r="AD117" s="801"/>
      <c r="AE117" s="801"/>
      <c r="AF117" s="801"/>
      <c r="AG117" s="801"/>
      <c r="AH117" s="801"/>
      <c r="AI117" s="801"/>
      <c r="AJ117" s="801"/>
      <c r="AK117" s="801"/>
      <c r="AL117" s="801"/>
      <c r="AM117" s="801"/>
      <c r="AN117" s="801"/>
      <c r="AO117" s="801"/>
      <c r="AP117" s="801"/>
      <c r="AQ117" s="801"/>
      <c r="AR117" s="801"/>
      <c r="AS117" s="801"/>
      <c r="AT117" s="801"/>
      <c r="AU117" s="801"/>
      <c r="AV117" s="801"/>
      <c r="AW117" s="801"/>
      <c r="AX117" s="801"/>
      <c r="AY117" s="801"/>
      <c r="AZ117" s="801"/>
      <c r="BA117" s="801"/>
      <c r="BB117" s="801"/>
      <c r="BC117" s="801"/>
      <c r="BD117" s="801"/>
      <c r="BE117" s="801"/>
      <c r="BF117" s="801"/>
      <c r="BG117" s="801"/>
      <c r="BH117" s="801"/>
    </row>
    <row r="118" spans="1:60" x14ac:dyDescent="0.25">
      <c r="A118" s="3976" t="s">
        <v>4137</v>
      </c>
      <c r="B118" s="3977">
        <v>10391.711771900051</v>
      </c>
      <c r="C118" s="3978">
        <v>-798.02377448197694</v>
      </c>
      <c r="D118" s="3969">
        <v>11189.735546382028</v>
      </c>
      <c r="E118" s="3977">
        <v>19695.420781170447</v>
      </c>
      <c r="F118" s="3978">
        <v>139024.54796043402</v>
      </c>
      <c r="G118" s="3969">
        <v>-119329.12717926355</v>
      </c>
      <c r="H118" s="3977">
        <v>38213.006881627276</v>
      </c>
      <c r="I118" s="3978">
        <v>79016.497043944517</v>
      </c>
      <c r="J118" s="3969">
        <v>-40803.490162317226</v>
      </c>
      <c r="K118" s="3977">
        <v>48010.187669381776</v>
      </c>
      <c r="L118" s="3978">
        <v>167896.67596139968</v>
      </c>
      <c r="M118" s="3969">
        <v>-119886.48829201792</v>
      </c>
      <c r="P118" s="801"/>
      <c r="Q118" s="801"/>
      <c r="R118" s="801"/>
      <c r="S118" s="801"/>
      <c r="T118" s="801"/>
      <c r="U118" s="801"/>
      <c r="V118" s="801"/>
      <c r="W118" s="801"/>
      <c r="X118" s="801"/>
      <c r="Y118" s="801"/>
      <c r="Z118" s="801"/>
      <c r="AA118" s="801"/>
      <c r="AB118" s="801"/>
      <c r="AC118" s="801"/>
      <c r="AD118" s="801"/>
      <c r="AE118" s="801"/>
      <c r="AF118" s="801"/>
      <c r="AG118" s="801"/>
      <c r="AH118" s="801"/>
      <c r="AI118" s="801"/>
      <c r="AJ118" s="801"/>
      <c r="AK118" s="801"/>
      <c r="AL118" s="801"/>
      <c r="AM118" s="801"/>
      <c r="AN118" s="801"/>
      <c r="AO118" s="801"/>
      <c r="AP118" s="801"/>
      <c r="AQ118" s="801"/>
      <c r="AR118" s="801"/>
      <c r="AS118" s="801"/>
      <c r="AT118" s="801"/>
      <c r="AU118" s="801"/>
      <c r="AV118" s="801"/>
      <c r="AW118" s="801"/>
      <c r="AX118" s="801"/>
      <c r="AY118" s="801"/>
      <c r="AZ118" s="801"/>
      <c r="BA118" s="801"/>
      <c r="BB118" s="801"/>
      <c r="BC118" s="801"/>
      <c r="BD118" s="801"/>
      <c r="BE118" s="801"/>
      <c r="BF118" s="801"/>
      <c r="BG118" s="801"/>
      <c r="BH118" s="801"/>
    </row>
    <row r="119" spans="1:60" x14ac:dyDescent="0.25">
      <c r="A119" s="3979" t="s">
        <v>4140</v>
      </c>
      <c r="B119" s="3977">
        <v>0</v>
      </c>
      <c r="C119" s="3978">
        <v>0</v>
      </c>
      <c r="D119" s="3969">
        <v>0</v>
      </c>
      <c r="E119" s="3977">
        <v>0</v>
      </c>
      <c r="F119" s="3978">
        <v>0</v>
      </c>
      <c r="G119" s="3969">
        <v>0</v>
      </c>
      <c r="H119" s="3977">
        <v>0</v>
      </c>
      <c r="I119" s="3978">
        <v>0</v>
      </c>
      <c r="J119" s="3969">
        <v>0</v>
      </c>
      <c r="K119" s="3977">
        <v>0</v>
      </c>
      <c r="L119" s="3978">
        <v>0</v>
      </c>
      <c r="M119" s="3969">
        <v>0</v>
      </c>
      <c r="P119" s="801"/>
      <c r="Q119" s="801"/>
      <c r="R119" s="801"/>
      <c r="S119" s="801"/>
      <c r="T119" s="801"/>
      <c r="U119" s="801"/>
      <c r="V119" s="801"/>
      <c r="W119" s="801"/>
      <c r="X119" s="801"/>
      <c r="Y119" s="801"/>
      <c r="Z119" s="801"/>
      <c r="AA119" s="801"/>
      <c r="AB119" s="801"/>
      <c r="AC119" s="801"/>
      <c r="AD119" s="801"/>
      <c r="AE119" s="801"/>
      <c r="AF119" s="801"/>
      <c r="AG119" s="801"/>
      <c r="AH119" s="801"/>
      <c r="AI119" s="801"/>
      <c r="AJ119" s="801"/>
      <c r="AK119" s="801"/>
      <c r="AL119" s="801"/>
      <c r="AM119" s="801"/>
      <c r="AN119" s="801"/>
      <c r="AO119" s="801"/>
      <c r="AP119" s="801"/>
      <c r="AQ119" s="801"/>
      <c r="AR119" s="801"/>
      <c r="AS119" s="801"/>
      <c r="AT119" s="801"/>
      <c r="AU119" s="801"/>
      <c r="AV119" s="801"/>
      <c r="AW119" s="801"/>
      <c r="AX119" s="801"/>
      <c r="AY119" s="801"/>
      <c r="AZ119" s="801"/>
      <c r="BA119" s="801"/>
      <c r="BB119" s="801"/>
      <c r="BC119" s="801"/>
      <c r="BD119" s="801"/>
      <c r="BE119" s="801"/>
      <c r="BF119" s="801"/>
      <c r="BG119" s="801"/>
      <c r="BH119" s="801"/>
    </row>
    <row r="120" spans="1:60" x14ac:dyDescent="0.25">
      <c r="A120" s="3979" t="s">
        <v>4141</v>
      </c>
      <c r="B120" s="3977">
        <v>10391.711771900051</v>
      </c>
      <c r="C120" s="3978">
        <v>-798.02377448197694</v>
      </c>
      <c r="D120" s="3969">
        <v>11189.735546382028</v>
      </c>
      <c r="E120" s="3977">
        <v>19695.420781170447</v>
      </c>
      <c r="F120" s="3978">
        <v>139024.54796043402</v>
      </c>
      <c r="G120" s="3969">
        <v>-119329.12717926355</v>
      </c>
      <c r="H120" s="3977">
        <v>38213.006881627276</v>
      </c>
      <c r="I120" s="3978">
        <v>79016.497043944517</v>
      </c>
      <c r="J120" s="3969">
        <v>-40803.490162317226</v>
      </c>
      <c r="K120" s="3977">
        <v>48010.187669381776</v>
      </c>
      <c r="L120" s="3978">
        <v>167896.67596139968</v>
      </c>
      <c r="M120" s="3969">
        <v>-119886.48829201792</v>
      </c>
      <c r="P120" s="801"/>
      <c r="Q120" s="801"/>
      <c r="R120" s="801"/>
      <c r="S120" s="801"/>
      <c r="T120" s="801"/>
      <c r="U120" s="801"/>
      <c r="V120" s="801"/>
      <c r="W120" s="801"/>
      <c r="X120" s="801"/>
      <c r="Y120" s="801"/>
      <c r="Z120" s="801"/>
      <c r="AA120" s="801"/>
      <c r="AB120" s="801"/>
      <c r="AC120" s="801"/>
      <c r="AD120" s="801"/>
      <c r="AE120" s="801"/>
      <c r="AF120" s="801"/>
      <c r="AG120" s="801"/>
      <c r="AH120" s="801"/>
      <c r="AI120" s="801"/>
      <c r="AJ120" s="801"/>
      <c r="AK120" s="801"/>
      <c r="AL120" s="801"/>
      <c r="AM120" s="801"/>
      <c r="AN120" s="801"/>
      <c r="AO120" s="801"/>
      <c r="AP120" s="801"/>
      <c r="AQ120" s="801"/>
      <c r="AR120" s="801"/>
      <c r="AS120" s="801"/>
      <c r="AT120" s="801"/>
      <c r="AU120" s="801"/>
      <c r="AV120" s="801"/>
      <c r="AW120" s="801"/>
      <c r="AX120" s="801"/>
      <c r="AY120" s="801"/>
      <c r="AZ120" s="801"/>
      <c r="BA120" s="801"/>
      <c r="BB120" s="801"/>
      <c r="BC120" s="801"/>
      <c r="BD120" s="801"/>
      <c r="BE120" s="801"/>
      <c r="BF120" s="801"/>
      <c r="BG120" s="801"/>
      <c r="BH120" s="801"/>
    </row>
    <row r="121" spans="1:60" x14ac:dyDescent="0.25">
      <c r="A121" s="3979" t="s">
        <v>4148</v>
      </c>
      <c r="B121" s="3977">
        <v>10391.71177190004</v>
      </c>
      <c r="C121" s="3978">
        <v>-1371.7397765198568</v>
      </c>
      <c r="D121" s="3969">
        <v>11763.451548419898</v>
      </c>
      <c r="E121" s="3977">
        <v>19695.420781170447</v>
      </c>
      <c r="F121" s="3978">
        <v>135270.03982674703</v>
      </c>
      <c r="G121" s="3969">
        <v>-115574.61904557659</v>
      </c>
      <c r="H121" s="3977">
        <v>38213.006881627276</v>
      </c>
      <c r="I121" s="3978">
        <v>79791.856595111574</v>
      </c>
      <c r="J121" s="3969">
        <v>-41578.849713484284</v>
      </c>
      <c r="K121" s="3977">
        <v>48010.187669381776</v>
      </c>
      <c r="L121" s="3978">
        <v>169250.11451941717</v>
      </c>
      <c r="M121" s="3969">
        <v>-121239.92685003539</v>
      </c>
      <c r="P121" s="801"/>
      <c r="Q121" s="801"/>
      <c r="R121" s="801"/>
      <c r="S121" s="801"/>
      <c r="T121" s="801"/>
      <c r="U121" s="801"/>
      <c r="V121" s="801"/>
      <c r="W121" s="801"/>
      <c r="X121" s="801"/>
      <c r="Y121" s="801"/>
      <c r="Z121" s="801"/>
      <c r="AA121" s="801"/>
      <c r="AB121" s="801"/>
      <c r="AC121" s="801"/>
      <c r="AD121" s="801"/>
      <c r="AE121" s="801"/>
      <c r="AF121" s="801"/>
      <c r="AG121" s="801"/>
      <c r="AH121" s="801"/>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row>
    <row r="122" spans="1:60" x14ac:dyDescent="0.25">
      <c r="A122" s="3983" t="s">
        <v>4140</v>
      </c>
      <c r="B122" s="3977">
        <v>0</v>
      </c>
      <c r="C122" s="3978">
        <v>0</v>
      </c>
      <c r="D122" s="3969">
        <v>0</v>
      </c>
      <c r="E122" s="3977">
        <v>0</v>
      </c>
      <c r="F122" s="3978">
        <v>0</v>
      </c>
      <c r="G122" s="3969">
        <v>0</v>
      </c>
      <c r="H122" s="3977">
        <v>0</v>
      </c>
      <c r="I122" s="3978">
        <v>0</v>
      </c>
      <c r="J122" s="3969">
        <v>0</v>
      </c>
      <c r="K122" s="3977">
        <v>0</v>
      </c>
      <c r="L122" s="3978">
        <v>0</v>
      </c>
      <c r="M122" s="3969">
        <v>0</v>
      </c>
      <c r="P122" s="801"/>
      <c r="Q122" s="801"/>
      <c r="R122" s="801"/>
      <c r="S122" s="801"/>
      <c r="T122" s="801"/>
      <c r="U122" s="801"/>
      <c r="V122" s="801"/>
      <c r="W122" s="801"/>
      <c r="X122" s="801"/>
      <c r="Y122" s="801"/>
      <c r="Z122" s="801"/>
      <c r="AA122" s="801"/>
      <c r="AB122" s="801"/>
      <c r="AC122" s="801"/>
      <c r="AD122" s="801"/>
      <c r="AE122" s="801"/>
      <c r="AF122" s="801"/>
      <c r="AG122" s="801"/>
      <c r="AH122" s="801"/>
      <c r="AI122" s="801"/>
      <c r="AJ122" s="801"/>
      <c r="AK122" s="801"/>
      <c r="AL122" s="801"/>
      <c r="AM122" s="801"/>
      <c r="AN122" s="801"/>
      <c r="AO122" s="801"/>
      <c r="AP122" s="801"/>
      <c r="AQ122" s="801"/>
      <c r="AR122" s="801"/>
      <c r="AS122" s="801"/>
      <c r="AT122" s="801"/>
      <c r="AU122" s="801"/>
      <c r="AV122" s="801"/>
      <c r="AW122" s="801"/>
      <c r="AX122" s="801"/>
      <c r="AY122" s="801"/>
      <c r="AZ122" s="801"/>
      <c r="BA122" s="801"/>
      <c r="BB122" s="801"/>
      <c r="BC122" s="801"/>
      <c r="BD122" s="801"/>
      <c r="BE122" s="801"/>
      <c r="BF122" s="801"/>
      <c r="BG122" s="801"/>
      <c r="BH122" s="801"/>
    </row>
    <row r="123" spans="1:60" x14ac:dyDescent="0.25">
      <c r="A123" s="3983" t="s">
        <v>4141</v>
      </c>
      <c r="B123" s="3977">
        <v>10391.71177190004</v>
      </c>
      <c r="C123" s="3978">
        <v>-1371.7397765198568</v>
      </c>
      <c r="D123" s="3969">
        <v>11763.451548419898</v>
      </c>
      <c r="E123" s="3977">
        <v>19695.420781170447</v>
      </c>
      <c r="F123" s="3978">
        <v>135270.03982674703</v>
      </c>
      <c r="G123" s="3969">
        <v>-115574.61904557659</v>
      </c>
      <c r="H123" s="3977">
        <v>38213.006881627276</v>
      </c>
      <c r="I123" s="3978">
        <v>79791.856595111574</v>
      </c>
      <c r="J123" s="3969">
        <v>-41578.849713484284</v>
      </c>
      <c r="K123" s="3977">
        <v>48010.187669381776</v>
      </c>
      <c r="L123" s="3978">
        <v>169250.11451941717</v>
      </c>
      <c r="M123" s="3969">
        <v>-121239.92685003539</v>
      </c>
      <c r="P123" s="801"/>
      <c r="Q123" s="801"/>
      <c r="R123" s="801"/>
      <c r="S123" s="801"/>
      <c r="T123" s="801"/>
      <c r="U123" s="801"/>
      <c r="V123" s="801"/>
      <c r="W123" s="801"/>
      <c r="X123" s="801"/>
      <c r="Y123" s="801"/>
      <c r="Z123" s="801"/>
      <c r="AA123" s="801"/>
      <c r="AB123" s="801"/>
      <c r="AC123" s="801"/>
      <c r="AD123" s="801"/>
      <c r="AE123" s="801"/>
      <c r="AF123" s="801"/>
      <c r="AG123" s="801"/>
      <c r="AH123" s="801"/>
      <c r="AI123" s="801"/>
      <c r="AJ123" s="801"/>
      <c r="AK123" s="801"/>
      <c r="AL123" s="801"/>
      <c r="AM123" s="801"/>
      <c r="AN123" s="801"/>
      <c r="AO123" s="801"/>
      <c r="AP123" s="801"/>
      <c r="AQ123" s="801"/>
      <c r="AR123" s="801"/>
      <c r="AS123" s="801"/>
      <c r="AT123" s="801"/>
      <c r="AU123" s="801"/>
      <c r="AV123" s="801"/>
      <c r="AW123" s="801"/>
      <c r="AX123" s="801"/>
      <c r="AY123" s="801"/>
      <c r="AZ123" s="801"/>
      <c r="BA123" s="801"/>
      <c r="BB123" s="801"/>
      <c r="BC123" s="801"/>
      <c r="BD123" s="801"/>
      <c r="BE123" s="801"/>
      <c r="BF123" s="801"/>
      <c r="BG123" s="801"/>
      <c r="BH123" s="801"/>
    </row>
    <row r="124" spans="1:60" x14ac:dyDescent="0.25">
      <c r="A124" s="3986" t="s">
        <v>4111</v>
      </c>
      <c r="B124" s="3980">
        <v>10391.71177190004</v>
      </c>
      <c r="C124" s="3981">
        <v>-1371.7397765198568</v>
      </c>
      <c r="D124" s="3973">
        <v>11763.451548419898</v>
      </c>
      <c r="E124" s="3980">
        <v>19695.420781170447</v>
      </c>
      <c r="F124" s="3981">
        <v>135270.03982674703</v>
      </c>
      <c r="G124" s="3973">
        <v>-115574.61904557659</v>
      </c>
      <c r="H124" s="3980">
        <v>38213.006881627276</v>
      </c>
      <c r="I124" s="3981">
        <v>79791.856595111574</v>
      </c>
      <c r="J124" s="3973">
        <v>-41578.849713484284</v>
      </c>
      <c r="K124" s="3980">
        <v>48010.187669381776</v>
      </c>
      <c r="L124" s="3981">
        <v>169590.11451941717</v>
      </c>
      <c r="M124" s="3973">
        <v>-121579.92685003539</v>
      </c>
      <c r="P124" s="801"/>
      <c r="Q124" s="801"/>
      <c r="R124" s="801"/>
      <c r="S124" s="801"/>
      <c r="T124" s="801"/>
      <c r="U124" s="801"/>
      <c r="V124" s="801"/>
      <c r="W124" s="801"/>
      <c r="X124" s="801"/>
      <c r="Y124" s="801"/>
      <c r="Z124" s="801"/>
      <c r="AA124" s="801"/>
      <c r="AB124" s="801"/>
      <c r="AC124" s="801"/>
      <c r="AD124" s="801"/>
      <c r="AE124" s="801"/>
      <c r="AF124" s="801"/>
      <c r="AG124" s="801"/>
      <c r="AH124" s="801"/>
      <c r="AI124" s="801"/>
      <c r="AJ124" s="801"/>
      <c r="AK124" s="801"/>
      <c r="AL124" s="801"/>
      <c r="AM124" s="801"/>
      <c r="AN124" s="801"/>
      <c r="AO124" s="801"/>
      <c r="AP124" s="801"/>
      <c r="AQ124" s="801"/>
      <c r="AR124" s="801"/>
      <c r="AS124" s="801"/>
      <c r="AT124" s="801"/>
      <c r="AU124" s="801"/>
      <c r="AV124" s="801"/>
      <c r="AW124" s="801"/>
      <c r="AX124" s="801"/>
      <c r="AY124" s="801"/>
      <c r="AZ124" s="801"/>
      <c r="BA124" s="801"/>
      <c r="BB124" s="801"/>
      <c r="BC124" s="801"/>
      <c r="BD124" s="801"/>
      <c r="BE124" s="801"/>
      <c r="BF124" s="801"/>
      <c r="BG124" s="801"/>
      <c r="BH124" s="801"/>
    </row>
    <row r="125" spans="1:60" x14ac:dyDescent="0.25">
      <c r="A125" s="3979" t="s">
        <v>4153</v>
      </c>
      <c r="B125" s="3977">
        <v>0</v>
      </c>
      <c r="C125" s="3978">
        <v>573.71600203787989</v>
      </c>
      <c r="D125" s="3969">
        <v>-573.71600203787989</v>
      </c>
      <c r="E125" s="3977">
        <v>0</v>
      </c>
      <c r="F125" s="3978">
        <v>3754.5081336869698</v>
      </c>
      <c r="G125" s="3969">
        <v>-3754.5081336869698</v>
      </c>
      <c r="H125" s="3977">
        <v>0</v>
      </c>
      <c r="I125" s="3978">
        <v>-775.359551167061</v>
      </c>
      <c r="J125" s="3969">
        <v>775.359551167061</v>
      </c>
      <c r="K125" s="3977">
        <v>0</v>
      </c>
      <c r="L125" s="3978">
        <v>-1353.4385580174783</v>
      </c>
      <c r="M125" s="3969">
        <v>1353.4385580174783</v>
      </c>
      <c r="P125" s="801"/>
      <c r="Q125" s="801"/>
      <c r="R125" s="801"/>
      <c r="S125" s="801"/>
      <c r="T125" s="801"/>
      <c r="U125" s="801"/>
      <c r="V125" s="801"/>
      <c r="W125" s="801"/>
      <c r="X125" s="801"/>
      <c r="Y125" s="801"/>
      <c r="Z125" s="801"/>
      <c r="AA125" s="801"/>
      <c r="AB125" s="801"/>
      <c r="AC125" s="801"/>
      <c r="AD125" s="801"/>
      <c r="AE125" s="801"/>
      <c r="AF125" s="801"/>
      <c r="AG125" s="801"/>
      <c r="AH125" s="801"/>
      <c r="AI125" s="801"/>
      <c r="AJ125" s="801"/>
      <c r="AK125" s="801"/>
      <c r="AL125" s="801"/>
      <c r="AM125" s="801"/>
      <c r="AN125" s="801"/>
      <c r="AO125" s="801"/>
      <c r="AP125" s="801"/>
      <c r="AQ125" s="801"/>
      <c r="AR125" s="801"/>
      <c r="AS125" s="801"/>
      <c r="AT125" s="801"/>
      <c r="AU125" s="801"/>
      <c r="AV125" s="801"/>
      <c r="AW125" s="801"/>
      <c r="AX125" s="801"/>
      <c r="AY125" s="801"/>
      <c r="AZ125" s="801"/>
      <c r="BA125" s="801"/>
      <c r="BB125" s="801"/>
      <c r="BC125" s="801"/>
      <c r="BD125" s="801"/>
      <c r="BE125" s="801"/>
      <c r="BF125" s="801"/>
      <c r="BG125" s="801"/>
      <c r="BH125" s="801"/>
    </row>
    <row r="126" spans="1:60" x14ac:dyDescent="0.25">
      <c r="A126" s="3983" t="s">
        <v>4140</v>
      </c>
      <c r="B126" s="3977">
        <v>0</v>
      </c>
      <c r="C126" s="3978">
        <v>0</v>
      </c>
      <c r="D126" s="3969">
        <v>0</v>
      </c>
      <c r="E126" s="3977">
        <v>0</v>
      </c>
      <c r="F126" s="3978">
        <v>0</v>
      </c>
      <c r="G126" s="3969">
        <v>0</v>
      </c>
      <c r="H126" s="3977">
        <v>0</v>
      </c>
      <c r="I126" s="3978">
        <v>0</v>
      </c>
      <c r="J126" s="3969">
        <v>0</v>
      </c>
      <c r="K126" s="3977">
        <v>0</v>
      </c>
      <c r="L126" s="3978">
        <v>0</v>
      </c>
      <c r="M126" s="3969">
        <v>0</v>
      </c>
      <c r="P126" s="801"/>
      <c r="Q126" s="801"/>
      <c r="R126" s="801"/>
      <c r="S126" s="801"/>
      <c r="T126" s="801"/>
      <c r="U126" s="801"/>
      <c r="V126" s="801"/>
      <c r="W126" s="801"/>
      <c r="X126" s="801"/>
      <c r="Y126" s="801"/>
      <c r="Z126" s="801"/>
      <c r="AA126" s="801"/>
      <c r="AB126" s="801"/>
      <c r="AC126" s="801"/>
      <c r="AD126" s="801"/>
      <c r="AE126" s="801"/>
      <c r="AF126" s="801"/>
      <c r="AG126" s="801"/>
      <c r="AH126" s="801"/>
      <c r="AI126" s="801"/>
      <c r="AJ126" s="801"/>
      <c r="AK126" s="801"/>
      <c r="AL126" s="801"/>
      <c r="AM126" s="801"/>
      <c r="AN126" s="801"/>
      <c r="AO126" s="801"/>
      <c r="AP126" s="801"/>
      <c r="AQ126" s="801"/>
      <c r="AR126" s="801"/>
      <c r="AS126" s="801"/>
      <c r="AT126" s="801"/>
      <c r="AU126" s="801"/>
      <c r="AV126" s="801"/>
      <c r="AW126" s="801"/>
      <c r="AX126" s="801"/>
      <c r="AY126" s="801"/>
      <c r="AZ126" s="801"/>
      <c r="BA126" s="801"/>
      <c r="BB126" s="801"/>
      <c r="BC126" s="801"/>
      <c r="BD126" s="801"/>
      <c r="BE126" s="801"/>
      <c r="BF126" s="801"/>
      <c r="BG126" s="801"/>
      <c r="BH126" s="801"/>
    </row>
    <row r="127" spans="1:60" x14ac:dyDescent="0.25">
      <c r="A127" s="3983" t="s">
        <v>4141</v>
      </c>
      <c r="B127" s="3977">
        <v>0</v>
      </c>
      <c r="C127" s="3978">
        <v>573.71600203787989</v>
      </c>
      <c r="D127" s="3969">
        <v>-573.71600203787989</v>
      </c>
      <c r="E127" s="3977">
        <v>0</v>
      </c>
      <c r="F127" s="3978">
        <v>3754.5081336869698</v>
      </c>
      <c r="G127" s="3969">
        <v>-3754.5081336869698</v>
      </c>
      <c r="H127" s="3977">
        <v>0</v>
      </c>
      <c r="I127" s="3978">
        <v>-775.359551167061</v>
      </c>
      <c r="J127" s="3969">
        <v>775.359551167061</v>
      </c>
      <c r="K127" s="3977">
        <v>0</v>
      </c>
      <c r="L127" s="3978">
        <v>-1353.4385580174783</v>
      </c>
      <c r="M127" s="3969">
        <v>1353.4385580174783</v>
      </c>
      <c r="P127" s="801"/>
      <c r="Q127" s="801"/>
      <c r="R127" s="801"/>
      <c r="S127" s="801"/>
      <c r="T127" s="801"/>
      <c r="U127" s="801"/>
      <c r="V127" s="801"/>
      <c r="W127" s="801"/>
      <c r="X127" s="801"/>
      <c r="Y127" s="801"/>
      <c r="Z127" s="801"/>
      <c r="AA127" s="801"/>
      <c r="AB127" s="801"/>
      <c r="AC127" s="801"/>
      <c r="AD127" s="801"/>
      <c r="AE127" s="801"/>
      <c r="AF127" s="801"/>
      <c r="AG127" s="801"/>
      <c r="AH127" s="801"/>
      <c r="AI127" s="801"/>
      <c r="AJ127" s="801"/>
      <c r="AK127" s="801"/>
      <c r="AL127" s="801"/>
      <c r="AM127" s="801"/>
      <c r="AN127" s="801"/>
      <c r="AO127" s="801"/>
      <c r="AP127" s="801"/>
      <c r="AQ127" s="801"/>
      <c r="AR127" s="801"/>
      <c r="AS127" s="801"/>
      <c r="AT127" s="801"/>
      <c r="AU127" s="801"/>
      <c r="AV127" s="801"/>
      <c r="AW127" s="801"/>
      <c r="AX127" s="801"/>
      <c r="AY127" s="801"/>
      <c r="AZ127" s="801"/>
      <c r="BA127" s="801"/>
      <c r="BB127" s="801"/>
      <c r="BC127" s="801"/>
      <c r="BD127" s="801"/>
      <c r="BE127" s="801"/>
      <c r="BF127" s="801"/>
      <c r="BG127" s="801"/>
      <c r="BH127" s="801"/>
    </row>
    <row r="128" spans="1:60" x14ac:dyDescent="0.25">
      <c r="A128" s="3966" t="s">
        <v>4154</v>
      </c>
      <c r="B128" s="3977">
        <v>-460.88534143518501</v>
      </c>
      <c r="C128" s="3978">
        <v>4309.9394538737733</v>
      </c>
      <c r="D128" s="3969">
        <v>-4770.8247953089585</v>
      </c>
      <c r="E128" s="3977">
        <v>570.04240148334952</v>
      </c>
      <c r="F128" s="3978">
        <v>9210.5647126837921</v>
      </c>
      <c r="G128" s="3969">
        <v>-8640.5223112004423</v>
      </c>
      <c r="H128" s="3977">
        <v>-24.141124785199906</v>
      </c>
      <c r="I128" s="3978">
        <v>-768.04113272081293</v>
      </c>
      <c r="J128" s="3969">
        <v>743.90000793561296</v>
      </c>
      <c r="K128" s="3977">
        <v>226.50310624356666</v>
      </c>
      <c r="L128" s="3978">
        <v>669.75229995274231</v>
      </c>
      <c r="M128" s="3969">
        <v>-443.24919370917576</v>
      </c>
      <c r="P128" s="801"/>
      <c r="Q128" s="801"/>
      <c r="R128" s="801"/>
      <c r="S128" s="801"/>
      <c r="T128" s="801"/>
      <c r="U128" s="801"/>
      <c r="V128" s="801"/>
      <c r="W128" s="801"/>
      <c r="X128" s="801"/>
      <c r="Y128" s="801"/>
      <c r="Z128" s="801"/>
      <c r="AA128" s="801"/>
      <c r="AB128" s="801"/>
      <c r="AC128" s="801"/>
      <c r="AD128" s="801"/>
      <c r="AE128" s="801"/>
      <c r="AF128" s="801"/>
      <c r="AG128" s="801"/>
      <c r="AH128" s="801"/>
      <c r="AI128" s="801"/>
      <c r="AJ128" s="801"/>
      <c r="AK128" s="801"/>
      <c r="AL128" s="801"/>
      <c r="AM128" s="801"/>
      <c r="AN128" s="801"/>
      <c r="AO128" s="801"/>
      <c r="AP128" s="801"/>
      <c r="AQ128" s="801"/>
      <c r="AR128" s="801"/>
      <c r="AS128" s="801"/>
      <c r="AT128" s="801"/>
      <c r="AU128" s="801"/>
      <c r="AV128" s="801"/>
      <c r="AW128" s="801"/>
      <c r="AX128" s="801"/>
      <c r="AY128" s="801"/>
      <c r="AZ128" s="801"/>
      <c r="BA128" s="801"/>
      <c r="BB128" s="801"/>
      <c r="BC128" s="801"/>
      <c r="BD128" s="801"/>
      <c r="BE128" s="801"/>
      <c r="BF128" s="801"/>
      <c r="BG128" s="801"/>
      <c r="BH128" s="801"/>
    </row>
    <row r="129" spans="1:60" x14ac:dyDescent="0.25">
      <c r="A129" s="3976" t="s">
        <v>4137</v>
      </c>
      <c r="B129" s="3977">
        <v>-460.88534143518501</v>
      </c>
      <c r="C129" s="3978">
        <v>4309.9394538737733</v>
      </c>
      <c r="D129" s="3969">
        <v>-4770.8247953089585</v>
      </c>
      <c r="E129" s="3977">
        <v>570.04240148334952</v>
      </c>
      <c r="F129" s="3978">
        <v>9210.5647126837921</v>
      </c>
      <c r="G129" s="3969">
        <v>-8640.5223112004423</v>
      </c>
      <c r="H129" s="3977">
        <v>-24.141124785199906</v>
      </c>
      <c r="I129" s="3978">
        <v>-768.04113272081293</v>
      </c>
      <c r="J129" s="3969">
        <v>743.90000793561296</v>
      </c>
      <c r="K129" s="3977">
        <v>226.50310624356666</v>
      </c>
      <c r="L129" s="3978">
        <v>669.75229995274231</v>
      </c>
      <c r="M129" s="3969">
        <v>-443.24919370917576</v>
      </c>
      <c r="P129" s="801"/>
      <c r="Q129" s="801"/>
      <c r="R129" s="801"/>
      <c r="S129" s="801"/>
      <c r="T129" s="801"/>
      <c r="U129" s="801"/>
      <c r="V129" s="801"/>
      <c r="W129" s="801"/>
      <c r="X129" s="801"/>
      <c r="Y129" s="801"/>
      <c r="Z129" s="801"/>
      <c r="AA129" s="801"/>
      <c r="AB129" s="801"/>
      <c r="AC129" s="801"/>
      <c r="AD129" s="801"/>
      <c r="AE129" s="801"/>
      <c r="AF129" s="801"/>
      <c r="AG129" s="801"/>
      <c r="AH129" s="801"/>
      <c r="AI129" s="801"/>
      <c r="AJ129" s="801"/>
      <c r="AK129" s="801"/>
      <c r="AL129" s="801"/>
      <c r="AM129" s="801"/>
      <c r="AN129" s="801"/>
      <c r="AO129" s="801"/>
      <c r="AP129" s="801"/>
      <c r="AQ129" s="801"/>
      <c r="AR129" s="801"/>
      <c r="AS129" s="801"/>
      <c r="AT129" s="801"/>
      <c r="AU129" s="801"/>
      <c r="AV129" s="801"/>
      <c r="AW129" s="801"/>
      <c r="AX129" s="801"/>
      <c r="AY129" s="801"/>
      <c r="AZ129" s="801"/>
      <c r="BA129" s="801"/>
      <c r="BB129" s="801"/>
      <c r="BC129" s="801"/>
      <c r="BD129" s="801"/>
      <c r="BE129" s="801"/>
      <c r="BF129" s="801"/>
      <c r="BG129" s="801"/>
      <c r="BH129" s="801"/>
    </row>
    <row r="130" spans="1:60" x14ac:dyDescent="0.25">
      <c r="A130" s="3979" t="s">
        <v>4140</v>
      </c>
      <c r="B130" s="3977">
        <v>-460.88534143518501</v>
      </c>
      <c r="C130" s="3978">
        <v>4309.9394538737733</v>
      </c>
      <c r="D130" s="3969">
        <v>-4770.8247953089585</v>
      </c>
      <c r="E130" s="3977">
        <v>570.04240148334952</v>
      </c>
      <c r="F130" s="3978">
        <v>9210.5647126837921</v>
      </c>
      <c r="G130" s="3969">
        <v>-8640.5223112004423</v>
      </c>
      <c r="H130" s="3977">
        <v>-24.141124785199906</v>
      </c>
      <c r="I130" s="3978">
        <v>-768.04113272081293</v>
      </c>
      <c r="J130" s="3969">
        <v>743.90000793561296</v>
      </c>
      <c r="K130" s="3977">
        <v>226.50310624356666</v>
      </c>
      <c r="L130" s="3978">
        <v>669.75229995274231</v>
      </c>
      <c r="M130" s="3969">
        <v>-443.24919370917576</v>
      </c>
      <c r="P130" s="801"/>
      <c r="Q130" s="801"/>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AT130" s="801"/>
      <c r="AU130" s="801"/>
      <c r="AV130" s="801"/>
      <c r="AW130" s="801"/>
      <c r="AX130" s="801"/>
      <c r="AY130" s="801"/>
      <c r="AZ130" s="801"/>
      <c r="BA130" s="801"/>
      <c r="BB130" s="801"/>
      <c r="BC130" s="801"/>
      <c r="BD130" s="801"/>
      <c r="BE130" s="801"/>
      <c r="BF130" s="801"/>
      <c r="BG130" s="801"/>
      <c r="BH130" s="801"/>
    </row>
    <row r="131" spans="1:60" x14ac:dyDescent="0.25">
      <c r="A131" s="3979" t="s">
        <v>4141</v>
      </c>
      <c r="B131" s="3977">
        <v>0</v>
      </c>
      <c r="C131" s="3978">
        <v>0</v>
      </c>
      <c r="D131" s="3969">
        <v>0</v>
      </c>
      <c r="E131" s="3977">
        <v>0</v>
      </c>
      <c r="F131" s="3978">
        <v>0</v>
      </c>
      <c r="G131" s="3969">
        <v>0</v>
      </c>
      <c r="H131" s="3977">
        <v>0</v>
      </c>
      <c r="I131" s="3978">
        <v>0</v>
      </c>
      <c r="J131" s="3969">
        <v>0</v>
      </c>
      <c r="K131" s="3977">
        <v>0</v>
      </c>
      <c r="L131" s="3978">
        <v>0</v>
      </c>
      <c r="M131" s="3969">
        <v>0</v>
      </c>
      <c r="P131" s="801"/>
      <c r="Q131" s="801"/>
      <c r="R131" s="801"/>
      <c r="S131" s="801"/>
      <c r="T131" s="801"/>
      <c r="U131" s="801"/>
      <c r="V131" s="801"/>
      <c r="W131" s="801"/>
      <c r="X131" s="801"/>
      <c r="Y131" s="801"/>
      <c r="Z131" s="801"/>
      <c r="AA131" s="801"/>
      <c r="AB131" s="801"/>
      <c r="AC131" s="801"/>
      <c r="AD131" s="801"/>
      <c r="AE131" s="801"/>
      <c r="AF131" s="801"/>
      <c r="AG131" s="801"/>
      <c r="AH131" s="801"/>
      <c r="AI131" s="801"/>
      <c r="AJ131" s="801"/>
      <c r="AK131" s="801"/>
      <c r="AL131" s="801"/>
      <c r="AM131" s="801"/>
      <c r="AN131" s="801"/>
      <c r="AO131" s="801"/>
      <c r="AP131" s="801"/>
      <c r="AQ131" s="801"/>
      <c r="AR131" s="801"/>
      <c r="AS131" s="801"/>
      <c r="AT131" s="801"/>
      <c r="AU131" s="801"/>
      <c r="AV131" s="801"/>
      <c r="AW131" s="801"/>
      <c r="AX131" s="801"/>
      <c r="AY131" s="801"/>
      <c r="AZ131" s="801"/>
      <c r="BA131" s="801"/>
      <c r="BB131" s="801"/>
      <c r="BC131" s="801"/>
      <c r="BD131" s="801"/>
      <c r="BE131" s="801"/>
      <c r="BF131" s="801"/>
      <c r="BG131" s="801"/>
      <c r="BH131" s="801"/>
    </row>
    <row r="132" spans="1:60" x14ac:dyDescent="0.25">
      <c r="A132" s="3966" t="s">
        <v>4155</v>
      </c>
      <c r="B132" s="3977">
        <v>495.52394955282671</v>
      </c>
      <c r="C132" s="3978">
        <v>12208.308320963115</v>
      </c>
      <c r="D132" s="3969">
        <v>-11712.784371410286</v>
      </c>
      <c r="E132" s="3977">
        <v>12405.547484051585</v>
      </c>
      <c r="F132" s="3978">
        <v>4405.6026376700029</v>
      </c>
      <c r="G132" s="3969">
        <v>7999.9448463815825</v>
      </c>
      <c r="H132" s="3977">
        <v>19257.13843608565</v>
      </c>
      <c r="I132" s="3978">
        <v>32442.604716160655</v>
      </c>
      <c r="J132" s="3969">
        <v>-13185.466280075001</v>
      </c>
      <c r="K132" s="3977">
        <v>42059.111364209399</v>
      </c>
      <c r="L132" s="3978">
        <v>75988.128654428772</v>
      </c>
      <c r="M132" s="3969">
        <v>-33929.017290219374</v>
      </c>
      <c r="P132" s="801"/>
      <c r="Q132" s="801"/>
      <c r="R132" s="801"/>
      <c r="S132" s="801"/>
      <c r="T132" s="801"/>
      <c r="U132" s="801"/>
      <c r="V132" s="801"/>
      <c r="W132" s="801"/>
      <c r="X132" s="801"/>
      <c r="Y132" s="801"/>
      <c r="Z132" s="801"/>
      <c r="AA132" s="801"/>
      <c r="AB132" s="801"/>
      <c r="AC132" s="801"/>
      <c r="AD132" s="801"/>
      <c r="AE132" s="801"/>
      <c r="AF132" s="801"/>
      <c r="AG132" s="801"/>
      <c r="AH132" s="801"/>
      <c r="AI132" s="801"/>
      <c r="AJ132" s="801"/>
      <c r="AK132" s="801"/>
      <c r="AL132" s="801"/>
      <c r="AM132" s="801"/>
      <c r="AN132" s="801"/>
      <c r="AO132" s="801"/>
      <c r="AP132" s="801"/>
      <c r="AQ132" s="801"/>
      <c r="AR132" s="801"/>
      <c r="AS132" s="801"/>
      <c r="AT132" s="801"/>
      <c r="AU132" s="801"/>
      <c r="AV132" s="801"/>
      <c r="AW132" s="801"/>
      <c r="AX132" s="801"/>
      <c r="AY132" s="801"/>
      <c r="AZ132" s="801"/>
      <c r="BA132" s="801"/>
      <c r="BB132" s="801"/>
      <c r="BC132" s="801"/>
      <c r="BD132" s="801"/>
      <c r="BE132" s="801"/>
      <c r="BF132" s="801"/>
      <c r="BG132" s="801"/>
      <c r="BH132" s="801"/>
    </row>
    <row r="133" spans="1:60" x14ac:dyDescent="0.25">
      <c r="A133" s="3976" t="s">
        <v>4135</v>
      </c>
      <c r="B133" s="3977">
        <v>-1214.3127995281875</v>
      </c>
      <c r="C133" s="3978">
        <v>201.88489832888808</v>
      </c>
      <c r="D133" s="3969">
        <v>-1416.1976978570754</v>
      </c>
      <c r="E133" s="3977">
        <v>-133.80778150866161</v>
      </c>
      <c r="F133" s="3978">
        <v>3075.5500975810282</v>
      </c>
      <c r="G133" s="3969">
        <v>-3209.35787908969</v>
      </c>
      <c r="H133" s="3977">
        <v>187.94104101997209</v>
      </c>
      <c r="I133" s="3978">
        <v>2527.8094479991405</v>
      </c>
      <c r="J133" s="3969">
        <v>-2339.868406979168</v>
      </c>
      <c r="K133" s="3977">
        <v>10913.346867462789</v>
      </c>
      <c r="L133" s="3978">
        <v>1181.9226004203128</v>
      </c>
      <c r="M133" s="3969">
        <v>9731.4242670424755</v>
      </c>
      <c r="P133" s="801"/>
      <c r="Q133" s="801"/>
      <c r="R133" s="801"/>
      <c r="S133" s="801"/>
      <c r="T133" s="801"/>
      <c r="U133" s="801"/>
      <c r="V133" s="801"/>
      <c r="W133" s="801"/>
      <c r="X133" s="801"/>
      <c r="Y133" s="801"/>
      <c r="Z133" s="801"/>
      <c r="AA133" s="801"/>
      <c r="AB133" s="801"/>
      <c r="AC133" s="801"/>
      <c r="AD133" s="801"/>
      <c r="AE133" s="801"/>
      <c r="AF133" s="801"/>
      <c r="AG133" s="801"/>
      <c r="AH133" s="801"/>
      <c r="AI133" s="801"/>
      <c r="AJ133" s="801"/>
      <c r="AK133" s="801"/>
      <c r="AL133" s="801"/>
      <c r="AM133" s="801"/>
      <c r="AN133" s="801"/>
      <c r="AO133" s="801"/>
      <c r="AP133" s="801"/>
      <c r="AQ133" s="801"/>
      <c r="AR133" s="801"/>
      <c r="AS133" s="801"/>
      <c r="AT133" s="801"/>
      <c r="AU133" s="801"/>
      <c r="AV133" s="801"/>
      <c r="AW133" s="801"/>
      <c r="AX133" s="801"/>
      <c r="AY133" s="801"/>
      <c r="AZ133" s="801"/>
      <c r="BA133" s="801"/>
      <c r="BB133" s="801"/>
      <c r="BC133" s="801"/>
      <c r="BD133" s="801"/>
      <c r="BE133" s="801"/>
      <c r="BF133" s="801"/>
      <c r="BG133" s="801"/>
      <c r="BH133" s="801"/>
    </row>
    <row r="134" spans="1:60" x14ac:dyDescent="0.25">
      <c r="A134" s="3979" t="s">
        <v>4140</v>
      </c>
      <c r="B134" s="3977">
        <v>-1214.3127995281875</v>
      </c>
      <c r="C134" s="3978">
        <v>201.88489832888808</v>
      </c>
      <c r="D134" s="3969">
        <v>-1416.1976978570754</v>
      </c>
      <c r="E134" s="3977">
        <v>-133.80778150866161</v>
      </c>
      <c r="F134" s="3978">
        <v>3075.5500975810282</v>
      </c>
      <c r="G134" s="3969">
        <v>-3209.35787908969</v>
      </c>
      <c r="H134" s="3977">
        <v>187.94104101997209</v>
      </c>
      <c r="I134" s="3978">
        <v>2527.8094479991405</v>
      </c>
      <c r="J134" s="3969">
        <v>-2339.868406979168</v>
      </c>
      <c r="K134" s="3977">
        <v>10913.346867462789</v>
      </c>
      <c r="L134" s="3978">
        <v>1181.9226004203128</v>
      </c>
      <c r="M134" s="3969">
        <v>9731.4242670424755</v>
      </c>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801"/>
      <c r="AO134" s="801"/>
      <c r="AP134" s="801"/>
      <c r="AQ134" s="801"/>
      <c r="AR134" s="801"/>
      <c r="AS134" s="801"/>
      <c r="AT134" s="801"/>
      <c r="AU134" s="801"/>
      <c r="AV134" s="801"/>
      <c r="AW134" s="801"/>
      <c r="AX134" s="801"/>
      <c r="AY134" s="801"/>
      <c r="AZ134" s="801"/>
      <c r="BA134" s="801"/>
      <c r="BB134" s="801"/>
      <c r="BC134" s="801"/>
      <c r="BD134" s="801"/>
      <c r="BE134" s="801"/>
      <c r="BF134" s="801"/>
      <c r="BG134" s="801"/>
      <c r="BH134" s="801"/>
    </row>
    <row r="135" spans="1:60" x14ac:dyDescent="0.25">
      <c r="A135" s="3979" t="s">
        <v>4141</v>
      </c>
      <c r="B135" s="3977">
        <v>0</v>
      </c>
      <c r="C135" s="3978">
        <v>0</v>
      </c>
      <c r="D135" s="3969">
        <v>0</v>
      </c>
      <c r="E135" s="3977">
        <v>0</v>
      </c>
      <c r="F135" s="3978">
        <v>0</v>
      </c>
      <c r="G135" s="3969">
        <v>0</v>
      </c>
      <c r="H135" s="3977">
        <v>0</v>
      </c>
      <c r="I135" s="3978">
        <v>0</v>
      </c>
      <c r="J135" s="3969">
        <v>0</v>
      </c>
      <c r="K135" s="3977">
        <v>0</v>
      </c>
      <c r="L135" s="3978">
        <v>0</v>
      </c>
      <c r="M135" s="3969">
        <v>0</v>
      </c>
      <c r="P135" s="801"/>
      <c r="Q135" s="801"/>
      <c r="R135" s="801"/>
      <c r="S135" s="801"/>
      <c r="T135" s="801"/>
      <c r="U135" s="801"/>
      <c r="V135" s="801"/>
      <c r="W135" s="801"/>
      <c r="X135" s="801"/>
      <c r="Y135" s="801"/>
      <c r="Z135" s="801"/>
      <c r="AA135" s="801"/>
      <c r="AB135" s="801"/>
      <c r="AC135" s="801"/>
      <c r="AD135" s="801"/>
      <c r="AE135" s="801"/>
      <c r="AF135" s="801"/>
      <c r="AG135" s="801"/>
      <c r="AH135" s="801"/>
      <c r="AI135" s="801"/>
      <c r="AJ135" s="801"/>
      <c r="AK135" s="801"/>
      <c r="AL135" s="801"/>
      <c r="AM135" s="801"/>
      <c r="AN135" s="801"/>
      <c r="AO135" s="801"/>
      <c r="AP135" s="801"/>
      <c r="AQ135" s="801"/>
      <c r="AR135" s="801"/>
      <c r="AS135" s="801"/>
      <c r="AT135" s="801"/>
      <c r="AU135" s="801"/>
      <c r="AV135" s="801"/>
      <c r="AW135" s="801"/>
      <c r="AX135" s="801"/>
      <c r="AY135" s="801"/>
      <c r="AZ135" s="801"/>
      <c r="BA135" s="801"/>
      <c r="BB135" s="801"/>
      <c r="BC135" s="801"/>
      <c r="BD135" s="801"/>
      <c r="BE135" s="801"/>
      <c r="BF135" s="801"/>
      <c r="BG135" s="801"/>
      <c r="BH135" s="801"/>
    </row>
    <row r="136" spans="1:60" x14ac:dyDescent="0.25">
      <c r="A136" s="3976" t="s">
        <v>4137</v>
      </c>
      <c r="B136" s="3977">
        <v>1709.8367490810147</v>
      </c>
      <c r="C136" s="3978">
        <v>12006.423422634223</v>
      </c>
      <c r="D136" s="3969">
        <v>-10296.586673553204</v>
      </c>
      <c r="E136" s="3977">
        <v>12539.355265560247</v>
      </c>
      <c r="F136" s="3978">
        <v>1330.0525400889746</v>
      </c>
      <c r="G136" s="3969">
        <v>11209.302725471272</v>
      </c>
      <c r="H136" s="3977">
        <v>19069.197395065679</v>
      </c>
      <c r="I136" s="3978">
        <v>29914.795268161517</v>
      </c>
      <c r="J136" s="3969">
        <v>-10845.597873095834</v>
      </c>
      <c r="K136" s="3977">
        <v>31145.764496746611</v>
      </c>
      <c r="L136" s="3978">
        <v>74806.206054008464</v>
      </c>
      <c r="M136" s="3969">
        <v>-43660.441557261853</v>
      </c>
      <c r="P136" s="801"/>
      <c r="Q136" s="801"/>
      <c r="R136" s="801"/>
      <c r="S136" s="801"/>
      <c r="T136" s="801"/>
      <c r="U136" s="801"/>
      <c r="V136" s="801"/>
      <c r="W136" s="801"/>
      <c r="X136" s="801"/>
      <c r="Y136" s="801"/>
      <c r="Z136" s="801"/>
      <c r="AA136" s="801"/>
      <c r="AB136" s="801"/>
      <c r="AC136" s="801"/>
      <c r="AD136" s="801"/>
      <c r="AE136" s="801"/>
      <c r="AF136" s="801"/>
      <c r="AG136" s="801"/>
      <c r="AH136" s="801"/>
      <c r="AI136" s="801"/>
      <c r="AJ136" s="801"/>
      <c r="AK136" s="801"/>
      <c r="AL136" s="801"/>
      <c r="AM136" s="801"/>
      <c r="AN136" s="801"/>
      <c r="AO136" s="801"/>
      <c r="AP136" s="801"/>
      <c r="AQ136" s="801"/>
      <c r="AR136" s="801"/>
      <c r="AS136" s="801"/>
      <c r="AT136" s="801"/>
      <c r="AU136" s="801"/>
      <c r="AV136" s="801"/>
      <c r="AW136" s="801"/>
      <c r="AX136" s="801"/>
      <c r="AY136" s="801"/>
      <c r="AZ136" s="801"/>
      <c r="BA136" s="801"/>
      <c r="BB136" s="801"/>
      <c r="BC136" s="801"/>
      <c r="BD136" s="801"/>
      <c r="BE136" s="801"/>
      <c r="BF136" s="801"/>
      <c r="BG136" s="801"/>
      <c r="BH136" s="801"/>
    </row>
    <row r="137" spans="1:60" x14ac:dyDescent="0.25">
      <c r="A137" s="3979" t="s">
        <v>4140</v>
      </c>
      <c r="B137" s="3977">
        <v>0</v>
      </c>
      <c r="C137" s="3978">
        <v>0</v>
      </c>
      <c r="D137" s="3969">
        <v>0</v>
      </c>
      <c r="E137" s="3977">
        <v>0</v>
      </c>
      <c r="F137" s="3978">
        <v>0</v>
      </c>
      <c r="G137" s="3969">
        <v>0</v>
      </c>
      <c r="H137" s="3977">
        <v>0</v>
      </c>
      <c r="I137" s="3978">
        <v>0</v>
      </c>
      <c r="J137" s="3969">
        <v>0</v>
      </c>
      <c r="K137" s="3977">
        <v>0</v>
      </c>
      <c r="L137" s="3978">
        <v>0</v>
      </c>
      <c r="M137" s="3969">
        <v>0</v>
      </c>
      <c r="P137" s="801"/>
      <c r="Q137" s="801"/>
      <c r="R137" s="801"/>
      <c r="S137" s="801"/>
      <c r="T137" s="801"/>
      <c r="U137" s="801"/>
      <c r="V137" s="801"/>
      <c r="W137" s="801"/>
      <c r="X137" s="801"/>
      <c r="Y137" s="801"/>
      <c r="Z137" s="801"/>
      <c r="AA137" s="801"/>
      <c r="AB137" s="801"/>
      <c r="AC137" s="801"/>
      <c r="AD137" s="801"/>
      <c r="AE137" s="801"/>
      <c r="AF137" s="801"/>
      <c r="AG137" s="801"/>
      <c r="AH137" s="801"/>
      <c r="AI137" s="801"/>
      <c r="AJ137" s="801"/>
      <c r="AK137" s="801"/>
      <c r="AL137" s="801"/>
      <c r="AM137" s="801"/>
      <c r="AN137" s="801"/>
      <c r="AO137" s="801"/>
      <c r="AP137" s="801"/>
      <c r="AQ137" s="801"/>
      <c r="AR137" s="801"/>
      <c r="AS137" s="801"/>
      <c r="AT137" s="801"/>
      <c r="AU137" s="801"/>
      <c r="AV137" s="801"/>
      <c r="AW137" s="801"/>
      <c r="AX137" s="801"/>
      <c r="AY137" s="801"/>
      <c r="AZ137" s="801"/>
      <c r="BA137" s="801"/>
      <c r="BB137" s="801"/>
      <c r="BC137" s="801"/>
      <c r="BD137" s="801"/>
      <c r="BE137" s="801"/>
      <c r="BF137" s="801"/>
      <c r="BG137" s="801"/>
      <c r="BH137" s="801"/>
    </row>
    <row r="138" spans="1:60" x14ac:dyDescent="0.25">
      <c r="A138" s="3979" t="s">
        <v>4141</v>
      </c>
      <c r="B138" s="3977">
        <v>1709.8367490810147</v>
      </c>
      <c r="C138" s="3978">
        <v>12006.423422634223</v>
      </c>
      <c r="D138" s="3969">
        <v>-10296.586673553204</v>
      </c>
      <c r="E138" s="3977">
        <v>12539.355265560247</v>
      </c>
      <c r="F138" s="3978">
        <v>1330.0525400889746</v>
      </c>
      <c r="G138" s="3969">
        <v>11209.302725471272</v>
      </c>
      <c r="H138" s="3977">
        <v>19069.197395065679</v>
      </c>
      <c r="I138" s="3978">
        <v>29914.795268161517</v>
      </c>
      <c r="J138" s="3969">
        <v>-10845.597873095834</v>
      </c>
      <c r="K138" s="3977">
        <v>31145.764496746611</v>
      </c>
      <c r="L138" s="3978">
        <v>74806.206054008464</v>
      </c>
      <c r="M138" s="3969">
        <v>-43660.441557261853</v>
      </c>
      <c r="P138" s="801"/>
      <c r="Q138" s="801"/>
      <c r="R138" s="801"/>
      <c r="S138" s="801"/>
      <c r="T138" s="801"/>
      <c r="U138" s="801"/>
      <c r="V138" s="801"/>
      <c r="W138" s="801"/>
      <c r="X138" s="801"/>
      <c r="Y138" s="801"/>
      <c r="Z138" s="801"/>
      <c r="AA138" s="801"/>
      <c r="AB138" s="801"/>
      <c r="AC138" s="801"/>
      <c r="AD138" s="801"/>
      <c r="AE138" s="801"/>
      <c r="AF138" s="801"/>
      <c r="AG138" s="801"/>
      <c r="AH138" s="801"/>
      <c r="AI138" s="801"/>
      <c r="AJ138" s="801"/>
      <c r="AK138" s="801"/>
      <c r="AL138" s="801"/>
      <c r="AM138" s="801"/>
      <c r="AN138" s="801"/>
      <c r="AO138" s="801"/>
      <c r="AP138" s="801"/>
      <c r="AQ138" s="801"/>
      <c r="AR138" s="801"/>
      <c r="AS138" s="801"/>
      <c r="AT138" s="801"/>
      <c r="AU138" s="801"/>
      <c r="AV138" s="801"/>
      <c r="AW138" s="801"/>
      <c r="AX138" s="801"/>
      <c r="AY138" s="801"/>
      <c r="AZ138" s="801"/>
      <c r="BA138" s="801"/>
      <c r="BB138" s="801"/>
      <c r="BC138" s="801"/>
      <c r="BD138" s="801"/>
      <c r="BE138" s="801"/>
      <c r="BF138" s="801"/>
      <c r="BG138" s="801"/>
      <c r="BH138" s="801"/>
    </row>
    <row r="139" spans="1:60" x14ac:dyDescent="0.25">
      <c r="A139" s="3979" t="s">
        <v>4148</v>
      </c>
      <c r="B139" s="3977">
        <v>1709.8367490810147</v>
      </c>
      <c r="C139" s="3978">
        <v>12006.423422634223</v>
      </c>
      <c r="D139" s="3969">
        <v>-10296.586673553204</v>
      </c>
      <c r="E139" s="3977">
        <v>12539.355265560247</v>
      </c>
      <c r="F139" s="3978">
        <v>1330.0525400889746</v>
      </c>
      <c r="G139" s="3969">
        <v>11209.302725471272</v>
      </c>
      <c r="H139" s="3977">
        <v>19069.197395065679</v>
      </c>
      <c r="I139" s="3978">
        <v>29914.795268161517</v>
      </c>
      <c r="J139" s="3969">
        <v>-10845.597873095834</v>
      </c>
      <c r="K139" s="3977">
        <v>31145.764496746611</v>
      </c>
      <c r="L139" s="3978">
        <v>74806.206054008464</v>
      </c>
      <c r="M139" s="3969">
        <v>-43660.441557261853</v>
      </c>
      <c r="P139" s="801"/>
      <c r="Q139" s="801"/>
      <c r="R139" s="801"/>
      <c r="S139" s="801"/>
      <c r="T139" s="801"/>
      <c r="U139" s="801"/>
      <c r="V139" s="801"/>
      <c r="W139" s="801"/>
      <c r="X139" s="801"/>
      <c r="Y139" s="801"/>
      <c r="Z139" s="801"/>
      <c r="AA139" s="801"/>
      <c r="AB139" s="801"/>
      <c r="AC139" s="801"/>
      <c r="AD139" s="801"/>
      <c r="AE139" s="801"/>
      <c r="AF139" s="801"/>
      <c r="AG139" s="801"/>
      <c r="AH139" s="801"/>
      <c r="AI139" s="801"/>
      <c r="AJ139" s="801"/>
      <c r="AK139" s="801"/>
      <c r="AL139" s="801"/>
      <c r="AM139" s="801"/>
      <c r="AN139" s="801"/>
      <c r="AO139" s="801"/>
      <c r="AP139" s="801"/>
      <c r="AQ139" s="801"/>
      <c r="AR139" s="801"/>
      <c r="AS139" s="801"/>
      <c r="AT139" s="801"/>
      <c r="AU139" s="801"/>
      <c r="AV139" s="801"/>
      <c r="AW139" s="801"/>
      <c r="AX139" s="801"/>
      <c r="AY139" s="801"/>
      <c r="AZ139" s="801"/>
      <c r="BA139" s="801"/>
      <c r="BB139" s="801"/>
      <c r="BC139" s="801"/>
      <c r="BD139" s="801"/>
      <c r="BE139" s="801"/>
      <c r="BF139" s="801"/>
      <c r="BG139" s="801"/>
      <c r="BH139" s="801"/>
    </row>
    <row r="140" spans="1:60" x14ac:dyDescent="0.25">
      <c r="A140" s="3983" t="s">
        <v>4140</v>
      </c>
      <c r="B140" s="3977">
        <v>0</v>
      </c>
      <c r="C140" s="3978">
        <v>0</v>
      </c>
      <c r="D140" s="3969">
        <v>0</v>
      </c>
      <c r="E140" s="3977">
        <v>0</v>
      </c>
      <c r="F140" s="3978">
        <v>0</v>
      </c>
      <c r="G140" s="3969">
        <v>0</v>
      </c>
      <c r="H140" s="3977">
        <v>0</v>
      </c>
      <c r="I140" s="3978">
        <v>0</v>
      </c>
      <c r="J140" s="3969">
        <v>0</v>
      </c>
      <c r="K140" s="3977">
        <v>0</v>
      </c>
      <c r="L140" s="3978">
        <v>0</v>
      </c>
      <c r="M140" s="3969">
        <v>0</v>
      </c>
      <c r="P140" s="801"/>
      <c r="Q140" s="801"/>
      <c r="R140" s="801"/>
      <c r="S140" s="801"/>
      <c r="T140" s="801"/>
      <c r="U140" s="801"/>
      <c r="V140" s="801"/>
      <c r="W140" s="801"/>
      <c r="X140" s="801"/>
      <c r="Y140" s="801"/>
      <c r="Z140" s="801"/>
      <c r="AA140" s="801"/>
      <c r="AB140" s="801"/>
      <c r="AC140" s="801"/>
      <c r="AD140" s="801"/>
      <c r="AE140" s="801"/>
      <c r="AF140" s="801"/>
      <c r="AG140" s="801"/>
      <c r="AH140" s="801"/>
      <c r="AI140" s="801"/>
      <c r="AJ140" s="801"/>
      <c r="AK140" s="801"/>
      <c r="AL140" s="801"/>
      <c r="AM140" s="801"/>
      <c r="AN140" s="801"/>
      <c r="AO140" s="801"/>
      <c r="AP140" s="801"/>
      <c r="AQ140" s="801"/>
      <c r="AR140" s="801"/>
      <c r="AS140" s="801"/>
      <c r="AT140" s="801"/>
      <c r="AU140" s="801"/>
      <c r="AV140" s="801"/>
      <c r="AW140" s="801"/>
      <c r="AX140" s="801"/>
      <c r="AY140" s="801"/>
      <c r="AZ140" s="801"/>
      <c r="BA140" s="801"/>
      <c r="BB140" s="801"/>
      <c r="BC140" s="801"/>
      <c r="BD140" s="801"/>
      <c r="BE140" s="801"/>
      <c r="BF140" s="801"/>
      <c r="BG140" s="801"/>
      <c r="BH140" s="801"/>
    </row>
    <row r="141" spans="1:60" x14ac:dyDescent="0.25">
      <c r="A141" s="3983" t="s">
        <v>4141</v>
      </c>
      <c r="B141" s="3977">
        <v>1709.8367490810147</v>
      </c>
      <c r="C141" s="3978">
        <v>12006.423422634223</v>
      </c>
      <c r="D141" s="3969">
        <v>-10296.586673553204</v>
      </c>
      <c r="E141" s="3977">
        <v>12539.355265560247</v>
      </c>
      <c r="F141" s="3978">
        <v>1330.0525400889746</v>
      </c>
      <c r="G141" s="3969">
        <v>11209.302725471272</v>
      </c>
      <c r="H141" s="3977">
        <v>19069.197395065679</v>
      </c>
      <c r="I141" s="3978">
        <v>29914.795268161517</v>
      </c>
      <c r="J141" s="3969">
        <v>-10845.597873095834</v>
      </c>
      <c r="K141" s="3977">
        <v>31145.764496746611</v>
      </c>
      <c r="L141" s="3978">
        <v>74806.206054008464</v>
      </c>
      <c r="M141" s="3969">
        <v>-43660.441557261853</v>
      </c>
      <c r="P141" s="801"/>
      <c r="Q141" s="801"/>
      <c r="R141" s="801"/>
      <c r="S141" s="801"/>
      <c r="T141" s="801"/>
      <c r="U141" s="801"/>
      <c r="V141" s="801"/>
      <c r="W141" s="801"/>
      <c r="X141" s="801"/>
      <c r="Y141" s="801"/>
      <c r="Z141" s="801"/>
      <c r="AA141" s="801"/>
      <c r="AB141" s="801"/>
      <c r="AC141" s="801"/>
      <c r="AD141" s="801"/>
      <c r="AE141" s="801"/>
      <c r="AF141" s="801"/>
      <c r="AG141" s="801"/>
      <c r="AH141" s="801"/>
      <c r="AI141" s="801"/>
      <c r="AJ141" s="801"/>
      <c r="AK141" s="801"/>
      <c r="AL141" s="801"/>
      <c r="AM141" s="801"/>
      <c r="AN141" s="801"/>
      <c r="AO141" s="801"/>
      <c r="AP141" s="801"/>
      <c r="AQ141" s="801"/>
      <c r="AR141" s="801"/>
      <c r="AS141" s="801"/>
      <c r="AT141" s="801"/>
      <c r="AU141" s="801"/>
      <c r="AV141" s="801"/>
      <c r="AW141" s="801"/>
      <c r="AX141" s="801"/>
      <c r="AY141" s="801"/>
      <c r="AZ141" s="801"/>
      <c r="BA141" s="801"/>
      <c r="BB141" s="801"/>
      <c r="BC141" s="801"/>
      <c r="BD141" s="801"/>
      <c r="BE141" s="801"/>
      <c r="BF141" s="801"/>
      <c r="BG141" s="801"/>
      <c r="BH141" s="801"/>
    </row>
    <row r="142" spans="1:60" x14ac:dyDescent="0.25">
      <c r="A142" s="3984" t="s">
        <v>4111</v>
      </c>
      <c r="B142" s="3980">
        <v>1709.8367490810147</v>
      </c>
      <c r="C142" s="3981">
        <v>12006.423422634223</v>
      </c>
      <c r="D142" s="3973">
        <v>-10296.586673553204</v>
      </c>
      <c r="E142" s="3980">
        <v>12539.355265560247</v>
      </c>
      <c r="F142" s="3981">
        <v>1330.0525400889746</v>
      </c>
      <c r="G142" s="3973">
        <v>11209.302725471272</v>
      </c>
      <c r="H142" s="3980">
        <v>19069.197395065679</v>
      </c>
      <c r="I142" s="3981">
        <v>29914.795268161517</v>
      </c>
      <c r="J142" s="3973">
        <v>-10845.597873095834</v>
      </c>
      <c r="K142" s="3980">
        <v>31145.764496746611</v>
      </c>
      <c r="L142" s="3981">
        <v>74806.206054008464</v>
      </c>
      <c r="M142" s="3973">
        <v>-43660.441557261853</v>
      </c>
      <c r="P142" s="801"/>
      <c r="Q142" s="801"/>
      <c r="R142" s="801"/>
      <c r="S142" s="801"/>
      <c r="T142" s="801"/>
      <c r="U142" s="801"/>
      <c r="V142" s="801"/>
      <c r="W142" s="801"/>
      <c r="X142" s="801"/>
      <c r="Y142" s="801"/>
      <c r="Z142" s="801"/>
      <c r="AA142" s="801"/>
      <c r="AB142" s="801"/>
      <c r="AC142" s="801"/>
      <c r="AD142" s="801"/>
      <c r="AE142" s="801"/>
      <c r="AF142" s="801"/>
      <c r="AG142" s="801"/>
      <c r="AH142" s="801"/>
      <c r="AI142" s="801"/>
      <c r="AJ142" s="801"/>
      <c r="AK142" s="801"/>
      <c r="AL142" s="801"/>
      <c r="AM142" s="801"/>
      <c r="AN142" s="801"/>
      <c r="AO142" s="801"/>
      <c r="AP142" s="801"/>
      <c r="AQ142" s="801"/>
      <c r="AR142" s="801"/>
      <c r="AS142" s="801"/>
      <c r="AT142" s="801"/>
      <c r="AU142" s="801"/>
      <c r="AV142" s="801"/>
      <c r="AW142" s="801"/>
      <c r="AX142" s="801"/>
      <c r="AY142" s="801"/>
      <c r="AZ142" s="801"/>
      <c r="BA142" s="801"/>
      <c r="BB142" s="801"/>
      <c r="BC142" s="801"/>
      <c r="BD142" s="801"/>
      <c r="BE142" s="801"/>
      <c r="BF142" s="801"/>
      <c r="BG142" s="801"/>
      <c r="BH142" s="801"/>
    </row>
    <row r="143" spans="1:60" x14ac:dyDescent="0.25">
      <c r="A143" s="3966" t="s">
        <v>4156</v>
      </c>
      <c r="B143" s="3977">
        <v>0</v>
      </c>
      <c r="C143" s="3978">
        <v>8275.1854889999995</v>
      </c>
      <c r="D143" s="3973">
        <v>-8275.1854889999995</v>
      </c>
      <c r="E143" s="3977">
        <v>0</v>
      </c>
      <c r="F143" s="3978">
        <v>0</v>
      </c>
      <c r="G143" s="3973">
        <v>0</v>
      </c>
      <c r="H143" s="3977">
        <v>0</v>
      </c>
      <c r="I143" s="3978">
        <v>0</v>
      </c>
      <c r="J143" s="3973">
        <v>0</v>
      </c>
      <c r="K143" s="3977">
        <v>0</v>
      </c>
      <c r="L143" s="3978">
        <v>0</v>
      </c>
      <c r="M143" s="3973">
        <v>0</v>
      </c>
      <c r="P143" s="801"/>
      <c r="Q143" s="801"/>
      <c r="R143" s="801"/>
      <c r="S143" s="801"/>
      <c r="T143" s="801"/>
      <c r="U143" s="801"/>
      <c r="V143" s="801"/>
      <c r="W143" s="801"/>
      <c r="X143" s="801"/>
      <c r="Y143" s="801"/>
      <c r="Z143" s="801"/>
      <c r="AA143" s="801"/>
      <c r="AB143" s="801"/>
      <c r="AC143" s="801"/>
      <c r="AD143" s="801"/>
      <c r="AE143" s="801"/>
      <c r="AF143" s="801"/>
      <c r="AG143" s="801"/>
      <c r="AH143" s="801"/>
      <c r="AI143" s="801"/>
      <c r="AJ143" s="801"/>
      <c r="AK143" s="801"/>
      <c r="AL143" s="801"/>
      <c r="AM143" s="801"/>
      <c r="AN143" s="801"/>
      <c r="AO143" s="801"/>
      <c r="AP143" s="801"/>
      <c r="AQ143" s="801"/>
      <c r="AR143" s="801"/>
      <c r="AS143" s="801"/>
      <c r="AT143" s="801"/>
      <c r="AU143" s="801"/>
      <c r="AV143" s="801"/>
      <c r="AW143" s="801"/>
      <c r="AX143" s="801"/>
      <c r="AY143" s="801"/>
      <c r="AZ143" s="801"/>
      <c r="BA143" s="801"/>
      <c r="BB143" s="801"/>
      <c r="BC143" s="801"/>
      <c r="BD143" s="801"/>
      <c r="BE143" s="801"/>
      <c r="BF143" s="801"/>
      <c r="BG143" s="801"/>
      <c r="BH143" s="801"/>
    </row>
    <row r="144" spans="1:60" x14ac:dyDescent="0.25">
      <c r="A144" s="3962" t="s">
        <v>4157</v>
      </c>
      <c r="B144" s="3974">
        <v>55199.846664769742</v>
      </c>
      <c r="C144" s="3975">
        <v>0</v>
      </c>
      <c r="D144" s="3965">
        <v>55199.846664769742</v>
      </c>
      <c r="E144" s="3974">
        <v>-13857.173286536183</v>
      </c>
      <c r="F144" s="3975">
        <v>0</v>
      </c>
      <c r="G144" s="3965">
        <v>-13857.173286536183</v>
      </c>
      <c r="H144" s="3974">
        <v>-31263.530307277371</v>
      </c>
      <c r="I144" s="3975">
        <v>0</v>
      </c>
      <c r="J144" s="3965">
        <v>-31263.530307277371</v>
      </c>
      <c r="K144" s="3974">
        <v>50636.634615748029</v>
      </c>
      <c r="L144" s="3975">
        <v>0</v>
      </c>
      <c r="M144" s="3965">
        <v>50636.634615748029</v>
      </c>
      <c r="P144" s="801"/>
      <c r="Q144" s="801"/>
      <c r="R144" s="801"/>
      <c r="S144" s="801"/>
      <c r="T144" s="801"/>
      <c r="U144" s="801"/>
      <c r="V144" s="801"/>
      <c r="W144" s="801"/>
      <c r="X144" s="801"/>
      <c r="Y144" s="801"/>
      <c r="Z144" s="801"/>
      <c r="AA144" s="801"/>
      <c r="AB144" s="801"/>
      <c r="AC144" s="801"/>
      <c r="AD144" s="801"/>
      <c r="AE144" s="801"/>
      <c r="AF144" s="801"/>
      <c r="AG144" s="801"/>
      <c r="AH144" s="801"/>
      <c r="AI144" s="801"/>
      <c r="AJ144" s="801"/>
      <c r="AK144" s="801"/>
      <c r="AL144" s="801"/>
      <c r="AM144" s="801"/>
      <c r="AN144" s="801"/>
      <c r="AO144" s="801"/>
      <c r="AP144" s="801"/>
      <c r="AQ144" s="801"/>
      <c r="AR144" s="801"/>
      <c r="AS144" s="801"/>
      <c r="AT144" s="801"/>
      <c r="AU144" s="801"/>
      <c r="AV144" s="801"/>
      <c r="AW144" s="801"/>
      <c r="AX144" s="801"/>
      <c r="AY144" s="801"/>
      <c r="AZ144" s="801"/>
      <c r="BA144" s="801"/>
      <c r="BB144" s="801"/>
      <c r="BC144" s="801"/>
      <c r="BD144" s="801"/>
      <c r="BE144" s="801"/>
      <c r="BF144" s="801"/>
      <c r="BG144" s="801"/>
      <c r="BH144" s="801"/>
    </row>
    <row r="145" spans="1:60" x14ac:dyDescent="0.25">
      <c r="A145" s="3966" t="s">
        <v>4158</v>
      </c>
      <c r="B145" s="3977">
        <v>0</v>
      </c>
      <c r="C145" s="3978">
        <v>0</v>
      </c>
      <c r="D145" s="3969">
        <v>0</v>
      </c>
      <c r="E145" s="3977">
        <v>-2.4829922343688011</v>
      </c>
      <c r="F145" s="3978">
        <v>0</v>
      </c>
      <c r="G145" s="3969">
        <v>-2.4829922343688011</v>
      </c>
      <c r="H145" s="3977">
        <v>-48.006902187637095</v>
      </c>
      <c r="I145" s="3978">
        <v>0</v>
      </c>
      <c r="J145" s="3969">
        <v>-48.006902187637095</v>
      </c>
      <c r="K145" s="3977">
        <v>2.8109430792072416</v>
      </c>
      <c r="L145" s="3978">
        <v>0</v>
      </c>
      <c r="M145" s="3969">
        <v>2.8109430792072416</v>
      </c>
      <c r="P145" s="801"/>
      <c r="Q145" s="801"/>
      <c r="R145" s="801"/>
      <c r="S145" s="801"/>
      <c r="T145" s="801"/>
      <c r="U145" s="801"/>
      <c r="V145" s="801"/>
      <c r="W145" s="801"/>
      <c r="X145" s="801"/>
      <c r="Y145" s="801"/>
      <c r="Z145" s="801"/>
      <c r="AA145" s="801"/>
      <c r="AB145" s="801"/>
      <c r="AC145" s="801"/>
      <c r="AD145" s="801"/>
      <c r="AE145" s="801"/>
      <c r="AF145" s="801"/>
      <c r="AG145" s="801"/>
      <c r="AH145" s="801"/>
      <c r="AI145" s="801"/>
      <c r="AJ145" s="801"/>
      <c r="AK145" s="801"/>
      <c r="AL145" s="801"/>
      <c r="AM145" s="801"/>
      <c r="AN145" s="801"/>
      <c r="AO145" s="801"/>
      <c r="AP145" s="801"/>
      <c r="AQ145" s="801"/>
      <c r="AR145" s="801"/>
      <c r="AS145" s="801"/>
      <c r="AT145" s="801"/>
      <c r="AU145" s="801"/>
      <c r="AV145" s="801"/>
      <c r="AW145" s="801"/>
      <c r="AX145" s="801"/>
      <c r="AY145" s="801"/>
      <c r="AZ145" s="801"/>
      <c r="BA145" s="801"/>
      <c r="BB145" s="801"/>
      <c r="BC145" s="801"/>
      <c r="BD145" s="801"/>
      <c r="BE145" s="801"/>
      <c r="BF145" s="801"/>
      <c r="BG145" s="801"/>
      <c r="BH145" s="801"/>
    </row>
    <row r="146" spans="1:60" x14ac:dyDescent="0.25">
      <c r="A146" s="3976" t="s">
        <v>4159</v>
      </c>
      <c r="B146" s="3977">
        <v>0</v>
      </c>
      <c r="C146" s="3978">
        <v>0</v>
      </c>
      <c r="D146" s="3969">
        <v>0</v>
      </c>
      <c r="E146" s="3977">
        <v>-2.4829922343688011</v>
      </c>
      <c r="F146" s="3978">
        <v>0</v>
      </c>
      <c r="G146" s="3969">
        <v>-2.4829922343688011</v>
      </c>
      <c r="H146" s="3977">
        <v>-48.006902187637095</v>
      </c>
      <c r="I146" s="3978">
        <v>0</v>
      </c>
      <c r="J146" s="3969">
        <v>-48.006902187637095</v>
      </c>
      <c r="K146" s="3977">
        <v>2.8109430792072416</v>
      </c>
      <c r="L146" s="3978">
        <v>0</v>
      </c>
      <c r="M146" s="3969">
        <v>2.8109430792072416</v>
      </c>
      <c r="P146" s="801"/>
      <c r="Q146" s="801"/>
      <c r="R146" s="801"/>
      <c r="S146" s="801"/>
      <c r="T146" s="801"/>
      <c r="U146" s="801"/>
      <c r="V146" s="801"/>
      <c r="W146" s="801"/>
      <c r="X146" s="801"/>
      <c r="Y146" s="801"/>
      <c r="Z146" s="801"/>
      <c r="AA146" s="801"/>
      <c r="AB146" s="801"/>
      <c r="AC146" s="801"/>
      <c r="AD146" s="801"/>
      <c r="AE146" s="801"/>
      <c r="AF146" s="801"/>
      <c r="AG146" s="801"/>
      <c r="AH146" s="801"/>
      <c r="AI146" s="801"/>
      <c r="AJ146" s="801"/>
      <c r="AK146" s="801"/>
      <c r="AL146" s="801"/>
      <c r="AM146" s="801"/>
      <c r="AN146" s="801"/>
      <c r="AO146" s="801"/>
      <c r="AP146" s="801"/>
      <c r="AQ146" s="801"/>
      <c r="AR146" s="801"/>
      <c r="AS146" s="801"/>
      <c r="AT146" s="801"/>
      <c r="AU146" s="801"/>
      <c r="AV146" s="801"/>
      <c r="AW146" s="801"/>
      <c r="AX146" s="801"/>
      <c r="AY146" s="801"/>
      <c r="AZ146" s="801"/>
      <c r="BA146" s="801"/>
      <c r="BB146" s="801"/>
      <c r="BC146" s="801"/>
      <c r="BD146" s="801"/>
      <c r="BE146" s="801"/>
      <c r="BF146" s="801"/>
      <c r="BG146" s="801"/>
      <c r="BH146" s="801"/>
    </row>
    <row r="147" spans="1:60" x14ac:dyDescent="0.25">
      <c r="A147" s="3976" t="s">
        <v>4160</v>
      </c>
      <c r="B147" s="3977">
        <v>0</v>
      </c>
      <c r="C147" s="3978">
        <v>0</v>
      </c>
      <c r="D147" s="3969">
        <v>0</v>
      </c>
      <c r="E147" s="3977">
        <v>0</v>
      </c>
      <c r="F147" s="3978">
        <v>0</v>
      </c>
      <c r="G147" s="3969">
        <v>0</v>
      </c>
      <c r="H147" s="3977">
        <v>0</v>
      </c>
      <c r="I147" s="3978">
        <v>0</v>
      </c>
      <c r="J147" s="3969">
        <v>0</v>
      </c>
      <c r="K147" s="3977">
        <v>0</v>
      </c>
      <c r="L147" s="3978">
        <v>0</v>
      </c>
      <c r="M147" s="3969">
        <v>0</v>
      </c>
      <c r="P147" s="801"/>
      <c r="Q147" s="801"/>
      <c r="R147" s="801"/>
      <c r="S147" s="801"/>
      <c r="T147" s="801"/>
      <c r="U147" s="801"/>
      <c r="V147" s="801"/>
      <c r="W147" s="801"/>
      <c r="X147" s="801"/>
      <c r="Y147" s="801"/>
      <c r="Z147" s="801"/>
      <c r="AA147" s="801"/>
      <c r="AB147" s="801"/>
      <c r="AC147" s="801"/>
      <c r="AD147" s="801"/>
      <c r="AE147" s="801"/>
      <c r="AF147" s="801"/>
      <c r="AG147" s="801"/>
      <c r="AH147" s="801"/>
      <c r="AI147" s="801"/>
      <c r="AJ147" s="801"/>
      <c r="AK147" s="801"/>
      <c r="AL147" s="801"/>
      <c r="AM147" s="801"/>
      <c r="AN147" s="801"/>
      <c r="AO147" s="801"/>
      <c r="AP147" s="801"/>
      <c r="AQ147" s="801"/>
      <c r="AR147" s="801"/>
      <c r="AS147" s="801"/>
      <c r="AT147" s="801"/>
      <c r="AU147" s="801"/>
      <c r="AV147" s="801"/>
      <c r="AW147" s="801"/>
      <c r="AX147" s="801"/>
      <c r="AY147" s="801"/>
      <c r="AZ147" s="801"/>
      <c r="BA147" s="801"/>
      <c r="BB147" s="801"/>
      <c r="BC147" s="801"/>
      <c r="BD147" s="801"/>
      <c r="BE147" s="801"/>
      <c r="BF147" s="801"/>
      <c r="BG147" s="801"/>
      <c r="BH147" s="801"/>
    </row>
    <row r="148" spans="1:60" x14ac:dyDescent="0.25">
      <c r="A148" s="3966" t="s">
        <v>4156</v>
      </c>
      <c r="B148" s="3977">
        <v>8275.1854884791373</v>
      </c>
      <c r="C148" s="3978">
        <v>0</v>
      </c>
      <c r="D148" s="3969">
        <v>8275.1854884791373</v>
      </c>
      <c r="E148" s="3977">
        <v>-423.82898906842485</v>
      </c>
      <c r="F148" s="3978">
        <v>0</v>
      </c>
      <c r="G148" s="3969">
        <v>-423.82898906842485</v>
      </c>
      <c r="H148" s="3977">
        <v>372.06316605112943</v>
      </c>
      <c r="I148" s="3978">
        <v>0</v>
      </c>
      <c r="J148" s="3969">
        <v>372.06316605112943</v>
      </c>
      <c r="K148" s="3977">
        <v>-124.31646704071193</v>
      </c>
      <c r="L148" s="3978">
        <v>0</v>
      </c>
      <c r="M148" s="3969">
        <v>-124.31646704071193</v>
      </c>
      <c r="P148" s="801"/>
      <c r="Q148" s="801"/>
      <c r="R148" s="801"/>
      <c r="S148" s="801"/>
      <c r="T148" s="801"/>
      <c r="U148" s="801"/>
      <c r="V148" s="801"/>
      <c r="W148" s="801"/>
      <c r="X148" s="801"/>
      <c r="Y148" s="801"/>
      <c r="Z148" s="801"/>
      <c r="AA148" s="801"/>
      <c r="AB148" s="801"/>
      <c r="AC148" s="801"/>
      <c r="AD148" s="801"/>
      <c r="AE148" s="801"/>
      <c r="AF148" s="801"/>
      <c r="AG148" s="801"/>
      <c r="AH148" s="801"/>
      <c r="AI148" s="801"/>
      <c r="AJ148" s="801"/>
      <c r="AK148" s="801"/>
      <c r="AL148" s="801"/>
      <c r="AM148" s="801"/>
      <c r="AN148" s="801"/>
      <c r="AO148" s="801"/>
      <c r="AP148" s="801"/>
      <c r="AQ148" s="801"/>
      <c r="AR148" s="801"/>
      <c r="AS148" s="801"/>
      <c r="AT148" s="801"/>
      <c r="AU148" s="801"/>
      <c r="AV148" s="801"/>
      <c r="AW148" s="801"/>
      <c r="AX148" s="801"/>
      <c r="AY148" s="801"/>
      <c r="AZ148" s="801"/>
      <c r="BA148" s="801"/>
      <c r="BB148" s="801"/>
      <c r="BC148" s="801"/>
      <c r="BD148" s="801"/>
      <c r="BE148" s="801"/>
      <c r="BF148" s="801"/>
      <c r="BG148" s="801"/>
      <c r="BH148" s="801"/>
    </row>
    <row r="149" spans="1:60" x14ac:dyDescent="0.25">
      <c r="A149" s="3966" t="s">
        <v>4161</v>
      </c>
      <c r="B149" s="3977">
        <v>11.475985206000001</v>
      </c>
      <c r="C149" s="3978">
        <v>0</v>
      </c>
      <c r="D149" s="3969">
        <v>11.475985206000001</v>
      </c>
      <c r="E149" s="3977">
        <v>388.13802168400002</v>
      </c>
      <c r="F149" s="3978">
        <v>0</v>
      </c>
      <c r="G149" s="3969">
        <v>388.13802168400002</v>
      </c>
      <c r="H149" s="3977">
        <v>9.2535957698000004</v>
      </c>
      <c r="I149" s="3978">
        <v>0</v>
      </c>
      <c r="J149" s="3969">
        <v>9.2535957698000004</v>
      </c>
      <c r="K149" s="3977">
        <v>-331.61467392520001</v>
      </c>
      <c r="L149" s="3978">
        <v>0</v>
      </c>
      <c r="M149" s="3969">
        <v>-331.61467392520001</v>
      </c>
      <c r="P149" s="801"/>
      <c r="Q149" s="801"/>
      <c r="R149" s="801"/>
      <c r="S149" s="801"/>
      <c r="T149" s="801"/>
      <c r="U149" s="801"/>
      <c r="V149" s="801"/>
      <c r="W149" s="801"/>
      <c r="X149" s="801"/>
      <c r="Y149" s="801"/>
      <c r="Z149" s="801"/>
      <c r="AA149" s="801"/>
      <c r="AB149" s="801"/>
      <c r="AC149" s="801"/>
      <c r="AD149" s="801"/>
      <c r="AE149" s="801"/>
      <c r="AF149" s="801"/>
      <c r="AG149" s="801"/>
      <c r="AH149" s="801"/>
      <c r="AI149" s="801"/>
      <c r="AJ149" s="801"/>
      <c r="AK149" s="801"/>
      <c r="AL149" s="801"/>
      <c r="AM149" s="801"/>
      <c r="AN149" s="801"/>
      <c r="AO149" s="801"/>
      <c r="AP149" s="801"/>
      <c r="AQ149" s="801"/>
      <c r="AR149" s="801"/>
      <c r="AS149" s="801"/>
      <c r="AT149" s="801"/>
      <c r="AU149" s="801"/>
      <c r="AV149" s="801"/>
      <c r="AW149" s="801"/>
      <c r="AX149" s="801"/>
      <c r="AY149" s="801"/>
      <c r="AZ149" s="801"/>
      <c r="BA149" s="801"/>
      <c r="BB149" s="801"/>
      <c r="BC149" s="801"/>
      <c r="BD149" s="801"/>
      <c r="BE149" s="801"/>
      <c r="BF149" s="801"/>
      <c r="BG149" s="801"/>
      <c r="BH149" s="801"/>
    </row>
    <row r="150" spans="1:60" ht="13.8" thickBot="1" x14ac:dyDescent="0.3">
      <c r="A150" s="3987" t="s">
        <v>4162</v>
      </c>
      <c r="B150" s="3988">
        <v>46913.185191084609</v>
      </c>
      <c r="C150" s="3989">
        <v>0</v>
      </c>
      <c r="D150" s="3990">
        <v>46913.185191084609</v>
      </c>
      <c r="E150" s="3988">
        <v>-13818.999326917392</v>
      </c>
      <c r="F150" s="3989">
        <v>0</v>
      </c>
      <c r="G150" s="3990">
        <v>-13818.999326917392</v>
      </c>
      <c r="H150" s="3988">
        <v>-31596.840166910672</v>
      </c>
      <c r="I150" s="3989">
        <v>0</v>
      </c>
      <c r="J150" s="3990">
        <v>-31596.840166910672</v>
      </c>
      <c r="K150" s="3988">
        <v>51089.754813634747</v>
      </c>
      <c r="L150" s="3989">
        <v>0</v>
      </c>
      <c r="M150" s="3990">
        <v>51089.754813634747</v>
      </c>
      <c r="P150" s="801"/>
      <c r="Q150" s="801"/>
      <c r="R150" s="801"/>
      <c r="S150" s="801"/>
      <c r="T150" s="801"/>
      <c r="U150" s="801"/>
      <c r="V150" s="801"/>
      <c r="W150" s="801"/>
      <c r="X150" s="801"/>
      <c r="Y150" s="801"/>
      <c r="Z150" s="801"/>
      <c r="AA150" s="801"/>
      <c r="AB150" s="801"/>
      <c r="AC150" s="801"/>
      <c r="AD150" s="801"/>
      <c r="AE150" s="801"/>
      <c r="AF150" s="801"/>
      <c r="AG150" s="801"/>
      <c r="AH150" s="801"/>
      <c r="AI150" s="801"/>
      <c r="AJ150" s="801"/>
      <c r="AK150" s="801"/>
      <c r="AL150" s="801"/>
      <c r="AM150" s="801"/>
      <c r="AN150" s="801"/>
      <c r="AO150" s="801"/>
      <c r="AP150" s="801"/>
      <c r="AQ150" s="801"/>
      <c r="AR150" s="801"/>
      <c r="AS150" s="801"/>
      <c r="AT150" s="801"/>
      <c r="AU150" s="801"/>
      <c r="AV150" s="801"/>
      <c r="AW150" s="801"/>
      <c r="AX150" s="801"/>
      <c r="AY150" s="801"/>
      <c r="AZ150" s="801"/>
      <c r="BA150" s="801"/>
      <c r="BB150" s="801"/>
      <c r="BC150" s="801"/>
      <c r="BD150" s="801"/>
      <c r="BE150" s="801"/>
      <c r="BF150" s="801"/>
      <c r="BG150" s="801"/>
      <c r="BH150" s="801"/>
    </row>
    <row r="151" spans="1:60" ht="14.4" thickTop="1" thickBot="1" x14ac:dyDescent="0.3">
      <c r="A151" s="3991" t="s">
        <v>4163</v>
      </c>
      <c r="B151" s="3992">
        <v>0</v>
      </c>
      <c r="C151" s="3993">
        <v>0</v>
      </c>
      <c r="D151" s="3994">
        <v>-3329.8538369378111</v>
      </c>
      <c r="E151" s="3992">
        <v>0</v>
      </c>
      <c r="F151" s="3993">
        <v>0</v>
      </c>
      <c r="G151" s="3994">
        <v>-17534.470008479486</v>
      </c>
      <c r="H151" s="3992">
        <v>0</v>
      </c>
      <c r="I151" s="3993">
        <v>0</v>
      </c>
      <c r="J151" s="3994">
        <v>-3575.3782786121683</v>
      </c>
      <c r="K151" s="3992">
        <v>0</v>
      </c>
      <c r="L151" s="3993">
        <v>0</v>
      </c>
      <c r="M151" s="3994">
        <v>-1573.2434734304425</v>
      </c>
      <c r="P151" s="801"/>
      <c r="Q151" s="801"/>
      <c r="R151" s="801"/>
      <c r="S151" s="801"/>
      <c r="T151" s="801"/>
      <c r="U151" s="801"/>
      <c r="V151" s="801"/>
      <c r="W151" s="801"/>
      <c r="X151" s="801"/>
      <c r="Y151" s="801"/>
      <c r="Z151" s="801"/>
      <c r="AA151" s="801"/>
      <c r="AB151" s="801"/>
      <c r="AC151" s="801"/>
      <c r="AD151" s="801"/>
      <c r="AE151" s="801"/>
      <c r="AF151" s="801"/>
      <c r="AG151" s="801"/>
      <c r="AH151" s="801"/>
      <c r="AI151" s="801"/>
      <c r="AJ151" s="801"/>
      <c r="AK151" s="801"/>
      <c r="AL151" s="801"/>
      <c r="AM151" s="801"/>
      <c r="AN151" s="801"/>
      <c r="AO151" s="801"/>
      <c r="AP151" s="801"/>
      <c r="AQ151" s="801"/>
      <c r="AR151" s="801"/>
      <c r="AS151" s="801"/>
      <c r="AT151" s="801"/>
      <c r="AU151" s="801"/>
      <c r="AV151" s="801"/>
      <c r="AW151" s="801"/>
      <c r="AX151" s="801"/>
      <c r="AY151" s="801"/>
      <c r="AZ151" s="801"/>
      <c r="BA151" s="801"/>
      <c r="BB151" s="801"/>
      <c r="BC151" s="801"/>
      <c r="BD151" s="801"/>
      <c r="BE151" s="801"/>
      <c r="BF151" s="801"/>
      <c r="BG151" s="801"/>
      <c r="BH151" s="801"/>
    </row>
    <row r="152" spans="1:60" ht="13.8" thickTop="1" x14ac:dyDescent="0.25">
      <c r="A152" s="3995"/>
      <c r="B152" s="3996"/>
      <c r="C152" s="3997"/>
      <c r="D152" s="3997"/>
      <c r="P152" s="801"/>
      <c r="Q152" s="801"/>
      <c r="R152" s="801"/>
      <c r="S152" s="801"/>
      <c r="T152" s="801"/>
      <c r="U152" s="801"/>
      <c r="V152" s="801"/>
      <c r="W152" s="801"/>
      <c r="X152" s="801"/>
      <c r="Y152" s="801"/>
      <c r="Z152" s="801"/>
      <c r="AA152" s="801"/>
      <c r="AB152" s="801"/>
      <c r="AC152" s="801"/>
      <c r="AD152" s="801"/>
      <c r="AE152" s="801"/>
      <c r="AF152" s="801"/>
      <c r="AG152" s="801"/>
      <c r="AH152" s="801"/>
      <c r="AI152" s="801"/>
      <c r="AJ152" s="801"/>
      <c r="AK152" s="801"/>
      <c r="AL152" s="801"/>
      <c r="AM152" s="801"/>
      <c r="AN152" s="801"/>
      <c r="AO152" s="801"/>
      <c r="AP152" s="801"/>
      <c r="AQ152" s="801"/>
      <c r="AR152" s="801"/>
      <c r="AS152" s="801"/>
      <c r="AT152" s="801"/>
      <c r="AU152" s="801"/>
      <c r="AV152" s="801"/>
      <c r="AW152" s="801"/>
      <c r="AX152" s="801"/>
      <c r="AY152" s="801"/>
      <c r="AZ152" s="801"/>
      <c r="BA152" s="801"/>
      <c r="BB152" s="801"/>
      <c r="BC152" s="801"/>
      <c r="BD152" s="801"/>
      <c r="BE152" s="801"/>
      <c r="BF152" s="801"/>
      <c r="BG152" s="801"/>
      <c r="BH152" s="801"/>
    </row>
    <row r="153" spans="1:60" ht="26.4" customHeight="1" x14ac:dyDescent="0.25">
      <c r="A153" s="3998" t="s">
        <v>4164</v>
      </c>
      <c r="B153" s="3999"/>
      <c r="C153" s="3997"/>
      <c r="D153" s="3997"/>
      <c r="P153" s="801"/>
      <c r="Q153" s="801"/>
      <c r="R153" s="801"/>
      <c r="S153" s="801"/>
      <c r="T153" s="801"/>
      <c r="U153" s="801"/>
      <c r="V153" s="801"/>
      <c r="W153" s="801"/>
      <c r="X153" s="801"/>
      <c r="Y153" s="801"/>
      <c r="Z153" s="801"/>
      <c r="AA153" s="801"/>
      <c r="AB153" s="801"/>
      <c r="AC153" s="801"/>
      <c r="AD153" s="801"/>
      <c r="AE153" s="801"/>
      <c r="AF153" s="801"/>
      <c r="AG153" s="801"/>
      <c r="AH153" s="801"/>
      <c r="AI153" s="801"/>
      <c r="AJ153" s="801"/>
      <c r="AK153" s="801"/>
      <c r="AL153" s="801"/>
      <c r="AM153" s="801"/>
      <c r="AN153" s="801"/>
      <c r="AO153" s="801"/>
      <c r="AP153" s="801"/>
      <c r="AQ153" s="801"/>
      <c r="AR153" s="801"/>
      <c r="AS153" s="801"/>
      <c r="AT153" s="801"/>
      <c r="AU153" s="801"/>
      <c r="AV153" s="801"/>
      <c r="AW153" s="801"/>
      <c r="AX153" s="801"/>
      <c r="AY153" s="801"/>
      <c r="AZ153" s="801"/>
      <c r="BA153" s="801"/>
      <c r="BB153" s="801"/>
      <c r="BC153" s="801"/>
      <c r="BD153" s="801"/>
      <c r="BE153" s="801"/>
      <c r="BF153" s="801"/>
      <c r="BG153" s="801"/>
      <c r="BH153" s="801"/>
    </row>
    <row r="154" spans="1:60" ht="28.95" customHeight="1" x14ac:dyDescent="0.25">
      <c r="A154" s="6099" t="s">
        <v>4165</v>
      </c>
      <c r="B154" s="6099"/>
      <c r="C154" s="4000"/>
      <c r="D154" s="4000"/>
      <c r="P154" s="801"/>
      <c r="Q154" s="801"/>
      <c r="R154" s="801"/>
      <c r="S154" s="801"/>
      <c r="T154" s="801"/>
      <c r="U154" s="801"/>
      <c r="V154" s="801"/>
      <c r="W154" s="801"/>
      <c r="X154" s="801"/>
      <c r="Y154" s="801"/>
      <c r="Z154" s="801"/>
      <c r="AA154" s="801"/>
      <c r="AB154" s="801"/>
      <c r="AC154" s="801"/>
      <c r="AD154" s="801"/>
      <c r="AE154" s="801"/>
      <c r="AF154" s="801"/>
      <c r="AG154" s="801"/>
      <c r="AH154" s="801"/>
      <c r="AI154" s="801"/>
      <c r="AJ154" s="801"/>
      <c r="AK154" s="801"/>
      <c r="AL154" s="801"/>
      <c r="AM154" s="801"/>
      <c r="AN154" s="801"/>
      <c r="AO154" s="801"/>
      <c r="AP154" s="801"/>
      <c r="AQ154" s="801"/>
      <c r="AR154" s="801"/>
      <c r="AS154" s="801"/>
      <c r="AT154" s="801"/>
      <c r="AU154" s="801"/>
      <c r="AV154" s="801"/>
      <c r="AW154" s="801"/>
      <c r="AX154" s="801"/>
      <c r="AY154" s="801"/>
      <c r="AZ154" s="801"/>
      <c r="BA154" s="801"/>
      <c r="BB154" s="801"/>
      <c r="BC154" s="801"/>
      <c r="BD154" s="801"/>
      <c r="BE154" s="801"/>
      <c r="BF154" s="801"/>
      <c r="BG154" s="801"/>
      <c r="BH154" s="801"/>
    </row>
    <row r="155" spans="1:60" ht="23.25" customHeight="1" x14ac:dyDescent="0.25">
      <c r="A155" s="4001" t="s">
        <v>4166</v>
      </c>
      <c r="B155" s="3999"/>
      <c r="C155" s="3997"/>
      <c r="D155" s="3997"/>
    </row>
  </sheetData>
  <mergeCells count="11">
    <mergeCell ref="B59:D59"/>
    <mergeCell ref="E59:G59"/>
    <mergeCell ref="H59:J59"/>
    <mergeCell ref="K59:M59"/>
    <mergeCell ref="A154:B154"/>
    <mergeCell ref="K3:M3"/>
    <mergeCell ref="A1:E1"/>
    <mergeCell ref="A3:A4"/>
    <mergeCell ref="B3:D3"/>
    <mergeCell ref="E3:G3"/>
    <mergeCell ref="H3:J3"/>
  </mergeCells>
  <hyperlinks>
    <hyperlink ref="A1" location="CONTENT!A1" display="Back to Table of Contents" xr:uid="{96265ED7-C241-4853-ADBD-5CB700154390}"/>
    <hyperlink ref="A1:E1" location="CONTENT!B90" display="Back to Table of Contents" xr:uid="{630D0C6E-47D0-4923-A38E-5E0923D5A5B7}"/>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A90D-0349-415F-A1EC-2D1B16EB7016}">
  <dimension ref="A1:K45"/>
  <sheetViews>
    <sheetView topLeftCell="A16" workbookViewId="0">
      <selection sqref="A1:E1"/>
    </sheetView>
  </sheetViews>
  <sheetFormatPr defaultColWidth="8" defaultRowHeight="12.6" x14ac:dyDescent="0.3"/>
  <cols>
    <col min="1" max="1" width="24.59765625" style="593" customWidth="1"/>
    <col min="2" max="3" width="6.09765625" style="641" customWidth="1"/>
    <col min="4" max="6" width="5.8984375" style="593" customWidth="1"/>
    <col min="7" max="7" width="5.69921875" style="593" customWidth="1"/>
    <col min="8" max="11" width="5.8984375" style="593" customWidth="1"/>
    <col min="12" max="16384" width="8" style="593"/>
  </cols>
  <sheetData>
    <row r="1" spans="1:11" ht="14.4" x14ac:dyDescent="0.3">
      <c r="A1" s="6084" t="s">
        <v>1649</v>
      </c>
      <c r="B1" s="6084"/>
      <c r="C1" s="6084"/>
      <c r="D1" s="6084"/>
      <c r="E1" s="6084"/>
    </row>
    <row r="2" spans="1:11" s="594" customFormat="1" ht="13.8" x14ac:dyDescent="0.3">
      <c r="A2" s="6100" t="s">
        <v>1650</v>
      </c>
      <c r="B2" s="6100"/>
      <c r="C2" s="6100"/>
      <c r="D2" s="6100"/>
      <c r="E2" s="6100"/>
      <c r="F2" s="6100"/>
      <c r="G2" s="6100"/>
      <c r="H2" s="6100"/>
      <c r="I2" s="6100"/>
      <c r="J2" s="6100"/>
      <c r="K2" s="6100"/>
    </row>
    <row r="3" spans="1:11" s="594" customFormat="1" ht="13.2" x14ac:dyDescent="0.3">
      <c r="A3" s="595"/>
      <c r="B3" s="596"/>
      <c r="C3" s="596"/>
      <c r="D3" s="597"/>
      <c r="E3" s="597"/>
      <c r="H3" s="597"/>
      <c r="I3" s="597"/>
      <c r="J3" s="6101" t="s">
        <v>1146</v>
      </c>
      <c r="K3" s="6101"/>
    </row>
    <row r="4" spans="1:11" s="594" customFormat="1" ht="21.6" customHeight="1" x14ac:dyDescent="0.3">
      <c r="A4" s="6102" t="s">
        <v>1651</v>
      </c>
      <c r="B4" s="6104" t="s">
        <v>1652</v>
      </c>
      <c r="C4" s="6105"/>
      <c r="D4" s="6106" t="s">
        <v>1653</v>
      </c>
      <c r="E4" s="6106"/>
      <c r="F4" s="6106"/>
      <c r="G4" s="6106"/>
      <c r="H4" s="6107" t="s">
        <v>1654</v>
      </c>
      <c r="I4" s="6108"/>
      <c r="J4" s="6108"/>
      <c r="K4" s="6109"/>
    </row>
    <row r="5" spans="1:11" s="594" customFormat="1" ht="13.2" x14ac:dyDescent="0.3">
      <c r="A5" s="6103"/>
      <c r="B5" s="598" t="s">
        <v>1653</v>
      </c>
      <c r="C5" s="598" t="s">
        <v>1654</v>
      </c>
      <c r="D5" s="599" t="s">
        <v>1655</v>
      </c>
      <c r="E5" s="599" t="s">
        <v>1656</v>
      </c>
      <c r="F5" s="599" t="s">
        <v>1657</v>
      </c>
      <c r="G5" s="599" t="s">
        <v>1658</v>
      </c>
      <c r="H5" s="599" t="s">
        <v>1655</v>
      </c>
      <c r="I5" s="599" t="s">
        <v>1656</v>
      </c>
      <c r="J5" s="599" t="s">
        <v>1657</v>
      </c>
      <c r="K5" s="599" t="s">
        <v>1658</v>
      </c>
    </row>
    <row r="6" spans="1:11" s="594" customFormat="1" ht="13.2" x14ac:dyDescent="0.3">
      <c r="A6" s="600" t="s">
        <v>1659</v>
      </c>
      <c r="B6" s="601">
        <v>15706</v>
      </c>
      <c r="C6" s="602">
        <v>20320</v>
      </c>
      <c r="D6" s="603">
        <v>3209</v>
      </c>
      <c r="E6" s="604">
        <v>3317</v>
      </c>
      <c r="F6" s="604">
        <v>4331</v>
      </c>
      <c r="G6" s="605">
        <v>4849</v>
      </c>
      <c r="H6" s="603">
        <v>3719</v>
      </c>
      <c r="I6" s="604">
        <v>4481</v>
      </c>
      <c r="J6" s="604">
        <v>5421</v>
      </c>
      <c r="K6" s="605">
        <v>6699</v>
      </c>
    </row>
    <row r="7" spans="1:11" s="594" customFormat="1" ht="13.2" x14ac:dyDescent="0.3">
      <c r="A7" s="606" t="s">
        <v>1660</v>
      </c>
      <c r="B7" s="607">
        <v>1519</v>
      </c>
      <c r="C7" s="607">
        <v>2202</v>
      </c>
      <c r="D7" s="608">
        <v>261</v>
      </c>
      <c r="E7" s="609">
        <v>285</v>
      </c>
      <c r="F7" s="609">
        <v>361</v>
      </c>
      <c r="G7" s="610">
        <v>611</v>
      </c>
      <c r="H7" s="608">
        <v>377</v>
      </c>
      <c r="I7" s="609">
        <v>415</v>
      </c>
      <c r="J7" s="609">
        <v>534</v>
      </c>
      <c r="K7" s="610">
        <v>875</v>
      </c>
    </row>
    <row r="8" spans="1:11" s="594" customFormat="1" ht="13.2" x14ac:dyDescent="0.3">
      <c r="A8" s="606" t="s">
        <v>1661</v>
      </c>
      <c r="B8" s="607">
        <v>14187</v>
      </c>
      <c r="C8" s="607">
        <v>18118</v>
      </c>
      <c r="D8" s="608">
        <v>2948</v>
      </c>
      <c r="E8" s="609">
        <v>3032</v>
      </c>
      <c r="F8" s="609">
        <v>3970</v>
      </c>
      <c r="G8" s="610">
        <v>4238</v>
      </c>
      <c r="H8" s="608">
        <v>3342</v>
      </c>
      <c r="I8" s="609">
        <v>4065</v>
      </c>
      <c r="J8" s="609">
        <v>4887</v>
      </c>
      <c r="K8" s="610">
        <v>5824</v>
      </c>
    </row>
    <row r="9" spans="1:11" s="594" customFormat="1" ht="13.2" x14ac:dyDescent="0.3">
      <c r="A9" s="600" t="s">
        <v>1662</v>
      </c>
      <c r="B9" s="601">
        <v>1658</v>
      </c>
      <c r="C9" s="601">
        <v>1896</v>
      </c>
      <c r="D9" s="603">
        <v>302</v>
      </c>
      <c r="E9" s="604">
        <v>397</v>
      </c>
      <c r="F9" s="604">
        <v>420</v>
      </c>
      <c r="G9" s="605">
        <v>538</v>
      </c>
      <c r="H9" s="603">
        <v>375</v>
      </c>
      <c r="I9" s="604">
        <v>479</v>
      </c>
      <c r="J9" s="604">
        <v>485</v>
      </c>
      <c r="K9" s="605">
        <v>557</v>
      </c>
    </row>
    <row r="10" spans="1:11" s="594" customFormat="1" ht="13.2" x14ac:dyDescent="0.3">
      <c r="A10" s="600" t="s">
        <v>1663</v>
      </c>
      <c r="B10" s="601">
        <v>56012</v>
      </c>
      <c r="C10" s="602">
        <v>67452</v>
      </c>
      <c r="D10" s="603">
        <v>10207</v>
      </c>
      <c r="E10" s="604">
        <v>12316</v>
      </c>
      <c r="F10" s="604">
        <v>15975</v>
      </c>
      <c r="G10" s="605">
        <v>17514</v>
      </c>
      <c r="H10" s="603">
        <v>12266</v>
      </c>
      <c r="I10" s="604">
        <v>14673</v>
      </c>
      <c r="J10" s="604">
        <v>18667</v>
      </c>
      <c r="K10" s="605">
        <v>21846</v>
      </c>
    </row>
    <row r="11" spans="1:11" s="594" customFormat="1" ht="13.2" x14ac:dyDescent="0.3">
      <c r="A11" s="606" t="s">
        <v>1664</v>
      </c>
      <c r="B11" s="607">
        <v>895</v>
      </c>
      <c r="C11" s="607">
        <v>1319</v>
      </c>
      <c r="D11" s="608">
        <v>157</v>
      </c>
      <c r="E11" s="609">
        <v>247</v>
      </c>
      <c r="F11" s="609">
        <v>246</v>
      </c>
      <c r="G11" s="610">
        <v>244</v>
      </c>
      <c r="H11" s="608">
        <v>232</v>
      </c>
      <c r="I11" s="609">
        <v>365</v>
      </c>
      <c r="J11" s="609">
        <v>363</v>
      </c>
      <c r="K11" s="610">
        <v>360</v>
      </c>
    </row>
    <row r="12" spans="1:11" s="594" customFormat="1" ht="13.2" x14ac:dyDescent="0.3">
      <c r="A12" s="606" t="s">
        <v>1665</v>
      </c>
      <c r="B12" s="607">
        <v>21406</v>
      </c>
      <c r="C12" s="607">
        <v>27625</v>
      </c>
      <c r="D12" s="608">
        <v>3539</v>
      </c>
      <c r="E12" s="609">
        <v>4329</v>
      </c>
      <c r="F12" s="609">
        <v>5587</v>
      </c>
      <c r="G12" s="610">
        <v>7951</v>
      </c>
      <c r="H12" s="608">
        <v>4161</v>
      </c>
      <c r="I12" s="609">
        <v>5287</v>
      </c>
      <c r="J12" s="609">
        <v>7316</v>
      </c>
      <c r="K12" s="610">
        <v>10860</v>
      </c>
    </row>
    <row r="13" spans="1:11" s="594" customFormat="1" ht="13.2" x14ac:dyDescent="0.3">
      <c r="A13" s="606" t="s">
        <v>1666</v>
      </c>
      <c r="B13" s="607">
        <v>12824</v>
      </c>
      <c r="C13" s="607">
        <v>14466</v>
      </c>
      <c r="D13" s="608">
        <v>2368</v>
      </c>
      <c r="E13" s="609">
        <v>3288</v>
      </c>
      <c r="F13" s="609">
        <v>3808</v>
      </c>
      <c r="G13" s="610">
        <v>3360</v>
      </c>
      <c r="H13" s="608">
        <v>2404</v>
      </c>
      <c r="I13" s="609">
        <v>3871</v>
      </c>
      <c r="J13" s="609">
        <v>3995</v>
      </c>
      <c r="K13" s="610">
        <v>4195</v>
      </c>
    </row>
    <row r="14" spans="1:11" s="594" customFormat="1" ht="13.2" x14ac:dyDescent="0.3">
      <c r="A14" s="606" t="s">
        <v>1661</v>
      </c>
      <c r="B14" s="607">
        <v>20888</v>
      </c>
      <c r="C14" s="607">
        <v>24043</v>
      </c>
      <c r="D14" s="608">
        <v>4143</v>
      </c>
      <c r="E14" s="609">
        <v>4451</v>
      </c>
      <c r="F14" s="609">
        <v>6334</v>
      </c>
      <c r="G14" s="610">
        <v>5959</v>
      </c>
      <c r="H14" s="608">
        <v>5469</v>
      </c>
      <c r="I14" s="609">
        <v>5150</v>
      </c>
      <c r="J14" s="609">
        <v>6993</v>
      </c>
      <c r="K14" s="610">
        <v>6431</v>
      </c>
    </row>
    <row r="15" spans="1:11" s="594" customFormat="1" ht="21.6" x14ac:dyDescent="0.3">
      <c r="A15" s="600" t="s">
        <v>1667</v>
      </c>
      <c r="B15" s="601">
        <v>5609</v>
      </c>
      <c r="C15" s="601">
        <v>6310</v>
      </c>
      <c r="D15" s="603">
        <v>1387</v>
      </c>
      <c r="E15" s="604">
        <v>1113</v>
      </c>
      <c r="F15" s="604">
        <v>1417</v>
      </c>
      <c r="G15" s="605">
        <v>1692</v>
      </c>
      <c r="H15" s="603">
        <v>1660</v>
      </c>
      <c r="I15" s="604">
        <v>1345</v>
      </c>
      <c r="J15" s="604">
        <v>1517</v>
      </c>
      <c r="K15" s="605">
        <v>1789</v>
      </c>
    </row>
    <row r="16" spans="1:11" s="594" customFormat="1" ht="32.4" x14ac:dyDescent="0.3">
      <c r="A16" s="600" t="s">
        <v>1668</v>
      </c>
      <c r="B16" s="601">
        <v>1631</v>
      </c>
      <c r="C16" s="601">
        <v>1675</v>
      </c>
      <c r="D16" s="603">
        <v>399</v>
      </c>
      <c r="E16" s="604">
        <v>339</v>
      </c>
      <c r="F16" s="604">
        <v>467</v>
      </c>
      <c r="G16" s="605">
        <v>426</v>
      </c>
      <c r="H16" s="603">
        <v>431</v>
      </c>
      <c r="I16" s="604">
        <v>411</v>
      </c>
      <c r="J16" s="604">
        <v>424</v>
      </c>
      <c r="K16" s="605">
        <v>409</v>
      </c>
    </row>
    <row r="17" spans="1:11" s="594" customFormat="1" ht="13.2" x14ac:dyDescent="0.3">
      <c r="A17" s="600" t="s">
        <v>1669</v>
      </c>
      <c r="B17" s="601">
        <v>22419</v>
      </c>
      <c r="C17" s="601">
        <v>25926</v>
      </c>
      <c r="D17" s="603">
        <v>5182</v>
      </c>
      <c r="E17" s="604">
        <v>3495</v>
      </c>
      <c r="F17" s="604">
        <v>6548</v>
      </c>
      <c r="G17" s="605">
        <v>7195</v>
      </c>
      <c r="H17" s="603">
        <v>5802</v>
      </c>
      <c r="I17" s="604">
        <v>5167</v>
      </c>
      <c r="J17" s="604">
        <v>7211</v>
      </c>
      <c r="K17" s="605">
        <v>7747</v>
      </c>
    </row>
    <row r="18" spans="1:11" s="594" customFormat="1" ht="21.6" x14ac:dyDescent="0.3">
      <c r="A18" s="600" t="s">
        <v>1670</v>
      </c>
      <c r="B18" s="601">
        <v>50756</v>
      </c>
      <c r="C18" s="601">
        <v>57065</v>
      </c>
      <c r="D18" s="603">
        <v>10386</v>
      </c>
      <c r="E18" s="604">
        <v>11529</v>
      </c>
      <c r="F18" s="604">
        <v>12794</v>
      </c>
      <c r="G18" s="605">
        <v>16046</v>
      </c>
      <c r="H18" s="603">
        <v>11246</v>
      </c>
      <c r="I18" s="604">
        <v>12983</v>
      </c>
      <c r="J18" s="604">
        <v>14795</v>
      </c>
      <c r="K18" s="605">
        <v>18041</v>
      </c>
    </row>
    <row r="19" spans="1:11" s="594" customFormat="1" ht="13.2" x14ac:dyDescent="0.3">
      <c r="A19" s="611" t="s">
        <v>1671</v>
      </c>
      <c r="B19" s="607">
        <v>48706</v>
      </c>
      <c r="C19" s="607">
        <v>54750</v>
      </c>
      <c r="D19" s="608">
        <v>10010</v>
      </c>
      <c r="E19" s="609">
        <v>11083</v>
      </c>
      <c r="F19" s="609">
        <v>12267</v>
      </c>
      <c r="G19" s="610">
        <v>15346</v>
      </c>
      <c r="H19" s="608">
        <v>10840</v>
      </c>
      <c r="I19" s="609">
        <v>12485</v>
      </c>
      <c r="J19" s="609">
        <v>14185</v>
      </c>
      <c r="K19" s="610">
        <v>17239</v>
      </c>
    </row>
    <row r="20" spans="1:11" s="594" customFormat="1" ht="13.2" x14ac:dyDescent="0.3">
      <c r="A20" s="600" t="s">
        <v>1672</v>
      </c>
      <c r="B20" s="601">
        <v>23174</v>
      </c>
      <c r="C20" s="601">
        <v>25305</v>
      </c>
      <c r="D20" s="603">
        <v>5900</v>
      </c>
      <c r="E20" s="604">
        <v>3830</v>
      </c>
      <c r="F20" s="604">
        <v>6369</v>
      </c>
      <c r="G20" s="605">
        <v>7076</v>
      </c>
      <c r="H20" s="603">
        <v>6124</v>
      </c>
      <c r="I20" s="604">
        <v>5321</v>
      </c>
      <c r="J20" s="604">
        <v>6558</v>
      </c>
      <c r="K20" s="605">
        <v>7302</v>
      </c>
    </row>
    <row r="21" spans="1:11" s="594" customFormat="1" ht="21.6" x14ac:dyDescent="0.3">
      <c r="A21" s="600" t="s">
        <v>1673</v>
      </c>
      <c r="B21" s="601">
        <v>10719</v>
      </c>
      <c r="C21" s="601">
        <v>31189</v>
      </c>
      <c r="D21" s="603">
        <v>1129</v>
      </c>
      <c r="E21" s="604">
        <v>783</v>
      </c>
      <c r="F21" s="604">
        <v>2537</v>
      </c>
      <c r="G21" s="605">
        <v>6271</v>
      </c>
      <c r="H21" s="603">
        <v>6234</v>
      </c>
      <c r="I21" s="604">
        <v>6437</v>
      </c>
      <c r="J21" s="604">
        <v>8021</v>
      </c>
      <c r="K21" s="605">
        <v>10497</v>
      </c>
    </row>
    <row r="22" spans="1:11" s="594" customFormat="1" ht="13.2" x14ac:dyDescent="0.3">
      <c r="A22" s="600" t="s">
        <v>1674</v>
      </c>
      <c r="B22" s="601">
        <v>21588</v>
      </c>
      <c r="C22" s="601">
        <v>22494</v>
      </c>
      <c r="D22" s="603">
        <v>5227</v>
      </c>
      <c r="E22" s="604">
        <v>5437</v>
      </c>
      <c r="F22" s="604">
        <v>5298</v>
      </c>
      <c r="G22" s="605">
        <v>5627</v>
      </c>
      <c r="H22" s="603">
        <v>5438</v>
      </c>
      <c r="I22" s="604">
        <v>5679</v>
      </c>
      <c r="J22" s="604">
        <v>5487</v>
      </c>
      <c r="K22" s="605">
        <v>5890</v>
      </c>
    </row>
    <row r="23" spans="1:11" s="594" customFormat="1" ht="13.2" x14ac:dyDescent="0.3">
      <c r="A23" s="600" t="s">
        <v>1675</v>
      </c>
      <c r="B23" s="601">
        <v>62273</v>
      </c>
      <c r="C23" s="601">
        <v>66489</v>
      </c>
      <c r="D23" s="603">
        <v>15384</v>
      </c>
      <c r="E23" s="604">
        <v>15547</v>
      </c>
      <c r="F23" s="604">
        <v>15207</v>
      </c>
      <c r="G23" s="605">
        <v>16135</v>
      </c>
      <c r="H23" s="603">
        <v>15252</v>
      </c>
      <c r="I23" s="604">
        <v>15486</v>
      </c>
      <c r="J23" s="604">
        <v>16654</v>
      </c>
      <c r="K23" s="605">
        <v>19096</v>
      </c>
    </row>
    <row r="24" spans="1:11" s="594" customFormat="1" ht="13.2" x14ac:dyDescent="0.3">
      <c r="A24" s="611" t="s">
        <v>1676</v>
      </c>
      <c r="B24" s="607">
        <v>30218</v>
      </c>
      <c r="C24" s="607">
        <v>34888</v>
      </c>
      <c r="D24" s="608">
        <v>7760</v>
      </c>
      <c r="E24" s="609">
        <v>7968</v>
      </c>
      <c r="F24" s="609">
        <v>7157</v>
      </c>
      <c r="G24" s="610">
        <v>7332</v>
      </c>
      <c r="H24" s="608">
        <v>7848</v>
      </c>
      <c r="I24" s="609">
        <v>8084</v>
      </c>
      <c r="J24" s="609">
        <v>8744</v>
      </c>
      <c r="K24" s="610">
        <v>10212</v>
      </c>
    </row>
    <row r="25" spans="1:11" s="594" customFormat="1" ht="21.6" x14ac:dyDescent="0.3">
      <c r="A25" s="611" t="s">
        <v>1677</v>
      </c>
      <c r="B25" s="607">
        <v>2706</v>
      </c>
      <c r="C25" s="607">
        <v>3125</v>
      </c>
      <c r="D25" s="608">
        <v>710</v>
      </c>
      <c r="E25" s="609">
        <v>673</v>
      </c>
      <c r="F25" s="609">
        <v>672</v>
      </c>
      <c r="G25" s="610">
        <v>652</v>
      </c>
      <c r="H25" s="608">
        <v>750</v>
      </c>
      <c r="I25" s="609">
        <v>735</v>
      </c>
      <c r="J25" s="609">
        <v>748</v>
      </c>
      <c r="K25" s="610">
        <v>892</v>
      </c>
    </row>
    <row r="26" spans="1:11" s="594" customFormat="1" ht="21.6" x14ac:dyDescent="0.3">
      <c r="A26" s="611" t="s">
        <v>1678</v>
      </c>
      <c r="B26" s="607">
        <v>9559</v>
      </c>
      <c r="C26" s="607">
        <v>10558</v>
      </c>
      <c r="D26" s="608">
        <v>2254</v>
      </c>
      <c r="E26" s="609">
        <v>2311</v>
      </c>
      <c r="F26" s="609">
        <v>2484</v>
      </c>
      <c r="G26" s="610">
        <v>2511</v>
      </c>
      <c r="H26" s="608">
        <v>2425</v>
      </c>
      <c r="I26" s="609">
        <v>2523</v>
      </c>
      <c r="J26" s="609">
        <v>2783</v>
      </c>
      <c r="K26" s="610">
        <v>2826</v>
      </c>
    </row>
    <row r="27" spans="1:11" s="594" customFormat="1" ht="13.2" x14ac:dyDescent="0.3">
      <c r="A27" s="611" t="s">
        <v>1679</v>
      </c>
      <c r="B27" s="607">
        <v>19790</v>
      </c>
      <c r="C27" s="607">
        <v>17917</v>
      </c>
      <c r="D27" s="608">
        <v>4660</v>
      </c>
      <c r="E27" s="609">
        <v>4596</v>
      </c>
      <c r="F27" s="609">
        <v>4894</v>
      </c>
      <c r="G27" s="610">
        <v>5640</v>
      </c>
      <c r="H27" s="608">
        <v>4228</v>
      </c>
      <c r="I27" s="609">
        <v>4143</v>
      </c>
      <c r="J27" s="609">
        <v>4380</v>
      </c>
      <c r="K27" s="610">
        <v>5166</v>
      </c>
    </row>
    <row r="28" spans="1:11" s="617" customFormat="1" ht="13.2" x14ac:dyDescent="0.3">
      <c r="A28" s="612" t="s">
        <v>1680</v>
      </c>
      <c r="B28" s="613">
        <v>16853</v>
      </c>
      <c r="C28" s="613">
        <v>14411</v>
      </c>
      <c r="D28" s="614">
        <v>3972</v>
      </c>
      <c r="E28" s="615">
        <v>3880</v>
      </c>
      <c r="F28" s="615">
        <v>4045</v>
      </c>
      <c r="G28" s="616">
        <v>4956</v>
      </c>
      <c r="H28" s="614">
        <v>3397</v>
      </c>
      <c r="I28" s="615">
        <v>3318</v>
      </c>
      <c r="J28" s="615">
        <v>3459</v>
      </c>
      <c r="K28" s="616">
        <v>4238</v>
      </c>
    </row>
    <row r="29" spans="1:11" s="594" customFormat="1" ht="13.2" x14ac:dyDescent="0.3">
      <c r="A29" s="600" t="s">
        <v>1681</v>
      </c>
      <c r="B29" s="601">
        <v>26042</v>
      </c>
      <c r="C29" s="601">
        <v>27544</v>
      </c>
      <c r="D29" s="603">
        <v>6390</v>
      </c>
      <c r="E29" s="604">
        <v>5438</v>
      </c>
      <c r="F29" s="604">
        <v>6966</v>
      </c>
      <c r="G29" s="605">
        <v>7249</v>
      </c>
      <c r="H29" s="603">
        <v>6730</v>
      </c>
      <c r="I29" s="604">
        <v>5817</v>
      </c>
      <c r="J29" s="604">
        <v>7392</v>
      </c>
      <c r="K29" s="605">
        <v>7605</v>
      </c>
    </row>
    <row r="30" spans="1:11" s="594" customFormat="1" ht="13.2" x14ac:dyDescent="0.3">
      <c r="A30" s="618" t="s">
        <v>1682</v>
      </c>
      <c r="B30" s="607">
        <v>21178</v>
      </c>
      <c r="C30" s="607">
        <v>21923</v>
      </c>
      <c r="D30" s="608">
        <v>5040</v>
      </c>
      <c r="E30" s="609">
        <v>4749</v>
      </c>
      <c r="F30" s="609">
        <v>5597</v>
      </c>
      <c r="G30" s="610">
        <v>5792</v>
      </c>
      <c r="H30" s="608">
        <v>5244</v>
      </c>
      <c r="I30" s="609">
        <v>4945</v>
      </c>
      <c r="J30" s="609">
        <v>5814</v>
      </c>
      <c r="K30" s="610">
        <v>5921</v>
      </c>
    </row>
    <row r="31" spans="1:11" s="594" customFormat="1" ht="21.6" x14ac:dyDescent="0.3">
      <c r="A31" s="600" t="s">
        <v>1683</v>
      </c>
      <c r="B31" s="601">
        <v>26135</v>
      </c>
      <c r="C31" s="601">
        <v>30262</v>
      </c>
      <c r="D31" s="603">
        <v>6995</v>
      </c>
      <c r="E31" s="604">
        <v>5092</v>
      </c>
      <c r="F31" s="604">
        <v>6509</v>
      </c>
      <c r="G31" s="605">
        <v>7539</v>
      </c>
      <c r="H31" s="603">
        <v>7657</v>
      </c>
      <c r="I31" s="604">
        <v>6643</v>
      </c>
      <c r="J31" s="604">
        <v>7422</v>
      </c>
      <c r="K31" s="605">
        <v>8540</v>
      </c>
    </row>
    <row r="32" spans="1:11" s="617" customFormat="1" ht="13.2" x14ac:dyDescent="0.3">
      <c r="A32" s="619" t="s">
        <v>1680</v>
      </c>
      <c r="B32" s="613">
        <v>2297</v>
      </c>
      <c r="C32" s="613">
        <v>2490</v>
      </c>
      <c r="D32" s="614">
        <v>561</v>
      </c>
      <c r="E32" s="615">
        <v>549</v>
      </c>
      <c r="F32" s="615">
        <v>516</v>
      </c>
      <c r="G32" s="616">
        <v>670</v>
      </c>
      <c r="H32" s="614">
        <v>602</v>
      </c>
      <c r="I32" s="615">
        <v>599</v>
      </c>
      <c r="J32" s="615">
        <v>561</v>
      </c>
      <c r="K32" s="616">
        <v>728</v>
      </c>
    </row>
    <row r="33" spans="1:11" s="594" customFormat="1" ht="21.6" x14ac:dyDescent="0.3">
      <c r="A33" s="600" t="s">
        <v>1684</v>
      </c>
      <c r="B33" s="601">
        <v>12025</v>
      </c>
      <c r="C33" s="601">
        <v>13878</v>
      </c>
      <c r="D33" s="603">
        <v>3447</v>
      </c>
      <c r="E33" s="604">
        <v>2307</v>
      </c>
      <c r="F33" s="604">
        <v>3004</v>
      </c>
      <c r="G33" s="605">
        <v>3266</v>
      </c>
      <c r="H33" s="603">
        <v>3757</v>
      </c>
      <c r="I33" s="604">
        <v>2998</v>
      </c>
      <c r="J33" s="604">
        <v>3411</v>
      </c>
      <c r="K33" s="605">
        <v>3712</v>
      </c>
    </row>
    <row r="34" spans="1:11" s="594" customFormat="1" ht="21.6" x14ac:dyDescent="0.3">
      <c r="A34" s="620" t="s">
        <v>1685</v>
      </c>
      <c r="B34" s="601">
        <v>31282</v>
      </c>
      <c r="C34" s="601">
        <v>34117</v>
      </c>
      <c r="D34" s="603">
        <v>7612</v>
      </c>
      <c r="E34" s="604">
        <v>8087</v>
      </c>
      <c r="F34" s="604">
        <v>7711</v>
      </c>
      <c r="G34" s="605">
        <v>7870</v>
      </c>
      <c r="H34" s="603">
        <v>8359</v>
      </c>
      <c r="I34" s="604">
        <v>8725</v>
      </c>
      <c r="J34" s="604">
        <v>8437</v>
      </c>
      <c r="K34" s="605">
        <v>8596</v>
      </c>
    </row>
    <row r="35" spans="1:11" s="594" customFormat="1" ht="13.2" x14ac:dyDescent="0.3">
      <c r="A35" s="600" t="s">
        <v>1686</v>
      </c>
      <c r="B35" s="601">
        <v>21846</v>
      </c>
      <c r="C35" s="601">
        <v>23254</v>
      </c>
      <c r="D35" s="603">
        <v>5292</v>
      </c>
      <c r="E35" s="604">
        <v>5403</v>
      </c>
      <c r="F35" s="604">
        <v>5573</v>
      </c>
      <c r="G35" s="605">
        <v>5578</v>
      </c>
      <c r="H35" s="603">
        <v>5677</v>
      </c>
      <c r="I35" s="604">
        <v>5676</v>
      </c>
      <c r="J35" s="604">
        <v>5965</v>
      </c>
      <c r="K35" s="605">
        <v>5936</v>
      </c>
    </row>
    <row r="36" spans="1:11" s="594" customFormat="1" ht="21.6" x14ac:dyDescent="0.3">
      <c r="A36" s="600" t="s">
        <v>1687</v>
      </c>
      <c r="B36" s="601">
        <v>22540</v>
      </c>
      <c r="C36" s="601">
        <v>25008</v>
      </c>
      <c r="D36" s="603">
        <v>5197</v>
      </c>
      <c r="E36" s="604">
        <v>5597</v>
      </c>
      <c r="F36" s="604">
        <v>5842</v>
      </c>
      <c r="G36" s="605">
        <v>5903</v>
      </c>
      <c r="H36" s="603">
        <v>5906</v>
      </c>
      <c r="I36" s="604">
        <v>6318</v>
      </c>
      <c r="J36" s="604">
        <v>6367</v>
      </c>
      <c r="K36" s="605">
        <v>6416</v>
      </c>
    </row>
    <row r="37" spans="1:11" s="594" customFormat="1" ht="13.2" x14ac:dyDescent="0.3">
      <c r="A37" s="600" t="s">
        <v>1688</v>
      </c>
      <c r="B37" s="601">
        <v>12257</v>
      </c>
      <c r="C37" s="601">
        <v>13678</v>
      </c>
      <c r="D37" s="603">
        <v>4039</v>
      </c>
      <c r="E37" s="604">
        <v>1048</v>
      </c>
      <c r="F37" s="604">
        <v>3617</v>
      </c>
      <c r="G37" s="605">
        <v>3553</v>
      </c>
      <c r="H37" s="603">
        <v>3325</v>
      </c>
      <c r="I37" s="604">
        <v>2771</v>
      </c>
      <c r="J37" s="604">
        <v>3631</v>
      </c>
      <c r="K37" s="605">
        <v>3950</v>
      </c>
    </row>
    <row r="38" spans="1:11" s="594" customFormat="1" ht="13.2" x14ac:dyDescent="0.3">
      <c r="A38" s="600" t="s">
        <v>1689</v>
      </c>
      <c r="B38" s="601">
        <v>5552</v>
      </c>
      <c r="C38" s="601">
        <v>6753</v>
      </c>
      <c r="D38" s="603">
        <v>1521</v>
      </c>
      <c r="E38" s="604">
        <v>757</v>
      </c>
      <c r="F38" s="604">
        <v>1565</v>
      </c>
      <c r="G38" s="605">
        <v>1709</v>
      </c>
      <c r="H38" s="603">
        <v>1761</v>
      </c>
      <c r="I38" s="604">
        <v>1280</v>
      </c>
      <c r="J38" s="604">
        <v>1775</v>
      </c>
      <c r="K38" s="605">
        <v>1938</v>
      </c>
    </row>
    <row r="39" spans="1:11" s="594" customFormat="1" ht="21.6" x14ac:dyDescent="0.3">
      <c r="A39" s="621" t="s">
        <v>1690</v>
      </c>
      <c r="B39" s="622">
        <v>429223</v>
      </c>
      <c r="C39" s="622">
        <v>500614</v>
      </c>
      <c r="D39" s="623">
        <v>99207</v>
      </c>
      <c r="E39" s="624">
        <v>91833</v>
      </c>
      <c r="F39" s="624">
        <v>112148</v>
      </c>
      <c r="G39" s="625">
        <v>126035</v>
      </c>
      <c r="H39" s="623">
        <v>111718</v>
      </c>
      <c r="I39" s="624">
        <v>112689</v>
      </c>
      <c r="J39" s="624">
        <v>129641</v>
      </c>
      <c r="K39" s="625">
        <v>146565</v>
      </c>
    </row>
    <row r="40" spans="1:11" s="594" customFormat="1" ht="13.2" x14ac:dyDescent="0.3">
      <c r="A40" s="621" t="s">
        <v>1691</v>
      </c>
      <c r="B40" s="626">
        <v>55325</v>
      </c>
      <c r="C40" s="626">
        <v>70955</v>
      </c>
      <c r="D40" s="627">
        <v>12940</v>
      </c>
      <c r="E40" s="628">
        <v>13288</v>
      </c>
      <c r="F40" s="628">
        <v>12496</v>
      </c>
      <c r="G40" s="629">
        <v>16601</v>
      </c>
      <c r="H40" s="627">
        <v>15892</v>
      </c>
      <c r="I40" s="628">
        <v>17769</v>
      </c>
      <c r="J40" s="628">
        <v>16612</v>
      </c>
      <c r="K40" s="629">
        <v>20682</v>
      </c>
    </row>
    <row r="41" spans="1:11" s="594" customFormat="1" ht="21.6" x14ac:dyDescent="0.3">
      <c r="A41" s="621" t="s">
        <v>1692</v>
      </c>
      <c r="B41" s="626">
        <v>484548</v>
      </c>
      <c r="C41" s="626">
        <v>571568</v>
      </c>
      <c r="D41" s="627">
        <v>112146</v>
      </c>
      <c r="E41" s="628">
        <v>105122</v>
      </c>
      <c r="F41" s="628">
        <v>124644</v>
      </c>
      <c r="G41" s="629">
        <v>142636</v>
      </c>
      <c r="H41" s="627">
        <v>127610</v>
      </c>
      <c r="I41" s="628">
        <v>130458</v>
      </c>
      <c r="J41" s="628">
        <v>146252</v>
      </c>
      <c r="K41" s="629">
        <v>167248</v>
      </c>
    </row>
    <row r="42" spans="1:11" s="632" customFormat="1" x14ac:dyDescent="0.25">
      <c r="A42" s="630"/>
      <c r="B42" s="630"/>
      <c r="C42" s="630"/>
      <c r="D42" s="631"/>
      <c r="E42" s="631"/>
      <c r="F42" s="631"/>
      <c r="G42" s="631"/>
      <c r="H42" s="631"/>
      <c r="I42" s="631"/>
      <c r="J42" s="631"/>
      <c r="K42" s="631"/>
    </row>
    <row r="43" spans="1:11" s="638" customFormat="1" x14ac:dyDescent="0.3">
      <c r="A43" s="633" t="s">
        <v>1693</v>
      </c>
      <c r="B43" s="634">
        <v>18430</v>
      </c>
      <c r="C43" s="634">
        <v>21306</v>
      </c>
      <c r="D43" s="635">
        <v>4069</v>
      </c>
      <c r="E43" s="636">
        <v>4685</v>
      </c>
      <c r="F43" s="636">
        <v>5389</v>
      </c>
      <c r="G43" s="637">
        <v>4287</v>
      </c>
      <c r="H43" s="635">
        <v>4565</v>
      </c>
      <c r="I43" s="636">
        <v>5666</v>
      </c>
      <c r="J43" s="636">
        <v>6051</v>
      </c>
      <c r="K43" s="637">
        <v>5024</v>
      </c>
    </row>
    <row r="44" spans="1:11" x14ac:dyDescent="0.3">
      <c r="A44" s="639"/>
      <c r="B44" s="639"/>
      <c r="C44" s="639"/>
    </row>
    <row r="45" spans="1:11" x14ac:dyDescent="0.3">
      <c r="A45" s="640" t="s">
        <v>1694</v>
      </c>
    </row>
  </sheetData>
  <mergeCells count="7">
    <mergeCell ref="A1:E1"/>
    <mergeCell ref="A2:K2"/>
    <mergeCell ref="J3:K3"/>
    <mergeCell ref="A4:A5"/>
    <mergeCell ref="B4:C4"/>
    <mergeCell ref="D4:G4"/>
    <mergeCell ref="H4:K4"/>
  </mergeCells>
  <hyperlinks>
    <hyperlink ref="A1" location="CONTENT!A1" display="Back to Table of Contents" xr:uid="{4EB3B4CE-4518-4A8A-A218-8470A6AB1F9A}"/>
    <hyperlink ref="A1:E1" location="CONTENT!B90" display="Back to Table of Contents" xr:uid="{146480C6-90AF-482F-8882-3EAC1947CEB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E4F0-EAC0-4EE2-8584-FC0C63FA73BC}">
  <dimension ref="A1:K25"/>
  <sheetViews>
    <sheetView workbookViewId="0">
      <selection sqref="A1:G1"/>
    </sheetView>
  </sheetViews>
  <sheetFormatPr defaultColWidth="9.59765625" defaultRowHeight="15.6" x14ac:dyDescent="0.3"/>
  <cols>
    <col min="1" max="1" width="23.69921875" style="273" customWidth="1"/>
    <col min="2" max="2" width="11.09765625" style="273" customWidth="1"/>
    <col min="3" max="3" width="12.3984375" style="273" customWidth="1"/>
    <col min="4" max="5" width="11.3984375" style="273" customWidth="1"/>
    <col min="6" max="6" width="10" style="273" customWidth="1"/>
    <col min="7" max="7" width="12.3984375" style="273" customWidth="1"/>
    <col min="8" max="9" width="11.3984375" style="273" customWidth="1"/>
    <col min="10" max="10" width="9.8984375" style="273" customWidth="1"/>
    <col min="11" max="11" width="5.5" style="273" customWidth="1"/>
    <col min="12" max="16384" width="9.59765625" style="273"/>
  </cols>
  <sheetData>
    <row r="1" spans="1:10" x14ac:dyDescent="0.3">
      <c r="A1" s="5863" t="s">
        <v>0</v>
      </c>
      <c r="B1" s="5863"/>
      <c r="C1" s="5863"/>
      <c r="D1" s="5863"/>
      <c r="E1" s="5863"/>
      <c r="F1" s="5863"/>
      <c r="G1" s="5863"/>
    </row>
    <row r="2" spans="1:10" ht="24" customHeight="1" x14ac:dyDescent="0.3">
      <c r="A2" s="270" t="s">
        <v>331</v>
      </c>
    </row>
    <row r="3" spans="1:10" ht="20.25" customHeight="1" x14ac:dyDescent="0.3">
      <c r="A3" s="4904" t="s">
        <v>332</v>
      </c>
    </row>
    <row r="4" spans="1:10" ht="12" customHeight="1" thickBot="1" x14ac:dyDescent="0.35">
      <c r="B4" s="4566"/>
    </row>
    <row r="5" spans="1:10" ht="26.25" customHeight="1" thickBot="1" x14ac:dyDescent="0.35">
      <c r="A5" s="4905"/>
      <c r="B5" s="280" t="s">
        <v>333</v>
      </c>
      <c r="C5" s="4117" t="s">
        <v>334</v>
      </c>
      <c r="D5" s="4117"/>
      <c r="E5" s="4118"/>
      <c r="F5" s="4119"/>
      <c r="G5" s="4117" t="s">
        <v>335</v>
      </c>
      <c r="H5" s="4117"/>
      <c r="I5" s="4118"/>
      <c r="J5" s="4119"/>
    </row>
    <row r="6" spans="1:10" ht="33.75" customHeight="1" thickBot="1" x14ac:dyDescent="0.35">
      <c r="A6" s="4779" t="s">
        <v>315</v>
      </c>
      <c r="B6" s="4906" t="s">
        <v>336</v>
      </c>
      <c r="C6" s="4120" t="s">
        <v>223</v>
      </c>
      <c r="D6" s="4121" t="s">
        <v>63</v>
      </c>
      <c r="E6" s="4122" t="s">
        <v>224</v>
      </c>
      <c r="F6" s="4123" t="s">
        <v>337</v>
      </c>
      <c r="G6" s="4120" t="s">
        <v>223</v>
      </c>
      <c r="H6" s="4121" t="s">
        <v>63</v>
      </c>
      <c r="I6" s="4122" t="s">
        <v>224</v>
      </c>
      <c r="J6" s="4123" t="s">
        <v>338</v>
      </c>
    </row>
    <row r="7" spans="1:10" ht="23.4" customHeight="1" x14ac:dyDescent="0.3">
      <c r="A7" s="4897" t="s">
        <v>318</v>
      </c>
      <c r="B7" s="4907">
        <v>40.4</v>
      </c>
      <c r="C7" s="4124">
        <v>110277</v>
      </c>
      <c r="D7" s="4125">
        <v>54833</v>
      </c>
      <c r="E7" s="4125">
        <v>55444</v>
      </c>
      <c r="F7" s="4126">
        <v>2729.628712871287</v>
      </c>
      <c r="G7" s="4124">
        <v>109157</v>
      </c>
      <c r="H7" s="4125">
        <v>54272</v>
      </c>
      <c r="I7" s="4125">
        <v>54885</v>
      </c>
      <c r="J7" s="4126">
        <v>2701.9059405940593</v>
      </c>
    </row>
    <row r="8" spans="1:10" ht="23.4" customHeight="1" x14ac:dyDescent="0.3">
      <c r="A8" s="4751" t="s">
        <v>319</v>
      </c>
      <c r="B8" s="4859">
        <v>179.6</v>
      </c>
      <c r="C8" s="4127">
        <v>141607</v>
      </c>
      <c r="D8" s="4072">
        <v>70108</v>
      </c>
      <c r="E8" s="4072">
        <v>71499</v>
      </c>
      <c r="F8" s="4128">
        <v>788.45768374164811</v>
      </c>
      <c r="G8" s="4127">
        <v>141639</v>
      </c>
      <c r="H8" s="4072">
        <v>70036</v>
      </c>
      <c r="I8" s="4072">
        <v>71603</v>
      </c>
      <c r="J8" s="4128">
        <v>788.63585746102456</v>
      </c>
    </row>
    <row r="9" spans="1:10" ht="23.4" customHeight="1" x14ac:dyDescent="0.3">
      <c r="A9" s="4751" t="s">
        <v>320</v>
      </c>
      <c r="B9" s="4859">
        <v>154.30000000000001</v>
      </c>
      <c r="C9" s="4127">
        <v>111075</v>
      </c>
      <c r="D9" s="4072">
        <v>54805</v>
      </c>
      <c r="E9" s="4072">
        <v>56270</v>
      </c>
      <c r="F9" s="4128">
        <v>719.86390149060264</v>
      </c>
      <c r="G9" s="4127">
        <v>110852</v>
      </c>
      <c r="H9" s="4072">
        <v>54672</v>
      </c>
      <c r="I9" s="4072">
        <v>56180</v>
      </c>
      <c r="J9" s="4128">
        <v>718.41866493843156</v>
      </c>
    </row>
    <row r="10" spans="1:10" ht="23.4" customHeight="1" x14ac:dyDescent="0.3">
      <c r="A10" s="4751" t="s">
        <v>321</v>
      </c>
      <c r="B10" s="4859">
        <v>298.8</v>
      </c>
      <c r="C10" s="4127">
        <v>138463</v>
      </c>
      <c r="D10" s="4072">
        <v>68354</v>
      </c>
      <c r="E10" s="4072">
        <v>70109</v>
      </c>
      <c r="F10" s="4128">
        <v>463.39692101740292</v>
      </c>
      <c r="G10" s="4127">
        <v>138282</v>
      </c>
      <c r="H10" s="4072">
        <v>68218</v>
      </c>
      <c r="I10" s="4072">
        <v>70064</v>
      </c>
      <c r="J10" s="4128">
        <v>462.7911646586345</v>
      </c>
    </row>
    <row r="11" spans="1:10" ht="23.4" customHeight="1" x14ac:dyDescent="0.3">
      <c r="A11" s="4751" t="s">
        <v>322</v>
      </c>
      <c r="B11" s="4859">
        <v>261.3</v>
      </c>
      <c r="C11" s="4127">
        <v>111468</v>
      </c>
      <c r="D11" s="4072">
        <v>54976</v>
      </c>
      <c r="E11" s="4072">
        <v>56492</v>
      </c>
      <c r="F11" s="4128">
        <v>426.59012629161879</v>
      </c>
      <c r="G11" s="4127">
        <v>111188</v>
      </c>
      <c r="H11" s="4072">
        <v>54743</v>
      </c>
      <c r="I11" s="4072">
        <v>56445</v>
      </c>
      <c r="J11" s="4128">
        <v>425.51856104094907</v>
      </c>
    </row>
    <row r="12" spans="1:10" ht="23.4" customHeight="1" x14ac:dyDescent="0.3">
      <c r="A12" s="4751" t="s">
        <v>323</v>
      </c>
      <c r="B12" s="4859">
        <v>246.2</v>
      </c>
      <c r="C12" s="4127">
        <v>67597</v>
      </c>
      <c r="D12" s="4072">
        <v>33710</v>
      </c>
      <c r="E12" s="4072">
        <v>33887</v>
      </c>
      <c r="F12" s="4128">
        <v>274.56133225020312</v>
      </c>
      <c r="G12" s="4127">
        <v>67363</v>
      </c>
      <c r="H12" s="4072">
        <v>33624</v>
      </c>
      <c r="I12" s="4072">
        <v>33739</v>
      </c>
      <c r="J12" s="4128">
        <v>273.61088545897644</v>
      </c>
    </row>
    <row r="13" spans="1:10" ht="23.4" customHeight="1" x14ac:dyDescent="0.3">
      <c r="A13" s="4751" t="s">
        <v>324</v>
      </c>
      <c r="B13" s="4859">
        <v>196.2</v>
      </c>
      <c r="C13" s="4127">
        <v>350048</v>
      </c>
      <c r="D13" s="4072">
        <v>171651</v>
      </c>
      <c r="E13" s="4072">
        <v>178397</v>
      </c>
      <c r="F13" s="4128">
        <v>1784.138634046891</v>
      </c>
      <c r="G13" s="4127">
        <v>348343</v>
      </c>
      <c r="H13" s="4072">
        <v>170713</v>
      </c>
      <c r="I13" s="4072">
        <v>177630</v>
      </c>
      <c r="J13" s="4128">
        <v>1775.4485219164119</v>
      </c>
    </row>
    <row r="14" spans="1:10" ht="23.4" customHeight="1" x14ac:dyDescent="0.3">
      <c r="A14" s="4751" t="s">
        <v>325</v>
      </c>
      <c r="B14" s="4859">
        <v>234.4</v>
      </c>
      <c r="C14" s="4127">
        <v>85566</v>
      </c>
      <c r="D14" s="4072">
        <v>42898</v>
      </c>
      <c r="E14" s="4072">
        <v>42668</v>
      </c>
      <c r="F14" s="4128">
        <v>365.04266211604096</v>
      </c>
      <c r="G14" s="4127">
        <v>85639</v>
      </c>
      <c r="H14" s="4072">
        <v>42896</v>
      </c>
      <c r="I14" s="4072">
        <v>42743</v>
      </c>
      <c r="J14" s="4128">
        <v>365.35409556313994</v>
      </c>
    </row>
    <row r="15" spans="1:10" ht="23.4" customHeight="1" thickBot="1" x14ac:dyDescent="0.35">
      <c r="A15" s="4751" t="s">
        <v>326</v>
      </c>
      <c r="B15" s="4859">
        <v>257.2</v>
      </c>
      <c r="C15" s="4129">
        <v>88328</v>
      </c>
      <c r="D15" s="4072">
        <v>45515</v>
      </c>
      <c r="E15" s="4072">
        <v>42813</v>
      </c>
      <c r="F15" s="4130">
        <v>343.42146189735615</v>
      </c>
      <c r="G15" s="4129">
        <v>88782</v>
      </c>
      <c r="H15" s="4072">
        <v>45721</v>
      </c>
      <c r="I15" s="4072">
        <v>43061</v>
      </c>
      <c r="J15" s="4130">
        <v>345.18662519440124</v>
      </c>
    </row>
    <row r="16" spans="1:10" s="4085" customFormat="1" ht="23.4" customHeight="1" x14ac:dyDescent="0.3">
      <c r="A16" s="4897" t="s">
        <v>327</v>
      </c>
      <c r="B16" s="4908">
        <v>1868.4000000000003</v>
      </c>
      <c r="C16" s="4131">
        <v>1204429</v>
      </c>
      <c r="D16" s="4132">
        <v>596850</v>
      </c>
      <c r="E16" s="4133">
        <v>607579</v>
      </c>
      <c r="F16" s="4134">
        <v>644.63123528152414</v>
      </c>
      <c r="G16" s="4131">
        <v>1201245</v>
      </c>
      <c r="H16" s="4132">
        <v>594895</v>
      </c>
      <c r="I16" s="4132">
        <v>606350</v>
      </c>
      <c r="J16" s="4128">
        <v>642.92710340398196</v>
      </c>
    </row>
    <row r="17" spans="1:11" s="4085" customFormat="1" ht="23.4" customHeight="1" thickBot="1" x14ac:dyDescent="0.35">
      <c r="A17" s="4909" t="s">
        <v>328</v>
      </c>
      <c r="B17" s="4910">
        <v>110.1</v>
      </c>
      <c r="C17" s="4135">
        <v>43888</v>
      </c>
      <c r="D17" s="4136">
        <v>21435</v>
      </c>
      <c r="E17" s="4137">
        <v>22453</v>
      </c>
      <c r="F17" s="4130">
        <v>398.61943687556771</v>
      </c>
      <c r="G17" s="4135">
        <v>44204</v>
      </c>
      <c r="H17" s="4136">
        <v>21584</v>
      </c>
      <c r="I17" s="4137">
        <v>22620</v>
      </c>
      <c r="J17" s="4130">
        <v>401.48955495004543</v>
      </c>
    </row>
    <row r="18" spans="1:11" s="4085" customFormat="1" ht="23.4" customHeight="1" thickBot="1" x14ac:dyDescent="0.35">
      <c r="A18" s="4911" t="s">
        <v>232</v>
      </c>
      <c r="B18" s="4912">
        <v>1978.5000000000002</v>
      </c>
      <c r="C18" s="4138">
        <v>1248317</v>
      </c>
      <c r="D18" s="4139">
        <v>618285</v>
      </c>
      <c r="E18" s="4140">
        <v>630032</v>
      </c>
      <c r="F18" s="4141">
        <v>630.94111700783412</v>
      </c>
      <c r="G18" s="4138">
        <v>1245449</v>
      </c>
      <c r="H18" s="4142">
        <v>616479</v>
      </c>
      <c r="I18" s="4143">
        <v>628970</v>
      </c>
      <c r="J18" s="4141">
        <v>629.49153399039665</v>
      </c>
    </row>
    <row r="19" spans="1:11" ht="17.100000000000001" customHeight="1" x14ac:dyDescent="0.3">
      <c r="A19" s="4624" t="s">
        <v>339</v>
      </c>
      <c r="B19" s="278"/>
      <c r="C19" s="278"/>
      <c r="D19" s="278"/>
      <c r="E19" s="278"/>
      <c r="F19" s="278"/>
      <c r="G19" s="278"/>
      <c r="H19" s="278"/>
      <c r="I19" s="278"/>
      <c r="J19" s="278"/>
      <c r="K19" s="278"/>
    </row>
    <row r="20" spans="1:11" ht="17.100000000000001" customHeight="1" x14ac:dyDescent="0.3">
      <c r="A20" s="277" t="s">
        <v>340</v>
      </c>
      <c r="B20" s="278"/>
      <c r="C20" s="278"/>
      <c r="D20" s="278"/>
      <c r="E20" s="278"/>
      <c r="F20" s="278"/>
      <c r="G20" s="278"/>
      <c r="H20" s="278"/>
      <c r="I20" s="278"/>
      <c r="J20" s="278"/>
      <c r="K20" s="278"/>
    </row>
    <row r="21" spans="1:11" ht="16.2" x14ac:dyDescent="0.3">
      <c r="A21" s="278" t="s">
        <v>341</v>
      </c>
      <c r="B21" s="278"/>
      <c r="C21" s="278"/>
      <c r="D21" s="278"/>
      <c r="E21" s="278"/>
      <c r="F21" s="278"/>
      <c r="G21" s="278"/>
      <c r="H21" s="278"/>
      <c r="I21" s="278"/>
      <c r="J21" s="278"/>
      <c r="K21" s="278"/>
    </row>
    <row r="25" spans="1:11" x14ac:dyDescent="0.3">
      <c r="A25" s="4144"/>
    </row>
  </sheetData>
  <mergeCells count="1">
    <mergeCell ref="A1:G1"/>
  </mergeCells>
  <hyperlinks>
    <hyperlink ref="A1:G1" location="CONTENT!B4" display="Back to table of contents" xr:uid="{5EB64BE6-2E5A-43A5-879E-FAA7F802C455}"/>
    <hyperlink ref="A1" location="CONTENT!A1" display="Back to table of contents" xr:uid="{B672501C-D37B-44C4-816E-C639A615EA82}"/>
  </hyperlinks>
  <pageMargins left="0.86614173228346503" right="0.511811023622047" top="0.82677165354330695" bottom="0.74803149606299202" header="0.511811023622047" footer="0.511811023622047"/>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FDEF-CB0D-47FE-9A3E-040E05E16074}">
  <dimension ref="A1:K45"/>
  <sheetViews>
    <sheetView workbookViewId="0">
      <selection sqref="A1:E1"/>
    </sheetView>
  </sheetViews>
  <sheetFormatPr defaultColWidth="8" defaultRowHeight="12.6" x14ac:dyDescent="0.3"/>
  <cols>
    <col min="1" max="1" width="24.59765625" style="593" customWidth="1"/>
    <col min="2" max="3" width="5.8984375" style="653" customWidth="1"/>
    <col min="4" max="11" width="5.8984375" style="593" customWidth="1"/>
    <col min="12" max="16384" width="8" style="593"/>
  </cols>
  <sheetData>
    <row r="1" spans="1:11" ht="14.4" x14ac:dyDescent="0.3">
      <c r="A1" s="6084" t="s">
        <v>1649</v>
      </c>
      <c r="B1" s="6084"/>
      <c r="C1" s="6084"/>
      <c r="D1" s="6084"/>
      <c r="E1" s="6084"/>
    </row>
    <row r="2" spans="1:11" s="594" customFormat="1" ht="16.2" x14ac:dyDescent="0.3">
      <c r="A2" s="6110" t="s">
        <v>1695</v>
      </c>
      <c r="B2" s="6110"/>
      <c r="C2" s="6110"/>
      <c r="D2" s="6110"/>
      <c r="E2" s="6110"/>
      <c r="F2" s="6110"/>
      <c r="G2" s="6110"/>
      <c r="H2" s="6110"/>
      <c r="I2" s="6110"/>
      <c r="J2" s="6110"/>
      <c r="K2" s="6110"/>
    </row>
    <row r="3" spans="1:11" s="594" customFormat="1" ht="13.2" x14ac:dyDescent="0.3">
      <c r="A3" s="596"/>
      <c r="B3" s="642"/>
      <c r="C3" s="642"/>
      <c r="H3" s="643"/>
      <c r="K3" s="643" t="s">
        <v>1696</v>
      </c>
    </row>
    <row r="4" spans="1:11" s="594" customFormat="1" ht="20.399999999999999" customHeight="1" x14ac:dyDescent="0.3">
      <c r="A4" s="6102" t="s">
        <v>1651</v>
      </c>
      <c r="B4" s="6111" t="s">
        <v>1652</v>
      </c>
      <c r="C4" s="6105"/>
      <c r="D4" s="6107" t="s">
        <v>1697</v>
      </c>
      <c r="E4" s="6108"/>
      <c r="F4" s="6108"/>
      <c r="G4" s="6109"/>
      <c r="H4" s="6107" t="s">
        <v>1698</v>
      </c>
      <c r="I4" s="6108"/>
      <c r="J4" s="6108"/>
      <c r="K4" s="6109"/>
    </row>
    <row r="5" spans="1:11" s="594" customFormat="1" ht="13.2" x14ac:dyDescent="0.3">
      <c r="A5" s="6103"/>
      <c r="B5" s="644" t="s">
        <v>1697</v>
      </c>
      <c r="C5" s="644" t="s">
        <v>1699</v>
      </c>
      <c r="D5" s="599" t="s">
        <v>1655</v>
      </c>
      <c r="E5" s="599" t="s">
        <v>1656</v>
      </c>
      <c r="F5" s="599" t="s">
        <v>1657</v>
      </c>
      <c r="G5" s="599" t="s">
        <v>1658</v>
      </c>
      <c r="H5" s="599" t="s">
        <v>1655</v>
      </c>
      <c r="I5" s="599" t="s">
        <v>1656</v>
      </c>
      <c r="J5" s="599" t="s">
        <v>1657</v>
      </c>
      <c r="K5" s="599" t="s">
        <v>1658</v>
      </c>
    </row>
    <row r="6" spans="1:11" s="594" customFormat="1" ht="13.2" x14ac:dyDescent="0.3">
      <c r="A6" s="600" t="s">
        <v>1659</v>
      </c>
      <c r="B6" s="645">
        <v>25561</v>
      </c>
      <c r="C6" s="645">
        <v>29343</v>
      </c>
      <c r="D6" s="645">
        <v>4475</v>
      </c>
      <c r="E6" s="646">
        <v>5384</v>
      </c>
      <c r="F6" s="646">
        <v>6926</v>
      </c>
      <c r="G6" s="647">
        <v>8776</v>
      </c>
      <c r="H6" s="645">
        <v>5602</v>
      </c>
      <c r="I6" s="646">
        <v>6813</v>
      </c>
      <c r="J6" s="646">
        <v>8409</v>
      </c>
      <c r="K6" s="647">
        <v>8518</v>
      </c>
    </row>
    <row r="7" spans="1:11" s="594" customFormat="1" ht="13.2" x14ac:dyDescent="0.3">
      <c r="A7" s="606" t="s">
        <v>1660</v>
      </c>
      <c r="B7" s="608">
        <v>2719</v>
      </c>
      <c r="C7" s="608">
        <v>2144</v>
      </c>
      <c r="D7" s="608">
        <v>465</v>
      </c>
      <c r="E7" s="609">
        <v>511</v>
      </c>
      <c r="F7" s="609">
        <v>661</v>
      </c>
      <c r="G7" s="610">
        <v>1082</v>
      </c>
      <c r="H7" s="608">
        <v>367</v>
      </c>
      <c r="I7" s="609">
        <v>404</v>
      </c>
      <c r="J7" s="609">
        <v>520</v>
      </c>
      <c r="K7" s="610">
        <v>853</v>
      </c>
    </row>
    <row r="8" spans="1:11" s="594" customFormat="1" ht="13.2" x14ac:dyDescent="0.3">
      <c r="A8" s="606" t="s">
        <v>1661</v>
      </c>
      <c r="B8" s="608">
        <v>22842</v>
      </c>
      <c r="C8" s="608">
        <v>27199</v>
      </c>
      <c r="D8" s="608">
        <v>4010</v>
      </c>
      <c r="E8" s="609">
        <v>4873</v>
      </c>
      <c r="F8" s="609">
        <v>6265</v>
      </c>
      <c r="G8" s="610">
        <v>7694</v>
      </c>
      <c r="H8" s="608">
        <v>5235</v>
      </c>
      <c r="I8" s="609">
        <v>6409</v>
      </c>
      <c r="J8" s="609">
        <v>7889</v>
      </c>
      <c r="K8" s="610">
        <v>7666</v>
      </c>
    </row>
    <row r="9" spans="1:11" s="594" customFormat="1" ht="13.2" x14ac:dyDescent="0.3">
      <c r="A9" s="600" t="s">
        <v>1662</v>
      </c>
      <c r="B9" s="603">
        <v>1953</v>
      </c>
      <c r="C9" s="603">
        <v>2286</v>
      </c>
      <c r="D9" s="603">
        <v>406</v>
      </c>
      <c r="E9" s="604">
        <v>512</v>
      </c>
      <c r="F9" s="604">
        <v>507</v>
      </c>
      <c r="G9" s="605">
        <v>528</v>
      </c>
      <c r="H9" s="603">
        <v>467</v>
      </c>
      <c r="I9" s="604">
        <v>597</v>
      </c>
      <c r="J9" s="604">
        <v>625</v>
      </c>
      <c r="K9" s="605">
        <v>597</v>
      </c>
    </row>
    <row r="10" spans="1:11" s="594" customFormat="1" ht="13.2" x14ac:dyDescent="0.3">
      <c r="A10" s="600" t="s">
        <v>1663</v>
      </c>
      <c r="B10" s="603">
        <v>73259</v>
      </c>
      <c r="C10" s="603">
        <v>76868</v>
      </c>
      <c r="D10" s="603">
        <v>13066</v>
      </c>
      <c r="E10" s="604">
        <v>16338</v>
      </c>
      <c r="F10" s="604">
        <v>20306</v>
      </c>
      <c r="G10" s="605">
        <v>23548</v>
      </c>
      <c r="H10" s="603">
        <v>13548</v>
      </c>
      <c r="I10" s="604">
        <v>17064</v>
      </c>
      <c r="J10" s="604">
        <v>21490</v>
      </c>
      <c r="K10" s="605">
        <v>24766</v>
      </c>
    </row>
    <row r="11" spans="1:11" s="594" customFormat="1" ht="13.2" x14ac:dyDescent="0.3">
      <c r="A11" s="606" t="s">
        <v>1664</v>
      </c>
      <c r="B11" s="608">
        <v>1632</v>
      </c>
      <c r="C11" s="608">
        <v>1324</v>
      </c>
      <c r="D11" s="608">
        <v>287</v>
      </c>
      <c r="E11" s="609">
        <v>451</v>
      </c>
      <c r="F11" s="609">
        <v>449</v>
      </c>
      <c r="G11" s="610">
        <v>445</v>
      </c>
      <c r="H11" s="608">
        <v>232</v>
      </c>
      <c r="I11" s="609">
        <v>366</v>
      </c>
      <c r="J11" s="609">
        <v>364</v>
      </c>
      <c r="K11" s="610">
        <v>361</v>
      </c>
    </row>
    <row r="12" spans="1:11" s="594" customFormat="1" ht="13.2" x14ac:dyDescent="0.3">
      <c r="A12" s="606" t="s">
        <v>1665</v>
      </c>
      <c r="B12" s="608">
        <v>31249</v>
      </c>
      <c r="C12" s="608">
        <v>33039</v>
      </c>
      <c r="D12" s="608">
        <v>4627</v>
      </c>
      <c r="E12" s="609">
        <v>6028</v>
      </c>
      <c r="F12" s="609">
        <v>8335</v>
      </c>
      <c r="G12" s="610">
        <v>12259</v>
      </c>
      <c r="H12" s="608">
        <v>4893</v>
      </c>
      <c r="I12" s="609">
        <v>6262</v>
      </c>
      <c r="J12" s="609">
        <v>9068</v>
      </c>
      <c r="K12" s="610">
        <v>12816</v>
      </c>
    </row>
    <row r="13" spans="1:11" s="594" customFormat="1" ht="13.2" x14ac:dyDescent="0.3">
      <c r="A13" s="606" t="s">
        <v>1666</v>
      </c>
      <c r="B13" s="608">
        <v>13580</v>
      </c>
      <c r="C13" s="608">
        <v>13772</v>
      </c>
      <c r="D13" s="608">
        <v>2226</v>
      </c>
      <c r="E13" s="609">
        <v>3850</v>
      </c>
      <c r="F13" s="609">
        <v>3787</v>
      </c>
      <c r="G13" s="610">
        <v>3717</v>
      </c>
      <c r="H13" s="608">
        <v>2232</v>
      </c>
      <c r="I13" s="609">
        <v>3797</v>
      </c>
      <c r="J13" s="609">
        <v>3781</v>
      </c>
      <c r="K13" s="610">
        <v>3962</v>
      </c>
    </row>
    <row r="14" spans="1:11" s="594" customFormat="1" ht="13.2" x14ac:dyDescent="0.3">
      <c r="A14" s="606" t="s">
        <v>1661</v>
      </c>
      <c r="B14" s="608">
        <v>26798</v>
      </c>
      <c r="C14" s="608">
        <v>28734</v>
      </c>
      <c r="D14" s="608">
        <v>5926</v>
      </c>
      <c r="E14" s="609">
        <v>6010</v>
      </c>
      <c r="F14" s="609">
        <v>7736</v>
      </c>
      <c r="G14" s="610">
        <v>7127</v>
      </c>
      <c r="H14" s="608">
        <v>6191</v>
      </c>
      <c r="I14" s="609">
        <v>6639</v>
      </c>
      <c r="J14" s="609">
        <v>8276</v>
      </c>
      <c r="K14" s="610">
        <v>7627</v>
      </c>
    </row>
    <row r="15" spans="1:11" s="594" customFormat="1" ht="21.6" x14ac:dyDescent="0.3">
      <c r="A15" s="600" t="s">
        <v>1667</v>
      </c>
      <c r="B15" s="603">
        <v>7538</v>
      </c>
      <c r="C15" s="603">
        <v>7962</v>
      </c>
      <c r="D15" s="603">
        <v>2090</v>
      </c>
      <c r="E15" s="604">
        <v>1613</v>
      </c>
      <c r="F15" s="604">
        <v>1744</v>
      </c>
      <c r="G15" s="605">
        <v>2092</v>
      </c>
      <c r="H15" s="603">
        <v>2575</v>
      </c>
      <c r="I15" s="604">
        <v>1647</v>
      </c>
      <c r="J15" s="604">
        <v>1703</v>
      </c>
      <c r="K15" s="605">
        <v>2037</v>
      </c>
    </row>
    <row r="16" spans="1:11" s="594" customFormat="1" ht="32.4" x14ac:dyDescent="0.3">
      <c r="A16" s="600" t="s">
        <v>1668</v>
      </c>
      <c r="B16" s="603">
        <v>1803</v>
      </c>
      <c r="C16" s="603">
        <v>1747</v>
      </c>
      <c r="D16" s="603">
        <v>449</v>
      </c>
      <c r="E16" s="604">
        <v>455</v>
      </c>
      <c r="F16" s="604">
        <v>449</v>
      </c>
      <c r="G16" s="605">
        <v>449</v>
      </c>
      <c r="H16" s="603">
        <v>435</v>
      </c>
      <c r="I16" s="604">
        <v>463</v>
      </c>
      <c r="J16" s="604">
        <v>429</v>
      </c>
      <c r="K16" s="605">
        <v>420</v>
      </c>
    </row>
    <row r="17" spans="1:11" s="594" customFormat="1" ht="13.2" x14ac:dyDescent="0.3">
      <c r="A17" s="600" t="s">
        <v>1669</v>
      </c>
      <c r="B17" s="603">
        <v>29084</v>
      </c>
      <c r="C17" s="603">
        <v>34504</v>
      </c>
      <c r="D17" s="603">
        <v>6207</v>
      </c>
      <c r="E17" s="604">
        <v>6426</v>
      </c>
      <c r="F17" s="604">
        <v>8131</v>
      </c>
      <c r="G17" s="605">
        <v>8320</v>
      </c>
      <c r="H17" s="603">
        <v>8049</v>
      </c>
      <c r="I17" s="604">
        <v>8125</v>
      </c>
      <c r="J17" s="604">
        <v>8866</v>
      </c>
      <c r="K17" s="605">
        <v>9464</v>
      </c>
    </row>
    <row r="18" spans="1:11" s="594" customFormat="1" ht="21.6" x14ac:dyDescent="0.3">
      <c r="A18" s="600" t="s">
        <v>1670</v>
      </c>
      <c r="B18" s="603">
        <v>62958</v>
      </c>
      <c r="C18" s="603">
        <v>67369</v>
      </c>
      <c r="D18" s="603">
        <v>12570</v>
      </c>
      <c r="E18" s="604">
        <v>14240</v>
      </c>
      <c r="F18" s="604">
        <v>15816</v>
      </c>
      <c r="G18" s="605">
        <v>20332</v>
      </c>
      <c r="H18" s="603">
        <v>13639</v>
      </c>
      <c r="I18" s="604">
        <v>15113</v>
      </c>
      <c r="J18" s="604">
        <v>16791</v>
      </c>
      <c r="K18" s="605">
        <v>21827</v>
      </c>
    </row>
    <row r="19" spans="1:11" s="594" customFormat="1" ht="13.2" x14ac:dyDescent="0.3">
      <c r="A19" s="611" t="s">
        <v>1671</v>
      </c>
      <c r="B19" s="608">
        <v>60381</v>
      </c>
      <c r="C19" s="608">
        <v>64581</v>
      </c>
      <c r="D19" s="608">
        <v>12089</v>
      </c>
      <c r="E19" s="609">
        <v>13687</v>
      </c>
      <c r="F19" s="609">
        <v>15163</v>
      </c>
      <c r="G19" s="610">
        <v>19442</v>
      </c>
      <c r="H19" s="608">
        <v>13120</v>
      </c>
      <c r="I19" s="609">
        <v>14507</v>
      </c>
      <c r="J19" s="609">
        <v>16090</v>
      </c>
      <c r="K19" s="610">
        <v>20864</v>
      </c>
    </row>
    <row r="20" spans="1:11" s="594" customFormat="1" ht="13.2" x14ac:dyDescent="0.3">
      <c r="A20" s="600" t="s">
        <v>1672</v>
      </c>
      <c r="B20" s="603">
        <v>29290</v>
      </c>
      <c r="C20" s="603">
        <v>32171</v>
      </c>
      <c r="D20" s="603">
        <v>6837</v>
      </c>
      <c r="E20" s="604">
        <v>5983</v>
      </c>
      <c r="F20" s="604">
        <v>7671</v>
      </c>
      <c r="G20" s="605">
        <v>8798</v>
      </c>
      <c r="H20" s="603">
        <v>7480</v>
      </c>
      <c r="I20" s="604">
        <v>6489</v>
      </c>
      <c r="J20" s="604">
        <v>8371</v>
      </c>
      <c r="K20" s="605">
        <v>9832</v>
      </c>
    </row>
    <row r="21" spans="1:11" s="594" customFormat="1" ht="21.6" x14ac:dyDescent="0.3">
      <c r="A21" s="600" t="s">
        <v>1673</v>
      </c>
      <c r="B21" s="603">
        <v>39257</v>
      </c>
      <c r="C21" s="603">
        <v>43501</v>
      </c>
      <c r="D21" s="603">
        <v>9227</v>
      </c>
      <c r="E21" s="604">
        <v>7982</v>
      </c>
      <c r="F21" s="604">
        <v>9762</v>
      </c>
      <c r="G21" s="605">
        <v>12285</v>
      </c>
      <c r="H21" s="603">
        <v>11091</v>
      </c>
      <c r="I21" s="604">
        <v>9650</v>
      </c>
      <c r="J21" s="604">
        <v>9898</v>
      </c>
      <c r="K21" s="605">
        <v>12862</v>
      </c>
    </row>
    <row r="22" spans="1:11" x14ac:dyDescent="0.3">
      <c r="A22" s="600" t="s">
        <v>1674</v>
      </c>
      <c r="B22" s="603">
        <v>24022</v>
      </c>
      <c r="C22" s="603">
        <v>25415</v>
      </c>
      <c r="D22" s="603">
        <v>5840</v>
      </c>
      <c r="E22" s="604">
        <v>6029</v>
      </c>
      <c r="F22" s="604">
        <v>5833</v>
      </c>
      <c r="G22" s="605">
        <v>6320</v>
      </c>
      <c r="H22" s="603">
        <v>6148</v>
      </c>
      <c r="I22" s="604">
        <v>6595</v>
      </c>
      <c r="J22" s="604">
        <v>6128</v>
      </c>
      <c r="K22" s="605">
        <v>6544</v>
      </c>
    </row>
    <row r="23" spans="1:11" s="594" customFormat="1" ht="13.2" x14ac:dyDescent="0.3">
      <c r="A23" s="600" t="s">
        <v>1675</v>
      </c>
      <c r="B23" s="603">
        <v>73646</v>
      </c>
      <c r="C23" s="603">
        <v>77191</v>
      </c>
      <c r="D23" s="603">
        <v>18193</v>
      </c>
      <c r="E23" s="604">
        <v>17811</v>
      </c>
      <c r="F23" s="604">
        <v>18110</v>
      </c>
      <c r="G23" s="605">
        <v>19533</v>
      </c>
      <c r="H23" s="603">
        <v>18946</v>
      </c>
      <c r="I23" s="604">
        <v>18801</v>
      </c>
      <c r="J23" s="604">
        <v>19177</v>
      </c>
      <c r="K23" s="605">
        <v>20268</v>
      </c>
    </row>
    <row r="24" spans="1:11" s="594" customFormat="1" ht="13.2" x14ac:dyDescent="0.3">
      <c r="A24" s="611" t="s">
        <v>1676</v>
      </c>
      <c r="B24" s="608">
        <v>40515</v>
      </c>
      <c r="C24" s="608">
        <v>42349</v>
      </c>
      <c r="D24" s="608">
        <v>10244</v>
      </c>
      <c r="E24" s="609">
        <v>10001</v>
      </c>
      <c r="F24" s="609">
        <v>10036</v>
      </c>
      <c r="G24" s="610">
        <v>10234</v>
      </c>
      <c r="H24" s="608">
        <v>10657</v>
      </c>
      <c r="I24" s="609">
        <v>10524</v>
      </c>
      <c r="J24" s="609">
        <v>10534</v>
      </c>
      <c r="K24" s="610">
        <v>10634</v>
      </c>
    </row>
    <row r="25" spans="1:11" s="594" customFormat="1" ht="21.6" x14ac:dyDescent="0.3">
      <c r="A25" s="611" t="s">
        <v>1700</v>
      </c>
      <c r="B25" s="608">
        <v>3906</v>
      </c>
      <c r="C25" s="608">
        <v>4018</v>
      </c>
      <c r="D25" s="608">
        <v>949</v>
      </c>
      <c r="E25" s="609">
        <v>973</v>
      </c>
      <c r="F25" s="609">
        <v>984</v>
      </c>
      <c r="G25" s="610">
        <v>999</v>
      </c>
      <c r="H25" s="608">
        <v>994</v>
      </c>
      <c r="I25" s="609">
        <v>1004</v>
      </c>
      <c r="J25" s="609">
        <v>1009</v>
      </c>
      <c r="K25" s="610">
        <v>1010</v>
      </c>
    </row>
    <row r="26" spans="1:11" s="594" customFormat="1" ht="21.6" x14ac:dyDescent="0.3">
      <c r="A26" s="611" t="s">
        <v>1678</v>
      </c>
      <c r="B26" s="608">
        <v>10956</v>
      </c>
      <c r="C26" s="608">
        <v>11377</v>
      </c>
      <c r="D26" s="608">
        <v>2644</v>
      </c>
      <c r="E26" s="609">
        <v>2562</v>
      </c>
      <c r="F26" s="609">
        <v>2701</v>
      </c>
      <c r="G26" s="610">
        <v>3049</v>
      </c>
      <c r="H26" s="608">
        <v>2672</v>
      </c>
      <c r="I26" s="609">
        <v>2701</v>
      </c>
      <c r="J26" s="609">
        <v>2871</v>
      </c>
      <c r="K26" s="610">
        <v>3132</v>
      </c>
    </row>
    <row r="27" spans="1:11" s="594" customFormat="1" ht="13.2" x14ac:dyDescent="0.3">
      <c r="A27" s="611" t="s">
        <v>1679</v>
      </c>
      <c r="B27" s="608">
        <v>18270</v>
      </c>
      <c r="C27" s="608">
        <v>19447</v>
      </c>
      <c r="D27" s="608">
        <v>4355</v>
      </c>
      <c r="E27" s="609">
        <v>4274</v>
      </c>
      <c r="F27" s="609">
        <v>4390</v>
      </c>
      <c r="G27" s="610">
        <v>5251</v>
      </c>
      <c r="H27" s="608">
        <v>4621</v>
      </c>
      <c r="I27" s="609">
        <v>4571</v>
      </c>
      <c r="J27" s="609">
        <v>4763</v>
      </c>
      <c r="K27" s="610">
        <v>5491</v>
      </c>
    </row>
    <row r="28" spans="1:11" s="617" customFormat="1" ht="13.2" x14ac:dyDescent="0.3">
      <c r="A28" s="612" t="s">
        <v>1680</v>
      </c>
      <c r="B28" s="614">
        <v>14371</v>
      </c>
      <c r="C28" s="614">
        <v>15251</v>
      </c>
      <c r="D28" s="614">
        <v>3387</v>
      </c>
      <c r="E28" s="615">
        <v>3324</v>
      </c>
      <c r="F28" s="615">
        <v>3419</v>
      </c>
      <c r="G28" s="616">
        <v>4241</v>
      </c>
      <c r="H28" s="614">
        <v>3579</v>
      </c>
      <c r="I28" s="615">
        <v>3527</v>
      </c>
      <c r="J28" s="615">
        <v>3693</v>
      </c>
      <c r="K28" s="616">
        <v>4453</v>
      </c>
    </row>
    <row r="29" spans="1:11" s="594" customFormat="1" ht="13.2" x14ac:dyDescent="0.3">
      <c r="A29" s="600" t="s">
        <v>1681</v>
      </c>
      <c r="B29" s="603">
        <v>28607</v>
      </c>
      <c r="C29" s="603">
        <v>29584</v>
      </c>
      <c r="D29" s="603">
        <v>6976</v>
      </c>
      <c r="E29" s="604">
        <v>6151</v>
      </c>
      <c r="F29" s="604">
        <v>7619</v>
      </c>
      <c r="G29" s="605">
        <v>7860</v>
      </c>
      <c r="H29" s="603">
        <v>7278</v>
      </c>
      <c r="I29" s="604">
        <v>6639</v>
      </c>
      <c r="J29" s="604">
        <v>7755</v>
      </c>
      <c r="K29" s="605">
        <v>7912</v>
      </c>
    </row>
    <row r="30" spans="1:11" s="594" customFormat="1" ht="13.2" x14ac:dyDescent="0.3">
      <c r="A30" s="648" t="s">
        <v>1682</v>
      </c>
      <c r="B30" s="608">
        <v>22259</v>
      </c>
      <c r="C30" s="608">
        <v>22617</v>
      </c>
      <c r="D30" s="608">
        <v>5366</v>
      </c>
      <c r="E30" s="609">
        <v>5026</v>
      </c>
      <c r="F30" s="609">
        <v>5872</v>
      </c>
      <c r="G30" s="610">
        <v>5995</v>
      </c>
      <c r="H30" s="608">
        <v>5564</v>
      </c>
      <c r="I30" s="609">
        <v>5205</v>
      </c>
      <c r="J30" s="609">
        <v>5900</v>
      </c>
      <c r="K30" s="610">
        <v>5948</v>
      </c>
    </row>
    <row r="31" spans="1:11" s="594" customFormat="1" ht="21.6" x14ac:dyDescent="0.3">
      <c r="A31" s="600" t="s">
        <v>1683</v>
      </c>
      <c r="B31" s="603">
        <v>32471</v>
      </c>
      <c r="C31" s="603">
        <v>34964</v>
      </c>
      <c r="D31" s="603">
        <v>7999</v>
      </c>
      <c r="E31" s="604">
        <v>7495</v>
      </c>
      <c r="F31" s="604">
        <v>7948</v>
      </c>
      <c r="G31" s="605">
        <v>9029</v>
      </c>
      <c r="H31" s="603">
        <v>8512</v>
      </c>
      <c r="I31" s="604">
        <v>8399</v>
      </c>
      <c r="J31" s="604">
        <v>8510</v>
      </c>
      <c r="K31" s="605">
        <v>9543</v>
      </c>
    </row>
    <row r="32" spans="1:11" s="617" customFormat="1" ht="13.2" x14ac:dyDescent="0.3">
      <c r="A32" s="619" t="s">
        <v>1680</v>
      </c>
      <c r="B32" s="614">
        <v>1545</v>
      </c>
      <c r="C32" s="614">
        <v>1611</v>
      </c>
      <c r="D32" s="614">
        <v>374</v>
      </c>
      <c r="E32" s="615">
        <v>366</v>
      </c>
      <c r="F32" s="615">
        <v>344</v>
      </c>
      <c r="G32" s="616">
        <v>461</v>
      </c>
      <c r="H32" s="614">
        <v>400</v>
      </c>
      <c r="I32" s="615">
        <v>386</v>
      </c>
      <c r="J32" s="615">
        <v>364</v>
      </c>
      <c r="K32" s="616">
        <v>461</v>
      </c>
    </row>
    <row r="33" spans="1:11" s="594" customFormat="1" ht="21.6" x14ac:dyDescent="0.3">
      <c r="A33" s="600" t="s">
        <v>1684</v>
      </c>
      <c r="B33" s="603">
        <v>15459</v>
      </c>
      <c r="C33" s="603">
        <v>16655</v>
      </c>
      <c r="D33" s="603">
        <v>4044</v>
      </c>
      <c r="E33" s="604">
        <v>3567</v>
      </c>
      <c r="F33" s="604">
        <v>3760</v>
      </c>
      <c r="G33" s="605">
        <v>4088</v>
      </c>
      <c r="H33" s="603">
        <v>4250</v>
      </c>
      <c r="I33" s="604">
        <v>4040</v>
      </c>
      <c r="J33" s="604">
        <v>4052</v>
      </c>
      <c r="K33" s="605">
        <v>4313</v>
      </c>
    </row>
    <row r="34" spans="1:11" s="594" customFormat="1" ht="21.6" x14ac:dyDescent="0.3">
      <c r="A34" s="620" t="s">
        <v>1685</v>
      </c>
      <c r="B34" s="603">
        <v>34836</v>
      </c>
      <c r="C34" s="603">
        <v>39297</v>
      </c>
      <c r="D34" s="603">
        <v>8785</v>
      </c>
      <c r="E34" s="604">
        <v>8954</v>
      </c>
      <c r="F34" s="604">
        <v>8547</v>
      </c>
      <c r="G34" s="605">
        <v>8549</v>
      </c>
      <c r="H34" s="603">
        <v>9459</v>
      </c>
      <c r="I34" s="604">
        <v>9971</v>
      </c>
      <c r="J34" s="604">
        <v>9486</v>
      </c>
      <c r="K34" s="605">
        <v>10381</v>
      </c>
    </row>
    <row r="35" spans="1:11" s="594" customFormat="1" ht="13.2" x14ac:dyDescent="0.3">
      <c r="A35" s="600" t="s">
        <v>1686</v>
      </c>
      <c r="B35" s="603">
        <v>24194</v>
      </c>
      <c r="C35" s="603">
        <v>26771</v>
      </c>
      <c r="D35" s="603">
        <v>5943</v>
      </c>
      <c r="E35" s="604">
        <v>5873</v>
      </c>
      <c r="F35" s="604">
        <v>6091</v>
      </c>
      <c r="G35" s="605">
        <v>6288</v>
      </c>
      <c r="H35" s="603">
        <v>6559</v>
      </c>
      <c r="I35" s="604">
        <v>6222</v>
      </c>
      <c r="J35" s="604">
        <v>6644</v>
      </c>
      <c r="K35" s="605">
        <v>7346</v>
      </c>
    </row>
    <row r="36" spans="1:11" s="594" customFormat="1" ht="21.6" x14ac:dyDescent="0.3">
      <c r="A36" s="600" t="s">
        <v>1687</v>
      </c>
      <c r="B36" s="603">
        <v>25881</v>
      </c>
      <c r="C36" s="603">
        <v>28956</v>
      </c>
      <c r="D36" s="603">
        <v>6250</v>
      </c>
      <c r="E36" s="604">
        <v>6166</v>
      </c>
      <c r="F36" s="604">
        <v>6689</v>
      </c>
      <c r="G36" s="605">
        <v>6776</v>
      </c>
      <c r="H36" s="603">
        <v>6999</v>
      </c>
      <c r="I36" s="604">
        <v>6465</v>
      </c>
      <c r="J36" s="604">
        <v>7685</v>
      </c>
      <c r="K36" s="605">
        <v>7807</v>
      </c>
    </row>
    <row r="37" spans="1:11" s="594" customFormat="1" ht="13.2" x14ac:dyDescent="0.3">
      <c r="A37" s="600" t="s">
        <v>1688</v>
      </c>
      <c r="B37" s="603">
        <v>15120</v>
      </c>
      <c r="C37" s="603">
        <v>16511</v>
      </c>
      <c r="D37" s="603">
        <v>3611</v>
      </c>
      <c r="E37" s="604">
        <v>3051</v>
      </c>
      <c r="F37" s="604">
        <v>4024</v>
      </c>
      <c r="G37" s="605">
        <v>4434</v>
      </c>
      <c r="H37" s="603">
        <v>3980</v>
      </c>
      <c r="I37" s="604">
        <v>3297</v>
      </c>
      <c r="J37" s="604">
        <v>4367</v>
      </c>
      <c r="K37" s="605">
        <v>4867</v>
      </c>
    </row>
    <row r="38" spans="1:11" s="594" customFormat="1" ht="13.2" x14ac:dyDescent="0.3">
      <c r="A38" s="600" t="s">
        <v>1689</v>
      </c>
      <c r="B38" s="603">
        <v>7460</v>
      </c>
      <c r="C38" s="603">
        <v>7931</v>
      </c>
      <c r="D38" s="603">
        <v>1990</v>
      </c>
      <c r="E38" s="604">
        <v>1407</v>
      </c>
      <c r="F38" s="604">
        <v>1971</v>
      </c>
      <c r="G38" s="605">
        <v>2092</v>
      </c>
      <c r="H38" s="603">
        <v>2159</v>
      </c>
      <c r="I38" s="604">
        <v>1481</v>
      </c>
      <c r="J38" s="604">
        <v>2061</v>
      </c>
      <c r="K38" s="605">
        <v>2229</v>
      </c>
    </row>
    <row r="39" spans="1:11" s="594" customFormat="1" ht="21.6" x14ac:dyDescent="0.3">
      <c r="A39" s="621" t="s">
        <v>1690</v>
      </c>
      <c r="B39" s="623">
        <v>552397</v>
      </c>
      <c r="C39" s="623">
        <v>599028</v>
      </c>
      <c r="D39" s="623">
        <v>124958</v>
      </c>
      <c r="E39" s="624">
        <v>125438</v>
      </c>
      <c r="F39" s="624">
        <v>141903</v>
      </c>
      <c r="G39" s="625">
        <v>160099</v>
      </c>
      <c r="H39" s="623">
        <v>137175</v>
      </c>
      <c r="I39" s="624">
        <v>137872</v>
      </c>
      <c r="J39" s="624">
        <v>152448</v>
      </c>
      <c r="K39" s="625">
        <v>171532</v>
      </c>
    </row>
    <row r="40" spans="1:11" s="594" customFormat="1" ht="13.2" x14ac:dyDescent="0.3">
      <c r="A40" s="621" t="s">
        <v>1701</v>
      </c>
      <c r="B40" s="627">
        <v>84613</v>
      </c>
      <c r="C40" s="627">
        <v>94308</v>
      </c>
      <c r="D40" s="627">
        <v>19164</v>
      </c>
      <c r="E40" s="628">
        <v>22511</v>
      </c>
      <c r="F40" s="628">
        <v>18759</v>
      </c>
      <c r="G40" s="629">
        <v>24179</v>
      </c>
      <c r="H40" s="627">
        <v>20579</v>
      </c>
      <c r="I40" s="628">
        <v>24175</v>
      </c>
      <c r="J40" s="628">
        <v>23172</v>
      </c>
      <c r="K40" s="629">
        <v>26382</v>
      </c>
    </row>
    <row r="41" spans="1:11" s="594" customFormat="1" ht="21.6" x14ac:dyDescent="0.3">
      <c r="A41" s="621" t="s">
        <v>1692</v>
      </c>
      <c r="B41" s="627">
        <v>637010</v>
      </c>
      <c r="C41" s="627">
        <v>693336</v>
      </c>
      <c r="D41" s="627">
        <v>144122</v>
      </c>
      <c r="E41" s="628">
        <v>147949</v>
      </c>
      <c r="F41" s="628">
        <v>160662</v>
      </c>
      <c r="G41" s="629">
        <v>184277</v>
      </c>
      <c r="H41" s="627">
        <v>157754</v>
      </c>
      <c r="I41" s="628">
        <v>162047</v>
      </c>
      <c r="J41" s="628">
        <v>175620</v>
      </c>
      <c r="K41" s="629">
        <v>197914</v>
      </c>
    </row>
    <row r="42" spans="1:11" s="632" customFormat="1" x14ac:dyDescent="0.25">
      <c r="A42" s="649"/>
      <c r="B42" s="650"/>
      <c r="C42" s="650"/>
      <c r="D42" s="650"/>
      <c r="E42" s="650"/>
      <c r="F42" s="650"/>
      <c r="G42" s="650"/>
      <c r="H42" s="631"/>
      <c r="I42" s="631"/>
      <c r="J42" s="650"/>
      <c r="K42" s="650"/>
    </row>
    <row r="43" spans="1:11" x14ac:dyDescent="0.3">
      <c r="A43" s="633" t="s">
        <v>1693</v>
      </c>
      <c r="B43" s="635">
        <v>21176</v>
      </c>
      <c r="C43" s="635">
        <v>22065</v>
      </c>
      <c r="D43" s="635">
        <v>4190</v>
      </c>
      <c r="E43" s="636">
        <v>5635</v>
      </c>
      <c r="F43" s="636">
        <v>6197</v>
      </c>
      <c r="G43" s="637">
        <v>5153</v>
      </c>
      <c r="H43" s="635">
        <v>4278</v>
      </c>
      <c r="I43" s="636">
        <v>5870</v>
      </c>
      <c r="J43" s="636">
        <v>6463</v>
      </c>
      <c r="K43" s="637">
        <v>5454</v>
      </c>
    </row>
    <row r="44" spans="1:11" x14ac:dyDescent="0.3">
      <c r="A44" s="639"/>
      <c r="B44" s="604">
        <v>0</v>
      </c>
      <c r="C44" s="604"/>
    </row>
    <row r="45" spans="1:11" x14ac:dyDescent="0.3">
      <c r="A45" s="640" t="s">
        <v>1702</v>
      </c>
      <c r="B45" s="651"/>
      <c r="C45" s="651"/>
      <c r="E45" s="652"/>
      <c r="F45" s="652"/>
      <c r="I45" s="652"/>
    </row>
  </sheetData>
  <mergeCells count="6">
    <mergeCell ref="A1:E1"/>
    <mergeCell ref="A2:K2"/>
    <mergeCell ref="A4:A5"/>
    <mergeCell ref="B4:C4"/>
    <mergeCell ref="D4:G4"/>
    <mergeCell ref="H4:K4"/>
  </mergeCells>
  <hyperlinks>
    <hyperlink ref="A1" location="CONTENT!A1" display="Back to Table of Contents" xr:uid="{8A639483-7EF9-412B-8E68-1067EF9120C6}"/>
    <hyperlink ref="A1:E1" location="CONTENT!B90" display="Back to Table of Contents" xr:uid="{F4C8EDBA-B7B0-4606-A9ED-C74B7DABBF96}"/>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1F1D-036E-4C83-9257-38DCA5011351}">
  <dimension ref="A1:L48"/>
  <sheetViews>
    <sheetView topLeftCell="A37" workbookViewId="0">
      <selection sqref="A1:E1"/>
    </sheetView>
  </sheetViews>
  <sheetFormatPr defaultColWidth="8" defaultRowHeight="13.2" x14ac:dyDescent="0.3"/>
  <cols>
    <col min="1" max="1" width="22.19921875" style="655" customWidth="1"/>
    <col min="2" max="3" width="6.09765625" style="655" customWidth="1"/>
    <col min="4" max="11" width="6.3984375" style="655" customWidth="1"/>
    <col min="12" max="16384" width="8" style="655"/>
  </cols>
  <sheetData>
    <row r="1" spans="1:12" ht="14.4" x14ac:dyDescent="0.3">
      <c r="A1" s="6084" t="s">
        <v>1649</v>
      </c>
      <c r="B1" s="6084"/>
      <c r="C1" s="6084"/>
      <c r="D1" s="6084"/>
      <c r="E1" s="6084"/>
    </row>
    <row r="2" spans="1:12" ht="19.95" customHeight="1" x14ac:dyDescent="0.3">
      <c r="A2" s="706" t="s">
        <v>1703</v>
      </c>
      <c r="B2" s="706"/>
      <c r="C2" s="706"/>
      <c r="D2" s="706"/>
      <c r="E2" s="706"/>
      <c r="F2" s="706"/>
      <c r="G2" s="706"/>
      <c r="H2" s="706"/>
      <c r="I2" s="706"/>
      <c r="J2" s="706"/>
      <c r="K2" s="706"/>
      <c r="L2"/>
    </row>
    <row r="3" spans="1:12" ht="4.95" customHeight="1" x14ac:dyDescent="0.3">
      <c r="A3" s="656"/>
      <c r="B3" s="656"/>
      <c r="C3" s="656"/>
    </row>
    <row r="4" spans="1:12" s="657" customFormat="1" ht="24" customHeight="1" x14ac:dyDescent="0.3">
      <c r="A4" s="6102" t="s">
        <v>1651</v>
      </c>
      <c r="B4" s="6112" t="s">
        <v>1704</v>
      </c>
      <c r="C4" s="6113"/>
      <c r="D4" s="6106" t="s">
        <v>1653</v>
      </c>
      <c r="E4" s="6106"/>
      <c r="F4" s="6106"/>
      <c r="G4" s="6106"/>
      <c r="H4" s="6107" t="s">
        <v>1654</v>
      </c>
      <c r="I4" s="6108"/>
      <c r="J4" s="6108"/>
      <c r="K4" s="6109"/>
    </row>
    <row r="5" spans="1:12" s="658" customFormat="1" ht="18" customHeight="1" x14ac:dyDescent="0.3">
      <c r="A5" s="6103"/>
      <c r="B5" s="598" t="s">
        <v>1653</v>
      </c>
      <c r="C5" s="598" t="s">
        <v>1654</v>
      </c>
      <c r="D5" s="599" t="s">
        <v>1655</v>
      </c>
      <c r="E5" s="599" t="s">
        <v>1656</v>
      </c>
      <c r="F5" s="599" t="s">
        <v>1657</v>
      </c>
      <c r="G5" s="599" t="s">
        <v>1658</v>
      </c>
      <c r="H5" s="599" t="s">
        <v>1655</v>
      </c>
      <c r="I5" s="599" t="s">
        <v>1656</v>
      </c>
      <c r="J5" s="599" t="s">
        <v>1657</v>
      </c>
      <c r="K5" s="599" t="s">
        <v>1658</v>
      </c>
    </row>
    <row r="6" spans="1:12" s="658" customFormat="1" ht="18" customHeight="1" x14ac:dyDescent="0.3">
      <c r="A6" s="659" t="s">
        <v>1659</v>
      </c>
      <c r="B6" s="660">
        <v>7.3</v>
      </c>
      <c r="C6" s="660">
        <v>5.5</v>
      </c>
      <c r="D6" s="661">
        <v>4.9000000000000004</v>
      </c>
      <c r="E6" s="662">
        <v>7.2</v>
      </c>
      <c r="F6" s="662">
        <v>7.9</v>
      </c>
      <c r="G6" s="663">
        <v>8.3000000000000007</v>
      </c>
      <c r="H6" s="661">
        <v>-7.9</v>
      </c>
      <c r="I6" s="662">
        <v>8.1</v>
      </c>
      <c r="J6" s="662">
        <v>4.4000000000000004</v>
      </c>
      <c r="K6" s="663">
        <v>14.1</v>
      </c>
    </row>
    <row r="7" spans="1:12" s="658" customFormat="1" ht="18" customHeight="1" x14ac:dyDescent="0.3">
      <c r="A7" s="664" t="s">
        <v>1660</v>
      </c>
      <c r="B7" s="665">
        <v>-7.2</v>
      </c>
      <c r="C7" s="665">
        <v>-10.6</v>
      </c>
      <c r="D7" s="666">
        <v>-8.1999999999999993</v>
      </c>
      <c r="E7" s="667">
        <v>-8.1</v>
      </c>
      <c r="F7" s="667">
        <v>-6.8</v>
      </c>
      <c r="G7" s="668">
        <v>-6.5</v>
      </c>
      <c r="H7" s="666">
        <v>-7.8</v>
      </c>
      <c r="I7" s="667">
        <v>-7.7</v>
      </c>
      <c r="J7" s="667">
        <v>-8.8000000000000007</v>
      </c>
      <c r="K7" s="668">
        <v>-14</v>
      </c>
    </row>
    <row r="8" spans="1:12" s="658" customFormat="1" ht="18" customHeight="1" x14ac:dyDescent="0.3">
      <c r="A8" s="664" t="s">
        <v>1661</v>
      </c>
      <c r="B8" s="665">
        <v>8.6</v>
      </c>
      <c r="C8" s="665">
        <v>7.3</v>
      </c>
      <c r="D8" s="666">
        <v>5.8</v>
      </c>
      <c r="E8" s="667">
        <v>7.5</v>
      </c>
      <c r="F8" s="667">
        <v>10.9</v>
      </c>
      <c r="G8" s="668">
        <v>9.3000000000000007</v>
      </c>
      <c r="H8" s="666">
        <v>-7.9</v>
      </c>
      <c r="I8" s="667">
        <v>10.3</v>
      </c>
      <c r="J8" s="667">
        <v>4.5999999999999996</v>
      </c>
      <c r="K8" s="668">
        <v>18.7</v>
      </c>
    </row>
    <row r="9" spans="1:12" s="658" customFormat="1" ht="18" customHeight="1" x14ac:dyDescent="0.3">
      <c r="A9" s="659" t="s">
        <v>1662</v>
      </c>
      <c r="B9" s="669">
        <v>10.9</v>
      </c>
      <c r="C9" s="669">
        <v>8.9</v>
      </c>
      <c r="D9" s="670">
        <v>1.5</v>
      </c>
      <c r="E9" s="671">
        <v>66.5</v>
      </c>
      <c r="F9" s="672">
        <v>0</v>
      </c>
      <c r="G9" s="673">
        <v>2</v>
      </c>
      <c r="H9" s="670">
        <v>8.6</v>
      </c>
      <c r="I9" s="671">
        <v>24.8</v>
      </c>
      <c r="J9" s="671">
        <v>0.4</v>
      </c>
      <c r="K9" s="673">
        <v>4.9000000000000004</v>
      </c>
    </row>
    <row r="10" spans="1:12" s="658" customFormat="1" ht="18" customHeight="1" x14ac:dyDescent="0.3">
      <c r="A10" s="659" t="s">
        <v>1663</v>
      </c>
      <c r="B10" s="669">
        <v>8.3000000000000007</v>
      </c>
      <c r="C10" s="669">
        <v>9.1</v>
      </c>
      <c r="D10" s="670">
        <v>-7.8</v>
      </c>
      <c r="E10" s="671">
        <v>37.799999999999997</v>
      </c>
      <c r="F10" s="671">
        <v>5.6</v>
      </c>
      <c r="G10" s="673">
        <v>5.5</v>
      </c>
      <c r="H10" s="670">
        <v>4.5999999999999996</v>
      </c>
      <c r="I10" s="671">
        <v>8.1999999999999993</v>
      </c>
      <c r="J10" s="671">
        <v>16.8</v>
      </c>
      <c r="K10" s="673">
        <v>5.4</v>
      </c>
    </row>
    <row r="11" spans="1:12" s="658" customFormat="1" ht="18" customHeight="1" x14ac:dyDescent="0.3">
      <c r="A11" s="664" t="s">
        <v>1664</v>
      </c>
      <c r="B11" s="665">
        <v>-5.0999999999999996</v>
      </c>
      <c r="C11" s="665">
        <v>-8.4</v>
      </c>
      <c r="D11" s="666">
        <v>-5.0999999999999996</v>
      </c>
      <c r="E11" s="667">
        <v>-5.0999999999999996</v>
      </c>
      <c r="F11" s="667">
        <v>-5.0999999999999996</v>
      </c>
      <c r="G11" s="668">
        <v>-5.0999999999999996</v>
      </c>
      <c r="H11" s="666">
        <v>-8.4</v>
      </c>
      <c r="I11" s="667">
        <v>-8.4</v>
      </c>
      <c r="J11" s="667">
        <v>-8.4</v>
      </c>
      <c r="K11" s="668">
        <v>-8.4</v>
      </c>
    </row>
    <row r="12" spans="1:12" s="658" customFormat="1" ht="18" customHeight="1" x14ac:dyDescent="0.3">
      <c r="A12" s="664" t="s">
        <v>1665</v>
      </c>
      <c r="B12" s="665">
        <v>4.9000000000000004</v>
      </c>
      <c r="C12" s="665">
        <v>12.1</v>
      </c>
      <c r="D12" s="666">
        <v>-8.1</v>
      </c>
      <c r="E12" s="667">
        <v>19.100000000000001</v>
      </c>
      <c r="F12" s="667">
        <v>-2.9</v>
      </c>
      <c r="G12" s="668">
        <v>11.5</v>
      </c>
      <c r="H12" s="666">
        <v>10.7</v>
      </c>
      <c r="I12" s="667">
        <v>14.7</v>
      </c>
      <c r="J12" s="667">
        <v>13.3</v>
      </c>
      <c r="K12" s="668">
        <v>10.5</v>
      </c>
    </row>
    <row r="13" spans="1:12" s="658" customFormat="1" ht="18" customHeight="1" x14ac:dyDescent="0.3">
      <c r="A13" s="664" t="s">
        <v>1666</v>
      </c>
      <c r="B13" s="665">
        <v>8.9</v>
      </c>
      <c r="C13" s="665">
        <v>6.7</v>
      </c>
      <c r="D13" s="666">
        <v>-14.7</v>
      </c>
      <c r="E13" s="667">
        <v>77.5</v>
      </c>
      <c r="F13" s="667">
        <v>5.3</v>
      </c>
      <c r="G13" s="668">
        <v>-4</v>
      </c>
      <c r="H13" s="666">
        <v>0.9</v>
      </c>
      <c r="I13" s="667">
        <v>9.5</v>
      </c>
      <c r="J13" s="667">
        <v>0.1</v>
      </c>
      <c r="K13" s="668">
        <v>16.5</v>
      </c>
    </row>
    <row r="14" spans="1:12" s="658" customFormat="1" ht="18" customHeight="1" x14ac:dyDescent="0.3">
      <c r="A14" s="664" t="s">
        <v>1661</v>
      </c>
      <c r="B14" s="674">
        <v>12</v>
      </c>
      <c r="C14" s="665">
        <v>8.1</v>
      </c>
      <c r="D14" s="666">
        <v>-3.8</v>
      </c>
      <c r="E14" s="667">
        <v>46</v>
      </c>
      <c r="F14" s="667">
        <v>15.4</v>
      </c>
      <c r="G14" s="668">
        <v>2.8</v>
      </c>
      <c r="H14" s="666">
        <v>16</v>
      </c>
      <c r="I14" s="667">
        <v>14.9</v>
      </c>
      <c r="J14" s="667">
        <v>-0.1</v>
      </c>
      <c r="K14" s="668">
        <v>5.7</v>
      </c>
    </row>
    <row r="15" spans="1:12" s="658" customFormat="1" ht="21.6" x14ac:dyDescent="0.3">
      <c r="A15" s="659" t="s">
        <v>1667</v>
      </c>
      <c r="B15" s="675">
        <v>1.7</v>
      </c>
      <c r="C15" s="675">
        <v>5.7</v>
      </c>
      <c r="D15" s="670">
        <v>-6.5</v>
      </c>
      <c r="E15" s="671">
        <v>10.3</v>
      </c>
      <c r="F15" s="671">
        <v>1.1000000000000001</v>
      </c>
      <c r="G15" s="673">
        <v>5.5</v>
      </c>
      <c r="H15" s="670">
        <v>8</v>
      </c>
      <c r="I15" s="671">
        <v>5.0999999999999996</v>
      </c>
      <c r="J15" s="671">
        <v>4.9000000000000004</v>
      </c>
      <c r="K15" s="673">
        <v>4.4000000000000004</v>
      </c>
    </row>
    <row r="16" spans="1:12" s="658" customFormat="1" ht="32.4" x14ac:dyDescent="0.3">
      <c r="A16" s="659" t="s">
        <v>1668</v>
      </c>
      <c r="B16" s="676">
        <v>5.4</v>
      </c>
      <c r="C16" s="676">
        <v>3.9</v>
      </c>
      <c r="D16" s="670">
        <v>-1.1000000000000001</v>
      </c>
      <c r="E16" s="671">
        <v>13.7</v>
      </c>
      <c r="F16" s="671">
        <v>6.3</v>
      </c>
      <c r="G16" s="673">
        <v>3.2</v>
      </c>
      <c r="H16" s="670">
        <v>6.9</v>
      </c>
      <c r="I16" s="671">
        <v>5.2</v>
      </c>
      <c r="J16" s="671">
        <v>2.8</v>
      </c>
      <c r="K16" s="673">
        <v>1.1000000000000001</v>
      </c>
    </row>
    <row r="17" spans="1:11" s="658" customFormat="1" ht="18" customHeight="1" x14ac:dyDescent="0.3">
      <c r="A17" s="659" t="s">
        <v>1669</v>
      </c>
      <c r="B17" s="676">
        <v>22.7</v>
      </c>
      <c r="C17" s="676">
        <v>1.3</v>
      </c>
      <c r="D17" s="670">
        <v>3.9</v>
      </c>
      <c r="E17" s="671">
        <v>474.7</v>
      </c>
      <c r="F17" s="671">
        <v>9.6999999999999993</v>
      </c>
      <c r="G17" s="673">
        <v>5.5</v>
      </c>
      <c r="H17" s="670">
        <v>1.1000000000000001</v>
      </c>
      <c r="I17" s="671">
        <v>28.8</v>
      </c>
      <c r="J17" s="671">
        <v>-5.4</v>
      </c>
      <c r="K17" s="673">
        <v>-7.1</v>
      </c>
    </row>
    <row r="18" spans="1:11" s="658" customFormat="1" ht="21.6" x14ac:dyDescent="0.3">
      <c r="A18" s="659" t="s">
        <v>1670</v>
      </c>
      <c r="B18" s="675">
        <v>4.0999999999999996</v>
      </c>
      <c r="C18" s="675">
        <v>3</v>
      </c>
      <c r="D18" s="670">
        <v>2</v>
      </c>
      <c r="E18" s="671">
        <v>7.5</v>
      </c>
      <c r="F18" s="671">
        <v>-0.5</v>
      </c>
      <c r="G18" s="673">
        <v>7</v>
      </c>
      <c r="H18" s="670">
        <v>2.2000000000000002</v>
      </c>
      <c r="I18" s="671">
        <v>2.5</v>
      </c>
      <c r="J18" s="671">
        <v>2.7</v>
      </c>
      <c r="K18" s="673">
        <v>3.9</v>
      </c>
    </row>
    <row r="19" spans="1:11" s="658" customFormat="1" ht="18" customHeight="1" x14ac:dyDescent="0.3">
      <c r="A19" s="677" t="s">
        <v>1671</v>
      </c>
      <c r="B19" s="674">
        <v>4.0999999999999996</v>
      </c>
      <c r="C19" s="674">
        <v>3</v>
      </c>
      <c r="D19" s="666">
        <v>2.2999999999999998</v>
      </c>
      <c r="E19" s="667">
        <v>7</v>
      </c>
      <c r="F19" s="667">
        <v>-0.7</v>
      </c>
      <c r="G19" s="668">
        <v>7.3</v>
      </c>
      <c r="H19" s="666">
        <v>2.2999999999999998</v>
      </c>
      <c r="I19" s="667">
        <v>2.5</v>
      </c>
      <c r="J19" s="667">
        <v>2.8</v>
      </c>
      <c r="K19" s="668">
        <v>4</v>
      </c>
    </row>
    <row r="20" spans="1:11" s="658" customFormat="1" ht="18" customHeight="1" x14ac:dyDescent="0.3">
      <c r="A20" s="659" t="s">
        <v>1672</v>
      </c>
      <c r="B20" s="675">
        <v>2.7</v>
      </c>
      <c r="C20" s="675">
        <v>5.2</v>
      </c>
      <c r="D20" s="670">
        <v>-14.8</v>
      </c>
      <c r="E20" s="671">
        <v>54.8</v>
      </c>
      <c r="F20" s="671">
        <v>-0.2</v>
      </c>
      <c r="G20" s="673">
        <v>1.6</v>
      </c>
      <c r="H20" s="670">
        <v>1</v>
      </c>
      <c r="I20" s="671">
        <v>14.9</v>
      </c>
      <c r="J20" s="671">
        <v>2.7</v>
      </c>
      <c r="K20" s="673">
        <v>4.9000000000000004</v>
      </c>
    </row>
    <row r="21" spans="1:11" s="658" customFormat="1" ht="21.6" x14ac:dyDescent="0.3">
      <c r="A21" s="659" t="s">
        <v>1673</v>
      </c>
      <c r="B21" s="675">
        <v>-13.7</v>
      </c>
      <c r="C21" s="675">
        <v>192.4</v>
      </c>
      <c r="D21" s="670">
        <v>-85.2</v>
      </c>
      <c r="E21" s="671">
        <v>40.299999999999997</v>
      </c>
      <c r="F21" s="671">
        <v>90.9</v>
      </c>
      <c r="G21" s="673">
        <v>158.4</v>
      </c>
      <c r="H21" s="670">
        <v>359.5</v>
      </c>
      <c r="I21" s="671">
        <v>714.3</v>
      </c>
      <c r="J21" s="671">
        <v>196.3</v>
      </c>
      <c r="K21" s="673">
        <v>80.2</v>
      </c>
    </row>
    <row r="22" spans="1:11" ht="18" customHeight="1" x14ac:dyDescent="0.3">
      <c r="A22" s="659" t="s">
        <v>1674</v>
      </c>
      <c r="B22" s="675">
        <v>7.2</v>
      </c>
      <c r="C22" s="675">
        <v>4</v>
      </c>
      <c r="D22" s="670">
        <v>6.9</v>
      </c>
      <c r="E22" s="671">
        <v>6.2</v>
      </c>
      <c r="F22" s="671">
        <v>9.1999999999999993</v>
      </c>
      <c r="G22" s="673">
        <v>6.5</v>
      </c>
      <c r="H22" s="670">
        <v>3.7</v>
      </c>
      <c r="I22" s="671">
        <v>3.9</v>
      </c>
      <c r="J22" s="671">
        <v>3.6</v>
      </c>
      <c r="K22" s="673">
        <v>4.5</v>
      </c>
    </row>
    <row r="23" spans="1:11" s="658" customFormat="1" ht="18" customHeight="1" x14ac:dyDescent="0.3">
      <c r="A23" s="659" t="s">
        <v>1675</v>
      </c>
      <c r="B23" s="675">
        <v>4.2</v>
      </c>
      <c r="C23" s="675">
        <v>2.1</v>
      </c>
      <c r="D23" s="670">
        <v>3.6</v>
      </c>
      <c r="E23" s="671">
        <v>5.5</v>
      </c>
      <c r="F23" s="671">
        <v>3.7</v>
      </c>
      <c r="G23" s="673">
        <v>4.2</v>
      </c>
      <c r="H23" s="670">
        <v>1.5</v>
      </c>
      <c r="I23" s="671">
        <v>0.9</v>
      </c>
      <c r="J23" s="671">
        <v>2.9</v>
      </c>
      <c r="K23" s="673">
        <v>3</v>
      </c>
    </row>
    <row r="24" spans="1:11" s="658" customFormat="1" ht="18" customHeight="1" x14ac:dyDescent="0.3">
      <c r="A24" s="677" t="s">
        <v>1676</v>
      </c>
      <c r="B24" s="674">
        <v>4.2</v>
      </c>
      <c r="C24" s="674">
        <v>4.5</v>
      </c>
      <c r="D24" s="666">
        <v>3.3</v>
      </c>
      <c r="E24" s="667">
        <v>4.8</v>
      </c>
      <c r="F24" s="667">
        <v>4.7</v>
      </c>
      <c r="G24" s="668">
        <v>4.2</v>
      </c>
      <c r="H24" s="666">
        <v>1.6</v>
      </c>
      <c r="I24" s="667">
        <v>2.2999999999999998</v>
      </c>
      <c r="J24" s="667">
        <v>6.9</v>
      </c>
      <c r="K24" s="668">
        <v>7.1</v>
      </c>
    </row>
    <row r="25" spans="1:11" s="658" customFormat="1" ht="32.4" x14ac:dyDescent="0.3">
      <c r="A25" s="677" t="s">
        <v>1705</v>
      </c>
      <c r="B25" s="674">
        <v>1.3</v>
      </c>
      <c r="C25" s="674">
        <v>4.5</v>
      </c>
      <c r="D25" s="666">
        <v>1.1000000000000001</v>
      </c>
      <c r="E25" s="667">
        <v>1.1000000000000001</v>
      </c>
      <c r="F25" s="667">
        <v>1.9</v>
      </c>
      <c r="G25" s="668">
        <v>1</v>
      </c>
      <c r="H25" s="666">
        <v>6.9</v>
      </c>
      <c r="I25" s="667">
        <v>6.6</v>
      </c>
      <c r="J25" s="667">
        <v>1.8</v>
      </c>
      <c r="K25" s="668">
        <v>2.8</v>
      </c>
    </row>
    <row r="26" spans="1:11" s="658" customFormat="1" ht="21.6" x14ac:dyDescent="0.3">
      <c r="A26" s="677" t="s">
        <v>1678</v>
      </c>
      <c r="B26" s="674">
        <v>3.1</v>
      </c>
      <c r="C26" s="674">
        <v>4.0999999999999996</v>
      </c>
      <c r="D26" s="666">
        <v>1.1000000000000001</v>
      </c>
      <c r="E26" s="667">
        <v>5</v>
      </c>
      <c r="F26" s="667">
        <v>2.2000000000000002</v>
      </c>
      <c r="G26" s="668">
        <v>4.0999999999999996</v>
      </c>
      <c r="H26" s="666">
        <v>0.2</v>
      </c>
      <c r="I26" s="667">
        <v>3.3</v>
      </c>
      <c r="J26" s="667">
        <v>6.2</v>
      </c>
      <c r="K26" s="668">
        <v>6.6</v>
      </c>
    </row>
    <row r="27" spans="1:11" s="658" customFormat="1" ht="18" customHeight="1" x14ac:dyDescent="0.3">
      <c r="A27" s="611" t="s">
        <v>1679</v>
      </c>
      <c r="B27" s="674">
        <v>5.3</v>
      </c>
      <c r="C27" s="674">
        <v>-2.8</v>
      </c>
      <c r="D27" s="666">
        <v>6.3</v>
      </c>
      <c r="E27" s="667">
        <v>8.1</v>
      </c>
      <c r="F27" s="667">
        <v>2.9</v>
      </c>
      <c r="G27" s="668">
        <v>4.3</v>
      </c>
      <c r="H27" s="666">
        <v>1.8</v>
      </c>
      <c r="I27" s="667">
        <v>-2.9</v>
      </c>
      <c r="J27" s="667">
        <v>-4.5</v>
      </c>
      <c r="K27" s="668">
        <v>-4.8</v>
      </c>
    </row>
    <row r="28" spans="1:11" s="682" customFormat="1" ht="18" customHeight="1" x14ac:dyDescent="0.3">
      <c r="A28" s="612" t="s">
        <v>1680</v>
      </c>
      <c r="B28" s="678">
        <v>5.7</v>
      </c>
      <c r="C28" s="678">
        <v>-5.5</v>
      </c>
      <c r="D28" s="679">
        <v>5.8</v>
      </c>
      <c r="E28" s="680">
        <v>8.6999999999999993</v>
      </c>
      <c r="F28" s="680">
        <v>3.6</v>
      </c>
      <c r="G28" s="681">
        <v>5.0999999999999996</v>
      </c>
      <c r="H28" s="679">
        <v>-1.3</v>
      </c>
      <c r="I28" s="680">
        <v>-5.7</v>
      </c>
      <c r="J28" s="680">
        <v>-6.4</v>
      </c>
      <c r="K28" s="681">
        <v>-7.7</v>
      </c>
    </row>
    <row r="29" spans="1:11" s="658" customFormat="1" ht="18" customHeight="1" x14ac:dyDescent="0.3">
      <c r="A29" s="659" t="s">
        <v>1681</v>
      </c>
      <c r="B29" s="675">
        <v>1.4</v>
      </c>
      <c r="C29" s="675">
        <v>1.6</v>
      </c>
      <c r="D29" s="670">
        <v>0.8</v>
      </c>
      <c r="E29" s="671">
        <v>0.2</v>
      </c>
      <c r="F29" s="671">
        <v>1.9</v>
      </c>
      <c r="G29" s="673">
        <v>2.2999999999999998</v>
      </c>
      <c r="H29" s="670">
        <v>1</v>
      </c>
      <c r="I29" s="671">
        <v>2.9</v>
      </c>
      <c r="J29" s="671">
        <v>1.2</v>
      </c>
      <c r="K29" s="673">
        <v>1.6</v>
      </c>
    </row>
    <row r="30" spans="1:11" s="658" customFormat="1" ht="18" customHeight="1" x14ac:dyDescent="0.3">
      <c r="A30" s="683" t="s">
        <v>1682</v>
      </c>
      <c r="B30" s="674">
        <v>0.9</v>
      </c>
      <c r="C30" s="674">
        <v>0.9</v>
      </c>
      <c r="D30" s="666">
        <v>0.9</v>
      </c>
      <c r="E30" s="667">
        <v>-0.1</v>
      </c>
      <c r="F30" s="667">
        <v>1.3</v>
      </c>
      <c r="G30" s="668">
        <v>1.4</v>
      </c>
      <c r="H30" s="666">
        <v>0.9</v>
      </c>
      <c r="I30" s="667">
        <v>1.1000000000000001</v>
      </c>
      <c r="J30" s="667">
        <v>0.7</v>
      </c>
      <c r="K30" s="668">
        <v>1.1000000000000001</v>
      </c>
    </row>
    <row r="31" spans="1:11" s="658" customFormat="1" ht="21.6" x14ac:dyDescent="0.3">
      <c r="A31" s="659" t="s">
        <v>1683</v>
      </c>
      <c r="B31" s="675">
        <v>3.5</v>
      </c>
      <c r="C31" s="675">
        <v>4.5</v>
      </c>
      <c r="D31" s="670">
        <v>2.1</v>
      </c>
      <c r="E31" s="671">
        <v>10.8</v>
      </c>
      <c r="F31" s="671">
        <v>0.1</v>
      </c>
      <c r="G31" s="673">
        <v>3</v>
      </c>
      <c r="H31" s="670">
        <v>0.5</v>
      </c>
      <c r="I31" s="671">
        <v>17.100000000000001</v>
      </c>
      <c r="J31" s="671">
        <v>2.2999999999999998</v>
      </c>
      <c r="K31" s="673">
        <v>1.6</v>
      </c>
    </row>
    <row r="32" spans="1:11" s="682" customFormat="1" ht="18" customHeight="1" x14ac:dyDescent="0.3">
      <c r="A32" s="619" t="s">
        <v>1680</v>
      </c>
      <c r="B32" s="678">
        <v>-11.2</v>
      </c>
      <c r="C32" s="678">
        <v>-1.3</v>
      </c>
      <c r="D32" s="679">
        <v>-9.8000000000000007</v>
      </c>
      <c r="E32" s="680">
        <v>-11.3</v>
      </c>
      <c r="F32" s="680">
        <v>-14.1</v>
      </c>
      <c r="G32" s="681">
        <v>-9.9</v>
      </c>
      <c r="H32" s="679">
        <v>-1.7</v>
      </c>
      <c r="I32" s="680">
        <v>-1.2</v>
      </c>
      <c r="J32" s="680">
        <v>-1.1000000000000001</v>
      </c>
      <c r="K32" s="681">
        <v>-1.1000000000000001</v>
      </c>
    </row>
    <row r="33" spans="1:11" s="658" customFormat="1" ht="21.6" x14ac:dyDescent="0.3">
      <c r="A33" s="659" t="s">
        <v>1684</v>
      </c>
      <c r="B33" s="675">
        <v>2.8</v>
      </c>
      <c r="C33" s="675">
        <v>4.0999999999999996</v>
      </c>
      <c r="D33" s="670">
        <v>-1.3</v>
      </c>
      <c r="E33" s="671">
        <v>6.7</v>
      </c>
      <c r="F33" s="671">
        <v>2.1</v>
      </c>
      <c r="G33" s="673">
        <v>5.7</v>
      </c>
      <c r="H33" s="670">
        <v>0.7</v>
      </c>
      <c r="I33" s="671">
        <v>14.4</v>
      </c>
      <c r="J33" s="671">
        <v>2.2000000000000002</v>
      </c>
      <c r="K33" s="673">
        <v>2.1</v>
      </c>
    </row>
    <row r="34" spans="1:11" s="658" customFormat="1" ht="32.4" x14ac:dyDescent="0.3">
      <c r="A34" s="684" t="s">
        <v>1685</v>
      </c>
      <c r="B34" s="675">
        <v>1</v>
      </c>
      <c r="C34" s="675">
        <v>5.7</v>
      </c>
      <c r="D34" s="670">
        <v>6.4</v>
      </c>
      <c r="E34" s="671">
        <v>3.5</v>
      </c>
      <c r="F34" s="671">
        <v>-2.7</v>
      </c>
      <c r="G34" s="673">
        <v>-2.4</v>
      </c>
      <c r="H34" s="670">
        <v>6.5</v>
      </c>
      <c r="I34" s="671">
        <v>5.2</v>
      </c>
      <c r="J34" s="671">
        <v>5.7</v>
      </c>
      <c r="K34" s="673">
        <v>5.5</v>
      </c>
    </row>
    <row r="35" spans="1:11" s="658" customFormat="1" ht="18" customHeight="1" x14ac:dyDescent="0.3">
      <c r="A35" s="659" t="s">
        <v>1686</v>
      </c>
      <c r="B35" s="675">
        <v>-0.1</v>
      </c>
      <c r="C35" s="675">
        <v>3.5</v>
      </c>
      <c r="D35" s="670">
        <v>-4.5999999999999996</v>
      </c>
      <c r="E35" s="671">
        <v>3.7</v>
      </c>
      <c r="F35" s="671">
        <v>-0.3</v>
      </c>
      <c r="G35" s="673">
        <v>1</v>
      </c>
      <c r="H35" s="670">
        <v>3.2</v>
      </c>
      <c r="I35" s="671">
        <v>4.5</v>
      </c>
      <c r="J35" s="671">
        <v>4.4000000000000004</v>
      </c>
      <c r="K35" s="673">
        <v>1.8</v>
      </c>
    </row>
    <row r="36" spans="1:11" s="658" customFormat="1" ht="21.6" x14ac:dyDescent="0.3">
      <c r="A36" s="659" t="s">
        <v>1687</v>
      </c>
      <c r="B36" s="675">
        <v>4.7</v>
      </c>
      <c r="C36" s="675">
        <v>6.2</v>
      </c>
      <c r="D36" s="670">
        <v>-2.4</v>
      </c>
      <c r="E36" s="671">
        <v>5.5</v>
      </c>
      <c r="F36" s="671">
        <v>8.6999999999999993</v>
      </c>
      <c r="G36" s="673">
        <v>7</v>
      </c>
      <c r="H36" s="670">
        <v>7.3</v>
      </c>
      <c r="I36" s="671">
        <v>8.4</v>
      </c>
      <c r="J36" s="671">
        <v>5.0999999999999996</v>
      </c>
      <c r="K36" s="673">
        <v>4.3</v>
      </c>
    </row>
    <row r="37" spans="1:11" s="658" customFormat="1" ht="18" customHeight="1" x14ac:dyDescent="0.3">
      <c r="A37" s="659" t="s">
        <v>1688</v>
      </c>
      <c r="B37" s="675">
        <v>-9.3000000000000007</v>
      </c>
      <c r="C37" s="675">
        <v>7.8</v>
      </c>
      <c r="D37" s="670">
        <v>-15</v>
      </c>
      <c r="E37" s="671">
        <v>36.1</v>
      </c>
      <c r="F37" s="671">
        <v>-8.9</v>
      </c>
      <c r="G37" s="673">
        <v>-11.5</v>
      </c>
      <c r="H37" s="670">
        <v>-21.2</v>
      </c>
      <c r="I37" s="671">
        <v>159</v>
      </c>
      <c r="J37" s="671">
        <v>0.2</v>
      </c>
      <c r="K37" s="673">
        <v>4.5999999999999996</v>
      </c>
    </row>
    <row r="38" spans="1:11" s="658" customFormat="1" ht="18" customHeight="1" x14ac:dyDescent="0.3">
      <c r="A38" s="659" t="s">
        <v>1689</v>
      </c>
      <c r="B38" s="685">
        <v>2.5</v>
      </c>
      <c r="C38" s="685">
        <v>9.6999999999999993</v>
      </c>
      <c r="D38" s="670">
        <v>-13.4</v>
      </c>
      <c r="E38" s="671">
        <v>59.2</v>
      </c>
      <c r="F38" s="671">
        <v>2.2000000000000002</v>
      </c>
      <c r="G38" s="673">
        <v>4</v>
      </c>
      <c r="H38" s="670">
        <v>5.5</v>
      </c>
      <c r="I38" s="671">
        <v>53.1</v>
      </c>
      <c r="J38" s="671">
        <v>1.4</v>
      </c>
      <c r="K38" s="673">
        <v>1.8</v>
      </c>
    </row>
    <row r="39" spans="1:11" s="658" customFormat="1" ht="21.6" x14ac:dyDescent="0.3">
      <c r="A39" s="686" t="s">
        <v>1690</v>
      </c>
      <c r="B39" s="687">
        <v>4</v>
      </c>
      <c r="C39" s="687">
        <v>9.3000000000000007</v>
      </c>
      <c r="D39" s="688">
        <v>-7</v>
      </c>
      <c r="E39" s="689">
        <v>15</v>
      </c>
      <c r="F39" s="689">
        <v>3.7</v>
      </c>
      <c r="G39" s="690">
        <v>6.7</v>
      </c>
      <c r="H39" s="688">
        <v>5.9</v>
      </c>
      <c r="I39" s="689">
        <v>15.1</v>
      </c>
      <c r="J39" s="689">
        <v>9.6</v>
      </c>
      <c r="K39" s="690">
        <v>7.4</v>
      </c>
    </row>
    <row r="40" spans="1:11" s="658" customFormat="1" ht="18" customHeight="1" x14ac:dyDescent="0.3">
      <c r="A40" s="691" t="s">
        <v>1706</v>
      </c>
      <c r="B40" s="687">
        <v>-1.2</v>
      </c>
      <c r="C40" s="687">
        <v>1.1000000000000001</v>
      </c>
      <c r="D40" s="688">
        <v>-10.8</v>
      </c>
      <c r="E40" s="689">
        <v>14.7</v>
      </c>
      <c r="F40" s="689">
        <v>-3.9</v>
      </c>
      <c r="G40" s="690">
        <v>-1.2</v>
      </c>
      <c r="H40" s="688">
        <v>-0.7</v>
      </c>
      <c r="I40" s="689">
        <v>2.5</v>
      </c>
      <c r="J40" s="689">
        <v>0.6</v>
      </c>
      <c r="K40" s="690">
        <v>2.1</v>
      </c>
    </row>
    <row r="41" spans="1:11" s="658" customFormat="1" ht="21.6" x14ac:dyDescent="0.3">
      <c r="A41" s="691" t="s">
        <v>1692</v>
      </c>
      <c r="B41" s="687">
        <v>3.3</v>
      </c>
      <c r="C41" s="687">
        <v>8.3000000000000007</v>
      </c>
      <c r="D41" s="688">
        <v>-7.5</v>
      </c>
      <c r="E41" s="689">
        <v>15</v>
      </c>
      <c r="F41" s="689">
        <v>2.8</v>
      </c>
      <c r="G41" s="690">
        <v>5.8</v>
      </c>
      <c r="H41" s="688">
        <v>5.0999999999999996</v>
      </c>
      <c r="I41" s="689">
        <v>13.5</v>
      </c>
      <c r="J41" s="689">
        <v>8.6</v>
      </c>
      <c r="K41" s="690">
        <v>6.8</v>
      </c>
    </row>
    <row r="42" spans="1:11" s="658" customFormat="1" ht="9" customHeight="1" x14ac:dyDescent="0.3">
      <c r="A42" s="692"/>
      <c r="B42" s="693"/>
      <c r="C42" s="693"/>
      <c r="D42" s="694"/>
      <c r="E42" s="694"/>
      <c r="F42" s="694"/>
      <c r="G42" s="695"/>
      <c r="H42" s="696"/>
      <c r="I42" s="694"/>
      <c r="J42" s="694"/>
      <c r="K42" s="695"/>
    </row>
    <row r="43" spans="1:11" s="639" customFormat="1" ht="18" customHeight="1" x14ac:dyDescent="0.3">
      <c r="A43" s="697" t="s">
        <v>1693</v>
      </c>
      <c r="B43" s="698">
        <v>6.5</v>
      </c>
      <c r="C43" s="698">
        <v>11.8</v>
      </c>
      <c r="D43" s="699">
        <v>-6.4</v>
      </c>
      <c r="E43" s="700">
        <v>61.8</v>
      </c>
      <c r="F43" s="700">
        <v>-5.8</v>
      </c>
      <c r="G43" s="701">
        <v>-0.5</v>
      </c>
      <c r="H43" s="699">
        <v>9.9</v>
      </c>
      <c r="I43" s="700">
        <v>17.399999999999999</v>
      </c>
      <c r="J43" s="700">
        <v>8.3000000000000007</v>
      </c>
      <c r="K43" s="701">
        <v>12</v>
      </c>
    </row>
    <row r="44" spans="1:11" s="658" customFormat="1" ht="6" customHeight="1" x14ac:dyDescent="0.3">
      <c r="B44" s="702"/>
      <c r="C44" s="702"/>
    </row>
    <row r="45" spans="1:11" x14ac:dyDescent="0.3">
      <c r="A45" s="703" t="s">
        <v>1707</v>
      </c>
      <c r="B45" s="704"/>
      <c r="C45" s="704"/>
    </row>
    <row r="46" spans="1:11" x14ac:dyDescent="0.3">
      <c r="B46" s="705"/>
      <c r="C46" s="705"/>
    </row>
    <row r="47" spans="1:11" x14ac:dyDescent="0.3">
      <c r="B47" s="705"/>
      <c r="C47" s="705"/>
    </row>
    <row r="48" spans="1:11" x14ac:dyDescent="0.3">
      <c r="B48" s="705"/>
      <c r="C48" s="705"/>
    </row>
  </sheetData>
  <mergeCells count="5">
    <mergeCell ref="A1:E1"/>
    <mergeCell ref="A4:A5"/>
    <mergeCell ref="B4:C4"/>
    <mergeCell ref="D4:G4"/>
    <mergeCell ref="H4:K4"/>
  </mergeCells>
  <hyperlinks>
    <hyperlink ref="A1" location="CONTENT!A1" display="Back to Table of Contents" xr:uid="{3E76EF06-1F8A-45FA-8982-C82122EBF34B}"/>
    <hyperlink ref="A1:E1" location="CONTENT!B90" display="Back to Table of Contents" xr:uid="{5515EA6A-0648-48EA-A460-AD7D5700064F}"/>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F2D7-82F0-4AC3-810D-79B25539563C}">
  <dimension ref="A1:K46"/>
  <sheetViews>
    <sheetView workbookViewId="0">
      <selection sqref="A1:E1"/>
    </sheetView>
  </sheetViews>
  <sheetFormatPr defaultColWidth="8" defaultRowHeight="13.2" x14ac:dyDescent="0.3"/>
  <cols>
    <col min="1" max="1" width="22.5" style="655" customWidth="1"/>
    <col min="2" max="11" width="5.8984375" style="655" customWidth="1"/>
    <col min="12" max="16384" width="8" style="655"/>
  </cols>
  <sheetData>
    <row r="1" spans="1:11" ht="14.4" x14ac:dyDescent="0.3">
      <c r="A1" s="6084" t="s">
        <v>1649</v>
      </c>
      <c r="B1" s="6084"/>
      <c r="C1" s="6084"/>
      <c r="D1" s="6084"/>
      <c r="E1" s="6084"/>
    </row>
    <row r="2" spans="1:11" s="708" customFormat="1" ht="14.4" x14ac:dyDescent="0.3">
      <c r="A2" s="706" t="s">
        <v>1708</v>
      </c>
      <c r="B2" s="707"/>
      <c r="C2" s="707"/>
      <c r="G2" s="655"/>
    </row>
    <row r="3" spans="1:11" x14ac:dyDescent="0.3">
      <c r="A3" s="656"/>
      <c r="B3" s="656"/>
      <c r="C3" s="656"/>
    </row>
    <row r="4" spans="1:11" s="657" customFormat="1" ht="10.8" x14ac:dyDescent="0.3">
      <c r="A4" s="6102" t="s">
        <v>1651</v>
      </c>
      <c r="B4" s="6112" t="s">
        <v>1704</v>
      </c>
      <c r="C4" s="6113"/>
      <c r="D4" s="6107" t="s">
        <v>1697</v>
      </c>
      <c r="E4" s="6108"/>
      <c r="F4" s="6108"/>
      <c r="G4" s="6109"/>
      <c r="H4" s="6106" t="s">
        <v>1699</v>
      </c>
      <c r="I4" s="6106"/>
      <c r="J4" s="6106"/>
      <c r="K4" s="6106"/>
    </row>
    <row r="5" spans="1:11" s="658" customFormat="1" ht="12.6" x14ac:dyDescent="0.3">
      <c r="A5" s="6103"/>
      <c r="B5" s="644" t="s">
        <v>1697</v>
      </c>
      <c r="C5" s="644" t="s">
        <v>1699</v>
      </c>
      <c r="D5" s="599" t="s">
        <v>1655</v>
      </c>
      <c r="E5" s="599" t="s">
        <v>1656</v>
      </c>
      <c r="F5" s="599" t="s">
        <v>1657</v>
      </c>
      <c r="G5" s="599" t="s">
        <v>1658</v>
      </c>
      <c r="H5" s="599" t="s">
        <v>1655</v>
      </c>
      <c r="I5" s="599" t="s">
        <v>1656</v>
      </c>
      <c r="J5" s="599" t="s">
        <v>1657</v>
      </c>
      <c r="K5" s="599" t="s">
        <v>1658</v>
      </c>
    </row>
    <row r="6" spans="1:11" s="658" customFormat="1" ht="10.8" x14ac:dyDescent="0.3">
      <c r="A6" s="659" t="s">
        <v>1659</v>
      </c>
      <c r="B6" s="660">
        <v>13.9</v>
      </c>
      <c r="C6" s="660">
        <v>6.6</v>
      </c>
      <c r="D6" s="661">
        <v>10.8</v>
      </c>
      <c r="E6" s="662">
        <v>12.5</v>
      </c>
      <c r="F6" s="662">
        <v>11</v>
      </c>
      <c r="G6" s="663">
        <v>19</v>
      </c>
      <c r="H6" s="661">
        <v>2.1</v>
      </c>
      <c r="I6" s="662">
        <v>10.7</v>
      </c>
      <c r="J6" s="662">
        <v>10.9</v>
      </c>
      <c r="K6" s="663">
        <v>3</v>
      </c>
    </row>
    <row r="7" spans="1:11" s="658" customFormat="1" ht="10.8" x14ac:dyDescent="0.3">
      <c r="A7" s="709" t="s">
        <v>1660</v>
      </c>
      <c r="B7" s="665">
        <v>2.8</v>
      </c>
      <c r="C7" s="665">
        <v>-9.6</v>
      </c>
      <c r="D7" s="666">
        <v>2.6</v>
      </c>
      <c r="E7" s="667">
        <v>2.4</v>
      </c>
      <c r="F7" s="667">
        <v>3</v>
      </c>
      <c r="G7" s="668">
        <v>2.9</v>
      </c>
      <c r="H7" s="666">
        <v>-9.5</v>
      </c>
      <c r="I7" s="667">
        <v>-9.3000000000000007</v>
      </c>
      <c r="J7" s="667">
        <v>-9.9</v>
      </c>
      <c r="K7" s="668">
        <v>-9.8000000000000007</v>
      </c>
    </row>
    <row r="8" spans="1:11" s="658" customFormat="1" ht="10.8" x14ac:dyDescent="0.3">
      <c r="A8" s="709" t="s">
        <v>1661</v>
      </c>
      <c r="B8" s="665">
        <v>15.2</v>
      </c>
      <c r="C8" s="665">
        <v>8.5</v>
      </c>
      <c r="D8" s="666">
        <v>11.8</v>
      </c>
      <c r="E8" s="667">
        <v>13.3</v>
      </c>
      <c r="F8" s="667">
        <v>12.4</v>
      </c>
      <c r="G8" s="668">
        <v>21</v>
      </c>
      <c r="H8" s="666">
        <v>4.2</v>
      </c>
      <c r="I8" s="667">
        <v>13.6</v>
      </c>
      <c r="J8" s="667">
        <v>12.7</v>
      </c>
      <c r="K8" s="668">
        <v>4.2</v>
      </c>
    </row>
    <row r="9" spans="1:11" s="658" customFormat="1" ht="10.8" x14ac:dyDescent="0.3">
      <c r="A9" s="710" t="s">
        <v>1662</v>
      </c>
      <c r="B9" s="669">
        <v>-6.6</v>
      </c>
      <c r="C9" s="669">
        <v>6.8</v>
      </c>
      <c r="D9" s="670">
        <v>2.8</v>
      </c>
      <c r="E9" s="671">
        <v>-2.1</v>
      </c>
      <c r="F9" s="671">
        <v>-7.2</v>
      </c>
      <c r="G9" s="673">
        <v>-16.7</v>
      </c>
      <c r="H9" s="670">
        <v>-0.4</v>
      </c>
      <c r="I9" s="671">
        <v>4.3</v>
      </c>
      <c r="J9" s="671">
        <v>13.3</v>
      </c>
      <c r="K9" s="673">
        <v>9</v>
      </c>
    </row>
    <row r="10" spans="1:11" s="658" customFormat="1" ht="10.8" x14ac:dyDescent="0.3">
      <c r="A10" s="710" t="s">
        <v>1663</v>
      </c>
      <c r="B10" s="669">
        <v>1.9</v>
      </c>
      <c r="C10" s="669">
        <v>1.5</v>
      </c>
      <c r="D10" s="670">
        <v>0.1</v>
      </c>
      <c r="E10" s="671">
        <v>4.7</v>
      </c>
      <c r="F10" s="671">
        <v>0.9</v>
      </c>
      <c r="G10" s="673">
        <v>2.1</v>
      </c>
      <c r="H10" s="670">
        <v>1.8</v>
      </c>
      <c r="I10" s="671">
        <v>1.6</v>
      </c>
      <c r="J10" s="671">
        <v>1.5</v>
      </c>
      <c r="K10" s="673">
        <v>1.4</v>
      </c>
    </row>
    <row r="11" spans="1:11" s="658" customFormat="1" ht="10.8" x14ac:dyDescent="0.3">
      <c r="A11" s="709" t="s">
        <v>1664</v>
      </c>
      <c r="B11" s="665">
        <v>2.5</v>
      </c>
      <c r="C11" s="665">
        <v>-7.8</v>
      </c>
      <c r="D11" s="666">
        <v>2.5</v>
      </c>
      <c r="E11" s="667">
        <v>2.5</v>
      </c>
      <c r="F11" s="667">
        <v>2.5</v>
      </c>
      <c r="G11" s="668">
        <v>2.5</v>
      </c>
      <c r="H11" s="666">
        <v>-7.8</v>
      </c>
      <c r="I11" s="667">
        <v>-7.8</v>
      </c>
      <c r="J11" s="667">
        <v>-7.8</v>
      </c>
      <c r="K11" s="668">
        <v>-7.7</v>
      </c>
    </row>
    <row r="12" spans="1:11" s="658" customFormat="1" ht="10.8" x14ac:dyDescent="0.3">
      <c r="A12" s="664" t="s">
        <v>1665</v>
      </c>
      <c r="B12" s="665">
        <v>4.2</v>
      </c>
      <c r="C12" s="665">
        <v>3.1</v>
      </c>
      <c r="D12" s="666">
        <v>4.4000000000000004</v>
      </c>
      <c r="E12" s="667">
        <v>5.5</v>
      </c>
      <c r="F12" s="667">
        <v>3.9</v>
      </c>
      <c r="G12" s="668">
        <v>3.4</v>
      </c>
      <c r="H12" s="666">
        <v>5.6</v>
      </c>
      <c r="I12" s="667">
        <v>2.4</v>
      </c>
      <c r="J12" s="667">
        <v>5.8</v>
      </c>
      <c r="K12" s="668">
        <v>0.1</v>
      </c>
    </row>
    <row r="13" spans="1:11" s="658" customFormat="1" ht="10.8" x14ac:dyDescent="0.3">
      <c r="A13" s="664" t="s">
        <v>1666</v>
      </c>
      <c r="B13" s="665">
        <v>-10</v>
      </c>
      <c r="C13" s="665">
        <v>-6</v>
      </c>
      <c r="D13" s="666">
        <v>-10.199999999999999</v>
      </c>
      <c r="E13" s="667">
        <v>-4.5</v>
      </c>
      <c r="F13" s="667">
        <v>-9.9</v>
      </c>
      <c r="G13" s="668">
        <v>-15.2</v>
      </c>
      <c r="H13" s="666">
        <v>-3.1</v>
      </c>
      <c r="I13" s="667">
        <v>-6.1</v>
      </c>
      <c r="J13" s="667">
        <v>-8.9</v>
      </c>
      <c r="K13" s="668">
        <v>-4.7</v>
      </c>
    </row>
    <row r="14" spans="1:11" s="658" customFormat="1" ht="10.8" x14ac:dyDescent="0.3">
      <c r="A14" s="664" t="s">
        <v>1661</v>
      </c>
      <c r="B14" s="665">
        <v>6.6</v>
      </c>
      <c r="C14" s="665">
        <v>4.2</v>
      </c>
      <c r="D14" s="666">
        <v>3.3</v>
      </c>
      <c r="E14" s="667">
        <v>10.8</v>
      </c>
      <c r="F14" s="667">
        <v>5.5</v>
      </c>
      <c r="G14" s="668">
        <v>6.5</v>
      </c>
      <c r="H14" s="666">
        <v>4</v>
      </c>
      <c r="I14" s="667">
        <v>7.5</v>
      </c>
      <c r="J14" s="667">
        <v>4</v>
      </c>
      <c r="K14" s="668">
        <v>1.6</v>
      </c>
    </row>
    <row r="15" spans="1:11" s="702" customFormat="1" ht="21.6" x14ac:dyDescent="0.3">
      <c r="A15" s="710" t="s">
        <v>1667</v>
      </c>
      <c r="B15" s="669">
        <v>5.4</v>
      </c>
      <c r="C15" s="669">
        <v>3.4</v>
      </c>
      <c r="D15" s="670">
        <v>5.2</v>
      </c>
      <c r="E15" s="671">
        <v>5.3</v>
      </c>
      <c r="F15" s="671">
        <v>3.1</v>
      </c>
      <c r="G15" s="673">
        <v>7.6</v>
      </c>
      <c r="H15" s="670">
        <v>5.6</v>
      </c>
      <c r="I15" s="671">
        <v>4.8</v>
      </c>
      <c r="J15" s="671">
        <v>1.7</v>
      </c>
      <c r="K15" s="673">
        <v>1.6</v>
      </c>
    </row>
    <row r="16" spans="1:11" s="702" customFormat="1" ht="32.4" x14ac:dyDescent="0.3">
      <c r="A16" s="710" t="s">
        <v>1668</v>
      </c>
      <c r="B16" s="669">
        <v>2.6</v>
      </c>
      <c r="C16" s="669">
        <v>2.8</v>
      </c>
      <c r="D16" s="670">
        <v>3.5</v>
      </c>
      <c r="E16" s="671">
        <v>2.1</v>
      </c>
      <c r="F16" s="671">
        <v>2.8</v>
      </c>
      <c r="G16" s="673">
        <v>2</v>
      </c>
      <c r="H16" s="670">
        <v>3.8</v>
      </c>
      <c r="I16" s="671">
        <v>3.9</v>
      </c>
      <c r="J16" s="671">
        <v>2.2999999999999998</v>
      </c>
      <c r="K16" s="673">
        <v>1.1000000000000001</v>
      </c>
    </row>
    <row r="17" spans="1:11" s="702" customFormat="1" ht="10.8" x14ac:dyDescent="0.3">
      <c r="A17" s="710" t="s">
        <v>1669</v>
      </c>
      <c r="B17" s="669">
        <v>9.1</v>
      </c>
      <c r="C17" s="669">
        <v>13.3</v>
      </c>
      <c r="D17" s="670">
        <v>4.4000000000000004</v>
      </c>
      <c r="E17" s="671">
        <v>21</v>
      </c>
      <c r="F17" s="671">
        <v>9.6</v>
      </c>
      <c r="G17" s="673">
        <v>4.0999999999999996</v>
      </c>
      <c r="H17" s="670">
        <v>25.5</v>
      </c>
      <c r="I17" s="671">
        <v>21.8</v>
      </c>
      <c r="J17" s="671">
        <v>2</v>
      </c>
      <c r="K17" s="673">
        <v>6.3</v>
      </c>
    </row>
    <row r="18" spans="1:11" s="702" customFormat="1" ht="21.6" x14ac:dyDescent="0.3">
      <c r="A18" s="710" t="s">
        <v>1670</v>
      </c>
      <c r="B18" s="669">
        <v>3.1</v>
      </c>
      <c r="C18" s="669">
        <v>3.2</v>
      </c>
      <c r="D18" s="670">
        <v>2.5</v>
      </c>
      <c r="E18" s="671">
        <v>3</v>
      </c>
      <c r="F18" s="671">
        <v>2.7</v>
      </c>
      <c r="G18" s="673">
        <v>3.7</v>
      </c>
      <c r="H18" s="670">
        <v>2.4</v>
      </c>
      <c r="I18" s="671">
        <v>3</v>
      </c>
      <c r="J18" s="671">
        <v>3.3</v>
      </c>
      <c r="K18" s="673">
        <v>3.9</v>
      </c>
    </row>
    <row r="19" spans="1:11" s="702" customFormat="1" ht="10.8" x14ac:dyDescent="0.3">
      <c r="A19" s="711" t="s">
        <v>1671</v>
      </c>
      <c r="B19" s="665">
        <v>3</v>
      </c>
      <c r="C19" s="665">
        <v>3.2</v>
      </c>
      <c r="D19" s="666">
        <v>2.4</v>
      </c>
      <c r="E19" s="667">
        <v>3</v>
      </c>
      <c r="F19" s="667">
        <v>2.6</v>
      </c>
      <c r="G19" s="668">
        <v>3.7</v>
      </c>
      <c r="H19" s="666">
        <v>2.2999999999999998</v>
      </c>
      <c r="I19" s="667">
        <v>3</v>
      </c>
      <c r="J19" s="667">
        <v>3.3</v>
      </c>
      <c r="K19" s="668">
        <v>3.9</v>
      </c>
    </row>
    <row r="20" spans="1:11" s="702" customFormat="1" ht="10.8" x14ac:dyDescent="0.3">
      <c r="A20" s="710" t="s">
        <v>1672</v>
      </c>
      <c r="B20" s="669">
        <v>7.3</v>
      </c>
      <c r="C20" s="669">
        <v>4.9000000000000004</v>
      </c>
      <c r="D20" s="670">
        <v>7.1</v>
      </c>
      <c r="E20" s="671">
        <v>6.7</v>
      </c>
      <c r="F20" s="671">
        <v>7.1</v>
      </c>
      <c r="G20" s="673">
        <v>8.1</v>
      </c>
      <c r="H20" s="670">
        <v>4.5</v>
      </c>
      <c r="I20" s="671">
        <v>4.5</v>
      </c>
      <c r="J20" s="671">
        <v>5.0999999999999996</v>
      </c>
      <c r="K20" s="673">
        <v>5.4</v>
      </c>
    </row>
    <row r="21" spans="1:11" s="702" customFormat="1" ht="21.6" x14ac:dyDescent="0.3">
      <c r="A21" s="710" t="s">
        <v>1673</v>
      </c>
      <c r="B21" s="669">
        <v>25.7</v>
      </c>
      <c r="C21" s="669">
        <v>5.6</v>
      </c>
      <c r="D21" s="670">
        <v>70.900000000000006</v>
      </c>
      <c r="E21" s="671">
        <v>29</v>
      </c>
      <c r="F21" s="671">
        <v>12.7</v>
      </c>
      <c r="G21" s="673">
        <v>10.1</v>
      </c>
      <c r="H21" s="670">
        <v>10.8</v>
      </c>
      <c r="I21" s="671">
        <v>2.2999999999999998</v>
      </c>
      <c r="J21" s="671">
        <v>6</v>
      </c>
      <c r="K21" s="673">
        <v>3.7</v>
      </c>
    </row>
    <row r="22" spans="1:11" s="705" customFormat="1" x14ac:dyDescent="0.3">
      <c r="A22" s="710" t="s">
        <v>1674</v>
      </c>
      <c r="B22" s="669">
        <v>4</v>
      </c>
      <c r="C22" s="669">
        <v>4.5</v>
      </c>
      <c r="D22" s="670">
        <v>3.9</v>
      </c>
      <c r="E22" s="671">
        <v>4</v>
      </c>
      <c r="F22" s="671">
        <v>3.9</v>
      </c>
      <c r="G22" s="673">
        <v>4.0999999999999996</v>
      </c>
      <c r="H22" s="670">
        <v>4</v>
      </c>
      <c r="I22" s="671">
        <v>4.4000000000000004</v>
      </c>
      <c r="J22" s="671">
        <v>4.5999999999999996</v>
      </c>
      <c r="K22" s="673">
        <v>5.0999999999999996</v>
      </c>
    </row>
    <row r="23" spans="1:11" s="702" customFormat="1" ht="10.8" x14ac:dyDescent="0.3">
      <c r="A23" s="710" t="s">
        <v>1675</v>
      </c>
      <c r="B23" s="669">
        <v>3</v>
      </c>
      <c r="C23" s="669">
        <v>4.9000000000000004</v>
      </c>
      <c r="D23" s="670">
        <v>3.7</v>
      </c>
      <c r="E23" s="671">
        <v>3.5</v>
      </c>
      <c r="F23" s="671">
        <v>2.2000000000000002</v>
      </c>
      <c r="G23" s="673">
        <v>2.7</v>
      </c>
      <c r="H23" s="670">
        <v>6</v>
      </c>
      <c r="I23" s="671">
        <v>5</v>
      </c>
      <c r="J23" s="671">
        <v>4</v>
      </c>
      <c r="K23" s="673">
        <v>4.5999999999999996</v>
      </c>
    </row>
    <row r="24" spans="1:11" s="702" customFormat="1" ht="10.8" x14ac:dyDescent="0.3">
      <c r="A24" s="711" t="s">
        <v>1676</v>
      </c>
      <c r="B24" s="665">
        <v>4.3</v>
      </c>
      <c r="C24" s="665">
        <v>5.7</v>
      </c>
      <c r="D24" s="666">
        <v>5.7</v>
      </c>
      <c r="E24" s="667">
        <v>5.8</v>
      </c>
      <c r="F24" s="667">
        <v>2.2000000000000002</v>
      </c>
      <c r="G24" s="668">
        <v>3.7</v>
      </c>
      <c r="H24" s="666">
        <v>6.2</v>
      </c>
      <c r="I24" s="667">
        <v>5.2</v>
      </c>
      <c r="J24" s="667">
        <v>4.7</v>
      </c>
      <c r="K24" s="668">
        <v>6.6</v>
      </c>
    </row>
    <row r="25" spans="1:11" s="702" customFormat="1" ht="21.6" x14ac:dyDescent="0.3">
      <c r="A25" s="711" t="s">
        <v>1700</v>
      </c>
      <c r="B25" s="665">
        <v>3.3</v>
      </c>
      <c r="C25" s="665">
        <v>4.0999999999999996</v>
      </c>
      <c r="D25" s="666">
        <v>-5.8</v>
      </c>
      <c r="E25" s="667">
        <v>3.9</v>
      </c>
      <c r="F25" s="667">
        <v>7.6</v>
      </c>
      <c r="G25" s="668">
        <v>8.3000000000000007</v>
      </c>
      <c r="H25" s="666">
        <v>7.1</v>
      </c>
      <c r="I25" s="667">
        <v>3.4</v>
      </c>
      <c r="J25" s="667">
        <v>2.4</v>
      </c>
      <c r="K25" s="668">
        <v>3.9</v>
      </c>
    </row>
    <row r="26" spans="1:11" s="702" customFormat="1" ht="21.6" x14ac:dyDescent="0.3">
      <c r="A26" s="711" t="s">
        <v>1678</v>
      </c>
      <c r="B26" s="665">
        <v>4.5999999999999996</v>
      </c>
      <c r="C26" s="665">
        <v>3.9</v>
      </c>
      <c r="D26" s="666">
        <v>5.8</v>
      </c>
      <c r="E26" s="667">
        <v>2.9</v>
      </c>
      <c r="F26" s="667">
        <v>3.6</v>
      </c>
      <c r="G26" s="668">
        <v>6.2</v>
      </c>
      <c r="H26" s="666">
        <v>5.5</v>
      </c>
      <c r="I26" s="667">
        <v>3.3</v>
      </c>
      <c r="J26" s="667">
        <v>3.6</v>
      </c>
      <c r="K26" s="668">
        <v>3.5</v>
      </c>
    </row>
    <row r="27" spans="1:11" s="702" customFormat="1" ht="10.8" x14ac:dyDescent="0.3">
      <c r="A27" s="611" t="s">
        <v>1679</v>
      </c>
      <c r="B27" s="665">
        <v>-0.5</v>
      </c>
      <c r="C27" s="665">
        <v>3.9</v>
      </c>
      <c r="D27" s="666">
        <v>-0.2</v>
      </c>
      <c r="E27" s="667">
        <v>-1.5</v>
      </c>
      <c r="F27" s="667">
        <v>0.1</v>
      </c>
      <c r="G27" s="668">
        <v>-0.4</v>
      </c>
      <c r="H27" s="666">
        <v>5</v>
      </c>
      <c r="I27" s="667">
        <v>5.4</v>
      </c>
      <c r="J27" s="667">
        <v>3.3</v>
      </c>
      <c r="K27" s="668">
        <v>2.1</v>
      </c>
    </row>
    <row r="28" spans="1:11" s="713" customFormat="1" ht="10.8" x14ac:dyDescent="0.3">
      <c r="A28" s="612" t="s">
        <v>1680</v>
      </c>
      <c r="B28" s="712">
        <v>1</v>
      </c>
      <c r="C28" s="712">
        <v>2.2000000000000002</v>
      </c>
      <c r="D28" s="679">
        <v>1.4</v>
      </c>
      <c r="E28" s="680">
        <v>-0.3</v>
      </c>
      <c r="F28" s="680">
        <v>3.5</v>
      </c>
      <c r="G28" s="681">
        <v>-0.4</v>
      </c>
      <c r="H28" s="679">
        <v>3.9</v>
      </c>
      <c r="I28" s="680">
        <v>3.3</v>
      </c>
      <c r="J28" s="680">
        <v>0.9</v>
      </c>
      <c r="K28" s="681">
        <v>1.3</v>
      </c>
    </row>
    <row r="29" spans="1:11" s="702" customFormat="1" ht="10.8" x14ac:dyDescent="0.3">
      <c r="A29" s="710" t="s">
        <v>1681</v>
      </c>
      <c r="B29" s="669">
        <v>1.9</v>
      </c>
      <c r="C29" s="669">
        <v>2</v>
      </c>
      <c r="D29" s="670">
        <v>0.9</v>
      </c>
      <c r="E29" s="671">
        <v>2.9</v>
      </c>
      <c r="F29" s="671">
        <v>1.8</v>
      </c>
      <c r="G29" s="673">
        <v>2.1</v>
      </c>
      <c r="H29" s="670">
        <v>1.2</v>
      </c>
      <c r="I29" s="671">
        <v>3.5</v>
      </c>
      <c r="J29" s="671">
        <v>1.7</v>
      </c>
      <c r="K29" s="673">
        <v>1.7</v>
      </c>
    </row>
    <row r="30" spans="1:11" s="702" customFormat="1" ht="10.8" x14ac:dyDescent="0.3">
      <c r="A30" s="711" t="s">
        <v>1682</v>
      </c>
      <c r="B30" s="665">
        <v>1.1000000000000001</v>
      </c>
      <c r="C30" s="665">
        <v>1.2</v>
      </c>
      <c r="D30" s="666">
        <v>0.7</v>
      </c>
      <c r="E30" s="667">
        <v>0.9</v>
      </c>
      <c r="F30" s="667">
        <v>1.3</v>
      </c>
      <c r="G30" s="668">
        <v>1.3</v>
      </c>
      <c r="H30" s="666">
        <v>1.2</v>
      </c>
      <c r="I30" s="667">
        <v>1.1000000000000001</v>
      </c>
      <c r="J30" s="667">
        <v>1.2</v>
      </c>
      <c r="K30" s="668">
        <v>1.3</v>
      </c>
    </row>
    <row r="31" spans="1:11" s="702" customFormat="1" ht="21.6" x14ac:dyDescent="0.3">
      <c r="A31" s="710" t="s">
        <v>1683</v>
      </c>
      <c r="B31" s="669">
        <v>0.3</v>
      </c>
      <c r="C31" s="669">
        <v>3.8</v>
      </c>
      <c r="D31" s="670">
        <v>-2.6</v>
      </c>
      <c r="E31" s="671">
        <v>4.2</v>
      </c>
      <c r="F31" s="671">
        <v>0.2</v>
      </c>
      <c r="G31" s="673">
        <v>-0.1</v>
      </c>
      <c r="H31" s="670">
        <v>1.7</v>
      </c>
      <c r="I31" s="671">
        <v>8.1</v>
      </c>
      <c r="J31" s="671">
        <v>3.4</v>
      </c>
      <c r="K31" s="673">
        <v>2.7</v>
      </c>
    </row>
    <row r="32" spans="1:11" s="713" customFormat="1" ht="10.8" x14ac:dyDescent="0.3">
      <c r="A32" s="619" t="s">
        <v>1680</v>
      </c>
      <c r="B32" s="712">
        <v>-42</v>
      </c>
      <c r="C32" s="712">
        <v>0.4</v>
      </c>
      <c r="D32" s="679">
        <v>-43.8</v>
      </c>
      <c r="E32" s="680">
        <v>-42.9</v>
      </c>
      <c r="F32" s="680">
        <v>-42.1</v>
      </c>
      <c r="G32" s="681">
        <v>-39.6</v>
      </c>
      <c r="H32" s="679">
        <v>2.8</v>
      </c>
      <c r="I32" s="680">
        <v>1.7</v>
      </c>
      <c r="J32" s="680">
        <v>1.9</v>
      </c>
      <c r="K32" s="681">
        <v>-3.7</v>
      </c>
    </row>
    <row r="33" spans="1:11" s="702" customFormat="1" ht="21.6" x14ac:dyDescent="0.3">
      <c r="A33" s="710" t="s">
        <v>1684</v>
      </c>
      <c r="B33" s="669">
        <v>4</v>
      </c>
      <c r="C33" s="669">
        <v>3.9</v>
      </c>
      <c r="D33" s="670">
        <v>0.7</v>
      </c>
      <c r="E33" s="671">
        <v>11.3</v>
      </c>
      <c r="F33" s="671">
        <v>3.1</v>
      </c>
      <c r="G33" s="673">
        <v>2.7</v>
      </c>
      <c r="H33" s="670">
        <v>0.7</v>
      </c>
      <c r="I33" s="671">
        <v>9</v>
      </c>
      <c r="J33" s="671">
        <v>3.9</v>
      </c>
      <c r="K33" s="673">
        <v>2.6</v>
      </c>
    </row>
    <row r="34" spans="1:11" s="702" customFormat="1" ht="21.6" x14ac:dyDescent="0.3">
      <c r="A34" s="710" t="s">
        <v>1685</v>
      </c>
      <c r="B34" s="669">
        <v>-0.9</v>
      </c>
      <c r="C34" s="669">
        <v>7.2</v>
      </c>
      <c r="D34" s="670">
        <v>2</v>
      </c>
      <c r="E34" s="671">
        <v>-0.5</v>
      </c>
      <c r="F34" s="671">
        <v>-1.7</v>
      </c>
      <c r="G34" s="673">
        <v>-3.5</v>
      </c>
      <c r="H34" s="670">
        <v>2.4</v>
      </c>
      <c r="I34" s="671">
        <v>5.8</v>
      </c>
      <c r="J34" s="671">
        <v>5.5</v>
      </c>
      <c r="K34" s="673">
        <v>15.4</v>
      </c>
    </row>
    <row r="35" spans="1:11" s="702" customFormat="1" ht="10.8" x14ac:dyDescent="0.3">
      <c r="A35" s="710" t="s">
        <v>1686</v>
      </c>
      <c r="B35" s="669">
        <v>1.1000000000000001</v>
      </c>
      <c r="C35" s="669">
        <v>6</v>
      </c>
      <c r="D35" s="670">
        <v>2.7</v>
      </c>
      <c r="E35" s="671">
        <v>0.4</v>
      </c>
      <c r="F35" s="671">
        <v>0.4</v>
      </c>
      <c r="G35" s="673">
        <v>1.1000000000000001</v>
      </c>
      <c r="H35" s="670">
        <v>6.2</v>
      </c>
      <c r="I35" s="671">
        <v>1.9</v>
      </c>
      <c r="J35" s="671">
        <v>4.5</v>
      </c>
      <c r="K35" s="673">
        <v>11.1</v>
      </c>
    </row>
    <row r="36" spans="1:11" s="702" customFormat="1" ht="21.6" x14ac:dyDescent="0.3">
      <c r="A36" s="710" t="s">
        <v>1687</v>
      </c>
      <c r="B36" s="669">
        <v>-1</v>
      </c>
      <c r="C36" s="669">
        <v>5.9</v>
      </c>
      <c r="D36" s="670">
        <v>1.1000000000000001</v>
      </c>
      <c r="E36" s="671">
        <v>-6.6</v>
      </c>
      <c r="F36" s="671">
        <v>0.6</v>
      </c>
      <c r="G36" s="673">
        <v>1.2</v>
      </c>
      <c r="H36" s="670">
        <v>6.3</v>
      </c>
      <c r="I36" s="671">
        <v>-0.2</v>
      </c>
      <c r="J36" s="671">
        <v>9.1</v>
      </c>
      <c r="K36" s="673">
        <v>7.9</v>
      </c>
    </row>
    <row r="37" spans="1:11" s="702" customFormat="1" ht="21.6" x14ac:dyDescent="0.3">
      <c r="A37" s="710" t="s">
        <v>1688</v>
      </c>
      <c r="B37" s="669">
        <v>4.3</v>
      </c>
      <c r="C37" s="669">
        <v>4.7</v>
      </c>
      <c r="D37" s="670">
        <v>4</v>
      </c>
      <c r="E37" s="671">
        <v>4.5</v>
      </c>
      <c r="F37" s="671">
        <v>4.7</v>
      </c>
      <c r="G37" s="673">
        <v>4.0999999999999996</v>
      </c>
      <c r="H37" s="670">
        <v>4.4000000000000004</v>
      </c>
      <c r="I37" s="671">
        <v>3.6</v>
      </c>
      <c r="J37" s="671">
        <v>4.3</v>
      </c>
      <c r="K37" s="673">
        <v>6.2</v>
      </c>
    </row>
    <row r="38" spans="1:11" s="702" customFormat="1" ht="10.8" x14ac:dyDescent="0.3">
      <c r="A38" s="710" t="s">
        <v>1689</v>
      </c>
      <c r="B38" s="669">
        <v>4.3</v>
      </c>
      <c r="C38" s="669">
        <v>2</v>
      </c>
      <c r="D38" s="670">
        <v>4.7</v>
      </c>
      <c r="E38" s="671">
        <v>3.6</v>
      </c>
      <c r="F38" s="671">
        <v>4.7</v>
      </c>
      <c r="G38" s="673">
        <v>3.8</v>
      </c>
      <c r="H38" s="714">
        <v>1.2</v>
      </c>
      <c r="I38" s="715">
        <v>1.4</v>
      </c>
      <c r="J38" s="715">
        <v>2.8</v>
      </c>
      <c r="K38" s="673">
        <v>2.2999999999999998</v>
      </c>
    </row>
    <row r="39" spans="1:11" s="702" customFormat="1" ht="21.6" x14ac:dyDescent="0.3">
      <c r="A39" s="716" t="s">
        <v>1690</v>
      </c>
      <c r="B39" s="717">
        <v>4.5999999999999996</v>
      </c>
      <c r="C39" s="717">
        <v>4.7</v>
      </c>
      <c r="D39" s="718">
        <v>6.1</v>
      </c>
      <c r="E39" s="719">
        <v>5.6</v>
      </c>
      <c r="F39" s="719">
        <v>3.3</v>
      </c>
      <c r="G39" s="720">
        <v>3.7</v>
      </c>
      <c r="H39" s="718">
        <v>5.2</v>
      </c>
      <c r="I39" s="719">
        <v>4.9000000000000004</v>
      </c>
      <c r="J39" s="719">
        <v>4.2</v>
      </c>
      <c r="K39" s="720">
        <v>4.8</v>
      </c>
    </row>
    <row r="40" spans="1:11" s="702" customFormat="1" ht="21.6" x14ac:dyDescent="0.3">
      <c r="A40" s="721" t="s">
        <v>1706</v>
      </c>
      <c r="B40" s="717">
        <v>5.4</v>
      </c>
      <c r="C40" s="717">
        <v>6.2</v>
      </c>
      <c r="D40" s="718">
        <v>3.1</v>
      </c>
      <c r="E40" s="719">
        <v>13.6</v>
      </c>
      <c r="F40" s="719">
        <v>3.4</v>
      </c>
      <c r="G40" s="720">
        <v>1.8</v>
      </c>
      <c r="H40" s="718">
        <v>5.2</v>
      </c>
      <c r="I40" s="719">
        <v>-0.7</v>
      </c>
      <c r="J40" s="719">
        <v>14.2</v>
      </c>
      <c r="K40" s="720">
        <v>7.4</v>
      </c>
    </row>
    <row r="41" spans="1:11" s="702" customFormat="1" ht="21.6" x14ac:dyDescent="0.3">
      <c r="A41" s="721" t="s">
        <v>1692</v>
      </c>
      <c r="B41" s="717">
        <v>4.7</v>
      </c>
      <c r="C41" s="717">
        <v>4.9000000000000004</v>
      </c>
      <c r="D41" s="718">
        <v>5.8</v>
      </c>
      <c r="E41" s="719">
        <v>6.6</v>
      </c>
      <c r="F41" s="719">
        <v>3.3</v>
      </c>
      <c r="G41" s="720">
        <v>3.5</v>
      </c>
      <c r="H41" s="718">
        <v>5.2</v>
      </c>
      <c r="I41" s="719">
        <v>4.2</v>
      </c>
      <c r="J41" s="719">
        <v>5.2</v>
      </c>
      <c r="K41" s="720">
        <v>5.0999999999999996</v>
      </c>
    </row>
    <row r="42" spans="1:11" s="702" customFormat="1" ht="10.8" x14ac:dyDescent="0.3">
      <c r="A42" s="722"/>
      <c r="B42" s="693"/>
      <c r="C42" s="693"/>
      <c r="D42" s="723"/>
      <c r="E42" s="723"/>
      <c r="F42" s="723"/>
      <c r="G42" s="723"/>
      <c r="H42" s="723"/>
      <c r="I42" s="723"/>
      <c r="J42" s="723"/>
      <c r="K42" s="723"/>
    </row>
    <row r="43" spans="1:11" s="726" customFormat="1" ht="10.8" x14ac:dyDescent="0.3">
      <c r="A43" s="697" t="s">
        <v>1693</v>
      </c>
      <c r="B43" s="724">
        <v>-11.2</v>
      </c>
      <c r="C43" s="725">
        <v>-1</v>
      </c>
      <c r="D43" s="699">
        <v>-17.2</v>
      </c>
      <c r="E43" s="700">
        <v>-11.3</v>
      </c>
      <c r="F43" s="700">
        <v>-9</v>
      </c>
      <c r="G43" s="701">
        <v>-7.5</v>
      </c>
      <c r="H43" s="699">
        <v>-0.5</v>
      </c>
      <c r="I43" s="700">
        <v>-1.4</v>
      </c>
      <c r="J43" s="700">
        <v>-1.8</v>
      </c>
      <c r="K43" s="701">
        <v>-0.3</v>
      </c>
    </row>
    <row r="44" spans="1:11" s="702" customFormat="1" ht="10.8" x14ac:dyDescent="0.3">
      <c r="G44" s="658"/>
    </row>
    <row r="45" spans="1:11" s="705" customFormat="1" x14ac:dyDescent="0.3">
      <c r="A45" s="703" t="s">
        <v>1709</v>
      </c>
      <c r="B45" s="704"/>
      <c r="C45" s="704"/>
      <c r="G45" s="655"/>
    </row>
    <row r="46" spans="1:11" s="705" customFormat="1" x14ac:dyDescent="0.3">
      <c r="G46" s="655"/>
    </row>
  </sheetData>
  <mergeCells count="5">
    <mergeCell ref="A1:E1"/>
    <mergeCell ref="A4:A5"/>
    <mergeCell ref="B4:C4"/>
    <mergeCell ref="D4:G4"/>
    <mergeCell ref="H4:K4"/>
  </mergeCells>
  <hyperlinks>
    <hyperlink ref="A1" location="CONTENT!A1" display="Back to Table of Contents" xr:uid="{6C5C8BDC-CC5E-43DB-B12F-EF319D05C09A}"/>
    <hyperlink ref="A1:E1" location="CONTENT!B90" display="Back to Table of Contents" xr:uid="{BF9992C8-A908-4309-9342-40D3A09EB033}"/>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99D5-2625-420A-9D39-8B19A35DFF60}">
  <dimension ref="A1:L31"/>
  <sheetViews>
    <sheetView workbookViewId="0">
      <selection sqref="A1:E1"/>
    </sheetView>
  </sheetViews>
  <sheetFormatPr defaultColWidth="8" defaultRowHeight="21.75" customHeight="1" x14ac:dyDescent="0.3"/>
  <cols>
    <col min="1" max="1" width="20.59765625" style="593" customWidth="1"/>
    <col min="2" max="11" width="5.8984375" style="593" customWidth="1"/>
    <col min="12" max="12" width="4.09765625" style="593" customWidth="1"/>
    <col min="13" max="16384" width="8" style="593"/>
  </cols>
  <sheetData>
    <row r="1" spans="1:12" ht="21.75" customHeight="1" x14ac:dyDescent="0.3">
      <c r="A1" s="6084" t="s">
        <v>1649</v>
      </c>
      <c r="B1" s="6084"/>
      <c r="C1" s="6084"/>
      <c r="D1" s="6084"/>
      <c r="E1" s="6084"/>
    </row>
    <row r="2" spans="1:12" ht="21.6" customHeight="1" x14ac:dyDescent="0.3">
      <c r="A2" s="707" t="s">
        <v>1710</v>
      </c>
      <c r="B2" s="707"/>
      <c r="C2" s="707"/>
      <c r="D2" s="707"/>
      <c r="E2" s="707"/>
      <c r="F2" s="707"/>
      <c r="G2" s="707"/>
      <c r="H2" s="707"/>
      <c r="I2" s="707"/>
      <c r="J2" s="707"/>
      <c r="K2" s="707"/>
    </row>
    <row r="3" spans="1:12" ht="21.75" customHeight="1" x14ac:dyDescent="0.3">
      <c r="A3" s="727"/>
      <c r="B3" s="728"/>
      <c r="C3" s="728"/>
      <c r="D3" s="643"/>
      <c r="E3" s="643"/>
      <c r="H3" s="643"/>
      <c r="I3" s="643"/>
      <c r="J3" s="6114" t="s">
        <v>1696</v>
      </c>
      <c r="K3" s="6114"/>
    </row>
    <row r="4" spans="1:12" s="729" customFormat="1" ht="21.75" customHeight="1" x14ac:dyDescent="0.3">
      <c r="A4" s="654"/>
      <c r="B4" s="6104" t="s">
        <v>1652</v>
      </c>
      <c r="C4" s="6105"/>
      <c r="D4" s="6107" t="s">
        <v>1653</v>
      </c>
      <c r="E4" s="6108"/>
      <c r="F4" s="6108"/>
      <c r="G4" s="6109"/>
      <c r="H4" s="6107" t="s">
        <v>1654</v>
      </c>
      <c r="I4" s="6108"/>
      <c r="J4" s="6108"/>
      <c r="K4" s="6109"/>
    </row>
    <row r="5" spans="1:12" s="729" customFormat="1" ht="21.75" customHeight="1" x14ac:dyDescent="0.3">
      <c r="A5" s="659"/>
      <c r="B5" s="598" t="s">
        <v>1653</v>
      </c>
      <c r="C5" s="598" t="s">
        <v>1654</v>
      </c>
      <c r="D5" s="599" t="s">
        <v>1655</v>
      </c>
      <c r="E5" s="599" t="s">
        <v>1656</v>
      </c>
      <c r="F5" s="599" t="s">
        <v>1657</v>
      </c>
      <c r="G5" s="599" t="s">
        <v>1658</v>
      </c>
      <c r="H5" s="599" t="s">
        <v>1655</v>
      </c>
      <c r="I5" s="599" t="s">
        <v>1656</v>
      </c>
      <c r="J5" s="599" t="s">
        <v>1657</v>
      </c>
      <c r="K5" s="599" t="s">
        <v>1658</v>
      </c>
    </row>
    <row r="6" spans="1:12" ht="21.75" customHeight="1" x14ac:dyDescent="0.3">
      <c r="A6" s="659" t="s">
        <v>1711</v>
      </c>
      <c r="B6" s="730">
        <v>432528</v>
      </c>
      <c r="C6" s="730">
        <v>493768</v>
      </c>
      <c r="D6" s="731">
        <v>99781</v>
      </c>
      <c r="E6" s="732">
        <v>89288</v>
      </c>
      <c r="F6" s="732">
        <v>112222</v>
      </c>
      <c r="G6" s="733">
        <v>131237</v>
      </c>
      <c r="H6" s="731">
        <v>110042</v>
      </c>
      <c r="I6" s="732">
        <v>108659</v>
      </c>
      <c r="J6" s="732">
        <v>126752</v>
      </c>
      <c r="K6" s="733">
        <v>148315</v>
      </c>
      <c r="L6" s="734"/>
    </row>
    <row r="7" spans="1:12" ht="21.75" customHeight="1" x14ac:dyDescent="0.3">
      <c r="A7" s="664" t="s">
        <v>1712</v>
      </c>
      <c r="B7" s="735">
        <v>350019</v>
      </c>
      <c r="C7" s="735">
        <v>402632</v>
      </c>
      <c r="D7" s="736">
        <v>80605</v>
      </c>
      <c r="E7" s="737">
        <v>67109</v>
      </c>
      <c r="F7" s="737">
        <v>92386</v>
      </c>
      <c r="G7" s="738">
        <v>109919</v>
      </c>
      <c r="H7" s="736">
        <v>88166</v>
      </c>
      <c r="I7" s="737">
        <v>84875</v>
      </c>
      <c r="J7" s="737">
        <v>104820</v>
      </c>
      <c r="K7" s="738">
        <v>124771</v>
      </c>
      <c r="L7" s="734"/>
    </row>
    <row r="8" spans="1:12" ht="21.75" customHeight="1" x14ac:dyDescent="0.3">
      <c r="A8" s="664" t="s">
        <v>1713</v>
      </c>
      <c r="B8" s="735">
        <v>82509</v>
      </c>
      <c r="C8" s="735">
        <v>91136</v>
      </c>
      <c r="D8" s="736">
        <v>19176</v>
      </c>
      <c r="E8" s="737">
        <v>22179</v>
      </c>
      <c r="F8" s="737">
        <v>19836</v>
      </c>
      <c r="G8" s="738">
        <v>21318</v>
      </c>
      <c r="H8" s="736">
        <v>21876</v>
      </c>
      <c r="I8" s="737">
        <v>23784</v>
      </c>
      <c r="J8" s="737">
        <v>21931</v>
      </c>
      <c r="K8" s="738">
        <v>23545</v>
      </c>
      <c r="L8" s="734"/>
    </row>
    <row r="9" spans="1:12" ht="21.75" customHeight="1" x14ac:dyDescent="0.3">
      <c r="A9" s="659" t="s">
        <v>1714</v>
      </c>
      <c r="B9" s="730">
        <v>93820</v>
      </c>
      <c r="C9" s="730">
        <v>112806</v>
      </c>
      <c r="D9" s="739">
        <v>22527</v>
      </c>
      <c r="E9" s="740">
        <v>17164</v>
      </c>
      <c r="F9" s="740">
        <v>26158</v>
      </c>
      <c r="G9" s="741">
        <v>27971</v>
      </c>
      <c r="H9" s="739">
        <v>27013</v>
      </c>
      <c r="I9" s="740">
        <v>26442</v>
      </c>
      <c r="J9" s="740">
        <v>29105</v>
      </c>
      <c r="K9" s="741">
        <v>30246</v>
      </c>
      <c r="L9" s="742"/>
    </row>
    <row r="10" spans="1:12" ht="21.75" customHeight="1" x14ac:dyDescent="0.3">
      <c r="A10" s="743" t="s">
        <v>1715</v>
      </c>
      <c r="B10" s="730">
        <v>61797</v>
      </c>
      <c r="C10" s="730">
        <v>71484</v>
      </c>
      <c r="D10" s="744">
        <v>14713</v>
      </c>
      <c r="E10" s="745">
        <v>9894</v>
      </c>
      <c r="F10" s="745">
        <v>17793</v>
      </c>
      <c r="G10" s="746">
        <v>19397</v>
      </c>
      <c r="H10" s="744">
        <v>17168</v>
      </c>
      <c r="I10" s="745">
        <v>14859</v>
      </c>
      <c r="J10" s="745">
        <v>19406</v>
      </c>
      <c r="K10" s="746">
        <v>20051</v>
      </c>
    </row>
    <row r="11" spans="1:12" ht="21.75" customHeight="1" x14ac:dyDescent="0.3">
      <c r="A11" s="664" t="s">
        <v>1716</v>
      </c>
      <c r="B11" s="735">
        <v>24877</v>
      </c>
      <c r="C11" s="735">
        <v>31355</v>
      </c>
      <c r="D11" s="736">
        <v>7109</v>
      </c>
      <c r="E11" s="737">
        <v>3379</v>
      </c>
      <c r="F11" s="737">
        <v>6856</v>
      </c>
      <c r="G11" s="738">
        <v>7533</v>
      </c>
      <c r="H11" s="736">
        <v>7256</v>
      </c>
      <c r="I11" s="737">
        <v>6391</v>
      </c>
      <c r="J11" s="737">
        <v>8667</v>
      </c>
      <c r="K11" s="738">
        <v>9041</v>
      </c>
    </row>
    <row r="12" spans="1:12" ht="21.75" customHeight="1" x14ac:dyDescent="0.3">
      <c r="A12" s="664" t="s">
        <v>1717</v>
      </c>
      <c r="B12" s="735">
        <v>19733</v>
      </c>
      <c r="C12" s="735">
        <v>21614</v>
      </c>
      <c r="D12" s="736">
        <v>3078</v>
      </c>
      <c r="E12" s="737">
        <v>3538</v>
      </c>
      <c r="F12" s="737">
        <v>6465</v>
      </c>
      <c r="G12" s="738">
        <v>6652</v>
      </c>
      <c r="H12" s="736">
        <v>4911</v>
      </c>
      <c r="I12" s="737">
        <v>4732</v>
      </c>
      <c r="J12" s="737">
        <v>5957</v>
      </c>
      <c r="K12" s="738">
        <v>6014</v>
      </c>
    </row>
    <row r="13" spans="1:12" ht="21.75" customHeight="1" x14ac:dyDescent="0.3">
      <c r="A13" s="664" t="s">
        <v>1718</v>
      </c>
      <c r="B13" s="735">
        <v>17188</v>
      </c>
      <c r="C13" s="735">
        <v>18515</v>
      </c>
      <c r="D13" s="736">
        <v>4526</v>
      </c>
      <c r="E13" s="737">
        <v>2977</v>
      </c>
      <c r="F13" s="737">
        <v>4473</v>
      </c>
      <c r="G13" s="738">
        <v>5213</v>
      </c>
      <c r="H13" s="736">
        <v>5001</v>
      </c>
      <c r="I13" s="737">
        <v>3736</v>
      </c>
      <c r="J13" s="737">
        <v>4782</v>
      </c>
      <c r="K13" s="738">
        <v>4997</v>
      </c>
    </row>
    <row r="14" spans="1:12" s="748" customFormat="1" ht="21.75" customHeight="1" x14ac:dyDescent="0.3">
      <c r="A14" s="743" t="s">
        <v>1719</v>
      </c>
      <c r="B14" s="747">
        <v>32023</v>
      </c>
      <c r="C14" s="747">
        <v>41322</v>
      </c>
      <c r="D14" s="744">
        <v>7814</v>
      </c>
      <c r="E14" s="745">
        <v>7270</v>
      </c>
      <c r="F14" s="745">
        <v>8365</v>
      </c>
      <c r="G14" s="746">
        <v>8574</v>
      </c>
      <c r="H14" s="744">
        <v>9845</v>
      </c>
      <c r="I14" s="745">
        <v>11583</v>
      </c>
      <c r="J14" s="745">
        <v>9699</v>
      </c>
      <c r="K14" s="746">
        <v>10195</v>
      </c>
    </row>
    <row r="15" spans="1:12" ht="21.75" customHeight="1" x14ac:dyDescent="0.3">
      <c r="A15" s="664" t="s">
        <v>1720</v>
      </c>
      <c r="B15" s="735">
        <v>4429</v>
      </c>
      <c r="C15" s="735">
        <v>6679</v>
      </c>
      <c r="D15" s="736">
        <v>724</v>
      </c>
      <c r="E15" s="737">
        <v>1326</v>
      </c>
      <c r="F15" s="737">
        <v>1217</v>
      </c>
      <c r="G15" s="738">
        <v>1162</v>
      </c>
      <c r="H15" s="736">
        <v>1468</v>
      </c>
      <c r="I15" s="737">
        <v>1548</v>
      </c>
      <c r="J15" s="737">
        <v>1819</v>
      </c>
      <c r="K15" s="738">
        <v>1844</v>
      </c>
    </row>
    <row r="16" spans="1:12" ht="21.75" customHeight="1" x14ac:dyDescent="0.3">
      <c r="A16" s="664" t="s">
        <v>1721</v>
      </c>
      <c r="B16" s="735">
        <v>2439</v>
      </c>
      <c r="C16" s="735">
        <v>3572</v>
      </c>
      <c r="D16" s="736">
        <v>909</v>
      </c>
      <c r="E16" s="737">
        <v>425</v>
      </c>
      <c r="F16" s="737">
        <v>534</v>
      </c>
      <c r="G16" s="738">
        <v>571</v>
      </c>
      <c r="H16" s="736">
        <v>956</v>
      </c>
      <c r="I16" s="737">
        <v>1185</v>
      </c>
      <c r="J16" s="737">
        <v>580</v>
      </c>
      <c r="K16" s="738">
        <v>851</v>
      </c>
    </row>
    <row r="17" spans="1:12" s="748" customFormat="1" ht="21.75" customHeight="1" x14ac:dyDescent="0.3">
      <c r="A17" s="749" t="s">
        <v>1722</v>
      </c>
      <c r="B17" s="750">
        <v>2643</v>
      </c>
      <c r="C17" s="750">
        <v>3201</v>
      </c>
      <c r="D17" s="751">
        <v>884</v>
      </c>
      <c r="E17" s="752">
        <v>668</v>
      </c>
      <c r="F17" s="752">
        <v>533</v>
      </c>
      <c r="G17" s="753">
        <v>558</v>
      </c>
      <c r="H17" s="751">
        <v>615</v>
      </c>
      <c r="I17" s="752">
        <v>1185</v>
      </c>
      <c r="J17" s="752">
        <v>573</v>
      </c>
      <c r="K17" s="753">
        <v>828</v>
      </c>
    </row>
    <row r="18" spans="1:12" ht="21.75" customHeight="1" x14ac:dyDescent="0.3">
      <c r="A18" s="664" t="s">
        <v>1723</v>
      </c>
      <c r="B18" s="735">
        <v>25155</v>
      </c>
      <c r="C18" s="735">
        <v>31071</v>
      </c>
      <c r="D18" s="736">
        <v>6181</v>
      </c>
      <c r="E18" s="737">
        <v>5519</v>
      </c>
      <c r="F18" s="737">
        <v>6614</v>
      </c>
      <c r="G18" s="738">
        <v>6841</v>
      </c>
      <c r="H18" s="736">
        <v>7421</v>
      </c>
      <c r="I18" s="737">
        <v>8850</v>
      </c>
      <c r="J18" s="737">
        <v>7300</v>
      </c>
      <c r="K18" s="738">
        <v>7500</v>
      </c>
    </row>
    <row r="19" spans="1:12" ht="21.75" customHeight="1" x14ac:dyDescent="0.3">
      <c r="A19" s="659" t="s">
        <v>1724</v>
      </c>
      <c r="B19" s="730">
        <v>951</v>
      </c>
      <c r="C19" s="730">
        <v>3857</v>
      </c>
      <c r="D19" s="739">
        <v>456</v>
      </c>
      <c r="E19" s="740">
        <v>273</v>
      </c>
      <c r="F19" s="740">
        <v>85</v>
      </c>
      <c r="G19" s="741">
        <v>137</v>
      </c>
      <c r="H19" s="739">
        <v>813</v>
      </c>
      <c r="I19" s="740">
        <v>1131</v>
      </c>
      <c r="J19" s="740">
        <v>1138</v>
      </c>
      <c r="K19" s="741">
        <v>775</v>
      </c>
      <c r="L19" s="754"/>
    </row>
    <row r="20" spans="1:12" ht="21.75" customHeight="1" x14ac:dyDescent="0.3">
      <c r="A20" s="659" t="s">
        <v>1725</v>
      </c>
      <c r="B20" s="730">
        <v>294447</v>
      </c>
      <c r="C20" s="730">
        <v>383118</v>
      </c>
      <c r="D20" s="739">
        <v>59539</v>
      </c>
      <c r="E20" s="740">
        <v>65423</v>
      </c>
      <c r="F20" s="740">
        <v>77161</v>
      </c>
      <c r="G20" s="741">
        <v>92325</v>
      </c>
      <c r="H20" s="739">
        <v>82365</v>
      </c>
      <c r="I20" s="740">
        <v>93082</v>
      </c>
      <c r="J20" s="740">
        <v>97020</v>
      </c>
      <c r="K20" s="741">
        <v>110650</v>
      </c>
      <c r="L20" s="755"/>
    </row>
    <row r="21" spans="1:12" ht="21.75" customHeight="1" x14ac:dyDescent="0.3">
      <c r="A21" s="677" t="s">
        <v>1726</v>
      </c>
      <c r="B21" s="735">
        <v>81992</v>
      </c>
      <c r="C21" s="735">
        <v>105524</v>
      </c>
      <c r="D21" s="736">
        <v>17297</v>
      </c>
      <c r="E21" s="737">
        <v>19418</v>
      </c>
      <c r="F21" s="737">
        <v>22276</v>
      </c>
      <c r="G21" s="738">
        <v>23001</v>
      </c>
      <c r="H21" s="736">
        <v>22088</v>
      </c>
      <c r="I21" s="737">
        <v>27428</v>
      </c>
      <c r="J21" s="737">
        <v>27739</v>
      </c>
      <c r="K21" s="738">
        <v>28269</v>
      </c>
      <c r="L21" s="755"/>
    </row>
    <row r="22" spans="1:12" ht="21.75" customHeight="1" x14ac:dyDescent="0.3">
      <c r="A22" s="677" t="s">
        <v>1727</v>
      </c>
      <c r="B22" s="735">
        <v>212455</v>
      </c>
      <c r="C22" s="735">
        <v>277594</v>
      </c>
      <c r="D22" s="736">
        <v>42242</v>
      </c>
      <c r="E22" s="737">
        <v>46005</v>
      </c>
      <c r="F22" s="737">
        <v>54885</v>
      </c>
      <c r="G22" s="738">
        <v>69324</v>
      </c>
      <c r="H22" s="736">
        <v>60277</v>
      </c>
      <c r="I22" s="737">
        <v>65654</v>
      </c>
      <c r="J22" s="737">
        <v>69281</v>
      </c>
      <c r="K22" s="738">
        <v>82381</v>
      </c>
      <c r="L22" s="755"/>
    </row>
    <row r="23" spans="1:12" ht="21.75" customHeight="1" x14ac:dyDescent="0.3">
      <c r="A23" s="749" t="s">
        <v>1680</v>
      </c>
      <c r="B23" s="735">
        <v>150936</v>
      </c>
      <c r="C23" s="735">
        <v>149077</v>
      </c>
      <c r="D23" s="736">
        <v>31370</v>
      </c>
      <c r="E23" s="737">
        <v>35103</v>
      </c>
      <c r="F23" s="737">
        <v>41467</v>
      </c>
      <c r="G23" s="738">
        <v>42996</v>
      </c>
      <c r="H23" s="736">
        <v>34734</v>
      </c>
      <c r="I23" s="737">
        <v>37417</v>
      </c>
      <c r="J23" s="737">
        <v>35871</v>
      </c>
      <c r="K23" s="738">
        <v>41055</v>
      </c>
      <c r="L23" s="755"/>
    </row>
    <row r="24" spans="1:12" ht="21.75" customHeight="1" x14ac:dyDescent="0.3">
      <c r="A24" s="659" t="s">
        <v>1728</v>
      </c>
      <c r="B24" s="730">
        <v>360628</v>
      </c>
      <c r="C24" s="730">
        <v>460881</v>
      </c>
      <c r="D24" s="739">
        <v>72896</v>
      </c>
      <c r="E24" s="740">
        <v>81386</v>
      </c>
      <c r="F24" s="740">
        <v>94845</v>
      </c>
      <c r="G24" s="741">
        <v>111502</v>
      </c>
      <c r="H24" s="739">
        <v>97486</v>
      </c>
      <c r="I24" s="740">
        <v>117416</v>
      </c>
      <c r="J24" s="740">
        <v>119186</v>
      </c>
      <c r="K24" s="741">
        <v>126794</v>
      </c>
      <c r="L24" s="734"/>
    </row>
    <row r="25" spans="1:12" ht="21.75" customHeight="1" x14ac:dyDescent="0.3">
      <c r="A25" s="677" t="s">
        <v>1726</v>
      </c>
      <c r="B25" s="735">
        <v>194313</v>
      </c>
      <c r="C25" s="735">
        <v>265404</v>
      </c>
      <c r="D25" s="736">
        <v>40356</v>
      </c>
      <c r="E25" s="737">
        <v>44221</v>
      </c>
      <c r="F25" s="737">
        <v>49396</v>
      </c>
      <c r="G25" s="738">
        <v>60340</v>
      </c>
      <c r="H25" s="736">
        <v>55977</v>
      </c>
      <c r="I25" s="737">
        <v>68911</v>
      </c>
      <c r="J25" s="737">
        <v>69633</v>
      </c>
      <c r="K25" s="738">
        <v>70883</v>
      </c>
      <c r="L25" s="734"/>
    </row>
    <row r="26" spans="1:12" ht="21.75" customHeight="1" x14ac:dyDescent="0.3">
      <c r="A26" s="677" t="s">
        <v>1727</v>
      </c>
      <c r="B26" s="735">
        <v>166315</v>
      </c>
      <c r="C26" s="735">
        <v>195477</v>
      </c>
      <c r="D26" s="736">
        <v>32540</v>
      </c>
      <c r="E26" s="737">
        <v>37165</v>
      </c>
      <c r="F26" s="737">
        <v>45449</v>
      </c>
      <c r="G26" s="738">
        <v>51162</v>
      </c>
      <c r="H26" s="736">
        <v>41509</v>
      </c>
      <c r="I26" s="737">
        <v>48505</v>
      </c>
      <c r="J26" s="737">
        <v>49553</v>
      </c>
      <c r="K26" s="738">
        <v>55911</v>
      </c>
      <c r="L26" s="734"/>
    </row>
    <row r="27" spans="1:12" ht="21.75" customHeight="1" x14ac:dyDescent="0.3">
      <c r="A27" s="749" t="s">
        <v>1680</v>
      </c>
      <c r="B27" s="735">
        <v>101926</v>
      </c>
      <c r="C27" s="735">
        <v>100685</v>
      </c>
      <c r="D27" s="736">
        <v>19977</v>
      </c>
      <c r="E27" s="737">
        <v>23851</v>
      </c>
      <c r="F27" s="737">
        <v>28131</v>
      </c>
      <c r="G27" s="738">
        <v>29966</v>
      </c>
      <c r="H27" s="736">
        <v>21096</v>
      </c>
      <c r="I27" s="737">
        <v>25207</v>
      </c>
      <c r="J27" s="737">
        <v>24622</v>
      </c>
      <c r="K27" s="738">
        <v>29759</v>
      </c>
      <c r="L27" s="734"/>
    </row>
    <row r="28" spans="1:12" ht="21.75" customHeight="1" x14ac:dyDescent="0.3">
      <c r="A28" s="756" t="s">
        <v>1729</v>
      </c>
      <c r="B28" s="735">
        <v>23429</v>
      </c>
      <c r="C28" s="735">
        <v>38900</v>
      </c>
      <c r="D28" s="736">
        <v>2739</v>
      </c>
      <c r="E28" s="737">
        <v>14359</v>
      </c>
      <c r="F28" s="737">
        <v>3863</v>
      </c>
      <c r="G28" s="738">
        <v>2468</v>
      </c>
      <c r="H28" s="736">
        <v>4863</v>
      </c>
      <c r="I28" s="737">
        <v>18560</v>
      </c>
      <c r="J28" s="737">
        <v>11423</v>
      </c>
      <c r="K28" s="738">
        <v>4055</v>
      </c>
      <c r="L28" s="757"/>
    </row>
    <row r="29" spans="1:12" ht="21.75" customHeight="1" x14ac:dyDescent="0.3">
      <c r="A29" s="686" t="s">
        <v>1730</v>
      </c>
      <c r="B29" s="626">
        <v>484548</v>
      </c>
      <c r="C29" s="626">
        <v>571568</v>
      </c>
      <c r="D29" s="627">
        <v>112146</v>
      </c>
      <c r="E29" s="628">
        <v>105122</v>
      </c>
      <c r="F29" s="628">
        <v>124644</v>
      </c>
      <c r="G29" s="629">
        <v>142636</v>
      </c>
      <c r="H29" s="627">
        <v>127610</v>
      </c>
      <c r="I29" s="628">
        <v>130458</v>
      </c>
      <c r="J29" s="628">
        <v>146252</v>
      </c>
      <c r="K29" s="629">
        <v>167248</v>
      </c>
      <c r="L29" s="758"/>
    </row>
    <row r="31" spans="1:12" ht="21.75" customHeight="1" x14ac:dyDescent="0.3">
      <c r="A31" s="651" t="s">
        <v>1731</v>
      </c>
    </row>
  </sheetData>
  <mergeCells count="5">
    <mergeCell ref="A1:E1"/>
    <mergeCell ref="J3:K3"/>
    <mergeCell ref="B4:C4"/>
    <mergeCell ref="D4:G4"/>
    <mergeCell ref="H4:K4"/>
  </mergeCells>
  <hyperlinks>
    <hyperlink ref="A1" location="CONTENT!A1" display="Back to Table of Contents" xr:uid="{57BB1DF6-B87B-4B23-B20A-92FF8993C343}"/>
    <hyperlink ref="A1:E1" location="CONTENT!B90" display="Back to Table of Contents" xr:uid="{2A2DAB2B-DC6B-42EA-947E-EA0A7E3F6135}"/>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ED5C-E10D-4179-B2B4-ACE49761B98F}">
  <dimension ref="A1:M30"/>
  <sheetViews>
    <sheetView workbookViewId="0">
      <selection sqref="A1:E1"/>
    </sheetView>
  </sheetViews>
  <sheetFormatPr defaultColWidth="8" defaultRowHeight="12.6" x14ac:dyDescent="0.3"/>
  <cols>
    <col min="1" max="1" width="21.19921875" style="593" customWidth="1"/>
    <col min="2" max="13" width="5.8984375" style="593" customWidth="1"/>
    <col min="14" max="14" width="10" style="593" customWidth="1"/>
    <col min="15" max="16384" width="8" style="593"/>
  </cols>
  <sheetData>
    <row r="1" spans="1:13" ht="14.4" x14ac:dyDescent="0.3">
      <c r="A1" s="6084" t="s">
        <v>1649</v>
      </c>
      <c r="B1" s="6084"/>
      <c r="C1" s="6084"/>
      <c r="D1" s="6084"/>
      <c r="E1" s="6084"/>
    </row>
    <row r="2" spans="1:13" ht="14.4" x14ac:dyDescent="0.3">
      <c r="A2" s="706" t="s">
        <v>1732</v>
      </c>
      <c r="B2" s="707"/>
      <c r="C2" s="707"/>
      <c r="D2" s="707"/>
      <c r="E2" s="707"/>
      <c r="F2" s="707"/>
      <c r="G2" s="707"/>
      <c r="H2" s="707"/>
      <c r="I2" s="707"/>
      <c r="J2" s="707"/>
      <c r="K2" s="707"/>
      <c r="L2" s="707"/>
      <c r="M2" s="707"/>
    </row>
    <row r="3" spans="1:13" ht="13.2" x14ac:dyDescent="0.3">
      <c r="A3" s="760"/>
      <c r="B3" s="728"/>
      <c r="C3" s="728"/>
      <c r="H3" s="643"/>
      <c r="M3" s="643" t="s">
        <v>1696</v>
      </c>
    </row>
    <row r="4" spans="1:13" s="729" customFormat="1" ht="10.8" x14ac:dyDescent="0.3">
      <c r="A4" s="654"/>
      <c r="B4" s="6104" t="s">
        <v>1652</v>
      </c>
      <c r="C4" s="6105"/>
      <c r="D4" s="6106" t="s">
        <v>1697</v>
      </c>
      <c r="E4" s="6106"/>
      <c r="F4" s="6106"/>
      <c r="G4" s="6106"/>
      <c r="H4" s="6106" t="s">
        <v>1699</v>
      </c>
      <c r="I4" s="6106"/>
      <c r="J4" s="6106"/>
      <c r="K4" s="6106"/>
      <c r="L4" s="6106">
        <v>2025</v>
      </c>
      <c r="M4" s="6106"/>
    </row>
    <row r="5" spans="1:13" s="729" customFormat="1" x14ac:dyDescent="0.3">
      <c r="A5" s="659"/>
      <c r="B5" s="644" t="s">
        <v>1697</v>
      </c>
      <c r="C5" s="644" t="s">
        <v>1699</v>
      </c>
      <c r="D5" s="599" t="s">
        <v>1655</v>
      </c>
      <c r="E5" s="599" t="s">
        <v>1656</v>
      </c>
      <c r="F5" s="599" t="s">
        <v>1657</v>
      </c>
      <c r="G5" s="599" t="s">
        <v>1658</v>
      </c>
      <c r="H5" s="599" t="s">
        <v>1655</v>
      </c>
      <c r="I5" s="599" t="s">
        <v>1656</v>
      </c>
      <c r="J5" s="599" t="s">
        <v>1657</v>
      </c>
      <c r="K5" s="599" t="s">
        <v>1658</v>
      </c>
      <c r="L5" s="599" t="s">
        <v>1733</v>
      </c>
      <c r="M5" s="599" t="s">
        <v>1734</v>
      </c>
    </row>
    <row r="6" spans="1:13" s="652" customFormat="1" x14ac:dyDescent="0.3">
      <c r="A6" s="761" t="s">
        <v>1711</v>
      </c>
      <c r="B6" s="762">
        <v>537186</v>
      </c>
      <c r="C6" s="762">
        <v>580150</v>
      </c>
      <c r="D6" s="731">
        <v>118563</v>
      </c>
      <c r="E6" s="732">
        <v>120358</v>
      </c>
      <c r="F6" s="732">
        <v>137866</v>
      </c>
      <c r="G6" s="733">
        <v>160399</v>
      </c>
      <c r="H6" s="731">
        <v>128631</v>
      </c>
      <c r="I6" s="732">
        <v>132577</v>
      </c>
      <c r="J6" s="732">
        <v>146570</v>
      </c>
      <c r="K6" s="733">
        <v>172371</v>
      </c>
      <c r="L6" s="731">
        <v>138251</v>
      </c>
      <c r="M6" s="733">
        <v>143582</v>
      </c>
    </row>
    <row r="7" spans="1:13" s="652" customFormat="1" x14ac:dyDescent="0.3">
      <c r="A7" s="763" t="s">
        <v>1712</v>
      </c>
      <c r="B7" s="735">
        <v>445721</v>
      </c>
      <c r="C7" s="735">
        <v>476357</v>
      </c>
      <c r="D7" s="736">
        <v>96457</v>
      </c>
      <c r="E7" s="737">
        <v>96394</v>
      </c>
      <c r="F7" s="737">
        <v>115545</v>
      </c>
      <c r="G7" s="738">
        <v>137324</v>
      </c>
      <c r="H7" s="736">
        <v>104242</v>
      </c>
      <c r="I7" s="737">
        <v>106680</v>
      </c>
      <c r="J7" s="737">
        <v>121002</v>
      </c>
      <c r="K7" s="738">
        <v>144433</v>
      </c>
      <c r="L7" s="736">
        <v>110717</v>
      </c>
      <c r="M7" s="738">
        <v>117634</v>
      </c>
    </row>
    <row r="8" spans="1:13" s="652" customFormat="1" x14ac:dyDescent="0.3">
      <c r="A8" s="763" t="s">
        <v>1713</v>
      </c>
      <c r="B8" s="735">
        <v>91465</v>
      </c>
      <c r="C8" s="735">
        <v>103793</v>
      </c>
      <c r="D8" s="736">
        <v>22106</v>
      </c>
      <c r="E8" s="737">
        <v>23963</v>
      </c>
      <c r="F8" s="737">
        <v>22321</v>
      </c>
      <c r="G8" s="738">
        <v>23075</v>
      </c>
      <c r="H8" s="736">
        <v>24389</v>
      </c>
      <c r="I8" s="737">
        <v>25897</v>
      </c>
      <c r="J8" s="737">
        <v>25568</v>
      </c>
      <c r="K8" s="738">
        <v>27939</v>
      </c>
      <c r="L8" s="736">
        <v>27534</v>
      </c>
      <c r="M8" s="738">
        <v>25948</v>
      </c>
    </row>
    <row r="9" spans="1:13" s="652" customFormat="1" x14ac:dyDescent="0.3">
      <c r="A9" s="761" t="s">
        <v>1735</v>
      </c>
      <c r="B9" s="730">
        <v>129086</v>
      </c>
      <c r="C9" s="730">
        <v>145433</v>
      </c>
      <c r="D9" s="739">
        <v>30712</v>
      </c>
      <c r="E9" s="740">
        <v>30930</v>
      </c>
      <c r="F9" s="740">
        <v>32573</v>
      </c>
      <c r="G9" s="741">
        <v>34872</v>
      </c>
      <c r="H9" s="739">
        <v>37098</v>
      </c>
      <c r="I9" s="740">
        <v>36555</v>
      </c>
      <c r="J9" s="740">
        <v>35568</v>
      </c>
      <c r="K9" s="741">
        <v>36212</v>
      </c>
      <c r="L9" s="739">
        <v>35770</v>
      </c>
      <c r="M9" s="741">
        <v>37585</v>
      </c>
    </row>
    <row r="10" spans="1:13" s="652" customFormat="1" x14ac:dyDescent="0.3">
      <c r="A10" s="764" t="s">
        <v>1715</v>
      </c>
      <c r="B10" s="747">
        <v>80000</v>
      </c>
      <c r="C10" s="747">
        <v>94593</v>
      </c>
      <c r="D10" s="744">
        <v>19083</v>
      </c>
      <c r="E10" s="745">
        <v>18407</v>
      </c>
      <c r="F10" s="745">
        <v>21380</v>
      </c>
      <c r="G10" s="746">
        <v>21131</v>
      </c>
      <c r="H10" s="744">
        <v>24496</v>
      </c>
      <c r="I10" s="745">
        <v>23074</v>
      </c>
      <c r="J10" s="745">
        <v>23184</v>
      </c>
      <c r="K10" s="746">
        <v>23839</v>
      </c>
      <c r="L10" s="744">
        <v>24318</v>
      </c>
      <c r="M10" s="746">
        <v>23643</v>
      </c>
    </row>
    <row r="11" spans="1:13" s="652" customFormat="1" x14ac:dyDescent="0.3">
      <c r="A11" s="763" t="s">
        <v>1716</v>
      </c>
      <c r="B11" s="735">
        <v>35513</v>
      </c>
      <c r="C11" s="735">
        <v>44846</v>
      </c>
      <c r="D11" s="736">
        <v>8584</v>
      </c>
      <c r="E11" s="737">
        <v>7907</v>
      </c>
      <c r="F11" s="737">
        <v>9393</v>
      </c>
      <c r="G11" s="738">
        <v>9629</v>
      </c>
      <c r="H11" s="736">
        <v>12310</v>
      </c>
      <c r="I11" s="737">
        <v>10757</v>
      </c>
      <c r="J11" s="737">
        <v>10680</v>
      </c>
      <c r="K11" s="738">
        <v>11100</v>
      </c>
      <c r="L11" s="736">
        <v>12050</v>
      </c>
      <c r="M11" s="738">
        <v>11352</v>
      </c>
    </row>
    <row r="12" spans="1:13" s="652" customFormat="1" x14ac:dyDescent="0.3">
      <c r="A12" s="763" t="s">
        <v>1717</v>
      </c>
      <c r="B12" s="735">
        <v>24128</v>
      </c>
      <c r="C12" s="735">
        <v>28015</v>
      </c>
      <c r="D12" s="736">
        <v>5765</v>
      </c>
      <c r="E12" s="737">
        <v>5919</v>
      </c>
      <c r="F12" s="737">
        <v>6389</v>
      </c>
      <c r="G12" s="738">
        <v>6055</v>
      </c>
      <c r="H12" s="736">
        <v>6516</v>
      </c>
      <c r="I12" s="737">
        <v>7031</v>
      </c>
      <c r="J12" s="737">
        <v>7335</v>
      </c>
      <c r="K12" s="738">
        <v>7134</v>
      </c>
      <c r="L12" s="736">
        <v>6657</v>
      </c>
      <c r="M12" s="738">
        <v>6498</v>
      </c>
    </row>
    <row r="13" spans="1:13" s="652" customFormat="1" x14ac:dyDescent="0.3">
      <c r="A13" s="763" t="s">
        <v>1718</v>
      </c>
      <c r="B13" s="735">
        <v>20359</v>
      </c>
      <c r="C13" s="735">
        <v>21731</v>
      </c>
      <c r="D13" s="736">
        <v>4734</v>
      </c>
      <c r="E13" s="737">
        <v>4581</v>
      </c>
      <c r="F13" s="737">
        <v>5598</v>
      </c>
      <c r="G13" s="738">
        <v>5447</v>
      </c>
      <c r="H13" s="736">
        <v>5670</v>
      </c>
      <c r="I13" s="737">
        <v>5287</v>
      </c>
      <c r="J13" s="737">
        <v>5169</v>
      </c>
      <c r="K13" s="738">
        <v>5605</v>
      </c>
      <c r="L13" s="736">
        <v>5611</v>
      </c>
      <c r="M13" s="738">
        <v>5793</v>
      </c>
    </row>
    <row r="14" spans="1:13" s="652" customFormat="1" x14ac:dyDescent="0.3">
      <c r="A14" s="764" t="s">
        <v>1719</v>
      </c>
      <c r="B14" s="747">
        <v>49086</v>
      </c>
      <c r="C14" s="747">
        <v>50840</v>
      </c>
      <c r="D14" s="744">
        <v>11629</v>
      </c>
      <c r="E14" s="745">
        <v>12523</v>
      </c>
      <c r="F14" s="745">
        <v>11193</v>
      </c>
      <c r="G14" s="746">
        <v>13741</v>
      </c>
      <c r="H14" s="744">
        <v>12602</v>
      </c>
      <c r="I14" s="745">
        <v>13481</v>
      </c>
      <c r="J14" s="745">
        <v>12384</v>
      </c>
      <c r="K14" s="746">
        <v>12373</v>
      </c>
      <c r="L14" s="744">
        <v>11452</v>
      </c>
      <c r="M14" s="746">
        <v>13942</v>
      </c>
    </row>
    <row r="15" spans="1:13" s="652" customFormat="1" x14ac:dyDescent="0.3">
      <c r="A15" s="763" t="s">
        <v>1720</v>
      </c>
      <c r="B15" s="735">
        <v>11485</v>
      </c>
      <c r="C15" s="735">
        <v>12078</v>
      </c>
      <c r="D15" s="736">
        <v>3002</v>
      </c>
      <c r="E15" s="737">
        <v>2627</v>
      </c>
      <c r="F15" s="737">
        <v>2862</v>
      </c>
      <c r="G15" s="738">
        <v>2994</v>
      </c>
      <c r="H15" s="736">
        <v>2604</v>
      </c>
      <c r="I15" s="737">
        <v>3595</v>
      </c>
      <c r="J15" s="737">
        <v>2833</v>
      </c>
      <c r="K15" s="738">
        <v>3046</v>
      </c>
      <c r="L15" s="736">
        <v>2761</v>
      </c>
      <c r="M15" s="738">
        <v>4601</v>
      </c>
    </row>
    <row r="16" spans="1:13" s="652" customFormat="1" x14ac:dyDescent="0.3">
      <c r="A16" s="763" t="s">
        <v>1721</v>
      </c>
      <c r="B16" s="735">
        <v>5066</v>
      </c>
      <c r="C16" s="735">
        <v>5670</v>
      </c>
      <c r="D16" s="736">
        <v>1532</v>
      </c>
      <c r="E16" s="737">
        <v>946</v>
      </c>
      <c r="F16" s="737">
        <v>891</v>
      </c>
      <c r="G16" s="738">
        <v>1697</v>
      </c>
      <c r="H16" s="736">
        <v>2406</v>
      </c>
      <c r="I16" s="737">
        <v>1086</v>
      </c>
      <c r="J16" s="737">
        <v>1151</v>
      </c>
      <c r="K16" s="738">
        <v>1027</v>
      </c>
      <c r="L16" s="736">
        <v>987</v>
      </c>
      <c r="M16" s="738">
        <v>1155</v>
      </c>
    </row>
    <row r="17" spans="1:13" s="652" customFormat="1" ht="32.4" x14ac:dyDescent="0.3">
      <c r="A17" s="765" t="s">
        <v>1722</v>
      </c>
      <c r="B17" s="750">
        <v>3511</v>
      </c>
      <c r="C17" s="750">
        <v>4431</v>
      </c>
      <c r="D17" s="751">
        <v>651</v>
      </c>
      <c r="E17" s="752">
        <v>920</v>
      </c>
      <c r="F17" s="752">
        <v>811</v>
      </c>
      <c r="G17" s="753">
        <v>1129</v>
      </c>
      <c r="H17" s="751">
        <v>1228</v>
      </c>
      <c r="I17" s="752">
        <v>1063</v>
      </c>
      <c r="J17" s="752">
        <v>1146</v>
      </c>
      <c r="K17" s="753">
        <v>994</v>
      </c>
      <c r="L17" s="751">
        <v>955</v>
      </c>
      <c r="M17" s="753">
        <v>1121</v>
      </c>
    </row>
    <row r="18" spans="1:13" s="652" customFormat="1" ht="21.6" x14ac:dyDescent="0.3">
      <c r="A18" s="763" t="s">
        <v>1723</v>
      </c>
      <c r="B18" s="735">
        <v>32535</v>
      </c>
      <c r="C18" s="735">
        <v>33092</v>
      </c>
      <c r="D18" s="736">
        <v>7095</v>
      </c>
      <c r="E18" s="737">
        <v>8950</v>
      </c>
      <c r="F18" s="737">
        <v>7440</v>
      </c>
      <c r="G18" s="738">
        <v>9050</v>
      </c>
      <c r="H18" s="736">
        <v>7592</v>
      </c>
      <c r="I18" s="737">
        <v>8800</v>
      </c>
      <c r="J18" s="737">
        <v>8400</v>
      </c>
      <c r="K18" s="738">
        <v>8300</v>
      </c>
      <c r="L18" s="736">
        <v>7704</v>
      </c>
      <c r="M18" s="738">
        <v>8186</v>
      </c>
    </row>
    <row r="19" spans="1:13" s="652" customFormat="1" x14ac:dyDescent="0.3">
      <c r="A19" s="761" t="s">
        <v>1724</v>
      </c>
      <c r="B19" s="730">
        <v>-2173</v>
      </c>
      <c r="C19" s="730">
        <v>1625</v>
      </c>
      <c r="D19" s="739">
        <v>-204</v>
      </c>
      <c r="E19" s="740">
        <v>-598</v>
      </c>
      <c r="F19" s="740">
        <v>-691</v>
      </c>
      <c r="G19" s="741">
        <v>-680</v>
      </c>
      <c r="H19" s="739">
        <v>-340</v>
      </c>
      <c r="I19" s="740">
        <v>442</v>
      </c>
      <c r="J19" s="740">
        <v>524</v>
      </c>
      <c r="K19" s="741">
        <v>998</v>
      </c>
      <c r="L19" s="739">
        <v>-145</v>
      </c>
      <c r="M19" s="741">
        <v>431</v>
      </c>
    </row>
    <row r="20" spans="1:13" s="652" customFormat="1" x14ac:dyDescent="0.3">
      <c r="A20" s="761" t="s">
        <v>1725</v>
      </c>
      <c r="B20" s="730">
        <v>439799</v>
      </c>
      <c r="C20" s="730">
        <v>465310</v>
      </c>
      <c r="D20" s="739">
        <v>105032</v>
      </c>
      <c r="E20" s="740">
        <v>104840</v>
      </c>
      <c r="F20" s="740">
        <v>109229</v>
      </c>
      <c r="G20" s="741">
        <v>120698</v>
      </c>
      <c r="H20" s="739">
        <v>111165</v>
      </c>
      <c r="I20" s="740">
        <v>117282</v>
      </c>
      <c r="J20" s="740">
        <v>113911</v>
      </c>
      <c r="K20" s="741">
        <v>122951</v>
      </c>
      <c r="L20" s="739">
        <v>107317</v>
      </c>
      <c r="M20" s="741">
        <v>118702</v>
      </c>
    </row>
    <row r="21" spans="1:13" s="652" customFormat="1" x14ac:dyDescent="0.3">
      <c r="A21" s="766" t="s">
        <v>1726</v>
      </c>
      <c r="B21" s="735">
        <v>103898</v>
      </c>
      <c r="C21" s="735">
        <v>109965</v>
      </c>
      <c r="D21" s="736">
        <v>25514</v>
      </c>
      <c r="E21" s="737">
        <v>25152</v>
      </c>
      <c r="F21" s="737">
        <v>27404</v>
      </c>
      <c r="G21" s="738">
        <v>25828</v>
      </c>
      <c r="H21" s="736">
        <v>23831</v>
      </c>
      <c r="I21" s="737">
        <v>29565</v>
      </c>
      <c r="J21" s="737">
        <v>29589</v>
      </c>
      <c r="K21" s="738">
        <v>26980</v>
      </c>
      <c r="L21" s="736">
        <v>26344</v>
      </c>
      <c r="M21" s="738">
        <v>27718</v>
      </c>
    </row>
    <row r="22" spans="1:13" s="652" customFormat="1" x14ac:dyDescent="0.3">
      <c r="A22" s="766" t="s">
        <v>1727</v>
      </c>
      <c r="B22" s="735">
        <v>335901</v>
      </c>
      <c r="C22" s="735">
        <v>355345</v>
      </c>
      <c r="D22" s="736">
        <v>79518</v>
      </c>
      <c r="E22" s="737">
        <v>79688</v>
      </c>
      <c r="F22" s="737">
        <v>81825</v>
      </c>
      <c r="G22" s="738">
        <v>94870</v>
      </c>
      <c r="H22" s="736">
        <v>87334</v>
      </c>
      <c r="I22" s="737">
        <v>87717</v>
      </c>
      <c r="J22" s="737">
        <v>84322</v>
      </c>
      <c r="K22" s="738">
        <v>95971</v>
      </c>
      <c r="L22" s="736">
        <v>80973</v>
      </c>
      <c r="M22" s="738">
        <v>90984</v>
      </c>
    </row>
    <row r="23" spans="1:13" s="652" customFormat="1" x14ac:dyDescent="0.3">
      <c r="A23" s="765" t="s">
        <v>1680</v>
      </c>
      <c r="B23" s="735">
        <v>175119</v>
      </c>
      <c r="C23" s="735">
        <v>184009</v>
      </c>
      <c r="D23" s="736">
        <v>39814</v>
      </c>
      <c r="E23" s="737">
        <v>42825</v>
      </c>
      <c r="F23" s="737">
        <v>43438</v>
      </c>
      <c r="G23" s="738">
        <v>49042</v>
      </c>
      <c r="H23" s="736">
        <v>44995</v>
      </c>
      <c r="I23" s="737">
        <v>48202</v>
      </c>
      <c r="J23" s="737">
        <v>43653</v>
      </c>
      <c r="K23" s="738">
        <v>47159</v>
      </c>
      <c r="L23" s="736">
        <v>38831</v>
      </c>
      <c r="M23" s="738">
        <v>48539</v>
      </c>
    </row>
    <row r="24" spans="1:13" s="652" customFormat="1" ht="21.6" x14ac:dyDescent="0.3">
      <c r="A24" s="761" t="s">
        <v>1728</v>
      </c>
      <c r="B24" s="730">
        <v>498653</v>
      </c>
      <c r="C24" s="730">
        <v>542951</v>
      </c>
      <c r="D24" s="739">
        <v>119377</v>
      </c>
      <c r="E24" s="740">
        <v>120225</v>
      </c>
      <c r="F24" s="740">
        <v>123690</v>
      </c>
      <c r="G24" s="741">
        <v>135361</v>
      </c>
      <c r="H24" s="739">
        <v>121750</v>
      </c>
      <c r="I24" s="740">
        <v>136435</v>
      </c>
      <c r="J24" s="740">
        <v>139916</v>
      </c>
      <c r="K24" s="741">
        <v>144850</v>
      </c>
      <c r="L24" s="739">
        <v>124592</v>
      </c>
      <c r="M24" s="741">
        <v>139841</v>
      </c>
    </row>
    <row r="25" spans="1:13" s="652" customFormat="1" x14ac:dyDescent="0.3">
      <c r="A25" s="766" t="s">
        <v>1726</v>
      </c>
      <c r="B25" s="735">
        <v>266789</v>
      </c>
      <c r="C25" s="735">
        <v>294687</v>
      </c>
      <c r="D25" s="736">
        <v>61007</v>
      </c>
      <c r="E25" s="737">
        <v>68165</v>
      </c>
      <c r="F25" s="737">
        <v>68092</v>
      </c>
      <c r="G25" s="738">
        <v>69525</v>
      </c>
      <c r="H25" s="736">
        <v>65417</v>
      </c>
      <c r="I25" s="737">
        <v>71575</v>
      </c>
      <c r="J25" s="737">
        <v>78819</v>
      </c>
      <c r="K25" s="738">
        <v>78876</v>
      </c>
      <c r="L25" s="736">
        <v>68571</v>
      </c>
      <c r="M25" s="738">
        <v>76338</v>
      </c>
    </row>
    <row r="26" spans="1:13" s="652" customFormat="1" x14ac:dyDescent="0.3">
      <c r="A26" s="766" t="s">
        <v>1727</v>
      </c>
      <c r="B26" s="735">
        <v>231864</v>
      </c>
      <c r="C26" s="735">
        <v>248264</v>
      </c>
      <c r="D26" s="736">
        <v>58370</v>
      </c>
      <c r="E26" s="737">
        <v>52060</v>
      </c>
      <c r="F26" s="737">
        <v>55598</v>
      </c>
      <c r="G26" s="738">
        <v>65836</v>
      </c>
      <c r="H26" s="736">
        <v>56333</v>
      </c>
      <c r="I26" s="737">
        <v>64860</v>
      </c>
      <c r="J26" s="737">
        <v>61097</v>
      </c>
      <c r="K26" s="738">
        <v>65974</v>
      </c>
      <c r="L26" s="736">
        <v>56021</v>
      </c>
      <c r="M26" s="738">
        <v>63503</v>
      </c>
    </row>
    <row r="27" spans="1:13" s="652" customFormat="1" x14ac:dyDescent="0.3">
      <c r="A27" s="765" t="s">
        <v>1680</v>
      </c>
      <c r="B27" s="735">
        <v>128540</v>
      </c>
      <c r="C27" s="735">
        <v>136355</v>
      </c>
      <c r="D27" s="736">
        <v>32905</v>
      </c>
      <c r="E27" s="737">
        <v>27671</v>
      </c>
      <c r="F27" s="737">
        <v>29306</v>
      </c>
      <c r="G27" s="738">
        <v>38658</v>
      </c>
      <c r="H27" s="736">
        <v>29918</v>
      </c>
      <c r="I27" s="737">
        <v>37478</v>
      </c>
      <c r="J27" s="737">
        <v>32548</v>
      </c>
      <c r="K27" s="738">
        <v>36410</v>
      </c>
      <c r="L27" s="736">
        <v>29072</v>
      </c>
      <c r="M27" s="738">
        <v>36340</v>
      </c>
    </row>
    <row r="28" spans="1:13" s="652" customFormat="1" x14ac:dyDescent="0.3">
      <c r="A28" s="767" t="s">
        <v>1736</v>
      </c>
      <c r="B28" s="768">
        <v>31765</v>
      </c>
      <c r="C28" s="768">
        <v>43770</v>
      </c>
      <c r="D28" s="736">
        <v>9395</v>
      </c>
      <c r="E28" s="737">
        <v>12644</v>
      </c>
      <c r="F28" s="737">
        <v>5376</v>
      </c>
      <c r="G28" s="738">
        <v>4351</v>
      </c>
      <c r="H28" s="736">
        <v>2949</v>
      </c>
      <c r="I28" s="737">
        <v>11625</v>
      </c>
      <c r="J28" s="737">
        <v>18963</v>
      </c>
      <c r="K28" s="738">
        <v>10232</v>
      </c>
      <c r="L28" s="736">
        <v>12929</v>
      </c>
      <c r="M28" s="738">
        <v>14087</v>
      </c>
    </row>
    <row r="29" spans="1:13" s="652" customFormat="1" ht="21.6" x14ac:dyDescent="0.3">
      <c r="A29" s="769" t="s">
        <v>1730</v>
      </c>
      <c r="B29" s="770">
        <v>637010</v>
      </c>
      <c r="C29" s="770">
        <v>693336</v>
      </c>
      <c r="D29" s="627">
        <v>144122</v>
      </c>
      <c r="E29" s="628">
        <v>147949</v>
      </c>
      <c r="F29" s="628">
        <v>160662</v>
      </c>
      <c r="G29" s="629">
        <v>184277</v>
      </c>
      <c r="H29" s="627">
        <v>157754</v>
      </c>
      <c r="I29" s="628">
        <v>162047</v>
      </c>
      <c r="J29" s="628">
        <v>175620</v>
      </c>
      <c r="K29" s="629">
        <v>197914</v>
      </c>
      <c r="L29" s="627">
        <v>169529</v>
      </c>
      <c r="M29" s="629">
        <v>174546</v>
      </c>
    </row>
    <row r="30" spans="1:13" x14ac:dyDescent="0.3">
      <c r="A30" s="651" t="s">
        <v>1709</v>
      </c>
      <c r="B30" s="771"/>
      <c r="C30" s="771"/>
    </row>
  </sheetData>
  <mergeCells count="5">
    <mergeCell ref="A1:E1"/>
    <mergeCell ref="B4:C4"/>
    <mergeCell ref="D4:G4"/>
    <mergeCell ref="H4:K4"/>
    <mergeCell ref="L4:M4"/>
  </mergeCells>
  <hyperlinks>
    <hyperlink ref="A1" location="CONTENT!A1" display="Back to Table of Contents" xr:uid="{6635BCED-5204-48AC-B61E-0A155C03FC2A}"/>
    <hyperlink ref="A1:E1" location="CONTENT!B90" display="Back to Table of Contents" xr:uid="{96EBDEED-8E2E-4E27-8E05-A9E1896CDEA1}"/>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FC9B-9A82-4DD9-8398-4A5E855C0DA5}">
  <dimension ref="A1:L28"/>
  <sheetViews>
    <sheetView workbookViewId="0">
      <selection sqref="A1:E1"/>
    </sheetView>
  </sheetViews>
  <sheetFormatPr defaultColWidth="8" defaultRowHeight="13.2" x14ac:dyDescent="0.3"/>
  <cols>
    <col min="1" max="1" width="22.5" style="655" customWidth="1"/>
    <col min="2" max="3" width="6.69921875" style="655" customWidth="1"/>
    <col min="4" max="11" width="5.8984375" style="655" customWidth="1"/>
    <col min="12" max="16384" width="8" style="655"/>
  </cols>
  <sheetData>
    <row r="1" spans="1:12" ht="14.4" x14ac:dyDescent="0.3">
      <c r="A1" s="6084" t="s">
        <v>1649</v>
      </c>
      <c r="B1" s="6084"/>
      <c r="C1" s="6084"/>
      <c r="D1" s="6084"/>
      <c r="E1" s="6084"/>
    </row>
    <row r="2" spans="1:12" ht="30" customHeight="1" x14ac:dyDescent="0.3">
      <c r="A2" s="706" t="s">
        <v>4282</v>
      </c>
      <c r="B2" s="706"/>
      <c r="C2" s="706"/>
      <c r="D2" s="706"/>
      <c r="E2" s="706"/>
      <c r="F2" s="706"/>
      <c r="G2" s="706"/>
      <c r="H2" s="706"/>
      <c r="I2" s="706"/>
      <c r="J2" s="706"/>
      <c r="K2" s="706"/>
      <c r="L2" s="706"/>
    </row>
    <row r="3" spans="1:12" ht="13.8" x14ac:dyDescent="0.3">
      <c r="A3" s="759"/>
      <c r="B3" s="759"/>
      <c r="C3" s="759"/>
    </row>
    <row r="4" spans="1:12" s="772" customFormat="1" ht="11.4" x14ac:dyDescent="0.3">
      <c r="A4" s="654"/>
      <c r="B4" s="6112" t="s">
        <v>1737</v>
      </c>
      <c r="C4" s="6113"/>
      <c r="D4" s="6115" t="s">
        <v>1653</v>
      </c>
      <c r="E4" s="6116"/>
      <c r="F4" s="6116"/>
      <c r="G4" s="6117"/>
      <c r="H4" s="6106" t="s">
        <v>1654</v>
      </c>
      <c r="I4" s="6106"/>
      <c r="J4" s="6106"/>
      <c r="K4" s="6106"/>
    </row>
    <row r="5" spans="1:12" s="656" customFormat="1" ht="12.6" x14ac:dyDescent="0.3">
      <c r="A5" s="659"/>
      <c r="B5" s="598" t="s">
        <v>1653</v>
      </c>
      <c r="C5" s="598" t="s">
        <v>1654</v>
      </c>
      <c r="D5" s="599" t="s">
        <v>1655</v>
      </c>
      <c r="E5" s="599" t="s">
        <v>1656</v>
      </c>
      <c r="F5" s="599" t="s">
        <v>1657</v>
      </c>
      <c r="G5" s="599" t="s">
        <v>1658</v>
      </c>
      <c r="H5" s="599" t="s">
        <v>1655</v>
      </c>
      <c r="I5" s="599" t="s">
        <v>1656</v>
      </c>
      <c r="J5" s="599" t="s">
        <v>1657</v>
      </c>
      <c r="K5" s="599" t="s">
        <v>1658</v>
      </c>
    </row>
    <row r="6" spans="1:12" s="656" customFormat="1" ht="12" x14ac:dyDescent="0.3">
      <c r="A6" s="659" t="s">
        <v>1738</v>
      </c>
      <c r="B6" s="773">
        <v>2</v>
      </c>
      <c r="C6" s="773">
        <v>4.2</v>
      </c>
      <c r="D6" s="660">
        <v>-3.9</v>
      </c>
      <c r="E6" s="774">
        <v>8.6999999999999993</v>
      </c>
      <c r="F6" s="774">
        <v>1.2</v>
      </c>
      <c r="G6" s="775">
        <v>3.3</v>
      </c>
      <c r="H6" s="660">
        <v>3.2</v>
      </c>
      <c r="I6" s="774">
        <v>10.7</v>
      </c>
      <c r="J6" s="774">
        <v>2.4</v>
      </c>
      <c r="K6" s="775">
        <v>2.2000000000000002</v>
      </c>
    </row>
    <row r="7" spans="1:12" s="656" customFormat="1" ht="12" x14ac:dyDescent="0.3">
      <c r="A7" s="664" t="s">
        <v>1712</v>
      </c>
      <c r="B7" s="674">
        <v>3</v>
      </c>
      <c r="C7" s="674">
        <v>3.7</v>
      </c>
      <c r="D7" s="665">
        <v>-3.9</v>
      </c>
      <c r="E7" s="776">
        <v>13.7</v>
      </c>
      <c r="F7" s="776">
        <v>1.2</v>
      </c>
      <c r="G7" s="777">
        <v>4.2</v>
      </c>
      <c r="H7" s="665">
        <v>1.6</v>
      </c>
      <c r="I7" s="776">
        <v>13.3</v>
      </c>
      <c r="J7" s="776">
        <v>1.5</v>
      </c>
      <c r="K7" s="777">
        <v>1.4</v>
      </c>
    </row>
    <row r="8" spans="1:12" s="656" customFormat="1" ht="12" x14ac:dyDescent="0.3">
      <c r="A8" s="664" t="s">
        <v>1713</v>
      </c>
      <c r="B8" s="665">
        <v>-2.2000000000000002</v>
      </c>
      <c r="C8" s="665">
        <v>6.4</v>
      </c>
      <c r="D8" s="665">
        <v>-4</v>
      </c>
      <c r="E8" s="776">
        <v>-4.5</v>
      </c>
      <c r="F8" s="776">
        <v>1.5</v>
      </c>
      <c r="G8" s="777">
        <v>-1.3</v>
      </c>
      <c r="H8" s="665">
        <v>10.5</v>
      </c>
      <c r="I8" s="776">
        <v>2.4</v>
      </c>
      <c r="J8" s="776">
        <v>6.8</v>
      </c>
      <c r="K8" s="777">
        <v>6.4</v>
      </c>
    </row>
    <row r="9" spans="1:12" s="656" customFormat="1" ht="12" x14ac:dyDescent="0.3">
      <c r="A9" s="659" t="s">
        <v>1735</v>
      </c>
      <c r="B9" s="669">
        <v>14</v>
      </c>
      <c r="C9" s="669">
        <v>7.8</v>
      </c>
      <c r="D9" s="669">
        <v>-1</v>
      </c>
      <c r="E9" s="778">
        <v>126</v>
      </c>
      <c r="F9" s="778">
        <v>6.3</v>
      </c>
      <c r="G9" s="676">
        <v>1.5</v>
      </c>
      <c r="H9" s="669">
        <v>5.5</v>
      </c>
      <c r="I9" s="778">
        <v>34.9</v>
      </c>
      <c r="J9" s="778">
        <v>-0.3</v>
      </c>
      <c r="K9" s="676">
        <v>-0.1</v>
      </c>
    </row>
    <row r="10" spans="1:12" s="782" customFormat="1" ht="12" x14ac:dyDescent="0.3">
      <c r="A10" s="743" t="s">
        <v>1715</v>
      </c>
      <c r="B10" s="779">
        <v>17.8</v>
      </c>
      <c r="C10" s="779">
        <v>1.3</v>
      </c>
      <c r="D10" s="779">
        <v>1.4</v>
      </c>
      <c r="E10" s="780">
        <v>321.8</v>
      </c>
      <c r="F10" s="780">
        <v>5.7</v>
      </c>
      <c r="G10" s="781">
        <v>2</v>
      </c>
      <c r="H10" s="779">
        <v>0.3</v>
      </c>
      <c r="I10" s="780">
        <v>26.5</v>
      </c>
      <c r="J10" s="780">
        <v>-4.7</v>
      </c>
      <c r="K10" s="781">
        <v>-6.2</v>
      </c>
      <c r="L10" s="656"/>
    </row>
    <row r="11" spans="1:12" s="656" customFormat="1" ht="12" x14ac:dyDescent="0.3">
      <c r="A11" s="664" t="s">
        <v>1716</v>
      </c>
      <c r="B11" s="674">
        <v>11.2</v>
      </c>
      <c r="C11" s="674">
        <v>10.4</v>
      </c>
      <c r="D11" s="665">
        <v>5.8</v>
      </c>
      <c r="E11" s="776">
        <v>266</v>
      </c>
      <c r="F11" s="776">
        <v>-1.6</v>
      </c>
      <c r="G11" s="777">
        <v>-4.5</v>
      </c>
      <c r="H11" s="665">
        <v>-11.9</v>
      </c>
      <c r="I11" s="776">
        <v>59.8</v>
      </c>
      <c r="J11" s="776">
        <v>10.7</v>
      </c>
      <c r="K11" s="777">
        <v>9.1</v>
      </c>
    </row>
    <row r="12" spans="1:12" s="656" customFormat="1" ht="12" x14ac:dyDescent="0.3">
      <c r="A12" s="664" t="s">
        <v>1717</v>
      </c>
      <c r="B12" s="674">
        <v>43.5</v>
      </c>
      <c r="C12" s="674">
        <v>-4.0999999999999996</v>
      </c>
      <c r="D12" s="665">
        <v>-0.6</v>
      </c>
      <c r="E12" s="776">
        <v>656.1</v>
      </c>
      <c r="F12" s="776">
        <v>39.700000000000003</v>
      </c>
      <c r="G12" s="777">
        <v>18.2</v>
      </c>
      <c r="H12" s="665">
        <v>35.799999999999997</v>
      </c>
      <c r="I12" s="776">
        <v>12</v>
      </c>
      <c r="J12" s="776">
        <v>-19.7</v>
      </c>
      <c r="K12" s="777">
        <v>-18.3</v>
      </c>
    </row>
    <row r="13" spans="1:12" s="656" customFormat="1" ht="12" x14ac:dyDescent="0.3">
      <c r="A13" s="664" t="s">
        <v>1718</v>
      </c>
      <c r="B13" s="674">
        <v>5.3</v>
      </c>
      <c r="C13" s="674">
        <v>-5.7</v>
      </c>
      <c r="D13" s="665">
        <v>-3.5</v>
      </c>
      <c r="E13" s="776">
        <v>210.7</v>
      </c>
      <c r="F13" s="776">
        <v>-14.8</v>
      </c>
      <c r="G13" s="777">
        <v>-5.4</v>
      </c>
      <c r="H13" s="665">
        <v>-4.8</v>
      </c>
      <c r="I13" s="776">
        <v>6</v>
      </c>
      <c r="J13" s="776">
        <v>-6.5</v>
      </c>
      <c r="K13" s="777">
        <v>-13</v>
      </c>
    </row>
    <row r="14" spans="1:12" s="782" customFormat="1" ht="12" x14ac:dyDescent="0.3">
      <c r="A14" s="743" t="s">
        <v>1719</v>
      </c>
      <c r="B14" s="783">
        <v>7.3</v>
      </c>
      <c r="C14" s="783">
        <v>20.5</v>
      </c>
      <c r="D14" s="779">
        <v>-5.3</v>
      </c>
      <c r="E14" s="780">
        <v>33.6</v>
      </c>
      <c r="F14" s="780">
        <v>8.6999999999999993</v>
      </c>
      <c r="G14" s="781">
        <v>1.4</v>
      </c>
      <c r="H14" s="779">
        <v>15.3</v>
      </c>
      <c r="I14" s="780">
        <v>46.8</v>
      </c>
      <c r="J14" s="780">
        <v>8.8000000000000007</v>
      </c>
      <c r="K14" s="781">
        <v>13.8</v>
      </c>
      <c r="L14" s="656"/>
    </row>
    <row r="15" spans="1:12" s="656" customFormat="1" ht="12" x14ac:dyDescent="0.3">
      <c r="A15" s="664" t="s">
        <v>1720</v>
      </c>
      <c r="B15" s="674">
        <v>17.600000000000001</v>
      </c>
      <c r="C15" s="674">
        <v>44.9</v>
      </c>
      <c r="D15" s="665">
        <v>-42.4</v>
      </c>
      <c r="E15" s="776">
        <v>180.1</v>
      </c>
      <c r="F15" s="776">
        <v>9.5</v>
      </c>
      <c r="G15" s="777">
        <v>17.399999999999999</v>
      </c>
      <c r="H15" s="665">
        <v>94.8</v>
      </c>
      <c r="I15" s="776">
        <v>10.199999999999999</v>
      </c>
      <c r="J15" s="776">
        <v>45.5</v>
      </c>
      <c r="K15" s="777">
        <v>56.2</v>
      </c>
    </row>
    <row r="16" spans="1:12" s="656" customFormat="1" ht="12" x14ac:dyDescent="0.3">
      <c r="A16" s="664" t="s">
        <v>1721</v>
      </c>
      <c r="B16" s="674">
        <v>-49.7</v>
      </c>
      <c r="C16" s="674">
        <v>38.299999999999997</v>
      </c>
      <c r="D16" s="665">
        <v>-57.1</v>
      </c>
      <c r="E16" s="776">
        <v>-53.5</v>
      </c>
      <c r="F16" s="776">
        <v>-55.6</v>
      </c>
      <c r="G16" s="777">
        <v>-5.0999999999999996</v>
      </c>
      <c r="H16" s="665">
        <v>0.8</v>
      </c>
      <c r="I16" s="776">
        <v>160.69999999999999</v>
      </c>
      <c r="J16" s="776">
        <v>4.3</v>
      </c>
      <c r="K16" s="777">
        <v>39.5</v>
      </c>
    </row>
    <row r="17" spans="1:12" s="786" customFormat="1" ht="32.4" x14ac:dyDescent="0.3">
      <c r="A17" s="749" t="s">
        <v>1722</v>
      </c>
      <c r="B17" s="678">
        <v>-40.6</v>
      </c>
      <c r="C17" s="678">
        <v>14</v>
      </c>
      <c r="D17" s="712">
        <v>-56.2</v>
      </c>
      <c r="E17" s="784">
        <v>-21.9</v>
      </c>
      <c r="F17" s="784">
        <v>-48.5</v>
      </c>
      <c r="G17" s="785">
        <v>6.1</v>
      </c>
      <c r="H17" s="712">
        <v>-32.200000000000003</v>
      </c>
      <c r="I17" s="784">
        <v>64.400000000000006</v>
      </c>
      <c r="J17" s="784">
        <v>3.4</v>
      </c>
      <c r="K17" s="785">
        <v>39.1</v>
      </c>
      <c r="L17" s="656"/>
    </row>
    <row r="18" spans="1:12" s="656" customFormat="1" ht="21.6" x14ac:dyDescent="0.3">
      <c r="A18" s="664" t="s">
        <v>1723</v>
      </c>
      <c r="B18" s="678">
        <v>18.5</v>
      </c>
      <c r="C18" s="678">
        <v>14.5</v>
      </c>
      <c r="D18" s="665">
        <v>25.8</v>
      </c>
      <c r="E18" s="776">
        <v>35.5</v>
      </c>
      <c r="F18" s="776">
        <v>22</v>
      </c>
      <c r="G18" s="777">
        <v>-1</v>
      </c>
      <c r="H18" s="665">
        <v>9.1999999999999993</v>
      </c>
      <c r="I18" s="776">
        <v>47.2</v>
      </c>
      <c r="J18" s="776">
        <v>2.5</v>
      </c>
      <c r="K18" s="777">
        <v>3.7</v>
      </c>
    </row>
    <row r="19" spans="1:12" s="656" customFormat="1" ht="12" x14ac:dyDescent="0.3">
      <c r="A19" s="659" t="s">
        <v>1725</v>
      </c>
      <c r="B19" s="787">
        <v>9.5</v>
      </c>
      <c r="C19" s="787">
        <v>30.5</v>
      </c>
      <c r="D19" s="669">
        <v>-27.3</v>
      </c>
      <c r="E19" s="778">
        <v>15.4</v>
      </c>
      <c r="F19" s="778">
        <v>18.399999999999999</v>
      </c>
      <c r="G19" s="676">
        <v>40.700000000000003</v>
      </c>
      <c r="H19" s="669">
        <v>31.1</v>
      </c>
      <c r="I19" s="778">
        <v>40.6</v>
      </c>
      <c r="J19" s="778">
        <v>31.6</v>
      </c>
      <c r="K19" s="676">
        <v>22.3</v>
      </c>
    </row>
    <row r="20" spans="1:12" s="656" customFormat="1" ht="12" x14ac:dyDescent="0.3">
      <c r="A20" s="664" t="s">
        <v>1726</v>
      </c>
      <c r="B20" s="674">
        <v>6.4</v>
      </c>
      <c r="C20" s="674">
        <v>20</v>
      </c>
      <c r="D20" s="665">
        <v>-19.100000000000001</v>
      </c>
      <c r="E20" s="776">
        <v>47.8</v>
      </c>
      <c r="F20" s="776">
        <v>3.5</v>
      </c>
      <c r="G20" s="777">
        <v>9.9</v>
      </c>
      <c r="H20" s="665">
        <v>16.3</v>
      </c>
      <c r="I20" s="776">
        <v>31.5</v>
      </c>
      <c r="J20" s="776">
        <v>17.399999999999999</v>
      </c>
      <c r="K20" s="777">
        <v>15.2</v>
      </c>
    </row>
    <row r="21" spans="1:12" s="656" customFormat="1" ht="12" x14ac:dyDescent="0.3">
      <c r="A21" s="664" t="s">
        <v>1727</v>
      </c>
      <c r="B21" s="674">
        <v>10.7</v>
      </c>
      <c r="C21" s="674">
        <v>34.6</v>
      </c>
      <c r="D21" s="665">
        <v>-29.9</v>
      </c>
      <c r="E21" s="776">
        <v>6.1</v>
      </c>
      <c r="F21" s="776">
        <v>25.4</v>
      </c>
      <c r="G21" s="777">
        <v>52.2</v>
      </c>
      <c r="H21" s="665">
        <v>37.4</v>
      </c>
      <c r="I21" s="776">
        <v>46</v>
      </c>
      <c r="J21" s="776">
        <v>36</v>
      </c>
      <c r="K21" s="777">
        <v>24.8</v>
      </c>
    </row>
    <row r="22" spans="1:12" s="656" customFormat="1" ht="12" x14ac:dyDescent="0.3">
      <c r="A22" s="788" t="s">
        <v>1680</v>
      </c>
      <c r="B22" s="674">
        <v>13.7</v>
      </c>
      <c r="C22" s="674">
        <v>9.1999999999999993</v>
      </c>
      <c r="D22" s="665">
        <v>-0.2</v>
      </c>
      <c r="E22" s="776">
        <v>7.9</v>
      </c>
      <c r="F22" s="776">
        <v>29.4</v>
      </c>
      <c r="G22" s="777">
        <v>18</v>
      </c>
      <c r="H22" s="665">
        <v>19.399999999999999</v>
      </c>
      <c r="I22" s="776">
        <v>17.8</v>
      </c>
      <c r="J22" s="776">
        <v>-3.2</v>
      </c>
      <c r="K22" s="777">
        <v>5.9</v>
      </c>
    </row>
    <row r="23" spans="1:12" s="656" customFormat="1" ht="12" x14ac:dyDescent="0.3">
      <c r="A23" s="659" t="s">
        <v>1728</v>
      </c>
      <c r="B23" s="675">
        <v>7.7</v>
      </c>
      <c r="C23" s="675">
        <v>4.7</v>
      </c>
      <c r="D23" s="669">
        <v>-11.8</v>
      </c>
      <c r="E23" s="778">
        <v>20.7</v>
      </c>
      <c r="F23" s="778">
        <v>15.2</v>
      </c>
      <c r="G23" s="676">
        <v>10.8</v>
      </c>
      <c r="H23" s="669">
        <v>10.4</v>
      </c>
      <c r="I23" s="778">
        <v>7.9</v>
      </c>
      <c r="J23" s="778">
        <v>1.4</v>
      </c>
      <c r="K23" s="676">
        <v>0.6</v>
      </c>
    </row>
    <row r="24" spans="1:12" s="656" customFormat="1" ht="12" x14ac:dyDescent="0.3">
      <c r="A24" s="664" t="s">
        <v>1726</v>
      </c>
      <c r="B24" s="674">
        <v>6.1</v>
      </c>
      <c r="C24" s="674">
        <v>1.7</v>
      </c>
      <c r="D24" s="665">
        <v>-6.9</v>
      </c>
      <c r="E24" s="776">
        <v>23.8</v>
      </c>
      <c r="F24" s="776">
        <v>6.1</v>
      </c>
      <c r="G24" s="777">
        <v>5.8</v>
      </c>
      <c r="H24" s="665">
        <v>-1.7</v>
      </c>
      <c r="I24" s="776">
        <v>4.7</v>
      </c>
      <c r="J24" s="776">
        <v>5.2</v>
      </c>
      <c r="K24" s="777">
        <v>-1</v>
      </c>
    </row>
    <row r="25" spans="1:12" s="656" customFormat="1" ht="12" x14ac:dyDescent="0.3">
      <c r="A25" s="664" t="s">
        <v>1727</v>
      </c>
      <c r="B25" s="674">
        <v>9.5</v>
      </c>
      <c r="C25" s="674">
        <v>8.1999999999999993</v>
      </c>
      <c r="D25" s="665">
        <v>-17.399999999999999</v>
      </c>
      <c r="E25" s="776">
        <v>18.600000000000001</v>
      </c>
      <c r="F25" s="776">
        <v>26.4</v>
      </c>
      <c r="G25" s="777">
        <v>15.2</v>
      </c>
      <c r="H25" s="665">
        <v>25.2</v>
      </c>
      <c r="I25" s="776">
        <v>11.4</v>
      </c>
      <c r="J25" s="776">
        <v>-2.2999999999999998</v>
      </c>
      <c r="K25" s="777">
        <v>3.2</v>
      </c>
    </row>
    <row r="26" spans="1:12" s="656" customFormat="1" ht="12" x14ac:dyDescent="0.3">
      <c r="A26" s="789" t="s">
        <v>1680</v>
      </c>
      <c r="B26" s="790">
        <v>10.7</v>
      </c>
      <c r="C26" s="790">
        <v>-9</v>
      </c>
      <c r="D26" s="791">
        <v>1.7</v>
      </c>
      <c r="E26" s="792">
        <v>12.1</v>
      </c>
      <c r="F26" s="792">
        <v>14.8</v>
      </c>
      <c r="G26" s="793">
        <v>-6.4</v>
      </c>
      <c r="H26" s="791">
        <v>-19.2</v>
      </c>
      <c r="I26" s="792">
        <v>-22.9</v>
      </c>
      <c r="J26" s="792">
        <v>-29</v>
      </c>
      <c r="K26" s="793">
        <v>-9.6</v>
      </c>
    </row>
    <row r="27" spans="1:12" x14ac:dyDescent="0.3">
      <c r="A27" s="794"/>
    </row>
    <row r="28" spans="1:12" x14ac:dyDescent="0.3">
      <c r="A28" s="651" t="s">
        <v>1731</v>
      </c>
    </row>
  </sheetData>
  <mergeCells count="4">
    <mergeCell ref="A1:E1"/>
    <mergeCell ref="B4:C4"/>
    <mergeCell ref="D4:G4"/>
    <mergeCell ref="H4:K4"/>
  </mergeCells>
  <hyperlinks>
    <hyperlink ref="A1" location="CONTENT!A1" display="Back to Table of Contents" xr:uid="{4ADE4C94-32FE-475B-9ECE-ECB4DCEE35F6}"/>
    <hyperlink ref="A1:E1" location="CONTENT!B90" display="Back to Table of Contents" xr:uid="{4051B188-3E56-4AC1-8D95-A2D76A256386}"/>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60E02-323C-4E20-92C3-D19C480852E0}">
  <dimension ref="A1:L53"/>
  <sheetViews>
    <sheetView workbookViewId="0">
      <selection sqref="A1:E1"/>
    </sheetView>
  </sheetViews>
  <sheetFormatPr defaultColWidth="8" defaultRowHeight="13.2" x14ac:dyDescent="0.3"/>
  <cols>
    <col min="1" max="1" width="22.19921875" style="655" customWidth="1"/>
    <col min="2" max="11" width="5.8984375" style="655" customWidth="1"/>
    <col min="12" max="16384" width="8" style="655"/>
  </cols>
  <sheetData>
    <row r="1" spans="1:12" ht="14.4" x14ac:dyDescent="0.3">
      <c r="A1" s="6084" t="s">
        <v>1649</v>
      </c>
      <c r="B1" s="6084"/>
      <c r="C1" s="6084"/>
      <c r="D1" s="6084"/>
      <c r="E1" s="6084"/>
    </row>
    <row r="2" spans="1:12" ht="34.200000000000003" customHeight="1" x14ac:dyDescent="0.3">
      <c r="A2" s="706" t="s">
        <v>1739</v>
      </c>
      <c r="B2" s="706"/>
      <c r="C2" s="706"/>
      <c r="D2" s="706"/>
      <c r="E2" s="706"/>
      <c r="F2" s="706"/>
      <c r="G2" s="706"/>
      <c r="H2" s="706"/>
      <c r="I2" s="706"/>
      <c r="J2" s="706"/>
      <c r="K2" s="706"/>
      <c r="L2" s="706"/>
    </row>
    <row r="3" spans="1:12" ht="12" customHeight="1" x14ac:dyDescent="0.3">
      <c r="A3" s="795"/>
      <c r="B3" s="796"/>
      <c r="C3" s="796"/>
    </row>
    <row r="4" spans="1:12" s="772" customFormat="1" ht="36" customHeight="1" x14ac:dyDescent="0.3">
      <c r="A4" s="654"/>
      <c r="B4" s="6112" t="s">
        <v>1737</v>
      </c>
      <c r="C4" s="6113"/>
      <c r="D4" s="6118" t="s">
        <v>1697</v>
      </c>
      <c r="E4" s="6118"/>
      <c r="F4" s="6118"/>
      <c r="G4" s="6118"/>
      <c r="H4" s="6106" t="s">
        <v>1699</v>
      </c>
      <c r="I4" s="6106"/>
      <c r="J4" s="6106"/>
      <c r="K4" s="6106"/>
    </row>
    <row r="5" spans="1:12" s="656" customFormat="1" ht="18" customHeight="1" x14ac:dyDescent="0.3">
      <c r="A5" s="659"/>
      <c r="B5" s="644" t="s">
        <v>1697</v>
      </c>
      <c r="C5" s="644" t="s">
        <v>1699</v>
      </c>
      <c r="D5" s="599" t="s">
        <v>1655</v>
      </c>
      <c r="E5" s="599" t="s">
        <v>1656</v>
      </c>
      <c r="F5" s="599" t="s">
        <v>1657</v>
      </c>
      <c r="G5" s="599" t="s">
        <v>1658</v>
      </c>
      <c r="H5" s="599" t="s">
        <v>1655</v>
      </c>
      <c r="I5" s="599" t="s">
        <v>1656</v>
      </c>
      <c r="J5" s="599" t="s">
        <v>1657</v>
      </c>
      <c r="K5" s="599" t="s">
        <v>1658</v>
      </c>
    </row>
    <row r="6" spans="1:12" s="656" customFormat="1" ht="34.5" customHeight="1" x14ac:dyDescent="0.3">
      <c r="A6" s="659" t="s">
        <v>1711</v>
      </c>
      <c r="B6" s="773">
        <v>2.1</v>
      </c>
      <c r="C6" s="773">
        <v>3.9</v>
      </c>
      <c r="D6" s="660">
        <v>1</v>
      </c>
      <c r="E6" s="774">
        <v>3.8</v>
      </c>
      <c r="F6" s="774">
        <v>2.2000000000000002</v>
      </c>
      <c r="G6" s="775">
        <v>1.7</v>
      </c>
      <c r="H6" s="660">
        <v>2.7</v>
      </c>
      <c r="I6" s="774">
        <v>5.0999999999999996</v>
      </c>
      <c r="J6" s="774">
        <v>3.5</v>
      </c>
      <c r="K6" s="775">
        <v>4.4000000000000004</v>
      </c>
    </row>
    <row r="7" spans="1:12" s="656" customFormat="1" ht="34.5" customHeight="1" x14ac:dyDescent="0.3">
      <c r="A7" s="664" t="s">
        <v>1712</v>
      </c>
      <c r="B7" s="674">
        <v>3.4</v>
      </c>
      <c r="C7" s="674">
        <v>3.1</v>
      </c>
      <c r="D7" s="665">
        <v>2</v>
      </c>
      <c r="E7" s="776">
        <v>5.6</v>
      </c>
      <c r="F7" s="776">
        <v>3.1</v>
      </c>
      <c r="G7" s="777">
        <v>3.3</v>
      </c>
      <c r="H7" s="665">
        <v>2.1</v>
      </c>
      <c r="I7" s="776">
        <v>5.8</v>
      </c>
      <c r="J7" s="776">
        <v>2.1</v>
      </c>
      <c r="K7" s="777">
        <v>2.8</v>
      </c>
    </row>
    <row r="8" spans="1:12" s="656" customFormat="1" ht="34.5" customHeight="1" x14ac:dyDescent="0.3">
      <c r="A8" s="664" t="s">
        <v>1713</v>
      </c>
      <c r="B8" s="674">
        <v>-3.7</v>
      </c>
      <c r="C8" s="674">
        <v>7.9</v>
      </c>
      <c r="D8" s="665">
        <v>-3.4</v>
      </c>
      <c r="E8" s="776">
        <v>-2.4</v>
      </c>
      <c r="F8" s="776">
        <v>-2.2999999999999998</v>
      </c>
      <c r="G8" s="777">
        <v>-6.5</v>
      </c>
      <c r="H8" s="665">
        <v>5.3</v>
      </c>
      <c r="I8" s="776">
        <v>2.7</v>
      </c>
      <c r="J8" s="776">
        <v>10.199999999999999</v>
      </c>
      <c r="K8" s="777">
        <v>13.7</v>
      </c>
    </row>
    <row r="9" spans="1:12" s="772" customFormat="1" ht="34.5" customHeight="1" x14ac:dyDescent="0.3">
      <c r="A9" s="659" t="s">
        <v>1714</v>
      </c>
      <c r="B9" s="675">
        <v>10.1</v>
      </c>
      <c r="C9" s="675">
        <v>8.3000000000000007</v>
      </c>
      <c r="D9" s="669">
        <v>6.1</v>
      </c>
      <c r="E9" s="778">
        <v>11.9</v>
      </c>
      <c r="F9" s="778">
        <v>9.6</v>
      </c>
      <c r="G9" s="676">
        <v>12.7</v>
      </c>
      <c r="H9" s="669">
        <v>18.100000000000001</v>
      </c>
      <c r="I9" s="778">
        <v>14.8</v>
      </c>
      <c r="J9" s="778">
        <v>3.7</v>
      </c>
      <c r="K9" s="676">
        <v>-1.9</v>
      </c>
    </row>
    <row r="10" spans="1:12" s="782" customFormat="1" ht="34.5" customHeight="1" x14ac:dyDescent="0.3">
      <c r="A10" s="743" t="s">
        <v>1715</v>
      </c>
      <c r="B10" s="783">
        <v>8.9</v>
      </c>
      <c r="C10" s="783">
        <v>12.9</v>
      </c>
      <c r="D10" s="779">
        <v>4.9000000000000004</v>
      </c>
      <c r="E10" s="780">
        <v>20.9</v>
      </c>
      <c r="F10" s="780">
        <v>8.9</v>
      </c>
      <c r="G10" s="781">
        <v>3.4</v>
      </c>
      <c r="H10" s="779">
        <v>24.5</v>
      </c>
      <c r="I10" s="780">
        <v>21.3</v>
      </c>
      <c r="J10" s="780">
        <v>1.9</v>
      </c>
      <c r="K10" s="781">
        <v>6.3</v>
      </c>
    </row>
    <row r="11" spans="1:12" s="656" customFormat="1" ht="34.5" customHeight="1" x14ac:dyDescent="0.3">
      <c r="A11" s="664" t="s">
        <v>1716</v>
      </c>
      <c r="B11" s="674">
        <v>10.199999999999999</v>
      </c>
      <c r="C11" s="674">
        <v>20.6</v>
      </c>
      <c r="D11" s="665">
        <v>11.6</v>
      </c>
      <c r="E11" s="776">
        <v>20.6</v>
      </c>
      <c r="F11" s="776">
        <v>7.1</v>
      </c>
      <c r="G11" s="777">
        <v>4.5</v>
      </c>
      <c r="H11" s="665">
        <v>39</v>
      </c>
      <c r="I11" s="776">
        <v>31.6</v>
      </c>
      <c r="J11" s="776">
        <v>6.8</v>
      </c>
      <c r="K11" s="777">
        <v>8.6</v>
      </c>
    </row>
    <row r="12" spans="1:12" s="656" customFormat="1" ht="34.5" customHeight="1" x14ac:dyDescent="0.3">
      <c r="A12" s="664" t="s">
        <v>1717</v>
      </c>
      <c r="B12" s="674">
        <v>8.6</v>
      </c>
      <c r="C12" s="674">
        <v>10.9</v>
      </c>
      <c r="D12" s="665">
        <v>10.7</v>
      </c>
      <c r="E12" s="776">
        <v>22</v>
      </c>
      <c r="F12" s="776">
        <v>6</v>
      </c>
      <c r="G12" s="777">
        <v>-1.2</v>
      </c>
      <c r="H12" s="665">
        <v>9.6999999999999993</v>
      </c>
      <c r="I12" s="776">
        <v>15</v>
      </c>
      <c r="J12" s="776">
        <v>8</v>
      </c>
      <c r="K12" s="777">
        <v>11.1</v>
      </c>
    </row>
    <row r="13" spans="1:12" s="656" customFormat="1" ht="34.5" customHeight="1" x14ac:dyDescent="0.3">
      <c r="A13" s="664" t="s">
        <v>1718</v>
      </c>
      <c r="B13" s="674">
        <v>7</v>
      </c>
      <c r="C13" s="674">
        <v>2</v>
      </c>
      <c r="D13" s="665">
        <v>-10.6</v>
      </c>
      <c r="E13" s="776">
        <v>19.899999999999999</v>
      </c>
      <c r="F13" s="776">
        <v>15.9</v>
      </c>
      <c r="G13" s="777">
        <v>7.1</v>
      </c>
      <c r="H13" s="665">
        <v>16.100000000000001</v>
      </c>
      <c r="I13" s="776">
        <v>11.7</v>
      </c>
      <c r="J13" s="776">
        <v>-13.2</v>
      </c>
      <c r="K13" s="777">
        <v>-3</v>
      </c>
    </row>
    <row r="14" spans="1:12" s="782" customFormat="1" ht="34.5" customHeight="1" x14ac:dyDescent="0.3">
      <c r="A14" s="743" t="s">
        <v>1719</v>
      </c>
      <c r="B14" s="783">
        <v>12.2</v>
      </c>
      <c r="C14" s="783">
        <v>0.7</v>
      </c>
      <c r="D14" s="779">
        <v>8.1</v>
      </c>
      <c r="E14" s="780">
        <v>1.7</v>
      </c>
      <c r="F14" s="780">
        <v>10.3</v>
      </c>
      <c r="G14" s="781">
        <v>30.5</v>
      </c>
      <c r="H14" s="779">
        <v>7.5</v>
      </c>
      <c r="I14" s="780">
        <v>5.0999999999999996</v>
      </c>
      <c r="J14" s="780">
        <v>7.2</v>
      </c>
      <c r="K14" s="781">
        <v>-14.6</v>
      </c>
    </row>
    <row r="15" spans="1:12" s="656" customFormat="1" ht="34.5" customHeight="1" x14ac:dyDescent="0.3">
      <c r="A15" s="664" t="s">
        <v>1720</v>
      </c>
      <c r="B15" s="674">
        <v>62.9</v>
      </c>
      <c r="C15" s="674">
        <v>0.7</v>
      </c>
      <c r="D15" s="665">
        <v>92.6</v>
      </c>
      <c r="E15" s="776">
        <v>58.9</v>
      </c>
      <c r="F15" s="776">
        <v>50.4</v>
      </c>
      <c r="G15" s="777">
        <v>57.1</v>
      </c>
      <c r="H15" s="665">
        <v>-15.3</v>
      </c>
      <c r="I15" s="776">
        <v>33.799999999999997</v>
      </c>
      <c r="J15" s="776">
        <v>-6.6</v>
      </c>
      <c r="K15" s="777">
        <v>-6</v>
      </c>
    </row>
    <row r="16" spans="1:12" s="656" customFormat="1" ht="34.5" customHeight="1" x14ac:dyDescent="0.3">
      <c r="A16" s="664" t="s">
        <v>1721</v>
      </c>
      <c r="B16" s="674">
        <v>35.799999999999997</v>
      </c>
      <c r="C16" s="674">
        <v>5</v>
      </c>
      <c r="D16" s="665">
        <v>47.1</v>
      </c>
      <c r="E16" s="776">
        <v>-22.7</v>
      </c>
      <c r="F16" s="776">
        <v>47.8</v>
      </c>
      <c r="G16" s="777">
        <v>96.1</v>
      </c>
      <c r="H16" s="665">
        <v>53.1</v>
      </c>
      <c r="I16" s="776">
        <v>4.3</v>
      </c>
      <c r="J16" s="776">
        <v>19.100000000000001</v>
      </c>
      <c r="K16" s="777">
        <v>-45.2</v>
      </c>
    </row>
    <row r="17" spans="1:11" s="786" customFormat="1" ht="34.5" customHeight="1" x14ac:dyDescent="0.3">
      <c r="A17" s="749" t="s">
        <v>1722</v>
      </c>
      <c r="B17" s="678">
        <v>4.4000000000000004</v>
      </c>
      <c r="C17" s="678">
        <v>17.3</v>
      </c>
      <c r="D17" s="712">
        <v>-4.8</v>
      </c>
      <c r="E17" s="784">
        <v>-25.1</v>
      </c>
      <c r="F17" s="784">
        <v>35.1</v>
      </c>
      <c r="G17" s="785">
        <v>33.5</v>
      </c>
      <c r="H17" s="712">
        <v>86</v>
      </c>
      <c r="I17" s="784">
        <v>4.3</v>
      </c>
      <c r="J17" s="784">
        <v>30.2</v>
      </c>
      <c r="K17" s="785">
        <v>-20.7</v>
      </c>
    </row>
    <row r="18" spans="1:11" s="656" customFormat="1" ht="34.5" customHeight="1" x14ac:dyDescent="0.3">
      <c r="A18" s="664" t="s">
        <v>1723</v>
      </c>
      <c r="B18" s="674">
        <v>-1.4</v>
      </c>
      <c r="C18" s="797">
        <v>0</v>
      </c>
      <c r="D18" s="665">
        <v>-11.9</v>
      </c>
      <c r="E18" s="776">
        <v>-5.2</v>
      </c>
      <c r="F18" s="776">
        <v>-2.6</v>
      </c>
      <c r="G18" s="777">
        <v>15.8</v>
      </c>
      <c r="H18" s="665">
        <v>6.5</v>
      </c>
      <c r="I18" s="776">
        <v>-3.3</v>
      </c>
      <c r="J18" s="776">
        <v>11.1</v>
      </c>
      <c r="K18" s="777">
        <v>-11.7</v>
      </c>
    </row>
    <row r="19" spans="1:11" s="656" customFormat="1" ht="34.5" customHeight="1" x14ac:dyDescent="0.3">
      <c r="A19" s="659" t="s">
        <v>1725</v>
      </c>
      <c r="B19" s="787">
        <v>9.5</v>
      </c>
      <c r="C19" s="787">
        <v>2.2000000000000002</v>
      </c>
      <c r="D19" s="669">
        <v>22.3</v>
      </c>
      <c r="E19" s="778">
        <v>5.8</v>
      </c>
      <c r="F19" s="778">
        <v>6.8</v>
      </c>
      <c r="G19" s="676">
        <v>6.3</v>
      </c>
      <c r="H19" s="669">
        <v>7.3</v>
      </c>
      <c r="I19" s="778">
        <v>8.4</v>
      </c>
      <c r="J19" s="778">
        <v>0.5</v>
      </c>
      <c r="K19" s="676">
        <v>-5.3</v>
      </c>
    </row>
    <row r="20" spans="1:11" s="656" customFormat="1" ht="34.5" customHeight="1" x14ac:dyDescent="0.3">
      <c r="A20" s="664" t="s">
        <v>1726</v>
      </c>
      <c r="B20" s="674">
        <v>-12</v>
      </c>
      <c r="C20" s="674">
        <v>0.5</v>
      </c>
      <c r="D20" s="665">
        <v>2.7</v>
      </c>
      <c r="E20" s="776">
        <v>-20.3</v>
      </c>
      <c r="F20" s="776">
        <v>-11.7</v>
      </c>
      <c r="G20" s="777">
        <v>-16</v>
      </c>
      <c r="H20" s="665">
        <v>-10.1</v>
      </c>
      <c r="I20" s="776">
        <v>10.1</v>
      </c>
      <c r="J20" s="776">
        <v>4</v>
      </c>
      <c r="K20" s="777">
        <v>-2</v>
      </c>
    </row>
    <row r="21" spans="1:11" s="656" customFormat="1" ht="34.5" customHeight="1" x14ac:dyDescent="0.3">
      <c r="A21" s="664" t="s">
        <v>1727</v>
      </c>
      <c r="B21" s="798">
        <v>17.7</v>
      </c>
      <c r="C21" s="798">
        <v>2.7</v>
      </c>
      <c r="D21" s="665">
        <v>30.6</v>
      </c>
      <c r="E21" s="776">
        <v>15.9</v>
      </c>
      <c r="F21" s="776">
        <v>13.9</v>
      </c>
      <c r="G21" s="777">
        <v>13.9</v>
      </c>
      <c r="H21" s="665">
        <v>11.8</v>
      </c>
      <c r="I21" s="776">
        <v>8.4</v>
      </c>
      <c r="J21" s="776">
        <v>-0.1</v>
      </c>
      <c r="K21" s="777">
        <v>-5.9</v>
      </c>
    </row>
    <row r="22" spans="1:11" s="656" customFormat="1" ht="34.5" customHeight="1" x14ac:dyDescent="0.3">
      <c r="A22" s="788" t="s">
        <v>1680</v>
      </c>
      <c r="B22" s="798">
        <v>18.899999999999999</v>
      </c>
      <c r="C22" s="798">
        <v>1.2</v>
      </c>
      <c r="D22" s="665">
        <v>15.8</v>
      </c>
      <c r="E22" s="776">
        <v>12.8</v>
      </c>
      <c r="F22" s="776">
        <v>22.5</v>
      </c>
      <c r="G22" s="777">
        <v>24.4</v>
      </c>
      <c r="H22" s="665">
        <v>10</v>
      </c>
      <c r="I22" s="776">
        <v>8.5</v>
      </c>
      <c r="J22" s="776">
        <v>-3.2</v>
      </c>
      <c r="K22" s="777">
        <v>-8.4</v>
      </c>
    </row>
    <row r="23" spans="1:11" s="772" customFormat="1" ht="34.5" customHeight="1" x14ac:dyDescent="0.3">
      <c r="A23" s="659" t="s">
        <v>1728</v>
      </c>
      <c r="B23" s="799">
        <v>8</v>
      </c>
      <c r="C23" s="799">
        <v>7.3</v>
      </c>
      <c r="D23" s="669">
        <v>0.3</v>
      </c>
      <c r="E23" s="778">
        <v>10.9</v>
      </c>
      <c r="F23" s="778">
        <v>8.4</v>
      </c>
      <c r="G23" s="676">
        <v>11.6</v>
      </c>
      <c r="H23" s="669">
        <v>10.199999999999999</v>
      </c>
      <c r="I23" s="778">
        <v>2.2000000000000002</v>
      </c>
      <c r="J23" s="778">
        <v>12</v>
      </c>
      <c r="K23" s="676">
        <v>5.5</v>
      </c>
    </row>
    <row r="24" spans="1:11" s="656" customFormat="1" ht="34.5" customHeight="1" x14ac:dyDescent="0.3">
      <c r="A24" s="664" t="s">
        <v>1726</v>
      </c>
      <c r="B24" s="674">
        <v>6</v>
      </c>
      <c r="C24" s="674">
        <v>12.3</v>
      </c>
      <c r="D24" s="665">
        <v>2.6</v>
      </c>
      <c r="E24" s="776">
        <v>12.2</v>
      </c>
      <c r="F24" s="776">
        <v>3.8</v>
      </c>
      <c r="G24" s="777">
        <v>5.2</v>
      </c>
      <c r="H24" s="665">
        <v>13.6</v>
      </c>
      <c r="I24" s="776">
        <v>3.9</v>
      </c>
      <c r="J24" s="776">
        <v>22.1</v>
      </c>
      <c r="K24" s="777">
        <v>10.5</v>
      </c>
    </row>
    <row r="25" spans="1:11" s="656" customFormat="1" ht="34.5" customHeight="1" x14ac:dyDescent="0.3">
      <c r="A25" s="664" t="s">
        <v>1727</v>
      </c>
      <c r="B25" s="674">
        <v>10.7</v>
      </c>
      <c r="C25" s="674">
        <v>1.6</v>
      </c>
      <c r="D25" s="665">
        <v>0.2</v>
      </c>
      <c r="E25" s="776">
        <v>8.3000000000000007</v>
      </c>
      <c r="F25" s="776">
        <v>12.1</v>
      </c>
      <c r="G25" s="777">
        <v>20.3</v>
      </c>
      <c r="H25" s="665">
        <v>4.7</v>
      </c>
      <c r="I25" s="776">
        <v>1.1000000000000001</v>
      </c>
      <c r="J25" s="776">
        <v>2.5</v>
      </c>
      <c r="K25" s="777">
        <v>-1</v>
      </c>
    </row>
    <row r="26" spans="1:11" s="656" customFormat="1" ht="34.5" customHeight="1" x14ac:dyDescent="0.3">
      <c r="A26" s="789" t="s">
        <v>1680</v>
      </c>
      <c r="B26" s="790">
        <v>19.7</v>
      </c>
      <c r="C26" s="790">
        <v>0.4</v>
      </c>
      <c r="D26" s="791">
        <v>41.5</v>
      </c>
      <c r="E26" s="792">
        <v>18.7</v>
      </c>
      <c r="F26" s="792">
        <v>19.8</v>
      </c>
      <c r="G26" s="793">
        <v>32.200000000000003</v>
      </c>
      <c r="H26" s="791">
        <v>-6.7</v>
      </c>
      <c r="I26" s="792">
        <v>30.6</v>
      </c>
      <c r="J26" s="792">
        <v>14.6</v>
      </c>
      <c r="K26" s="793">
        <v>-10.1</v>
      </c>
    </row>
    <row r="27" spans="1:11" ht="9" customHeight="1" x14ac:dyDescent="0.3"/>
    <row r="28" spans="1:11" x14ac:dyDescent="0.3">
      <c r="A28" s="651" t="s">
        <v>1709</v>
      </c>
    </row>
    <row r="53" spans="2:3" x14ac:dyDescent="0.3">
      <c r="B53" s="800"/>
      <c r="C53" s="800"/>
    </row>
  </sheetData>
  <mergeCells count="4">
    <mergeCell ref="A1:E1"/>
    <mergeCell ref="B4:C4"/>
    <mergeCell ref="D4:G4"/>
    <mergeCell ref="H4:K4"/>
  </mergeCells>
  <hyperlinks>
    <hyperlink ref="A1" location="CONTENT!A1" display="Back to Table of Contents" xr:uid="{92550766-E294-45AD-B727-F24D734EEFA7}"/>
    <hyperlink ref="A1:E1" location="CONTENT!B90" display="Back to Table of Contents" xr:uid="{51D1C72F-A80C-4603-B824-E66CD8AC0FDB}"/>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3111-0052-4830-8CC7-3260D037B261}">
  <dimension ref="A1:I40"/>
  <sheetViews>
    <sheetView workbookViewId="0">
      <selection sqref="A1:E1"/>
    </sheetView>
  </sheetViews>
  <sheetFormatPr defaultColWidth="6.8984375" defaultRowHeight="15.6" x14ac:dyDescent="0.3"/>
  <cols>
    <col min="1" max="8" width="8.8984375" style="419" customWidth="1"/>
    <col min="9" max="9" width="6.19921875" style="419" customWidth="1"/>
    <col min="10" max="10" width="3.59765625" style="419" customWidth="1"/>
    <col min="11" max="256" width="6.8984375" style="419"/>
    <col min="257" max="257" width="7.09765625" style="419" customWidth="1"/>
    <col min="258" max="258" width="7" style="419" customWidth="1"/>
    <col min="259" max="260" width="8.19921875" style="419" customWidth="1"/>
    <col min="261" max="261" width="7.09765625" style="419" customWidth="1"/>
    <col min="262" max="262" width="6.8984375" style="419"/>
    <col min="263" max="263" width="7.59765625" style="419" customWidth="1"/>
    <col min="264" max="264" width="6.5" style="419" customWidth="1"/>
    <col min="265" max="265" width="6.19921875" style="419" customWidth="1"/>
    <col min="266" max="266" width="3.59765625" style="419" customWidth="1"/>
    <col min="267" max="512" width="6.8984375" style="419"/>
    <col min="513" max="513" width="7.09765625" style="419" customWidth="1"/>
    <col min="514" max="514" width="7" style="419" customWidth="1"/>
    <col min="515" max="516" width="8.19921875" style="419" customWidth="1"/>
    <col min="517" max="517" width="7.09765625" style="419" customWidth="1"/>
    <col min="518" max="518" width="6.8984375" style="419"/>
    <col min="519" max="519" width="7.59765625" style="419" customWidth="1"/>
    <col min="520" max="520" width="6.5" style="419" customWidth="1"/>
    <col min="521" max="521" width="6.19921875" style="419" customWidth="1"/>
    <col min="522" max="522" width="3.59765625" style="419" customWidth="1"/>
    <col min="523" max="768" width="6.8984375" style="419"/>
    <col min="769" max="769" width="7.09765625" style="419" customWidth="1"/>
    <col min="770" max="770" width="7" style="419" customWidth="1"/>
    <col min="771" max="772" width="8.19921875" style="419" customWidth="1"/>
    <col min="773" max="773" width="7.09765625" style="419" customWidth="1"/>
    <col min="774" max="774" width="6.8984375" style="419"/>
    <col min="775" max="775" width="7.59765625" style="419" customWidth="1"/>
    <col min="776" max="776" width="6.5" style="419" customWidth="1"/>
    <col min="777" max="777" width="6.19921875" style="419" customWidth="1"/>
    <col min="778" max="778" width="3.59765625" style="419" customWidth="1"/>
    <col min="779" max="1024" width="6.8984375" style="419"/>
    <col min="1025" max="1025" width="7.09765625" style="419" customWidth="1"/>
    <col min="1026" max="1026" width="7" style="419" customWidth="1"/>
    <col min="1027" max="1028" width="8.19921875" style="419" customWidth="1"/>
    <col min="1029" max="1029" width="7.09765625" style="419" customWidth="1"/>
    <col min="1030" max="1030" width="6.8984375" style="419"/>
    <col min="1031" max="1031" width="7.59765625" style="419" customWidth="1"/>
    <col min="1032" max="1032" width="6.5" style="419" customWidth="1"/>
    <col min="1033" max="1033" width="6.19921875" style="419" customWidth="1"/>
    <col min="1034" max="1034" width="3.59765625" style="419" customWidth="1"/>
    <col min="1035" max="1280" width="6.8984375" style="419"/>
    <col min="1281" max="1281" width="7.09765625" style="419" customWidth="1"/>
    <col min="1282" max="1282" width="7" style="419" customWidth="1"/>
    <col min="1283" max="1284" width="8.19921875" style="419" customWidth="1"/>
    <col min="1285" max="1285" width="7.09765625" style="419" customWidth="1"/>
    <col min="1286" max="1286" width="6.8984375" style="419"/>
    <col min="1287" max="1287" width="7.59765625" style="419" customWidth="1"/>
    <col min="1288" max="1288" width="6.5" style="419" customWidth="1"/>
    <col min="1289" max="1289" width="6.19921875" style="419" customWidth="1"/>
    <col min="1290" max="1290" width="3.59765625" style="419" customWidth="1"/>
    <col min="1291" max="1536" width="6.8984375" style="419"/>
    <col min="1537" max="1537" width="7.09765625" style="419" customWidth="1"/>
    <col min="1538" max="1538" width="7" style="419" customWidth="1"/>
    <col min="1539" max="1540" width="8.19921875" style="419" customWidth="1"/>
    <col min="1541" max="1541" width="7.09765625" style="419" customWidth="1"/>
    <col min="1542" max="1542" width="6.8984375" style="419"/>
    <col min="1543" max="1543" width="7.59765625" style="419" customWidth="1"/>
    <col min="1544" max="1544" width="6.5" style="419" customWidth="1"/>
    <col min="1545" max="1545" width="6.19921875" style="419" customWidth="1"/>
    <col min="1546" max="1546" width="3.59765625" style="419" customWidth="1"/>
    <col min="1547" max="1792" width="6.8984375" style="419"/>
    <col min="1793" max="1793" width="7.09765625" style="419" customWidth="1"/>
    <col min="1794" max="1794" width="7" style="419" customWidth="1"/>
    <col min="1795" max="1796" width="8.19921875" style="419" customWidth="1"/>
    <col min="1797" max="1797" width="7.09765625" style="419" customWidth="1"/>
    <col min="1798" max="1798" width="6.8984375" style="419"/>
    <col min="1799" max="1799" width="7.59765625" style="419" customWidth="1"/>
    <col min="1800" max="1800" width="6.5" style="419" customWidth="1"/>
    <col min="1801" max="1801" width="6.19921875" style="419" customWidth="1"/>
    <col min="1802" max="1802" width="3.59765625" style="419" customWidth="1"/>
    <col min="1803" max="2048" width="6.8984375" style="419"/>
    <col min="2049" max="2049" width="7.09765625" style="419" customWidth="1"/>
    <col min="2050" max="2050" width="7" style="419" customWidth="1"/>
    <col min="2051" max="2052" width="8.19921875" style="419" customWidth="1"/>
    <col min="2053" max="2053" width="7.09765625" style="419" customWidth="1"/>
    <col min="2054" max="2054" width="6.8984375" style="419"/>
    <col min="2055" max="2055" width="7.59765625" style="419" customWidth="1"/>
    <col min="2056" max="2056" width="6.5" style="419" customWidth="1"/>
    <col min="2057" max="2057" width="6.19921875" style="419" customWidth="1"/>
    <col min="2058" max="2058" width="3.59765625" style="419" customWidth="1"/>
    <col min="2059" max="2304" width="6.8984375" style="419"/>
    <col min="2305" max="2305" width="7.09765625" style="419" customWidth="1"/>
    <col min="2306" max="2306" width="7" style="419" customWidth="1"/>
    <col min="2307" max="2308" width="8.19921875" style="419" customWidth="1"/>
    <col min="2309" max="2309" width="7.09765625" style="419" customWidth="1"/>
    <col min="2310" max="2310" width="6.8984375" style="419"/>
    <col min="2311" max="2311" width="7.59765625" style="419" customWidth="1"/>
    <col min="2312" max="2312" width="6.5" style="419" customWidth="1"/>
    <col min="2313" max="2313" width="6.19921875" style="419" customWidth="1"/>
    <col min="2314" max="2314" width="3.59765625" style="419" customWidth="1"/>
    <col min="2315" max="2560" width="6.8984375" style="419"/>
    <col min="2561" max="2561" width="7.09765625" style="419" customWidth="1"/>
    <col min="2562" max="2562" width="7" style="419" customWidth="1"/>
    <col min="2563" max="2564" width="8.19921875" style="419" customWidth="1"/>
    <col min="2565" max="2565" width="7.09765625" style="419" customWidth="1"/>
    <col min="2566" max="2566" width="6.8984375" style="419"/>
    <col min="2567" max="2567" width="7.59765625" style="419" customWidth="1"/>
    <col min="2568" max="2568" width="6.5" style="419" customWidth="1"/>
    <col min="2569" max="2569" width="6.19921875" style="419" customWidth="1"/>
    <col min="2570" max="2570" width="3.59765625" style="419" customWidth="1"/>
    <col min="2571" max="2816" width="6.8984375" style="419"/>
    <col min="2817" max="2817" width="7.09765625" style="419" customWidth="1"/>
    <col min="2818" max="2818" width="7" style="419" customWidth="1"/>
    <col min="2819" max="2820" width="8.19921875" style="419" customWidth="1"/>
    <col min="2821" max="2821" width="7.09765625" style="419" customWidth="1"/>
    <col min="2822" max="2822" width="6.8984375" style="419"/>
    <col min="2823" max="2823" width="7.59765625" style="419" customWidth="1"/>
    <col min="2824" max="2824" width="6.5" style="419" customWidth="1"/>
    <col min="2825" max="2825" width="6.19921875" style="419" customWidth="1"/>
    <col min="2826" max="2826" width="3.59765625" style="419" customWidth="1"/>
    <col min="2827" max="3072" width="6.8984375" style="419"/>
    <col min="3073" max="3073" width="7.09765625" style="419" customWidth="1"/>
    <col min="3074" max="3074" width="7" style="419" customWidth="1"/>
    <col min="3075" max="3076" width="8.19921875" style="419" customWidth="1"/>
    <col min="3077" max="3077" width="7.09765625" style="419" customWidth="1"/>
    <col min="3078" max="3078" width="6.8984375" style="419"/>
    <col min="3079" max="3079" width="7.59765625" style="419" customWidth="1"/>
    <col min="3080" max="3080" width="6.5" style="419" customWidth="1"/>
    <col min="3081" max="3081" width="6.19921875" style="419" customWidth="1"/>
    <col min="3082" max="3082" width="3.59765625" style="419" customWidth="1"/>
    <col min="3083" max="3328" width="6.8984375" style="419"/>
    <col min="3329" max="3329" width="7.09765625" style="419" customWidth="1"/>
    <col min="3330" max="3330" width="7" style="419" customWidth="1"/>
    <col min="3331" max="3332" width="8.19921875" style="419" customWidth="1"/>
    <col min="3333" max="3333" width="7.09765625" style="419" customWidth="1"/>
    <col min="3334" max="3334" width="6.8984375" style="419"/>
    <col min="3335" max="3335" width="7.59765625" style="419" customWidth="1"/>
    <col min="3336" max="3336" width="6.5" style="419" customWidth="1"/>
    <col min="3337" max="3337" width="6.19921875" style="419" customWidth="1"/>
    <col min="3338" max="3338" width="3.59765625" style="419" customWidth="1"/>
    <col min="3339" max="3584" width="6.8984375" style="419"/>
    <col min="3585" max="3585" width="7.09765625" style="419" customWidth="1"/>
    <col min="3586" max="3586" width="7" style="419" customWidth="1"/>
    <col min="3587" max="3588" width="8.19921875" style="419" customWidth="1"/>
    <col min="3589" max="3589" width="7.09765625" style="419" customWidth="1"/>
    <col min="3590" max="3590" width="6.8984375" style="419"/>
    <col min="3591" max="3591" width="7.59765625" style="419" customWidth="1"/>
    <col min="3592" max="3592" width="6.5" style="419" customWidth="1"/>
    <col min="3593" max="3593" width="6.19921875" style="419" customWidth="1"/>
    <col min="3594" max="3594" width="3.59765625" style="419" customWidth="1"/>
    <col min="3595" max="3840" width="6.8984375" style="419"/>
    <col min="3841" max="3841" width="7.09765625" style="419" customWidth="1"/>
    <col min="3842" max="3842" width="7" style="419" customWidth="1"/>
    <col min="3843" max="3844" width="8.19921875" style="419" customWidth="1"/>
    <col min="3845" max="3845" width="7.09765625" style="419" customWidth="1"/>
    <col min="3846" max="3846" width="6.8984375" style="419"/>
    <col min="3847" max="3847" width="7.59765625" style="419" customWidth="1"/>
    <col min="3848" max="3848" width="6.5" style="419" customWidth="1"/>
    <col min="3849" max="3849" width="6.19921875" style="419" customWidth="1"/>
    <col min="3850" max="3850" width="3.59765625" style="419" customWidth="1"/>
    <col min="3851" max="4096" width="6.8984375" style="419"/>
    <col min="4097" max="4097" width="7.09765625" style="419" customWidth="1"/>
    <col min="4098" max="4098" width="7" style="419" customWidth="1"/>
    <col min="4099" max="4100" width="8.19921875" style="419" customWidth="1"/>
    <col min="4101" max="4101" width="7.09765625" style="419" customWidth="1"/>
    <col min="4102" max="4102" width="6.8984375" style="419"/>
    <col min="4103" max="4103" width="7.59765625" style="419" customWidth="1"/>
    <col min="4104" max="4104" width="6.5" style="419" customWidth="1"/>
    <col min="4105" max="4105" width="6.19921875" style="419" customWidth="1"/>
    <col min="4106" max="4106" width="3.59765625" style="419" customWidth="1"/>
    <col min="4107" max="4352" width="6.8984375" style="419"/>
    <col min="4353" max="4353" width="7.09765625" style="419" customWidth="1"/>
    <col min="4354" max="4354" width="7" style="419" customWidth="1"/>
    <col min="4355" max="4356" width="8.19921875" style="419" customWidth="1"/>
    <col min="4357" max="4357" width="7.09765625" style="419" customWidth="1"/>
    <col min="4358" max="4358" width="6.8984375" style="419"/>
    <col min="4359" max="4359" width="7.59765625" style="419" customWidth="1"/>
    <col min="4360" max="4360" width="6.5" style="419" customWidth="1"/>
    <col min="4361" max="4361" width="6.19921875" style="419" customWidth="1"/>
    <col min="4362" max="4362" width="3.59765625" style="419" customWidth="1"/>
    <col min="4363" max="4608" width="6.8984375" style="419"/>
    <col min="4609" max="4609" width="7.09765625" style="419" customWidth="1"/>
    <col min="4610" max="4610" width="7" style="419" customWidth="1"/>
    <col min="4611" max="4612" width="8.19921875" style="419" customWidth="1"/>
    <col min="4613" max="4613" width="7.09765625" style="419" customWidth="1"/>
    <col min="4614" max="4614" width="6.8984375" style="419"/>
    <col min="4615" max="4615" width="7.59765625" style="419" customWidth="1"/>
    <col min="4616" max="4616" width="6.5" style="419" customWidth="1"/>
    <col min="4617" max="4617" width="6.19921875" style="419" customWidth="1"/>
    <col min="4618" max="4618" width="3.59765625" style="419" customWidth="1"/>
    <col min="4619" max="4864" width="6.8984375" style="419"/>
    <col min="4865" max="4865" width="7.09765625" style="419" customWidth="1"/>
    <col min="4866" max="4866" width="7" style="419" customWidth="1"/>
    <col min="4867" max="4868" width="8.19921875" style="419" customWidth="1"/>
    <col min="4869" max="4869" width="7.09765625" style="419" customWidth="1"/>
    <col min="4870" max="4870" width="6.8984375" style="419"/>
    <col min="4871" max="4871" width="7.59765625" style="419" customWidth="1"/>
    <col min="4872" max="4872" width="6.5" style="419" customWidth="1"/>
    <col min="4873" max="4873" width="6.19921875" style="419" customWidth="1"/>
    <col min="4874" max="4874" width="3.59765625" style="419" customWidth="1"/>
    <col min="4875" max="5120" width="6.8984375" style="419"/>
    <col min="5121" max="5121" width="7.09765625" style="419" customWidth="1"/>
    <col min="5122" max="5122" width="7" style="419" customWidth="1"/>
    <col min="5123" max="5124" width="8.19921875" style="419" customWidth="1"/>
    <col min="5125" max="5125" width="7.09765625" style="419" customWidth="1"/>
    <col min="5126" max="5126" width="6.8984375" style="419"/>
    <col min="5127" max="5127" width="7.59765625" style="419" customWidth="1"/>
    <col min="5128" max="5128" width="6.5" style="419" customWidth="1"/>
    <col min="5129" max="5129" width="6.19921875" style="419" customWidth="1"/>
    <col min="5130" max="5130" width="3.59765625" style="419" customWidth="1"/>
    <col min="5131" max="5376" width="6.8984375" style="419"/>
    <col min="5377" max="5377" width="7.09765625" style="419" customWidth="1"/>
    <col min="5378" max="5378" width="7" style="419" customWidth="1"/>
    <col min="5379" max="5380" width="8.19921875" style="419" customWidth="1"/>
    <col min="5381" max="5381" width="7.09765625" style="419" customWidth="1"/>
    <col min="5382" max="5382" width="6.8984375" style="419"/>
    <col min="5383" max="5383" width="7.59765625" style="419" customWidth="1"/>
    <col min="5384" max="5384" width="6.5" style="419" customWidth="1"/>
    <col min="5385" max="5385" width="6.19921875" style="419" customWidth="1"/>
    <col min="5386" max="5386" width="3.59765625" style="419" customWidth="1"/>
    <col min="5387" max="5632" width="6.8984375" style="419"/>
    <col min="5633" max="5633" width="7.09765625" style="419" customWidth="1"/>
    <col min="5634" max="5634" width="7" style="419" customWidth="1"/>
    <col min="5635" max="5636" width="8.19921875" style="419" customWidth="1"/>
    <col min="5637" max="5637" width="7.09765625" style="419" customWidth="1"/>
    <col min="5638" max="5638" width="6.8984375" style="419"/>
    <col min="5639" max="5639" width="7.59765625" style="419" customWidth="1"/>
    <col min="5640" max="5640" width="6.5" style="419" customWidth="1"/>
    <col min="5641" max="5641" width="6.19921875" style="419" customWidth="1"/>
    <col min="5642" max="5642" width="3.59765625" style="419" customWidth="1"/>
    <col min="5643" max="5888" width="6.8984375" style="419"/>
    <col min="5889" max="5889" width="7.09765625" style="419" customWidth="1"/>
    <col min="5890" max="5890" width="7" style="419" customWidth="1"/>
    <col min="5891" max="5892" width="8.19921875" style="419" customWidth="1"/>
    <col min="5893" max="5893" width="7.09765625" style="419" customWidth="1"/>
    <col min="5894" max="5894" width="6.8984375" style="419"/>
    <col min="5895" max="5895" width="7.59765625" style="419" customWidth="1"/>
    <col min="5896" max="5896" width="6.5" style="419" customWidth="1"/>
    <col min="5897" max="5897" width="6.19921875" style="419" customWidth="1"/>
    <col min="5898" max="5898" width="3.59765625" style="419" customWidth="1"/>
    <col min="5899" max="6144" width="6.8984375" style="419"/>
    <col min="6145" max="6145" width="7.09765625" style="419" customWidth="1"/>
    <col min="6146" max="6146" width="7" style="419" customWidth="1"/>
    <col min="6147" max="6148" width="8.19921875" style="419" customWidth="1"/>
    <col min="6149" max="6149" width="7.09765625" style="419" customWidth="1"/>
    <col min="6150" max="6150" width="6.8984375" style="419"/>
    <col min="6151" max="6151" width="7.59765625" style="419" customWidth="1"/>
    <col min="6152" max="6152" width="6.5" style="419" customWidth="1"/>
    <col min="6153" max="6153" width="6.19921875" style="419" customWidth="1"/>
    <col min="6154" max="6154" width="3.59765625" style="419" customWidth="1"/>
    <col min="6155" max="6400" width="6.8984375" style="419"/>
    <col min="6401" max="6401" width="7.09765625" style="419" customWidth="1"/>
    <col min="6402" max="6402" width="7" style="419" customWidth="1"/>
    <col min="6403" max="6404" width="8.19921875" style="419" customWidth="1"/>
    <col min="6405" max="6405" width="7.09765625" style="419" customWidth="1"/>
    <col min="6406" max="6406" width="6.8984375" style="419"/>
    <col min="6407" max="6407" width="7.59765625" style="419" customWidth="1"/>
    <col min="6408" max="6408" width="6.5" style="419" customWidth="1"/>
    <col min="6409" max="6409" width="6.19921875" style="419" customWidth="1"/>
    <col min="6410" max="6410" width="3.59765625" style="419" customWidth="1"/>
    <col min="6411" max="6656" width="6.8984375" style="419"/>
    <col min="6657" max="6657" width="7.09765625" style="419" customWidth="1"/>
    <col min="6658" max="6658" width="7" style="419" customWidth="1"/>
    <col min="6659" max="6660" width="8.19921875" style="419" customWidth="1"/>
    <col min="6661" max="6661" width="7.09765625" style="419" customWidth="1"/>
    <col min="6662" max="6662" width="6.8984375" style="419"/>
    <col min="6663" max="6663" width="7.59765625" style="419" customWidth="1"/>
    <col min="6664" max="6664" width="6.5" style="419" customWidth="1"/>
    <col min="6665" max="6665" width="6.19921875" style="419" customWidth="1"/>
    <col min="6666" max="6666" width="3.59765625" style="419" customWidth="1"/>
    <col min="6667" max="6912" width="6.8984375" style="419"/>
    <col min="6913" max="6913" width="7.09765625" style="419" customWidth="1"/>
    <col min="6914" max="6914" width="7" style="419" customWidth="1"/>
    <col min="6915" max="6916" width="8.19921875" style="419" customWidth="1"/>
    <col min="6917" max="6917" width="7.09765625" style="419" customWidth="1"/>
    <col min="6918" max="6918" width="6.8984375" style="419"/>
    <col min="6919" max="6919" width="7.59765625" style="419" customWidth="1"/>
    <col min="6920" max="6920" width="6.5" style="419" customWidth="1"/>
    <col min="6921" max="6921" width="6.19921875" style="419" customWidth="1"/>
    <col min="6922" max="6922" width="3.59765625" style="419" customWidth="1"/>
    <col min="6923" max="7168" width="6.8984375" style="419"/>
    <col min="7169" max="7169" width="7.09765625" style="419" customWidth="1"/>
    <col min="7170" max="7170" width="7" style="419" customWidth="1"/>
    <col min="7171" max="7172" width="8.19921875" style="419" customWidth="1"/>
    <col min="7173" max="7173" width="7.09765625" style="419" customWidth="1"/>
    <col min="7174" max="7174" width="6.8984375" style="419"/>
    <col min="7175" max="7175" width="7.59765625" style="419" customWidth="1"/>
    <col min="7176" max="7176" width="6.5" style="419" customWidth="1"/>
    <col min="7177" max="7177" width="6.19921875" style="419" customWidth="1"/>
    <col min="7178" max="7178" width="3.59765625" style="419" customWidth="1"/>
    <col min="7179" max="7424" width="6.8984375" style="419"/>
    <col min="7425" max="7425" width="7.09765625" style="419" customWidth="1"/>
    <col min="7426" max="7426" width="7" style="419" customWidth="1"/>
    <col min="7427" max="7428" width="8.19921875" style="419" customWidth="1"/>
    <col min="7429" max="7429" width="7.09765625" style="419" customWidth="1"/>
    <col min="7430" max="7430" width="6.8984375" style="419"/>
    <col min="7431" max="7431" width="7.59765625" style="419" customWidth="1"/>
    <col min="7432" max="7432" width="6.5" style="419" customWidth="1"/>
    <col min="7433" max="7433" width="6.19921875" style="419" customWidth="1"/>
    <col min="7434" max="7434" width="3.59765625" style="419" customWidth="1"/>
    <col min="7435" max="7680" width="6.8984375" style="419"/>
    <col min="7681" max="7681" width="7.09765625" style="419" customWidth="1"/>
    <col min="7682" max="7682" width="7" style="419" customWidth="1"/>
    <col min="7683" max="7684" width="8.19921875" style="419" customWidth="1"/>
    <col min="7685" max="7685" width="7.09765625" style="419" customWidth="1"/>
    <col min="7686" max="7686" width="6.8984375" style="419"/>
    <col min="7687" max="7687" width="7.59765625" style="419" customWidth="1"/>
    <col min="7688" max="7688" width="6.5" style="419" customWidth="1"/>
    <col min="7689" max="7689" width="6.19921875" style="419" customWidth="1"/>
    <col min="7690" max="7690" width="3.59765625" style="419" customWidth="1"/>
    <col min="7691" max="7936" width="6.8984375" style="419"/>
    <col min="7937" max="7937" width="7.09765625" style="419" customWidth="1"/>
    <col min="7938" max="7938" width="7" style="419" customWidth="1"/>
    <col min="7939" max="7940" width="8.19921875" style="419" customWidth="1"/>
    <col min="7941" max="7941" width="7.09765625" style="419" customWidth="1"/>
    <col min="7942" max="7942" width="6.8984375" style="419"/>
    <col min="7943" max="7943" width="7.59765625" style="419" customWidth="1"/>
    <col min="7944" max="7944" width="6.5" style="419" customWidth="1"/>
    <col min="7945" max="7945" width="6.19921875" style="419" customWidth="1"/>
    <col min="7946" max="7946" width="3.59765625" style="419" customWidth="1"/>
    <col min="7947" max="8192" width="6.8984375" style="419"/>
    <col min="8193" max="8193" width="7.09765625" style="419" customWidth="1"/>
    <col min="8194" max="8194" width="7" style="419" customWidth="1"/>
    <col min="8195" max="8196" width="8.19921875" style="419" customWidth="1"/>
    <col min="8197" max="8197" width="7.09765625" style="419" customWidth="1"/>
    <col min="8198" max="8198" width="6.8984375" style="419"/>
    <col min="8199" max="8199" width="7.59765625" style="419" customWidth="1"/>
    <col min="8200" max="8200" width="6.5" style="419" customWidth="1"/>
    <col min="8201" max="8201" width="6.19921875" style="419" customWidth="1"/>
    <col min="8202" max="8202" width="3.59765625" style="419" customWidth="1"/>
    <col min="8203" max="8448" width="6.8984375" style="419"/>
    <col min="8449" max="8449" width="7.09765625" style="419" customWidth="1"/>
    <col min="8450" max="8450" width="7" style="419" customWidth="1"/>
    <col min="8451" max="8452" width="8.19921875" style="419" customWidth="1"/>
    <col min="8453" max="8453" width="7.09765625" style="419" customWidth="1"/>
    <col min="8454" max="8454" width="6.8984375" style="419"/>
    <col min="8455" max="8455" width="7.59765625" style="419" customWidth="1"/>
    <col min="8456" max="8456" width="6.5" style="419" customWidth="1"/>
    <col min="8457" max="8457" width="6.19921875" style="419" customWidth="1"/>
    <col min="8458" max="8458" width="3.59765625" style="419" customWidth="1"/>
    <col min="8459" max="8704" width="6.8984375" style="419"/>
    <col min="8705" max="8705" width="7.09765625" style="419" customWidth="1"/>
    <col min="8706" max="8706" width="7" style="419" customWidth="1"/>
    <col min="8707" max="8708" width="8.19921875" style="419" customWidth="1"/>
    <col min="8709" max="8709" width="7.09765625" style="419" customWidth="1"/>
    <col min="8710" max="8710" width="6.8984375" style="419"/>
    <col min="8711" max="8711" width="7.59765625" style="419" customWidth="1"/>
    <col min="8712" max="8712" width="6.5" style="419" customWidth="1"/>
    <col min="8713" max="8713" width="6.19921875" style="419" customWidth="1"/>
    <col min="8714" max="8714" width="3.59765625" style="419" customWidth="1"/>
    <col min="8715" max="8960" width="6.8984375" style="419"/>
    <col min="8961" max="8961" width="7.09765625" style="419" customWidth="1"/>
    <col min="8962" max="8962" width="7" style="419" customWidth="1"/>
    <col min="8963" max="8964" width="8.19921875" style="419" customWidth="1"/>
    <col min="8965" max="8965" width="7.09765625" style="419" customWidth="1"/>
    <col min="8966" max="8966" width="6.8984375" style="419"/>
    <col min="8967" max="8967" width="7.59765625" style="419" customWidth="1"/>
    <col min="8968" max="8968" width="6.5" style="419" customWidth="1"/>
    <col min="8969" max="8969" width="6.19921875" style="419" customWidth="1"/>
    <col min="8970" max="8970" width="3.59765625" style="419" customWidth="1"/>
    <col min="8971" max="9216" width="6.8984375" style="419"/>
    <col min="9217" max="9217" width="7.09765625" style="419" customWidth="1"/>
    <col min="9218" max="9218" width="7" style="419" customWidth="1"/>
    <col min="9219" max="9220" width="8.19921875" style="419" customWidth="1"/>
    <col min="9221" max="9221" width="7.09765625" style="419" customWidth="1"/>
    <col min="9222" max="9222" width="6.8984375" style="419"/>
    <col min="9223" max="9223" width="7.59765625" style="419" customWidth="1"/>
    <col min="9224" max="9224" width="6.5" style="419" customWidth="1"/>
    <col min="9225" max="9225" width="6.19921875" style="419" customWidth="1"/>
    <col min="9226" max="9226" width="3.59765625" style="419" customWidth="1"/>
    <col min="9227" max="9472" width="6.8984375" style="419"/>
    <col min="9473" max="9473" width="7.09765625" style="419" customWidth="1"/>
    <col min="9474" max="9474" width="7" style="419" customWidth="1"/>
    <col min="9475" max="9476" width="8.19921875" style="419" customWidth="1"/>
    <col min="9477" max="9477" width="7.09765625" style="419" customWidth="1"/>
    <col min="9478" max="9478" width="6.8984375" style="419"/>
    <col min="9479" max="9479" width="7.59765625" style="419" customWidth="1"/>
    <col min="9480" max="9480" width="6.5" style="419" customWidth="1"/>
    <col min="9481" max="9481" width="6.19921875" style="419" customWidth="1"/>
    <col min="9482" max="9482" width="3.59765625" style="419" customWidth="1"/>
    <col min="9483" max="9728" width="6.8984375" style="419"/>
    <col min="9729" max="9729" width="7.09765625" style="419" customWidth="1"/>
    <col min="9730" max="9730" width="7" style="419" customWidth="1"/>
    <col min="9731" max="9732" width="8.19921875" style="419" customWidth="1"/>
    <col min="9733" max="9733" width="7.09765625" style="419" customWidth="1"/>
    <col min="9734" max="9734" width="6.8984375" style="419"/>
    <col min="9735" max="9735" width="7.59765625" style="419" customWidth="1"/>
    <col min="9736" max="9736" width="6.5" style="419" customWidth="1"/>
    <col min="9737" max="9737" width="6.19921875" style="419" customWidth="1"/>
    <col min="9738" max="9738" width="3.59765625" style="419" customWidth="1"/>
    <col min="9739" max="9984" width="6.8984375" style="419"/>
    <col min="9985" max="9985" width="7.09765625" style="419" customWidth="1"/>
    <col min="9986" max="9986" width="7" style="419" customWidth="1"/>
    <col min="9987" max="9988" width="8.19921875" style="419" customWidth="1"/>
    <col min="9989" max="9989" width="7.09765625" style="419" customWidth="1"/>
    <col min="9990" max="9990" width="6.8984375" style="419"/>
    <col min="9991" max="9991" width="7.59765625" style="419" customWidth="1"/>
    <col min="9992" max="9992" width="6.5" style="419" customWidth="1"/>
    <col min="9993" max="9993" width="6.19921875" style="419" customWidth="1"/>
    <col min="9994" max="9994" width="3.59765625" style="419" customWidth="1"/>
    <col min="9995" max="10240" width="6.8984375" style="419"/>
    <col min="10241" max="10241" width="7.09765625" style="419" customWidth="1"/>
    <col min="10242" max="10242" width="7" style="419" customWidth="1"/>
    <col min="10243" max="10244" width="8.19921875" style="419" customWidth="1"/>
    <col min="10245" max="10245" width="7.09765625" style="419" customWidth="1"/>
    <col min="10246" max="10246" width="6.8984375" style="419"/>
    <col min="10247" max="10247" width="7.59765625" style="419" customWidth="1"/>
    <col min="10248" max="10248" width="6.5" style="419" customWidth="1"/>
    <col min="10249" max="10249" width="6.19921875" style="419" customWidth="1"/>
    <col min="10250" max="10250" width="3.59765625" style="419" customWidth="1"/>
    <col min="10251" max="10496" width="6.8984375" style="419"/>
    <col min="10497" max="10497" width="7.09765625" style="419" customWidth="1"/>
    <col min="10498" max="10498" width="7" style="419" customWidth="1"/>
    <col min="10499" max="10500" width="8.19921875" style="419" customWidth="1"/>
    <col min="10501" max="10501" width="7.09765625" style="419" customWidth="1"/>
    <col min="10502" max="10502" width="6.8984375" style="419"/>
    <col min="10503" max="10503" width="7.59765625" style="419" customWidth="1"/>
    <col min="10504" max="10504" width="6.5" style="419" customWidth="1"/>
    <col min="10505" max="10505" width="6.19921875" style="419" customWidth="1"/>
    <col min="10506" max="10506" width="3.59765625" style="419" customWidth="1"/>
    <col min="10507" max="10752" width="6.8984375" style="419"/>
    <col min="10753" max="10753" width="7.09765625" style="419" customWidth="1"/>
    <col min="10754" max="10754" width="7" style="419" customWidth="1"/>
    <col min="10755" max="10756" width="8.19921875" style="419" customWidth="1"/>
    <col min="10757" max="10757" width="7.09765625" style="419" customWidth="1"/>
    <col min="10758" max="10758" width="6.8984375" style="419"/>
    <col min="10759" max="10759" width="7.59765625" style="419" customWidth="1"/>
    <col min="10760" max="10760" width="6.5" style="419" customWidth="1"/>
    <col min="10761" max="10761" width="6.19921875" style="419" customWidth="1"/>
    <col min="10762" max="10762" width="3.59765625" style="419" customWidth="1"/>
    <col min="10763" max="11008" width="6.8984375" style="419"/>
    <col min="11009" max="11009" width="7.09765625" style="419" customWidth="1"/>
    <col min="11010" max="11010" width="7" style="419" customWidth="1"/>
    <col min="11011" max="11012" width="8.19921875" style="419" customWidth="1"/>
    <col min="11013" max="11013" width="7.09765625" style="419" customWidth="1"/>
    <col min="11014" max="11014" width="6.8984375" style="419"/>
    <col min="11015" max="11015" width="7.59765625" style="419" customWidth="1"/>
    <col min="11016" max="11016" width="6.5" style="419" customWidth="1"/>
    <col min="11017" max="11017" width="6.19921875" style="419" customWidth="1"/>
    <col min="11018" max="11018" width="3.59765625" style="419" customWidth="1"/>
    <col min="11019" max="11264" width="6.8984375" style="419"/>
    <col min="11265" max="11265" width="7.09765625" style="419" customWidth="1"/>
    <col min="11266" max="11266" width="7" style="419" customWidth="1"/>
    <col min="11267" max="11268" width="8.19921875" style="419" customWidth="1"/>
    <col min="11269" max="11269" width="7.09765625" style="419" customWidth="1"/>
    <col min="11270" max="11270" width="6.8984375" style="419"/>
    <col min="11271" max="11271" width="7.59765625" style="419" customWidth="1"/>
    <col min="11272" max="11272" width="6.5" style="419" customWidth="1"/>
    <col min="11273" max="11273" width="6.19921875" style="419" customWidth="1"/>
    <col min="11274" max="11274" width="3.59765625" style="419" customWidth="1"/>
    <col min="11275" max="11520" width="6.8984375" style="419"/>
    <col min="11521" max="11521" width="7.09765625" style="419" customWidth="1"/>
    <col min="11522" max="11522" width="7" style="419" customWidth="1"/>
    <col min="11523" max="11524" width="8.19921875" style="419" customWidth="1"/>
    <col min="11525" max="11525" width="7.09765625" style="419" customWidth="1"/>
    <col min="11526" max="11526" width="6.8984375" style="419"/>
    <col min="11527" max="11527" width="7.59765625" style="419" customWidth="1"/>
    <col min="11528" max="11528" width="6.5" style="419" customWidth="1"/>
    <col min="11529" max="11529" width="6.19921875" style="419" customWidth="1"/>
    <col min="11530" max="11530" width="3.59765625" style="419" customWidth="1"/>
    <col min="11531" max="11776" width="6.8984375" style="419"/>
    <col min="11777" max="11777" width="7.09765625" style="419" customWidth="1"/>
    <col min="11778" max="11778" width="7" style="419" customWidth="1"/>
    <col min="11779" max="11780" width="8.19921875" style="419" customWidth="1"/>
    <col min="11781" max="11781" width="7.09765625" style="419" customWidth="1"/>
    <col min="11782" max="11782" width="6.8984375" style="419"/>
    <col min="11783" max="11783" width="7.59765625" style="419" customWidth="1"/>
    <col min="11784" max="11784" width="6.5" style="419" customWidth="1"/>
    <col min="11785" max="11785" width="6.19921875" style="419" customWidth="1"/>
    <col min="11786" max="11786" width="3.59765625" style="419" customWidth="1"/>
    <col min="11787" max="12032" width="6.8984375" style="419"/>
    <col min="12033" max="12033" width="7.09765625" style="419" customWidth="1"/>
    <col min="12034" max="12034" width="7" style="419" customWidth="1"/>
    <col min="12035" max="12036" width="8.19921875" style="419" customWidth="1"/>
    <col min="12037" max="12037" width="7.09765625" style="419" customWidth="1"/>
    <col min="12038" max="12038" width="6.8984375" style="419"/>
    <col min="12039" max="12039" width="7.59765625" style="419" customWidth="1"/>
    <col min="12040" max="12040" width="6.5" style="419" customWidth="1"/>
    <col min="12041" max="12041" width="6.19921875" style="419" customWidth="1"/>
    <col min="12042" max="12042" width="3.59765625" style="419" customWidth="1"/>
    <col min="12043" max="12288" width="6.8984375" style="419"/>
    <col min="12289" max="12289" width="7.09765625" style="419" customWidth="1"/>
    <col min="12290" max="12290" width="7" style="419" customWidth="1"/>
    <col min="12291" max="12292" width="8.19921875" style="419" customWidth="1"/>
    <col min="12293" max="12293" width="7.09765625" style="419" customWidth="1"/>
    <col min="12294" max="12294" width="6.8984375" style="419"/>
    <col min="12295" max="12295" width="7.59765625" style="419" customWidth="1"/>
    <col min="12296" max="12296" width="6.5" style="419" customWidth="1"/>
    <col min="12297" max="12297" width="6.19921875" style="419" customWidth="1"/>
    <col min="12298" max="12298" width="3.59765625" style="419" customWidth="1"/>
    <col min="12299" max="12544" width="6.8984375" style="419"/>
    <col min="12545" max="12545" width="7.09765625" style="419" customWidth="1"/>
    <col min="12546" max="12546" width="7" style="419" customWidth="1"/>
    <col min="12547" max="12548" width="8.19921875" style="419" customWidth="1"/>
    <col min="12549" max="12549" width="7.09765625" style="419" customWidth="1"/>
    <col min="12550" max="12550" width="6.8984375" style="419"/>
    <col min="12551" max="12551" width="7.59765625" style="419" customWidth="1"/>
    <col min="12552" max="12552" width="6.5" style="419" customWidth="1"/>
    <col min="12553" max="12553" width="6.19921875" style="419" customWidth="1"/>
    <col min="12554" max="12554" width="3.59765625" style="419" customWidth="1"/>
    <col min="12555" max="12800" width="6.8984375" style="419"/>
    <col min="12801" max="12801" width="7.09765625" style="419" customWidth="1"/>
    <col min="12802" max="12802" width="7" style="419" customWidth="1"/>
    <col min="12803" max="12804" width="8.19921875" style="419" customWidth="1"/>
    <col min="12805" max="12805" width="7.09765625" style="419" customWidth="1"/>
    <col min="12806" max="12806" width="6.8984375" style="419"/>
    <col min="12807" max="12807" width="7.59765625" style="419" customWidth="1"/>
    <col min="12808" max="12808" width="6.5" style="419" customWidth="1"/>
    <col min="12809" max="12809" width="6.19921875" style="419" customWidth="1"/>
    <col min="12810" max="12810" width="3.59765625" style="419" customWidth="1"/>
    <col min="12811" max="13056" width="6.8984375" style="419"/>
    <col min="13057" max="13057" width="7.09765625" style="419" customWidth="1"/>
    <col min="13058" max="13058" width="7" style="419" customWidth="1"/>
    <col min="13059" max="13060" width="8.19921875" style="419" customWidth="1"/>
    <col min="13061" max="13061" width="7.09765625" style="419" customWidth="1"/>
    <col min="13062" max="13062" width="6.8984375" style="419"/>
    <col min="13063" max="13063" width="7.59765625" style="419" customWidth="1"/>
    <col min="13064" max="13064" width="6.5" style="419" customWidth="1"/>
    <col min="13065" max="13065" width="6.19921875" style="419" customWidth="1"/>
    <col min="13066" max="13066" width="3.59765625" style="419" customWidth="1"/>
    <col min="13067" max="13312" width="6.8984375" style="419"/>
    <col min="13313" max="13313" width="7.09765625" style="419" customWidth="1"/>
    <col min="13314" max="13314" width="7" style="419" customWidth="1"/>
    <col min="13315" max="13316" width="8.19921875" style="419" customWidth="1"/>
    <col min="13317" max="13317" width="7.09765625" style="419" customWidth="1"/>
    <col min="13318" max="13318" width="6.8984375" style="419"/>
    <col min="13319" max="13319" width="7.59765625" style="419" customWidth="1"/>
    <col min="13320" max="13320" width="6.5" style="419" customWidth="1"/>
    <col min="13321" max="13321" width="6.19921875" style="419" customWidth="1"/>
    <col min="13322" max="13322" width="3.59765625" style="419" customWidth="1"/>
    <col min="13323" max="13568" width="6.8984375" style="419"/>
    <col min="13569" max="13569" width="7.09765625" style="419" customWidth="1"/>
    <col min="13570" max="13570" width="7" style="419" customWidth="1"/>
    <col min="13571" max="13572" width="8.19921875" style="419" customWidth="1"/>
    <col min="13573" max="13573" width="7.09765625" style="419" customWidth="1"/>
    <col min="13574" max="13574" width="6.8984375" style="419"/>
    <col min="13575" max="13575" width="7.59765625" style="419" customWidth="1"/>
    <col min="13576" max="13576" width="6.5" style="419" customWidth="1"/>
    <col min="13577" max="13577" width="6.19921875" style="419" customWidth="1"/>
    <col min="13578" max="13578" width="3.59765625" style="419" customWidth="1"/>
    <col min="13579" max="13824" width="6.8984375" style="419"/>
    <col min="13825" max="13825" width="7.09765625" style="419" customWidth="1"/>
    <col min="13826" max="13826" width="7" style="419" customWidth="1"/>
    <col min="13827" max="13828" width="8.19921875" style="419" customWidth="1"/>
    <col min="13829" max="13829" width="7.09765625" style="419" customWidth="1"/>
    <col min="13830" max="13830" width="6.8984375" style="419"/>
    <col min="13831" max="13831" width="7.59765625" style="419" customWidth="1"/>
    <col min="13832" max="13832" width="6.5" style="419" customWidth="1"/>
    <col min="13833" max="13833" width="6.19921875" style="419" customWidth="1"/>
    <col min="13834" max="13834" width="3.59765625" style="419" customWidth="1"/>
    <col min="13835" max="14080" width="6.8984375" style="419"/>
    <col min="14081" max="14081" width="7.09765625" style="419" customWidth="1"/>
    <col min="14082" max="14082" width="7" style="419" customWidth="1"/>
    <col min="14083" max="14084" width="8.19921875" style="419" customWidth="1"/>
    <col min="14085" max="14085" width="7.09765625" style="419" customWidth="1"/>
    <col min="14086" max="14086" width="6.8984375" style="419"/>
    <col min="14087" max="14087" width="7.59765625" style="419" customWidth="1"/>
    <col min="14088" max="14088" width="6.5" style="419" customWidth="1"/>
    <col min="14089" max="14089" width="6.19921875" style="419" customWidth="1"/>
    <col min="14090" max="14090" width="3.59765625" style="419" customWidth="1"/>
    <col min="14091" max="14336" width="6.8984375" style="419"/>
    <col min="14337" max="14337" width="7.09765625" style="419" customWidth="1"/>
    <col min="14338" max="14338" width="7" style="419" customWidth="1"/>
    <col min="14339" max="14340" width="8.19921875" style="419" customWidth="1"/>
    <col min="14341" max="14341" width="7.09765625" style="419" customWidth="1"/>
    <col min="14342" max="14342" width="6.8984375" style="419"/>
    <col min="14343" max="14343" width="7.59765625" style="419" customWidth="1"/>
    <col min="14344" max="14344" width="6.5" style="419" customWidth="1"/>
    <col min="14345" max="14345" width="6.19921875" style="419" customWidth="1"/>
    <col min="14346" max="14346" width="3.59765625" style="419" customWidth="1"/>
    <col min="14347" max="14592" width="6.8984375" style="419"/>
    <col min="14593" max="14593" width="7.09765625" style="419" customWidth="1"/>
    <col min="14594" max="14594" width="7" style="419" customWidth="1"/>
    <col min="14595" max="14596" width="8.19921875" style="419" customWidth="1"/>
    <col min="14597" max="14597" width="7.09765625" style="419" customWidth="1"/>
    <col min="14598" max="14598" width="6.8984375" style="419"/>
    <col min="14599" max="14599" width="7.59765625" style="419" customWidth="1"/>
    <col min="14600" max="14600" width="6.5" style="419" customWidth="1"/>
    <col min="14601" max="14601" width="6.19921875" style="419" customWidth="1"/>
    <col min="14602" max="14602" width="3.59765625" style="419" customWidth="1"/>
    <col min="14603" max="14848" width="6.8984375" style="419"/>
    <col min="14849" max="14849" width="7.09765625" style="419" customWidth="1"/>
    <col min="14850" max="14850" width="7" style="419" customWidth="1"/>
    <col min="14851" max="14852" width="8.19921875" style="419" customWidth="1"/>
    <col min="14853" max="14853" width="7.09765625" style="419" customWidth="1"/>
    <col min="14854" max="14854" width="6.8984375" style="419"/>
    <col min="14855" max="14855" width="7.59765625" style="419" customWidth="1"/>
    <col min="14856" max="14856" width="6.5" style="419" customWidth="1"/>
    <col min="14857" max="14857" width="6.19921875" style="419" customWidth="1"/>
    <col min="14858" max="14858" width="3.59765625" style="419" customWidth="1"/>
    <col min="14859" max="15104" width="6.8984375" style="419"/>
    <col min="15105" max="15105" width="7.09765625" style="419" customWidth="1"/>
    <col min="15106" max="15106" width="7" style="419" customWidth="1"/>
    <col min="15107" max="15108" width="8.19921875" style="419" customWidth="1"/>
    <col min="15109" max="15109" width="7.09765625" style="419" customWidth="1"/>
    <col min="15110" max="15110" width="6.8984375" style="419"/>
    <col min="15111" max="15111" width="7.59765625" style="419" customWidth="1"/>
    <col min="15112" max="15112" width="6.5" style="419" customWidth="1"/>
    <col min="15113" max="15113" width="6.19921875" style="419" customWidth="1"/>
    <col min="15114" max="15114" width="3.59765625" style="419" customWidth="1"/>
    <col min="15115" max="15360" width="6.8984375" style="419"/>
    <col min="15361" max="15361" width="7.09765625" style="419" customWidth="1"/>
    <col min="15362" max="15362" width="7" style="419" customWidth="1"/>
    <col min="15363" max="15364" width="8.19921875" style="419" customWidth="1"/>
    <col min="15365" max="15365" width="7.09765625" style="419" customWidth="1"/>
    <col min="15366" max="15366" width="6.8984375" style="419"/>
    <col min="15367" max="15367" width="7.59765625" style="419" customWidth="1"/>
    <col min="15368" max="15368" width="6.5" style="419" customWidth="1"/>
    <col min="15369" max="15369" width="6.19921875" style="419" customWidth="1"/>
    <col min="15370" max="15370" width="3.59765625" style="419" customWidth="1"/>
    <col min="15371" max="15616" width="6.8984375" style="419"/>
    <col min="15617" max="15617" width="7.09765625" style="419" customWidth="1"/>
    <col min="15618" max="15618" width="7" style="419" customWidth="1"/>
    <col min="15619" max="15620" width="8.19921875" style="419" customWidth="1"/>
    <col min="15621" max="15621" width="7.09765625" style="419" customWidth="1"/>
    <col min="15622" max="15622" width="6.8984375" style="419"/>
    <col min="15623" max="15623" width="7.59765625" style="419" customWidth="1"/>
    <col min="15624" max="15624" width="6.5" style="419" customWidth="1"/>
    <col min="15625" max="15625" width="6.19921875" style="419" customWidth="1"/>
    <col min="15626" max="15626" width="3.59765625" style="419" customWidth="1"/>
    <col min="15627" max="15872" width="6.8984375" style="419"/>
    <col min="15873" max="15873" width="7.09765625" style="419" customWidth="1"/>
    <col min="15874" max="15874" width="7" style="419" customWidth="1"/>
    <col min="15875" max="15876" width="8.19921875" style="419" customWidth="1"/>
    <col min="15877" max="15877" width="7.09765625" style="419" customWidth="1"/>
    <col min="15878" max="15878" width="6.8984375" style="419"/>
    <col min="15879" max="15879" width="7.59765625" style="419" customWidth="1"/>
    <col min="15880" max="15880" width="6.5" style="419" customWidth="1"/>
    <col min="15881" max="15881" width="6.19921875" style="419" customWidth="1"/>
    <col min="15882" max="15882" width="3.59765625" style="419" customWidth="1"/>
    <col min="15883" max="16128" width="6.8984375" style="419"/>
    <col min="16129" max="16129" width="7.09765625" style="419" customWidth="1"/>
    <col min="16130" max="16130" width="7" style="419" customWidth="1"/>
    <col min="16131" max="16132" width="8.19921875" style="419" customWidth="1"/>
    <col min="16133" max="16133" width="7.09765625" style="419" customWidth="1"/>
    <col min="16134" max="16134" width="6.8984375" style="419"/>
    <col min="16135" max="16135" width="7.59765625" style="419" customWidth="1"/>
    <col min="16136" max="16136" width="6.5" style="419" customWidth="1"/>
    <col min="16137" max="16137" width="6.19921875" style="419" customWidth="1"/>
    <col min="16138" max="16138" width="3.59765625" style="419" customWidth="1"/>
    <col min="16139" max="16384" width="6.8984375" style="419"/>
  </cols>
  <sheetData>
    <row r="1" spans="1:9" s="801" customFormat="1" ht="14.4" x14ac:dyDescent="0.3">
      <c r="A1" s="6084" t="s">
        <v>1649</v>
      </c>
      <c r="B1" s="6084"/>
      <c r="C1" s="6084"/>
      <c r="D1" s="6084"/>
      <c r="E1" s="6084"/>
    </row>
    <row r="2" spans="1:9" ht="9.75" customHeight="1" x14ac:dyDescent="0.3"/>
    <row r="3" spans="1:9" s="382" customFormat="1" ht="18" x14ac:dyDescent="0.35">
      <c r="A3" s="6007" t="s">
        <v>1740</v>
      </c>
      <c r="B3" s="6007"/>
      <c r="C3" s="6007"/>
      <c r="D3" s="6007"/>
      <c r="E3" s="6007"/>
      <c r="F3" s="6007"/>
      <c r="G3" s="6007"/>
      <c r="H3" s="6007"/>
      <c r="I3" s="6007"/>
    </row>
    <row r="4" spans="1:9" s="382" customFormat="1" ht="18" x14ac:dyDescent="0.35">
      <c r="A4" s="802"/>
      <c r="B4" s="802"/>
      <c r="C4" s="802"/>
      <c r="D4" s="802"/>
      <c r="E4" s="802"/>
      <c r="F4" s="802"/>
      <c r="G4" s="802"/>
      <c r="H4" s="802"/>
      <c r="I4" s="802"/>
    </row>
    <row r="5" spans="1:9" s="392" customFormat="1" ht="16.8" x14ac:dyDescent="0.3">
      <c r="A5" s="79" t="s">
        <v>1741</v>
      </c>
    </row>
    <row r="6" spans="1:9" ht="12.75" customHeight="1" x14ac:dyDescent="0.3">
      <c r="B6" s="419" t="s">
        <v>1742</v>
      </c>
    </row>
    <row r="7" spans="1:9" ht="16.2" thickBot="1" x14ac:dyDescent="0.35"/>
    <row r="8" spans="1:9" ht="18" customHeight="1" x14ac:dyDescent="0.3">
      <c r="A8" s="6119" t="s">
        <v>2</v>
      </c>
      <c r="B8" s="6120"/>
      <c r="C8" s="6121"/>
      <c r="D8" s="6125" t="s">
        <v>1743</v>
      </c>
      <c r="E8" s="6121"/>
      <c r="F8" s="6125" t="s">
        <v>1744</v>
      </c>
      <c r="G8" s="6121"/>
      <c r="H8" s="6125" t="s">
        <v>1745</v>
      </c>
      <c r="I8" s="6127"/>
    </row>
    <row r="9" spans="1:9" ht="9.75" customHeight="1" x14ac:dyDescent="0.3">
      <c r="A9" s="6122"/>
      <c r="B9" s="6123"/>
      <c r="C9" s="6124"/>
      <c r="D9" s="6126"/>
      <c r="E9" s="6124"/>
      <c r="F9" s="6126"/>
      <c r="G9" s="6124"/>
      <c r="H9" s="6126"/>
      <c r="I9" s="6128"/>
    </row>
    <row r="10" spans="1:9" ht="24" customHeight="1" x14ac:dyDescent="0.3">
      <c r="A10" s="803" t="s">
        <v>1746</v>
      </c>
      <c r="B10" s="804"/>
      <c r="C10" s="805"/>
      <c r="D10" s="6129">
        <v>98.5</v>
      </c>
      <c r="E10" s="6129"/>
      <c r="F10" s="6129">
        <v>98.5</v>
      </c>
      <c r="G10" s="6129"/>
      <c r="H10" s="6129">
        <v>98.5</v>
      </c>
      <c r="I10" s="6130"/>
    </row>
    <row r="11" spans="1:9" ht="21" customHeight="1" x14ac:dyDescent="0.3">
      <c r="A11" s="806" t="s">
        <v>1747</v>
      </c>
      <c r="B11" s="807"/>
      <c r="C11" s="808"/>
      <c r="D11" s="6131">
        <v>100.5</v>
      </c>
      <c r="E11" s="6131"/>
      <c r="F11" s="6131">
        <v>100.2</v>
      </c>
      <c r="G11" s="6131"/>
      <c r="H11" s="6131">
        <v>100.3</v>
      </c>
      <c r="I11" s="6132"/>
    </row>
    <row r="12" spans="1:9" ht="19.5" customHeight="1" x14ac:dyDescent="0.3">
      <c r="A12" s="806" t="s">
        <v>1748</v>
      </c>
      <c r="B12" s="807"/>
      <c r="C12" s="808"/>
      <c r="D12" s="6131">
        <v>102.3</v>
      </c>
      <c r="E12" s="6131"/>
      <c r="F12" s="6131">
        <v>102</v>
      </c>
      <c r="G12" s="6131"/>
      <c r="H12" s="6131">
        <v>102.1</v>
      </c>
      <c r="I12" s="6132"/>
    </row>
    <row r="13" spans="1:9" ht="21" customHeight="1" x14ac:dyDescent="0.3">
      <c r="A13" s="806" t="s">
        <v>1749</v>
      </c>
      <c r="B13" s="807"/>
      <c r="C13" s="808"/>
      <c r="D13" s="6131">
        <v>105</v>
      </c>
      <c r="E13" s="6131"/>
      <c r="F13" s="6131">
        <v>104.5</v>
      </c>
      <c r="G13" s="6131"/>
      <c r="H13" s="6131">
        <v>104.7</v>
      </c>
      <c r="I13" s="6132"/>
    </row>
    <row r="14" spans="1:9" ht="21.75" customHeight="1" x14ac:dyDescent="0.3">
      <c r="A14" s="806" t="s">
        <v>1750</v>
      </c>
      <c r="B14" s="807"/>
      <c r="C14" s="808"/>
      <c r="D14" s="6131">
        <v>106.6</v>
      </c>
      <c r="E14" s="6131"/>
      <c r="F14" s="6131">
        <v>106.6</v>
      </c>
      <c r="G14" s="6131"/>
      <c r="H14" s="6131">
        <v>106.6</v>
      </c>
      <c r="I14" s="6132"/>
    </row>
    <row r="15" spans="1:9" ht="21" customHeight="1" x14ac:dyDescent="0.3">
      <c r="A15" s="806" t="s">
        <v>1751</v>
      </c>
      <c r="B15" s="807"/>
      <c r="C15" s="808"/>
      <c r="D15" s="6131">
        <v>113</v>
      </c>
      <c r="E15" s="6131"/>
      <c r="F15" s="6131">
        <v>114.9</v>
      </c>
      <c r="G15" s="6131"/>
      <c r="H15" s="6131">
        <v>114.1</v>
      </c>
      <c r="I15" s="6132"/>
    </row>
    <row r="16" spans="1:9" ht="21.75" customHeight="1" x14ac:dyDescent="0.3">
      <c r="A16" s="806" t="s">
        <v>1752</v>
      </c>
      <c r="B16" s="807"/>
      <c r="C16" s="808"/>
      <c r="D16" s="6131">
        <v>115.6</v>
      </c>
      <c r="E16" s="6131"/>
      <c r="F16" s="6131">
        <v>117.6</v>
      </c>
      <c r="G16" s="6131"/>
      <c r="H16" s="6131">
        <v>116.7</v>
      </c>
      <c r="I16" s="6132"/>
    </row>
    <row r="17" spans="1:9" ht="22.5" customHeight="1" x14ac:dyDescent="0.3">
      <c r="A17" s="806" t="s">
        <v>1753</v>
      </c>
      <c r="B17" s="807"/>
      <c r="C17" s="808"/>
      <c r="D17" s="6131">
        <v>117.6</v>
      </c>
      <c r="E17" s="6131"/>
      <c r="F17" s="6131">
        <v>119.2</v>
      </c>
      <c r="G17" s="6131"/>
      <c r="H17" s="6131">
        <v>118.5</v>
      </c>
      <c r="I17" s="6132"/>
    </row>
    <row r="18" spans="1:9" ht="21.75" customHeight="1" x14ac:dyDescent="0.3">
      <c r="A18" s="806" t="s">
        <v>1754</v>
      </c>
      <c r="B18" s="807"/>
      <c r="C18" s="808"/>
      <c r="D18" s="6131">
        <v>118.3</v>
      </c>
      <c r="E18" s="6131"/>
      <c r="F18" s="6131">
        <v>119.4</v>
      </c>
      <c r="G18" s="6131"/>
      <c r="H18" s="6131">
        <v>118.9</v>
      </c>
      <c r="I18" s="6132"/>
    </row>
    <row r="19" spans="1:9" ht="21" customHeight="1" x14ac:dyDescent="0.3">
      <c r="A19" s="806" t="s">
        <v>1755</v>
      </c>
      <c r="B19" s="807"/>
      <c r="C19" s="808"/>
      <c r="D19" s="6131">
        <v>125.8</v>
      </c>
      <c r="E19" s="6131"/>
      <c r="F19" s="6131">
        <v>124.9</v>
      </c>
      <c r="G19" s="6131"/>
      <c r="H19" s="6131">
        <v>125.3</v>
      </c>
      <c r="I19" s="6132"/>
    </row>
    <row r="20" spans="1:9" ht="21" customHeight="1" x14ac:dyDescent="0.3">
      <c r="A20" s="806" t="s">
        <v>1756</v>
      </c>
      <c r="B20" s="807"/>
      <c r="C20" s="808"/>
      <c r="D20" s="6131">
        <v>144</v>
      </c>
      <c r="E20" s="6131"/>
      <c r="F20" s="6131">
        <v>140.80000000000001</v>
      </c>
      <c r="G20" s="6131"/>
      <c r="H20" s="6131">
        <v>142.19999999999999</v>
      </c>
      <c r="I20" s="6132"/>
    </row>
    <row r="21" spans="1:9" ht="22.5" customHeight="1" x14ac:dyDescent="0.3">
      <c r="A21" s="806" t="s">
        <v>1757</v>
      </c>
      <c r="B21" s="807"/>
      <c r="C21" s="808"/>
      <c r="D21" s="6131">
        <v>185.8</v>
      </c>
      <c r="E21" s="6131"/>
      <c r="F21" s="6131">
        <v>181.9</v>
      </c>
      <c r="G21" s="6131"/>
      <c r="H21" s="6131">
        <v>183.6</v>
      </c>
      <c r="I21" s="6132"/>
    </row>
    <row r="22" spans="1:9" ht="22.5" customHeight="1" x14ac:dyDescent="0.3">
      <c r="A22" s="806" t="s">
        <v>1758</v>
      </c>
      <c r="B22" s="807"/>
      <c r="C22" s="808"/>
      <c r="D22" s="6131">
        <v>214.7</v>
      </c>
      <c r="E22" s="6131"/>
      <c r="F22" s="6131">
        <v>207.6</v>
      </c>
      <c r="G22" s="6131"/>
      <c r="H22" s="6131">
        <v>210.6</v>
      </c>
      <c r="I22" s="6132"/>
    </row>
    <row r="23" spans="1:9" ht="22.5" customHeight="1" x14ac:dyDescent="0.3">
      <c r="A23" s="809" t="s">
        <v>1759</v>
      </c>
      <c r="B23" s="810"/>
      <c r="C23" s="811"/>
      <c r="D23" s="6131">
        <v>241.6</v>
      </c>
      <c r="E23" s="6131"/>
      <c r="F23" s="6131">
        <v>231.9</v>
      </c>
      <c r="G23" s="6131"/>
      <c r="H23" s="6131">
        <v>236.1</v>
      </c>
      <c r="I23" s="6132"/>
    </row>
    <row r="24" spans="1:9" ht="16.2" thickBot="1" x14ac:dyDescent="0.35">
      <c r="A24" s="812"/>
      <c r="B24" s="813"/>
      <c r="C24" s="814"/>
      <c r="D24" s="815"/>
      <c r="E24" s="73"/>
      <c r="F24" s="815"/>
      <c r="G24" s="73"/>
      <c r="H24" s="815"/>
      <c r="I24" s="74"/>
    </row>
    <row r="25" spans="1:9" ht="8.25" customHeight="1" x14ac:dyDescent="0.3"/>
    <row r="26" spans="1:9" s="392" customFormat="1" ht="16.8" x14ac:dyDescent="0.3">
      <c r="A26" s="816" t="s">
        <v>1760</v>
      </c>
    </row>
    <row r="27" spans="1:9" ht="16.2" thickBot="1" x14ac:dyDescent="0.35"/>
    <row r="28" spans="1:9" s="42" customFormat="1" ht="13.8" thickBot="1" x14ac:dyDescent="0.3">
      <c r="A28" s="6133" t="s">
        <v>1761</v>
      </c>
      <c r="B28" s="6134"/>
      <c r="C28" s="6133" t="s">
        <v>1762</v>
      </c>
      <c r="D28" s="6134"/>
      <c r="E28" s="6133" t="s">
        <v>1763</v>
      </c>
      <c r="F28" s="6134"/>
      <c r="G28" s="6133" t="s">
        <v>1764</v>
      </c>
      <c r="H28" s="6134"/>
    </row>
    <row r="29" spans="1:9" ht="31.8" thickBot="1" x14ac:dyDescent="0.35">
      <c r="A29" s="817" t="s">
        <v>2</v>
      </c>
      <c r="B29" s="818" t="s">
        <v>1765</v>
      </c>
      <c r="C29" s="817" t="s">
        <v>2</v>
      </c>
      <c r="D29" s="818" t="s">
        <v>1765</v>
      </c>
      <c r="E29" s="817" t="s">
        <v>2</v>
      </c>
      <c r="F29" s="818" t="s">
        <v>1765</v>
      </c>
      <c r="G29" s="817" t="s">
        <v>2</v>
      </c>
      <c r="H29" s="818" t="s">
        <v>1765</v>
      </c>
    </row>
    <row r="30" spans="1:9" ht="15.75" customHeight="1" x14ac:dyDescent="0.3">
      <c r="A30" s="819"/>
      <c r="B30" s="820"/>
      <c r="C30" s="819"/>
      <c r="D30" s="821"/>
      <c r="E30" s="819"/>
      <c r="F30" s="819"/>
      <c r="G30" s="819"/>
      <c r="H30" s="819"/>
    </row>
    <row r="31" spans="1:9" ht="21.75" customHeight="1" x14ac:dyDescent="0.3">
      <c r="A31" s="822">
        <v>1976</v>
      </c>
      <c r="B31" s="823">
        <v>101.2</v>
      </c>
      <c r="C31" s="822">
        <v>1982</v>
      </c>
      <c r="D31" s="823">
        <v>100.9</v>
      </c>
      <c r="E31" s="822">
        <v>1987</v>
      </c>
      <c r="F31" s="824">
        <v>100.1</v>
      </c>
      <c r="G31" s="824">
        <v>1992</v>
      </c>
      <c r="H31" s="824">
        <v>103.5</v>
      </c>
    </row>
    <row r="32" spans="1:9" ht="23.25" customHeight="1" x14ac:dyDescent="0.3">
      <c r="A32" s="822">
        <v>1977</v>
      </c>
      <c r="B32" s="823">
        <v>110.5</v>
      </c>
      <c r="C32" s="822">
        <v>1983</v>
      </c>
      <c r="D32" s="823">
        <v>106.6</v>
      </c>
      <c r="E32" s="822">
        <v>1988</v>
      </c>
      <c r="F32" s="824">
        <v>109.3</v>
      </c>
      <c r="G32" s="824">
        <v>1993</v>
      </c>
      <c r="H32" s="824">
        <v>114.4</v>
      </c>
    </row>
    <row r="33" spans="1:8" ht="24" customHeight="1" x14ac:dyDescent="0.3">
      <c r="A33" s="822">
        <v>1978</v>
      </c>
      <c r="B33" s="823">
        <v>119.9</v>
      </c>
      <c r="C33" s="822">
        <v>1984</v>
      </c>
      <c r="D33" s="823">
        <v>114.5</v>
      </c>
      <c r="E33" s="822">
        <v>1989</v>
      </c>
      <c r="F33" s="824">
        <v>123.1</v>
      </c>
      <c r="G33" s="824">
        <v>1994</v>
      </c>
      <c r="H33" s="824">
        <v>122.7</v>
      </c>
    </row>
    <row r="34" spans="1:8" ht="23.25" customHeight="1" x14ac:dyDescent="0.3">
      <c r="A34" s="822">
        <v>1979</v>
      </c>
      <c r="B34" s="823">
        <v>137.30000000000001</v>
      </c>
      <c r="C34" s="822">
        <v>1985</v>
      </c>
      <c r="D34" s="823">
        <v>122.1</v>
      </c>
      <c r="E34" s="822">
        <v>1990</v>
      </c>
      <c r="F34" s="824">
        <v>139.69999999999999</v>
      </c>
      <c r="G34" s="824">
        <v>1995</v>
      </c>
      <c r="H34" s="824">
        <v>130.1</v>
      </c>
    </row>
    <row r="35" spans="1:8" ht="24.75" customHeight="1" x14ac:dyDescent="0.3">
      <c r="A35" s="822">
        <v>1980</v>
      </c>
      <c r="B35" s="823">
        <v>194.9</v>
      </c>
      <c r="C35" s="822">
        <v>1986</v>
      </c>
      <c r="D35" s="823">
        <v>124.3</v>
      </c>
      <c r="E35" s="822">
        <v>1991</v>
      </c>
      <c r="F35" s="824">
        <v>149.5</v>
      </c>
      <c r="G35" s="824">
        <v>1996</v>
      </c>
      <c r="H35" s="824">
        <v>138.69999999999999</v>
      </c>
    </row>
    <row r="36" spans="1:8" ht="16.2" thickBot="1" x14ac:dyDescent="0.35">
      <c r="A36" s="825">
        <v>1981</v>
      </c>
      <c r="B36" s="826">
        <v>223.1</v>
      </c>
      <c r="C36" s="827"/>
      <c r="D36" s="826"/>
      <c r="E36" s="827"/>
      <c r="F36" s="827"/>
      <c r="G36" s="827"/>
      <c r="H36" s="827"/>
    </row>
    <row r="37" spans="1:8" ht="5.25" customHeight="1" x14ac:dyDescent="0.3"/>
    <row r="38" spans="1:8" ht="14.1" customHeight="1" x14ac:dyDescent="0.3"/>
    <row r="39" spans="1:8" ht="14.1" customHeight="1" x14ac:dyDescent="0.3"/>
    <row r="40" spans="1:8" ht="8.25" customHeight="1" x14ac:dyDescent="0.3"/>
  </sheetData>
  <mergeCells count="52">
    <mergeCell ref="A28:B28"/>
    <mergeCell ref="C28:D28"/>
    <mergeCell ref="E28:F28"/>
    <mergeCell ref="G28:H28"/>
    <mergeCell ref="D22:E22"/>
    <mergeCell ref="F22:G22"/>
    <mergeCell ref="H22:I22"/>
    <mergeCell ref="D23:E23"/>
    <mergeCell ref="F23:G23"/>
    <mergeCell ref="H23:I23"/>
    <mergeCell ref="D20:E20"/>
    <mergeCell ref="F20:G20"/>
    <mergeCell ref="H20:I20"/>
    <mergeCell ref="D21:E21"/>
    <mergeCell ref="F21:G21"/>
    <mergeCell ref="H21:I21"/>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D10:E10"/>
    <mergeCell ref="F10:G10"/>
    <mergeCell ref="H10:I10"/>
    <mergeCell ref="D11:E11"/>
    <mergeCell ref="F11:G11"/>
    <mergeCell ref="H11:I11"/>
    <mergeCell ref="A1:E1"/>
    <mergeCell ref="A3:I3"/>
    <mergeCell ref="A8:C9"/>
    <mergeCell ref="D8:E9"/>
    <mergeCell ref="F8:G9"/>
    <mergeCell ref="H8:I9"/>
  </mergeCells>
  <hyperlinks>
    <hyperlink ref="A1" location="CONTENT!A1" display="Back to Table of Contents" xr:uid="{06AAF997-ADB5-4720-9FEF-87AFE372B36E}"/>
    <hyperlink ref="A1:E1" location="CONTENT!B114" display="Back to Table of Contents" xr:uid="{76B599A5-A1BA-4A95-AF5E-DA0DCC39C4CB}"/>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5D3E0-37FF-4431-A417-1276D57A8649}">
  <dimension ref="A1:N19"/>
  <sheetViews>
    <sheetView workbookViewId="0">
      <selection activeCell="B4" sqref="B4:D4"/>
    </sheetView>
  </sheetViews>
  <sheetFormatPr defaultColWidth="6.8984375" defaultRowHeight="13.2" x14ac:dyDescent="0.25"/>
  <cols>
    <col min="1" max="1" width="12.69921875" style="42" customWidth="1"/>
    <col min="2" max="13" width="9.59765625" style="42" customWidth="1"/>
    <col min="14" max="14" width="4.09765625" style="42" customWidth="1"/>
    <col min="15" max="255" width="6.8984375" style="42"/>
    <col min="256" max="256" width="12.69921875" style="42" customWidth="1"/>
    <col min="257" max="268" width="8.8984375" style="42" customWidth="1"/>
    <col min="269" max="269" width="4.19921875" style="42" customWidth="1"/>
    <col min="270" max="270" width="4.09765625" style="42" customWidth="1"/>
    <col min="271" max="511" width="6.8984375" style="42"/>
    <col min="512" max="512" width="12.69921875" style="42" customWidth="1"/>
    <col min="513" max="524" width="8.8984375" style="42" customWidth="1"/>
    <col min="525" max="525" width="4.19921875" style="42" customWidth="1"/>
    <col min="526" max="526" width="4.09765625" style="42" customWidth="1"/>
    <col min="527" max="767" width="6.8984375" style="42"/>
    <col min="768" max="768" width="12.69921875" style="42" customWidth="1"/>
    <col min="769" max="780" width="8.8984375" style="42" customWidth="1"/>
    <col min="781" max="781" width="4.19921875" style="42" customWidth="1"/>
    <col min="782" max="782" width="4.09765625" style="42" customWidth="1"/>
    <col min="783" max="1023" width="6.8984375" style="42"/>
    <col min="1024" max="1024" width="12.69921875" style="42" customWidth="1"/>
    <col min="1025" max="1036" width="8.8984375" style="42" customWidth="1"/>
    <col min="1037" max="1037" width="4.19921875" style="42" customWidth="1"/>
    <col min="1038" max="1038" width="4.09765625" style="42" customWidth="1"/>
    <col min="1039" max="1279" width="6.8984375" style="42"/>
    <col min="1280" max="1280" width="12.69921875" style="42" customWidth="1"/>
    <col min="1281" max="1292" width="8.8984375" style="42" customWidth="1"/>
    <col min="1293" max="1293" width="4.19921875" style="42" customWidth="1"/>
    <col min="1294" max="1294" width="4.09765625" style="42" customWidth="1"/>
    <col min="1295" max="1535" width="6.8984375" style="42"/>
    <col min="1536" max="1536" width="12.69921875" style="42" customWidth="1"/>
    <col min="1537" max="1548" width="8.8984375" style="42" customWidth="1"/>
    <col min="1549" max="1549" width="4.19921875" style="42" customWidth="1"/>
    <col min="1550" max="1550" width="4.09765625" style="42" customWidth="1"/>
    <col min="1551" max="1791" width="6.8984375" style="42"/>
    <col min="1792" max="1792" width="12.69921875" style="42" customWidth="1"/>
    <col min="1793" max="1804" width="8.8984375" style="42" customWidth="1"/>
    <col min="1805" max="1805" width="4.19921875" style="42" customWidth="1"/>
    <col min="1806" max="1806" width="4.09765625" style="42" customWidth="1"/>
    <col min="1807" max="2047" width="6.8984375" style="42"/>
    <col min="2048" max="2048" width="12.69921875" style="42" customWidth="1"/>
    <col min="2049" max="2060" width="8.8984375" style="42" customWidth="1"/>
    <col min="2061" max="2061" width="4.19921875" style="42" customWidth="1"/>
    <col min="2062" max="2062" width="4.09765625" style="42" customWidth="1"/>
    <col min="2063" max="2303" width="6.8984375" style="42"/>
    <col min="2304" max="2304" width="12.69921875" style="42" customWidth="1"/>
    <col min="2305" max="2316" width="8.8984375" style="42" customWidth="1"/>
    <col min="2317" max="2317" width="4.19921875" style="42" customWidth="1"/>
    <col min="2318" max="2318" width="4.09765625" style="42" customWidth="1"/>
    <col min="2319" max="2559" width="6.8984375" style="42"/>
    <col min="2560" max="2560" width="12.69921875" style="42" customWidth="1"/>
    <col min="2561" max="2572" width="8.8984375" style="42" customWidth="1"/>
    <col min="2573" max="2573" width="4.19921875" style="42" customWidth="1"/>
    <col min="2574" max="2574" width="4.09765625" style="42" customWidth="1"/>
    <col min="2575" max="2815" width="6.8984375" style="42"/>
    <col min="2816" max="2816" width="12.69921875" style="42" customWidth="1"/>
    <col min="2817" max="2828" width="8.8984375" style="42" customWidth="1"/>
    <col min="2829" max="2829" width="4.19921875" style="42" customWidth="1"/>
    <col min="2830" max="2830" width="4.09765625" style="42" customWidth="1"/>
    <col min="2831" max="3071" width="6.8984375" style="42"/>
    <col min="3072" max="3072" width="12.69921875" style="42" customWidth="1"/>
    <col min="3073" max="3084" width="8.8984375" style="42" customWidth="1"/>
    <col min="3085" max="3085" width="4.19921875" style="42" customWidth="1"/>
    <col min="3086" max="3086" width="4.09765625" style="42" customWidth="1"/>
    <col min="3087" max="3327" width="6.8984375" style="42"/>
    <col min="3328" max="3328" width="12.69921875" style="42" customWidth="1"/>
    <col min="3329" max="3340" width="8.8984375" style="42" customWidth="1"/>
    <col min="3341" max="3341" width="4.19921875" style="42" customWidth="1"/>
    <col min="3342" max="3342" width="4.09765625" style="42" customWidth="1"/>
    <col min="3343" max="3583" width="6.8984375" style="42"/>
    <col min="3584" max="3584" width="12.69921875" style="42" customWidth="1"/>
    <col min="3585" max="3596" width="8.8984375" style="42" customWidth="1"/>
    <col min="3597" max="3597" width="4.19921875" style="42" customWidth="1"/>
    <col min="3598" max="3598" width="4.09765625" style="42" customWidth="1"/>
    <col min="3599" max="3839" width="6.8984375" style="42"/>
    <col min="3840" max="3840" width="12.69921875" style="42" customWidth="1"/>
    <col min="3841" max="3852" width="8.8984375" style="42" customWidth="1"/>
    <col min="3853" max="3853" width="4.19921875" style="42" customWidth="1"/>
    <col min="3854" max="3854" width="4.09765625" style="42" customWidth="1"/>
    <col min="3855" max="4095" width="6.8984375" style="42"/>
    <col min="4096" max="4096" width="12.69921875" style="42" customWidth="1"/>
    <col min="4097" max="4108" width="8.8984375" style="42" customWidth="1"/>
    <col min="4109" max="4109" width="4.19921875" style="42" customWidth="1"/>
    <col min="4110" max="4110" width="4.09765625" style="42" customWidth="1"/>
    <col min="4111" max="4351" width="6.8984375" style="42"/>
    <col min="4352" max="4352" width="12.69921875" style="42" customWidth="1"/>
    <col min="4353" max="4364" width="8.8984375" style="42" customWidth="1"/>
    <col min="4365" max="4365" width="4.19921875" style="42" customWidth="1"/>
    <col min="4366" max="4366" width="4.09765625" style="42" customWidth="1"/>
    <col min="4367" max="4607" width="6.8984375" style="42"/>
    <col min="4608" max="4608" width="12.69921875" style="42" customWidth="1"/>
    <col min="4609" max="4620" width="8.8984375" style="42" customWidth="1"/>
    <col min="4621" max="4621" width="4.19921875" style="42" customWidth="1"/>
    <col min="4622" max="4622" width="4.09765625" style="42" customWidth="1"/>
    <col min="4623" max="4863" width="6.8984375" style="42"/>
    <col min="4864" max="4864" width="12.69921875" style="42" customWidth="1"/>
    <col min="4865" max="4876" width="8.8984375" style="42" customWidth="1"/>
    <col min="4877" max="4877" width="4.19921875" style="42" customWidth="1"/>
    <col min="4878" max="4878" width="4.09765625" style="42" customWidth="1"/>
    <col min="4879" max="5119" width="6.8984375" style="42"/>
    <col min="5120" max="5120" width="12.69921875" style="42" customWidth="1"/>
    <col min="5121" max="5132" width="8.8984375" style="42" customWidth="1"/>
    <col min="5133" max="5133" width="4.19921875" style="42" customWidth="1"/>
    <col min="5134" max="5134" width="4.09765625" style="42" customWidth="1"/>
    <col min="5135" max="5375" width="6.8984375" style="42"/>
    <col min="5376" max="5376" width="12.69921875" style="42" customWidth="1"/>
    <col min="5377" max="5388" width="8.8984375" style="42" customWidth="1"/>
    <col min="5389" max="5389" width="4.19921875" style="42" customWidth="1"/>
    <col min="5390" max="5390" width="4.09765625" style="42" customWidth="1"/>
    <col min="5391" max="5631" width="6.8984375" style="42"/>
    <col min="5632" max="5632" width="12.69921875" style="42" customWidth="1"/>
    <col min="5633" max="5644" width="8.8984375" style="42" customWidth="1"/>
    <col min="5645" max="5645" width="4.19921875" style="42" customWidth="1"/>
    <col min="5646" max="5646" width="4.09765625" style="42" customWidth="1"/>
    <col min="5647" max="5887" width="6.8984375" style="42"/>
    <col min="5888" max="5888" width="12.69921875" style="42" customWidth="1"/>
    <col min="5889" max="5900" width="8.8984375" style="42" customWidth="1"/>
    <col min="5901" max="5901" width="4.19921875" style="42" customWidth="1"/>
    <col min="5902" max="5902" width="4.09765625" style="42" customWidth="1"/>
    <col min="5903" max="6143" width="6.8984375" style="42"/>
    <col min="6144" max="6144" width="12.69921875" style="42" customWidth="1"/>
    <col min="6145" max="6156" width="8.8984375" style="42" customWidth="1"/>
    <col min="6157" max="6157" width="4.19921875" style="42" customWidth="1"/>
    <col min="6158" max="6158" width="4.09765625" style="42" customWidth="1"/>
    <col min="6159" max="6399" width="6.8984375" style="42"/>
    <col min="6400" max="6400" width="12.69921875" style="42" customWidth="1"/>
    <col min="6401" max="6412" width="8.8984375" style="42" customWidth="1"/>
    <col min="6413" max="6413" width="4.19921875" style="42" customWidth="1"/>
    <col min="6414" max="6414" width="4.09765625" style="42" customWidth="1"/>
    <col min="6415" max="6655" width="6.8984375" style="42"/>
    <col min="6656" max="6656" width="12.69921875" style="42" customWidth="1"/>
    <col min="6657" max="6668" width="8.8984375" style="42" customWidth="1"/>
    <col min="6669" max="6669" width="4.19921875" style="42" customWidth="1"/>
    <col min="6670" max="6670" width="4.09765625" style="42" customWidth="1"/>
    <col min="6671" max="6911" width="6.8984375" style="42"/>
    <col min="6912" max="6912" width="12.69921875" style="42" customWidth="1"/>
    <col min="6913" max="6924" width="8.8984375" style="42" customWidth="1"/>
    <col min="6925" max="6925" width="4.19921875" style="42" customWidth="1"/>
    <col min="6926" max="6926" width="4.09765625" style="42" customWidth="1"/>
    <col min="6927" max="7167" width="6.8984375" style="42"/>
    <col min="7168" max="7168" width="12.69921875" style="42" customWidth="1"/>
    <col min="7169" max="7180" width="8.8984375" style="42" customWidth="1"/>
    <col min="7181" max="7181" width="4.19921875" style="42" customWidth="1"/>
    <col min="7182" max="7182" width="4.09765625" style="42" customWidth="1"/>
    <col min="7183" max="7423" width="6.8984375" style="42"/>
    <col min="7424" max="7424" width="12.69921875" style="42" customWidth="1"/>
    <col min="7425" max="7436" width="8.8984375" style="42" customWidth="1"/>
    <col min="7437" max="7437" width="4.19921875" style="42" customWidth="1"/>
    <col min="7438" max="7438" width="4.09765625" style="42" customWidth="1"/>
    <col min="7439" max="7679" width="6.8984375" style="42"/>
    <col min="7680" max="7680" width="12.69921875" style="42" customWidth="1"/>
    <col min="7681" max="7692" width="8.8984375" style="42" customWidth="1"/>
    <col min="7693" max="7693" width="4.19921875" style="42" customWidth="1"/>
    <col min="7694" max="7694" width="4.09765625" style="42" customWidth="1"/>
    <col min="7695" max="7935" width="6.8984375" style="42"/>
    <col min="7936" max="7936" width="12.69921875" style="42" customWidth="1"/>
    <col min="7937" max="7948" width="8.8984375" style="42" customWidth="1"/>
    <col min="7949" max="7949" width="4.19921875" style="42" customWidth="1"/>
    <col min="7950" max="7950" width="4.09765625" style="42" customWidth="1"/>
    <col min="7951" max="8191" width="6.8984375" style="42"/>
    <col min="8192" max="8192" width="12.69921875" style="42" customWidth="1"/>
    <col min="8193" max="8204" width="8.8984375" style="42" customWidth="1"/>
    <col min="8205" max="8205" width="4.19921875" style="42" customWidth="1"/>
    <col min="8206" max="8206" width="4.09765625" style="42" customWidth="1"/>
    <col min="8207" max="8447" width="6.8984375" style="42"/>
    <col min="8448" max="8448" width="12.69921875" style="42" customWidth="1"/>
    <col min="8449" max="8460" width="8.8984375" style="42" customWidth="1"/>
    <col min="8461" max="8461" width="4.19921875" style="42" customWidth="1"/>
    <col min="8462" max="8462" width="4.09765625" style="42" customWidth="1"/>
    <col min="8463" max="8703" width="6.8984375" style="42"/>
    <col min="8704" max="8704" width="12.69921875" style="42" customWidth="1"/>
    <col min="8705" max="8716" width="8.8984375" style="42" customWidth="1"/>
    <col min="8717" max="8717" width="4.19921875" style="42" customWidth="1"/>
    <col min="8718" max="8718" width="4.09765625" style="42" customWidth="1"/>
    <col min="8719" max="8959" width="6.8984375" style="42"/>
    <col min="8960" max="8960" width="12.69921875" style="42" customWidth="1"/>
    <col min="8961" max="8972" width="8.8984375" style="42" customWidth="1"/>
    <col min="8973" max="8973" width="4.19921875" style="42" customWidth="1"/>
    <col min="8974" max="8974" width="4.09765625" style="42" customWidth="1"/>
    <col min="8975" max="9215" width="6.8984375" style="42"/>
    <col min="9216" max="9216" width="12.69921875" style="42" customWidth="1"/>
    <col min="9217" max="9228" width="8.8984375" style="42" customWidth="1"/>
    <col min="9229" max="9229" width="4.19921875" style="42" customWidth="1"/>
    <col min="9230" max="9230" width="4.09765625" style="42" customWidth="1"/>
    <col min="9231" max="9471" width="6.8984375" style="42"/>
    <col min="9472" max="9472" width="12.69921875" style="42" customWidth="1"/>
    <col min="9473" max="9484" width="8.8984375" style="42" customWidth="1"/>
    <col min="9485" max="9485" width="4.19921875" style="42" customWidth="1"/>
    <col min="9486" max="9486" width="4.09765625" style="42" customWidth="1"/>
    <col min="9487" max="9727" width="6.8984375" style="42"/>
    <col min="9728" max="9728" width="12.69921875" style="42" customWidth="1"/>
    <col min="9729" max="9740" width="8.8984375" style="42" customWidth="1"/>
    <col min="9741" max="9741" width="4.19921875" style="42" customWidth="1"/>
    <col min="9742" max="9742" width="4.09765625" style="42" customWidth="1"/>
    <col min="9743" max="9983" width="6.8984375" style="42"/>
    <col min="9984" max="9984" width="12.69921875" style="42" customWidth="1"/>
    <col min="9985" max="9996" width="8.8984375" style="42" customWidth="1"/>
    <col min="9997" max="9997" width="4.19921875" style="42" customWidth="1"/>
    <col min="9998" max="9998" width="4.09765625" style="42" customWidth="1"/>
    <col min="9999" max="10239" width="6.8984375" style="42"/>
    <col min="10240" max="10240" width="12.69921875" style="42" customWidth="1"/>
    <col min="10241" max="10252" width="8.8984375" style="42" customWidth="1"/>
    <col min="10253" max="10253" width="4.19921875" style="42" customWidth="1"/>
    <col min="10254" max="10254" width="4.09765625" style="42" customWidth="1"/>
    <col min="10255" max="10495" width="6.8984375" style="42"/>
    <col min="10496" max="10496" width="12.69921875" style="42" customWidth="1"/>
    <col min="10497" max="10508" width="8.8984375" style="42" customWidth="1"/>
    <col min="10509" max="10509" width="4.19921875" style="42" customWidth="1"/>
    <col min="10510" max="10510" width="4.09765625" style="42" customWidth="1"/>
    <col min="10511" max="10751" width="6.8984375" style="42"/>
    <col min="10752" max="10752" width="12.69921875" style="42" customWidth="1"/>
    <col min="10753" max="10764" width="8.8984375" style="42" customWidth="1"/>
    <col min="10765" max="10765" width="4.19921875" style="42" customWidth="1"/>
    <col min="10766" max="10766" width="4.09765625" style="42" customWidth="1"/>
    <col min="10767" max="11007" width="6.8984375" style="42"/>
    <col min="11008" max="11008" width="12.69921875" style="42" customWidth="1"/>
    <col min="11009" max="11020" width="8.8984375" style="42" customWidth="1"/>
    <col min="11021" max="11021" width="4.19921875" style="42" customWidth="1"/>
    <col min="11022" max="11022" width="4.09765625" style="42" customWidth="1"/>
    <col min="11023" max="11263" width="6.8984375" style="42"/>
    <col min="11264" max="11264" width="12.69921875" style="42" customWidth="1"/>
    <col min="11265" max="11276" width="8.8984375" style="42" customWidth="1"/>
    <col min="11277" max="11277" width="4.19921875" style="42" customWidth="1"/>
    <col min="11278" max="11278" width="4.09765625" style="42" customWidth="1"/>
    <col min="11279" max="11519" width="6.8984375" style="42"/>
    <col min="11520" max="11520" width="12.69921875" style="42" customWidth="1"/>
    <col min="11521" max="11532" width="8.8984375" style="42" customWidth="1"/>
    <col min="11533" max="11533" width="4.19921875" style="42" customWidth="1"/>
    <col min="11534" max="11534" width="4.09765625" style="42" customWidth="1"/>
    <col min="11535" max="11775" width="6.8984375" style="42"/>
    <col min="11776" max="11776" width="12.69921875" style="42" customWidth="1"/>
    <col min="11777" max="11788" width="8.8984375" style="42" customWidth="1"/>
    <col min="11789" max="11789" width="4.19921875" style="42" customWidth="1"/>
    <col min="11790" max="11790" width="4.09765625" style="42" customWidth="1"/>
    <col min="11791" max="12031" width="6.8984375" style="42"/>
    <col min="12032" max="12032" width="12.69921875" style="42" customWidth="1"/>
    <col min="12033" max="12044" width="8.8984375" style="42" customWidth="1"/>
    <col min="12045" max="12045" width="4.19921875" style="42" customWidth="1"/>
    <col min="12046" max="12046" width="4.09765625" style="42" customWidth="1"/>
    <col min="12047" max="12287" width="6.8984375" style="42"/>
    <col min="12288" max="12288" width="12.69921875" style="42" customWidth="1"/>
    <col min="12289" max="12300" width="8.8984375" style="42" customWidth="1"/>
    <col min="12301" max="12301" width="4.19921875" style="42" customWidth="1"/>
    <col min="12302" max="12302" width="4.09765625" style="42" customWidth="1"/>
    <col min="12303" max="12543" width="6.8984375" style="42"/>
    <col min="12544" max="12544" width="12.69921875" style="42" customWidth="1"/>
    <col min="12545" max="12556" width="8.8984375" style="42" customWidth="1"/>
    <col min="12557" max="12557" width="4.19921875" style="42" customWidth="1"/>
    <col min="12558" max="12558" width="4.09765625" style="42" customWidth="1"/>
    <col min="12559" max="12799" width="6.8984375" style="42"/>
    <col min="12800" max="12800" width="12.69921875" style="42" customWidth="1"/>
    <col min="12801" max="12812" width="8.8984375" style="42" customWidth="1"/>
    <col min="12813" max="12813" width="4.19921875" style="42" customWidth="1"/>
    <col min="12814" max="12814" width="4.09765625" style="42" customWidth="1"/>
    <col min="12815" max="13055" width="6.8984375" style="42"/>
    <col min="13056" max="13056" width="12.69921875" style="42" customWidth="1"/>
    <col min="13057" max="13068" width="8.8984375" style="42" customWidth="1"/>
    <col min="13069" max="13069" width="4.19921875" style="42" customWidth="1"/>
    <col min="13070" max="13070" width="4.09765625" style="42" customWidth="1"/>
    <col min="13071" max="13311" width="6.8984375" style="42"/>
    <col min="13312" max="13312" width="12.69921875" style="42" customWidth="1"/>
    <col min="13313" max="13324" width="8.8984375" style="42" customWidth="1"/>
    <col min="13325" max="13325" width="4.19921875" style="42" customWidth="1"/>
    <col min="13326" max="13326" width="4.09765625" style="42" customWidth="1"/>
    <col min="13327" max="13567" width="6.8984375" style="42"/>
    <col min="13568" max="13568" width="12.69921875" style="42" customWidth="1"/>
    <col min="13569" max="13580" width="8.8984375" style="42" customWidth="1"/>
    <col min="13581" max="13581" width="4.19921875" style="42" customWidth="1"/>
    <col min="13582" max="13582" width="4.09765625" style="42" customWidth="1"/>
    <col min="13583" max="13823" width="6.8984375" style="42"/>
    <col min="13824" max="13824" width="12.69921875" style="42" customWidth="1"/>
    <col min="13825" max="13836" width="8.8984375" style="42" customWidth="1"/>
    <col min="13837" max="13837" width="4.19921875" style="42" customWidth="1"/>
    <col min="13838" max="13838" width="4.09765625" style="42" customWidth="1"/>
    <col min="13839" max="14079" width="6.8984375" style="42"/>
    <col min="14080" max="14080" width="12.69921875" style="42" customWidth="1"/>
    <col min="14081" max="14092" width="8.8984375" style="42" customWidth="1"/>
    <col min="14093" max="14093" width="4.19921875" style="42" customWidth="1"/>
    <col min="14094" max="14094" width="4.09765625" style="42" customWidth="1"/>
    <col min="14095" max="14335" width="6.8984375" style="42"/>
    <col min="14336" max="14336" width="12.69921875" style="42" customWidth="1"/>
    <col min="14337" max="14348" width="8.8984375" style="42" customWidth="1"/>
    <col min="14349" max="14349" width="4.19921875" style="42" customWidth="1"/>
    <col min="14350" max="14350" width="4.09765625" style="42" customWidth="1"/>
    <col min="14351" max="14591" width="6.8984375" style="42"/>
    <col min="14592" max="14592" width="12.69921875" style="42" customWidth="1"/>
    <col min="14593" max="14604" width="8.8984375" style="42" customWidth="1"/>
    <col min="14605" max="14605" width="4.19921875" style="42" customWidth="1"/>
    <col min="14606" max="14606" width="4.09765625" style="42" customWidth="1"/>
    <col min="14607" max="14847" width="6.8984375" style="42"/>
    <col min="14848" max="14848" width="12.69921875" style="42" customWidth="1"/>
    <col min="14849" max="14860" width="8.8984375" style="42" customWidth="1"/>
    <col min="14861" max="14861" width="4.19921875" style="42" customWidth="1"/>
    <col min="14862" max="14862" width="4.09765625" style="42" customWidth="1"/>
    <col min="14863" max="15103" width="6.8984375" style="42"/>
    <col min="15104" max="15104" width="12.69921875" style="42" customWidth="1"/>
    <col min="15105" max="15116" width="8.8984375" style="42" customWidth="1"/>
    <col min="15117" max="15117" width="4.19921875" style="42" customWidth="1"/>
    <col min="15118" max="15118" width="4.09765625" style="42" customWidth="1"/>
    <col min="15119" max="15359" width="6.8984375" style="42"/>
    <col min="15360" max="15360" width="12.69921875" style="42" customWidth="1"/>
    <col min="15361" max="15372" width="8.8984375" style="42" customWidth="1"/>
    <col min="15373" max="15373" width="4.19921875" style="42" customWidth="1"/>
    <col min="15374" max="15374" width="4.09765625" style="42" customWidth="1"/>
    <col min="15375" max="15615" width="6.8984375" style="42"/>
    <col min="15616" max="15616" width="12.69921875" style="42" customWidth="1"/>
    <col min="15617" max="15628" width="8.8984375" style="42" customWidth="1"/>
    <col min="15629" max="15629" width="4.19921875" style="42" customWidth="1"/>
    <col min="15630" max="15630" width="4.09765625" style="42" customWidth="1"/>
    <col min="15631" max="15871" width="6.8984375" style="42"/>
    <col min="15872" max="15872" width="12.69921875" style="42" customWidth="1"/>
    <col min="15873" max="15884" width="8.8984375" style="42" customWidth="1"/>
    <col min="15885" max="15885" width="4.19921875" style="42" customWidth="1"/>
    <col min="15886" max="15886" width="4.09765625" style="42" customWidth="1"/>
    <col min="15887" max="16127" width="6.8984375" style="42"/>
    <col min="16128" max="16128" width="12.69921875" style="42" customWidth="1"/>
    <col min="16129" max="16140" width="8.8984375" style="42" customWidth="1"/>
    <col min="16141" max="16141" width="4.19921875" style="42" customWidth="1"/>
    <col min="16142" max="16142" width="4.09765625" style="42" customWidth="1"/>
    <col min="16143" max="16384" width="6.8984375" style="42"/>
  </cols>
  <sheetData>
    <row r="1" spans="1:14" s="801" customFormat="1" ht="14.4" x14ac:dyDescent="0.3">
      <c r="A1" s="6084" t="s">
        <v>1649</v>
      </c>
      <c r="B1" s="6084"/>
      <c r="C1" s="6084"/>
      <c r="D1" s="6084"/>
      <c r="E1" s="6084"/>
    </row>
    <row r="2" spans="1:14" ht="16.8" x14ac:dyDescent="0.3">
      <c r="A2" s="828" t="s">
        <v>1766</v>
      </c>
      <c r="H2" s="829"/>
      <c r="I2" s="829"/>
    </row>
    <row r="3" spans="1:14" ht="16.2" thickBot="1" x14ac:dyDescent="0.35">
      <c r="A3" s="830"/>
      <c r="H3" s="829"/>
    </row>
    <row r="4" spans="1:14" ht="14.4" thickBot="1" x14ac:dyDescent="0.3">
      <c r="A4" s="831" t="s">
        <v>61</v>
      </c>
      <c r="B4" s="832" t="s">
        <v>607</v>
      </c>
      <c r="C4" s="833" t="s">
        <v>608</v>
      </c>
      <c r="D4" s="833" t="s">
        <v>609</v>
      </c>
      <c r="E4" s="833">
        <v>2000</v>
      </c>
      <c r="F4" s="833">
        <v>2001</v>
      </c>
      <c r="G4" s="834">
        <v>2002</v>
      </c>
      <c r="H4" s="832">
        <v>2002</v>
      </c>
      <c r="I4" s="833">
        <v>2003</v>
      </c>
      <c r="J4" s="835">
        <v>2004</v>
      </c>
      <c r="K4" s="835">
        <v>2005</v>
      </c>
      <c r="L4" s="835">
        <v>2006</v>
      </c>
      <c r="M4" s="836">
        <v>2007</v>
      </c>
    </row>
    <row r="5" spans="1:14" ht="14.4" thickBot="1" x14ac:dyDescent="0.3">
      <c r="A5" s="837" t="s">
        <v>1767</v>
      </c>
      <c r="B5" s="6135" t="s">
        <v>1768</v>
      </c>
      <c r="C5" s="6136"/>
      <c r="D5" s="6136"/>
      <c r="E5" s="6136"/>
      <c r="F5" s="6136"/>
      <c r="G5" s="6137"/>
      <c r="H5" s="6135" t="s">
        <v>1769</v>
      </c>
      <c r="I5" s="6136"/>
      <c r="J5" s="6136"/>
      <c r="K5" s="6136"/>
      <c r="L5" s="6136"/>
      <c r="M5" s="6137"/>
      <c r="N5" s="838"/>
    </row>
    <row r="6" spans="1:14" x14ac:dyDescent="0.25">
      <c r="A6" s="839" t="s">
        <v>92</v>
      </c>
      <c r="B6" s="840"/>
      <c r="C6" s="841">
        <v>105.5</v>
      </c>
      <c r="D6" s="841">
        <v>114.6</v>
      </c>
      <c r="E6" s="841">
        <v>120</v>
      </c>
      <c r="F6" s="841">
        <v>125.9</v>
      </c>
      <c r="G6" s="842">
        <v>133.5</v>
      </c>
      <c r="H6" s="843"/>
      <c r="I6" s="841">
        <v>105.5</v>
      </c>
      <c r="J6" s="844">
        <v>109.7</v>
      </c>
      <c r="K6" s="844">
        <v>116.1</v>
      </c>
      <c r="L6" s="845">
        <v>123.1</v>
      </c>
      <c r="M6" s="846">
        <v>133.9</v>
      </c>
    </row>
    <row r="7" spans="1:14" x14ac:dyDescent="0.25">
      <c r="A7" s="839" t="s">
        <v>93</v>
      </c>
      <c r="B7" s="847"/>
      <c r="C7" s="841">
        <v>106</v>
      </c>
      <c r="D7" s="841">
        <v>114.9</v>
      </c>
      <c r="E7" s="841">
        <v>120.6</v>
      </c>
      <c r="F7" s="841">
        <v>126.5</v>
      </c>
      <c r="G7" s="848">
        <v>134.69999999999999</v>
      </c>
      <c r="H7" s="843"/>
      <c r="I7" s="844">
        <v>105.7</v>
      </c>
      <c r="J7" s="844">
        <v>110.1</v>
      </c>
      <c r="K7" s="844">
        <v>116.7</v>
      </c>
      <c r="L7" s="844">
        <v>123.5</v>
      </c>
      <c r="M7" s="849">
        <v>134.9</v>
      </c>
    </row>
    <row r="8" spans="1:14" x14ac:dyDescent="0.25">
      <c r="A8" s="839" t="s">
        <v>94</v>
      </c>
      <c r="B8" s="847"/>
      <c r="C8" s="841">
        <v>106.7</v>
      </c>
      <c r="D8" s="841">
        <v>115.1</v>
      </c>
      <c r="E8" s="841">
        <v>121</v>
      </c>
      <c r="F8" s="841">
        <v>126.3</v>
      </c>
      <c r="G8" s="848">
        <v>135.4</v>
      </c>
      <c r="H8" s="843"/>
      <c r="I8" s="844">
        <v>105.6</v>
      </c>
      <c r="J8" s="844">
        <v>110.1</v>
      </c>
      <c r="K8" s="844">
        <v>117.1</v>
      </c>
      <c r="L8" s="844">
        <v>124.2</v>
      </c>
      <c r="M8" s="849">
        <v>136.1</v>
      </c>
    </row>
    <row r="9" spans="1:14" x14ac:dyDescent="0.25">
      <c r="A9" s="839" t="s">
        <v>95</v>
      </c>
      <c r="B9" s="847"/>
      <c r="C9" s="841">
        <v>107.4</v>
      </c>
      <c r="D9" s="841">
        <v>115.6</v>
      </c>
      <c r="E9" s="841">
        <v>120.9</v>
      </c>
      <c r="F9" s="841">
        <v>126.5</v>
      </c>
      <c r="G9" s="848">
        <v>135.69999999999999</v>
      </c>
      <c r="H9" s="843"/>
      <c r="I9" s="844">
        <v>105.8</v>
      </c>
      <c r="J9" s="844">
        <v>110.4</v>
      </c>
      <c r="K9" s="844">
        <v>117.1</v>
      </c>
      <c r="L9" s="844">
        <v>124</v>
      </c>
      <c r="M9" s="849">
        <v>137.5</v>
      </c>
    </row>
    <row r="10" spans="1:14" x14ac:dyDescent="0.25">
      <c r="A10" s="839" t="s">
        <v>96</v>
      </c>
      <c r="B10" s="847"/>
      <c r="C10" s="841">
        <v>108</v>
      </c>
      <c r="D10" s="841">
        <v>115.8</v>
      </c>
      <c r="E10" s="841">
        <v>121</v>
      </c>
      <c r="F10" s="841">
        <v>126.8</v>
      </c>
      <c r="G10" s="848">
        <v>135.9</v>
      </c>
      <c r="H10" s="843"/>
      <c r="I10" s="844">
        <v>106.5</v>
      </c>
      <c r="J10" s="844">
        <v>110.7</v>
      </c>
      <c r="K10" s="844">
        <v>117.2</v>
      </c>
      <c r="L10" s="844">
        <v>124.3</v>
      </c>
      <c r="M10" s="849">
        <v>138.1</v>
      </c>
    </row>
    <row r="11" spans="1:14" x14ac:dyDescent="0.25">
      <c r="A11" s="839" t="s">
        <v>97</v>
      </c>
      <c r="B11" s="847"/>
      <c r="C11" s="841">
        <v>109.6</v>
      </c>
      <c r="D11" s="841">
        <v>117.4</v>
      </c>
      <c r="E11" s="841">
        <v>121</v>
      </c>
      <c r="F11" s="841">
        <v>127.8</v>
      </c>
      <c r="G11" s="848">
        <v>135.9</v>
      </c>
      <c r="H11" s="843"/>
      <c r="I11" s="844">
        <v>106.9</v>
      </c>
      <c r="J11" s="844">
        <v>111.3</v>
      </c>
      <c r="K11" s="844">
        <v>117.3</v>
      </c>
      <c r="L11" s="844">
        <v>126.2</v>
      </c>
      <c r="M11" s="849">
        <v>138.80000000000001</v>
      </c>
    </row>
    <row r="12" spans="1:14" x14ac:dyDescent="0.25">
      <c r="A12" s="839" t="s">
        <v>98</v>
      </c>
      <c r="B12" s="847">
        <v>103</v>
      </c>
      <c r="C12" s="841">
        <v>109.7</v>
      </c>
      <c r="D12" s="841">
        <v>117.8</v>
      </c>
      <c r="E12" s="841">
        <v>121.3</v>
      </c>
      <c r="F12" s="841">
        <v>129.69999999999999</v>
      </c>
      <c r="G12" s="848"/>
      <c r="H12" s="847">
        <v>103.1</v>
      </c>
      <c r="I12" s="841">
        <v>107.5</v>
      </c>
      <c r="J12" s="844">
        <v>112.5</v>
      </c>
      <c r="K12" s="844">
        <v>118</v>
      </c>
      <c r="L12" s="844">
        <v>129.9</v>
      </c>
      <c r="M12" s="850"/>
    </row>
    <row r="13" spans="1:14" x14ac:dyDescent="0.25">
      <c r="A13" s="839" t="s">
        <v>99</v>
      </c>
      <c r="B13" s="847">
        <v>103.3</v>
      </c>
      <c r="C13" s="841">
        <v>110</v>
      </c>
      <c r="D13" s="841">
        <v>118.3</v>
      </c>
      <c r="E13" s="841">
        <v>121.7</v>
      </c>
      <c r="F13" s="841">
        <v>129.9</v>
      </c>
      <c r="G13" s="848"/>
      <c r="H13" s="847">
        <v>103.6</v>
      </c>
      <c r="I13" s="841">
        <v>107.4</v>
      </c>
      <c r="J13" s="844">
        <v>112.7</v>
      </c>
      <c r="K13" s="844">
        <v>118</v>
      </c>
      <c r="L13" s="844">
        <v>130.9</v>
      </c>
      <c r="M13" s="850"/>
    </row>
    <row r="14" spans="1:14" x14ac:dyDescent="0.25">
      <c r="A14" s="839" t="s">
        <v>100</v>
      </c>
      <c r="B14" s="847">
        <v>103.6</v>
      </c>
      <c r="C14" s="841">
        <v>112.1</v>
      </c>
      <c r="D14" s="841">
        <v>118.5</v>
      </c>
      <c r="E14" s="841">
        <v>121.9</v>
      </c>
      <c r="F14" s="841">
        <v>130.1</v>
      </c>
      <c r="G14" s="848"/>
      <c r="H14" s="847">
        <v>104</v>
      </c>
      <c r="I14" s="841">
        <v>107.9</v>
      </c>
      <c r="J14" s="844">
        <v>113.1</v>
      </c>
      <c r="K14" s="844">
        <v>117.3</v>
      </c>
      <c r="L14" s="844">
        <v>131.69999999999999</v>
      </c>
      <c r="M14" s="850"/>
    </row>
    <row r="15" spans="1:14" x14ac:dyDescent="0.25">
      <c r="A15" s="839" t="s">
        <v>101</v>
      </c>
      <c r="B15" s="847">
        <v>103.5</v>
      </c>
      <c r="C15" s="841">
        <v>112.7</v>
      </c>
      <c r="D15" s="841">
        <v>118.5</v>
      </c>
      <c r="E15" s="841">
        <v>124.6</v>
      </c>
      <c r="F15" s="841">
        <v>130.5</v>
      </c>
      <c r="G15" s="848"/>
      <c r="H15" s="847">
        <v>105</v>
      </c>
      <c r="I15" s="841">
        <v>108.3</v>
      </c>
      <c r="J15" s="844">
        <v>114.6</v>
      </c>
      <c r="K15" s="844">
        <v>118.2</v>
      </c>
      <c r="L15" s="844">
        <v>132.30000000000001</v>
      </c>
      <c r="M15" s="850"/>
    </row>
    <row r="16" spans="1:14" x14ac:dyDescent="0.25">
      <c r="A16" s="839" t="s">
        <v>102</v>
      </c>
      <c r="B16" s="847">
        <v>103.6</v>
      </c>
      <c r="C16" s="841">
        <v>113.1</v>
      </c>
      <c r="D16" s="841">
        <v>118.9</v>
      </c>
      <c r="E16" s="841">
        <v>124.8</v>
      </c>
      <c r="F16" s="841">
        <v>131.1</v>
      </c>
      <c r="G16" s="848"/>
      <c r="H16" s="847">
        <v>104.9</v>
      </c>
      <c r="I16" s="841">
        <v>108.4</v>
      </c>
      <c r="J16" s="844">
        <v>114.7</v>
      </c>
      <c r="K16" s="844">
        <v>118.8</v>
      </c>
      <c r="L16" s="844">
        <v>133.30000000000001</v>
      </c>
      <c r="M16" s="850"/>
    </row>
    <row r="17" spans="1:13" x14ac:dyDescent="0.25">
      <c r="A17" s="839" t="s">
        <v>103</v>
      </c>
      <c r="B17" s="847">
        <v>103.9</v>
      </c>
      <c r="C17" s="841">
        <v>113.4</v>
      </c>
      <c r="D17" s="841">
        <v>119.6</v>
      </c>
      <c r="E17" s="841">
        <v>125.2</v>
      </c>
      <c r="F17" s="841">
        <v>131.80000000000001</v>
      </c>
      <c r="G17" s="848"/>
      <c r="H17" s="847">
        <v>104.8</v>
      </c>
      <c r="I17" s="841">
        <v>108.9</v>
      </c>
      <c r="J17" s="844">
        <v>115</v>
      </c>
      <c r="K17" s="844">
        <v>119.5</v>
      </c>
      <c r="L17" s="844">
        <v>133.69999999999999</v>
      </c>
      <c r="M17" s="850"/>
    </row>
    <row r="18" spans="1:13" s="105" customFormat="1" ht="13.8" thickBot="1" x14ac:dyDescent="0.35">
      <c r="A18" s="851" t="s">
        <v>1770</v>
      </c>
      <c r="B18" s="852">
        <v>102.5</v>
      </c>
      <c r="C18" s="853">
        <v>109.5</v>
      </c>
      <c r="D18" s="853">
        <v>117.1</v>
      </c>
      <c r="E18" s="853">
        <v>122</v>
      </c>
      <c r="F18" s="853">
        <v>128.6</v>
      </c>
      <c r="G18" s="854"/>
      <c r="H18" s="852">
        <v>103</v>
      </c>
      <c r="I18" s="853">
        <v>107</v>
      </c>
      <c r="J18" s="855">
        <v>112.1</v>
      </c>
      <c r="K18" s="855">
        <v>117.6</v>
      </c>
      <c r="L18" s="855">
        <v>128.1</v>
      </c>
      <c r="M18" s="856"/>
    </row>
    <row r="19" spans="1:13" ht="16.2" x14ac:dyDescent="0.3">
      <c r="A19" s="857"/>
      <c r="H19" s="829"/>
    </row>
  </sheetData>
  <mergeCells count="3">
    <mergeCell ref="A1:E1"/>
    <mergeCell ref="B5:G5"/>
    <mergeCell ref="H5:M5"/>
  </mergeCells>
  <hyperlinks>
    <hyperlink ref="A1" location="CONTENT!A1" display="Back to Table of Contents" xr:uid="{368DCD18-747F-4F81-9CE1-88740B80DF81}"/>
    <hyperlink ref="A1:E1" location="CONTENT!B114" display="Back to Table of Contents" xr:uid="{FE065401-FE02-411A-8BD6-5980024A4595}"/>
  </hyperlinks>
  <pageMargins left="0.7" right="0.7" top="0.75" bottom="0.75" header="0.3" footer="0.3"/>
  <ignoredErrors>
    <ignoredError sqref="B4:D4"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C2C2-159E-49CA-9796-82F2C4B061ED}">
  <dimension ref="A1:W18"/>
  <sheetViews>
    <sheetView workbookViewId="0">
      <selection sqref="A1:E1"/>
    </sheetView>
  </sheetViews>
  <sheetFormatPr defaultColWidth="6.8984375" defaultRowHeight="13.2" x14ac:dyDescent="0.25"/>
  <cols>
    <col min="1" max="17" width="7.3984375" style="43" customWidth="1"/>
    <col min="18" max="20" width="6.8984375" style="43"/>
    <col min="21" max="21" width="7.3984375" style="43" customWidth="1"/>
    <col min="22" max="22" width="9.3984375" style="43" customWidth="1"/>
    <col min="23" max="23" width="28.69921875" style="43" customWidth="1"/>
    <col min="24" max="16384" width="6.8984375" style="43"/>
  </cols>
  <sheetData>
    <row r="1" spans="1:23" s="801" customFormat="1" ht="14.4" x14ac:dyDescent="0.3">
      <c r="A1" s="6084" t="s">
        <v>1649</v>
      </c>
      <c r="B1" s="6084"/>
      <c r="C1" s="6084"/>
      <c r="D1" s="6084"/>
      <c r="E1" s="6084"/>
    </row>
    <row r="2" spans="1:23" ht="16.8" x14ac:dyDescent="0.3">
      <c r="A2" s="828" t="s">
        <v>1771</v>
      </c>
      <c r="B2" s="42"/>
      <c r="C2" s="42"/>
      <c r="D2" s="42"/>
      <c r="E2" s="42"/>
      <c r="F2" s="42"/>
      <c r="G2" s="42"/>
      <c r="H2" s="42"/>
      <c r="I2" s="42"/>
      <c r="J2" s="42"/>
      <c r="K2" s="42"/>
      <c r="L2" s="42"/>
      <c r="M2" s="42"/>
      <c r="N2" s="42"/>
      <c r="O2" s="42"/>
      <c r="P2" s="42"/>
      <c r="Q2" s="42"/>
      <c r="R2" s="42"/>
      <c r="S2" s="42"/>
      <c r="U2" s="42"/>
    </row>
    <row r="3" spans="1:23" ht="16.2" thickBot="1" x14ac:dyDescent="0.35">
      <c r="A3" s="830"/>
      <c r="B3" s="42"/>
      <c r="C3" s="42"/>
      <c r="D3" s="42"/>
      <c r="E3" s="42"/>
      <c r="F3" s="42"/>
      <c r="G3" s="42"/>
      <c r="H3" s="42"/>
      <c r="I3" s="42"/>
      <c r="J3" s="42"/>
      <c r="K3" s="42"/>
      <c r="L3" s="42"/>
      <c r="M3" s="42"/>
      <c r="N3" s="42"/>
      <c r="O3" s="42"/>
      <c r="P3" s="99"/>
      <c r="Q3" s="99"/>
      <c r="R3" s="42"/>
      <c r="S3" s="42"/>
      <c r="U3" s="42"/>
    </row>
    <row r="4" spans="1:23" ht="14.4" thickBot="1" x14ac:dyDescent="0.3">
      <c r="A4" s="831" t="s">
        <v>61</v>
      </c>
      <c r="B4" s="832">
        <v>2007</v>
      </c>
      <c r="C4" s="833">
        <v>2008</v>
      </c>
      <c r="D4" s="835">
        <v>2009</v>
      </c>
      <c r="E4" s="835">
        <v>2010</v>
      </c>
      <c r="F4" s="835">
        <v>2011</v>
      </c>
      <c r="G4" s="835">
        <v>2012</v>
      </c>
      <c r="H4" s="836">
        <v>2013</v>
      </c>
      <c r="I4" s="5205">
        <v>2013</v>
      </c>
      <c r="J4" s="5205">
        <v>2014</v>
      </c>
      <c r="K4" s="5205">
        <v>2015</v>
      </c>
      <c r="L4" s="5205">
        <v>2016</v>
      </c>
      <c r="M4" s="5205">
        <v>2017</v>
      </c>
      <c r="N4" s="835">
        <v>2018</v>
      </c>
      <c r="O4" s="5206">
        <v>2018</v>
      </c>
      <c r="P4" s="835">
        <v>2019</v>
      </c>
      <c r="Q4" s="835">
        <v>2020</v>
      </c>
      <c r="R4" s="835">
        <v>2021</v>
      </c>
      <c r="S4" s="835">
        <v>2022</v>
      </c>
      <c r="T4" s="835">
        <v>2023</v>
      </c>
      <c r="U4" s="836">
        <v>2024</v>
      </c>
      <c r="V4" s="835">
        <v>2024</v>
      </c>
      <c r="W4" s="836"/>
    </row>
    <row r="5" spans="1:23" ht="14.4" thickBot="1" x14ac:dyDescent="0.3">
      <c r="A5" s="837" t="s">
        <v>1767</v>
      </c>
      <c r="B5" s="6138" t="s">
        <v>1772</v>
      </c>
      <c r="C5" s="6139"/>
      <c r="D5" s="6139"/>
      <c r="E5" s="6139"/>
      <c r="F5" s="6139"/>
      <c r="G5" s="6139"/>
      <c r="H5" s="6140"/>
      <c r="I5" s="6141" t="s">
        <v>1773</v>
      </c>
      <c r="J5" s="6142"/>
      <c r="K5" s="6142"/>
      <c r="L5" s="6142"/>
      <c r="M5" s="6142"/>
      <c r="N5" s="6143"/>
      <c r="O5" s="6141" t="s">
        <v>1774</v>
      </c>
      <c r="P5" s="6142"/>
      <c r="Q5" s="6142"/>
      <c r="R5" s="6142"/>
      <c r="S5" s="6142"/>
      <c r="T5" s="6142"/>
      <c r="U5" s="6143"/>
      <c r="V5" s="6141" t="s">
        <v>1775</v>
      </c>
      <c r="W5" s="6143"/>
    </row>
    <row r="6" spans="1:23" x14ac:dyDescent="0.25">
      <c r="A6" s="839" t="s">
        <v>92</v>
      </c>
      <c r="B6" s="5207"/>
      <c r="C6" s="5208">
        <v>109.6</v>
      </c>
      <c r="D6" s="5208">
        <v>115.3</v>
      </c>
      <c r="E6" s="5208">
        <v>118.2</v>
      </c>
      <c r="F6" s="5208">
        <v>125.8</v>
      </c>
      <c r="G6" s="5209">
        <v>131.9</v>
      </c>
      <c r="H6" s="5210">
        <v>135.69999999999999</v>
      </c>
      <c r="I6" s="5209"/>
      <c r="J6" s="99">
        <v>107.2</v>
      </c>
      <c r="K6" s="5211">
        <v>107.9</v>
      </c>
      <c r="L6" s="5211">
        <v>108.3</v>
      </c>
      <c r="M6" s="5211">
        <v>110.2</v>
      </c>
      <c r="N6" s="5212">
        <v>117</v>
      </c>
      <c r="O6" s="5213"/>
      <c r="P6" s="5211">
        <v>103.8</v>
      </c>
      <c r="Q6" s="5214">
        <v>105.9</v>
      </c>
      <c r="R6" s="5214">
        <v>107</v>
      </c>
      <c r="S6" s="5214">
        <v>114.9</v>
      </c>
      <c r="T6" s="5214">
        <v>128.5</v>
      </c>
      <c r="U6" s="5212">
        <v>135.19999999999999</v>
      </c>
      <c r="V6" s="5209"/>
      <c r="W6" s="5212"/>
    </row>
    <row r="7" spans="1:23" x14ac:dyDescent="0.25">
      <c r="A7" s="839" t="s">
        <v>93</v>
      </c>
      <c r="B7" s="5207"/>
      <c r="C7" s="5208">
        <v>110.7</v>
      </c>
      <c r="D7" s="5208">
        <v>115.8</v>
      </c>
      <c r="E7" s="5208">
        <v>118.6</v>
      </c>
      <c r="F7" s="5208">
        <v>126.7</v>
      </c>
      <c r="G7" s="5209">
        <v>131.9</v>
      </c>
      <c r="H7" s="5215">
        <v>136.6</v>
      </c>
      <c r="I7" s="5209"/>
      <c r="J7" s="99">
        <v>108.5</v>
      </c>
      <c r="K7" s="99">
        <v>110.7</v>
      </c>
      <c r="L7" s="99">
        <v>110.1</v>
      </c>
      <c r="M7" s="99">
        <v>111.5</v>
      </c>
      <c r="N7" s="5216">
        <v>119.3</v>
      </c>
      <c r="O7" s="5213"/>
      <c r="P7" s="99">
        <v>104.4</v>
      </c>
      <c r="Q7" s="5217">
        <v>106.6</v>
      </c>
      <c r="R7" s="5217">
        <v>107.9</v>
      </c>
      <c r="S7" s="5217">
        <v>117.6</v>
      </c>
      <c r="T7" s="5218">
        <v>130.5</v>
      </c>
      <c r="U7" s="5216">
        <v>138.6</v>
      </c>
      <c r="V7" s="5209"/>
      <c r="W7" s="5219"/>
    </row>
    <row r="8" spans="1:23" x14ac:dyDescent="0.25">
      <c r="A8" s="839" t="s">
        <v>94</v>
      </c>
      <c r="B8" s="5207"/>
      <c r="C8" s="5208">
        <v>110.8</v>
      </c>
      <c r="D8" s="5208">
        <v>116.1</v>
      </c>
      <c r="E8" s="5208">
        <v>118.8</v>
      </c>
      <c r="F8" s="5208">
        <v>127.4</v>
      </c>
      <c r="G8" s="5209">
        <v>132.30000000000001</v>
      </c>
      <c r="H8" s="5215">
        <v>137.1</v>
      </c>
      <c r="I8" s="5209"/>
      <c r="J8" s="99">
        <v>107.7</v>
      </c>
      <c r="K8" s="99">
        <v>110.1</v>
      </c>
      <c r="L8" s="99">
        <v>111.1</v>
      </c>
      <c r="M8" s="99">
        <v>112.5</v>
      </c>
      <c r="N8" s="5216">
        <v>120</v>
      </c>
      <c r="O8" s="5213"/>
      <c r="P8" s="99">
        <v>104.4</v>
      </c>
      <c r="Q8" s="5217">
        <v>107.4</v>
      </c>
      <c r="R8" s="5217">
        <v>108.5</v>
      </c>
      <c r="S8" s="5217">
        <v>120.1</v>
      </c>
      <c r="T8" s="5218">
        <v>131.1</v>
      </c>
      <c r="U8" s="5216">
        <v>137.6</v>
      </c>
      <c r="V8" s="5209"/>
      <c r="W8" s="5219"/>
    </row>
    <row r="9" spans="1:23" x14ac:dyDescent="0.25">
      <c r="A9" s="839" t="s">
        <v>95</v>
      </c>
      <c r="B9" s="5207"/>
      <c r="C9" s="5208">
        <v>111.9</v>
      </c>
      <c r="D9" s="5208">
        <v>116.2</v>
      </c>
      <c r="E9" s="5208">
        <v>119.3</v>
      </c>
      <c r="F9" s="5208">
        <v>127.6</v>
      </c>
      <c r="G9" s="5209">
        <v>132.5</v>
      </c>
      <c r="H9" s="5215"/>
      <c r="I9" s="5209">
        <v>103.4</v>
      </c>
      <c r="J9" s="99">
        <v>107.7</v>
      </c>
      <c r="K9" s="99">
        <v>110</v>
      </c>
      <c r="L9" s="99">
        <v>110.2</v>
      </c>
      <c r="M9" s="99">
        <v>113.4</v>
      </c>
      <c r="N9" s="5216"/>
      <c r="O9" s="5213">
        <v>103.8</v>
      </c>
      <c r="P9" s="99">
        <v>104.4</v>
      </c>
      <c r="Q9" s="5217">
        <v>108.8</v>
      </c>
      <c r="R9" s="5217">
        <v>109</v>
      </c>
      <c r="S9" s="5217">
        <v>121</v>
      </c>
      <c r="T9" s="5220">
        <v>131</v>
      </c>
      <c r="U9" s="5216"/>
      <c r="V9" s="5209">
        <v>103.2</v>
      </c>
      <c r="W9" s="5221"/>
    </row>
    <row r="10" spans="1:23" x14ac:dyDescent="0.25">
      <c r="A10" s="839" t="s">
        <v>96</v>
      </c>
      <c r="B10" s="5207"/>
      <c r="C10" s="5208">
        <v>113</v>
      </c>
      <c r="D10" s="5208">
        <v>116.2</v>
      </c>
      <c r="E10" s="5208">
        <v>119.1</v>
      </c>
      <c r="F10" s="5208">
        <v>127.6</v>
      </c>
      <c r="G10" s="5209">
        <v>132.5</v>
      </c>
      <c r="H10" s="5215"/>
      <c r="I10" s="5209">
        <v>103.3</v>
      </c>
      <c r="J10" s="99">
        <v>106.8</v>
      </c>
      <c r="K10" s="99">
        <v>107.3</v>
      </c>
      <c r="L10" s="99">
        <v>108.2</v>
      </c>
      <c r="M10" s="99">
        <v>114.6</v>
      </c>
      <c r="N10" s="5216"/>
      <c r="O10" s="5213">
        <v>103.6</v>
      </c>
      <c r="P10" s="99">
        <v>104.4</v>
      </c>
      <c r="Q10" s="5217">
        <v>107.3</v>
      </c>
      <c r="R10" s="5217">
        <v>109.8</v>
      </c>
      <c r="S10" s="5217">
        <v>121.6</v>
      </c>
      <c r="T10" s="5218">
        <v>131.19999999999999</v>
      </c>
      <c r="U10" s="5216"/>
      <c r="V10" s="5209">
        <v>102.9</v>
      </c>
      <c r="W10" s="5219"/>
    </row>
    <row r="11" spans="1:23" x14ac:dyDescent="0.25">
      <c r="A11" s="839" t="s">
        <v>97</v>
      </c>
      <c r="B11" s="5207"/>
      <c r="C11" s="5208">
        <v>113.4</v>
      </c>
      <c r="D11" s="5208">
        <v>117.1</v>
      </c>
      <c r="E11" s="5208">
        <v>119.9</v>
      </c>
      <c r="F11" s="5208">
        <v>127.8</v>
      </c>
      <c r="G11" s="5209">
        <v>132.80000000000001</v>
      </c>
      <c r="H11" s="5215"/>
      <c r="I11" s="5209">
        <v>103.4</v>
      </c>
      <c r="J11" s="99">
        <v>106.8</v>
      </c>
      <c r="K11" s="99">
        <v>107.2</v>
      </c>
      <c r="L11" s="99">
        <v>108.4</v>
      </c>
      <c r="M11" s="99">
        <v>115.3</v>
      </c>
      <c r="N11" s="5216"/>
      <c r="O11" s="5213">
        <v>102.8</v>
      </c>
      <c r="P11" s="99">
        <v>103.4</v>
      </c>
      <c r="Q11" s="5217">
        <v>105.2</v>
      </c>
      <c r="R11" s="5217">
        <v>111.4</v>
      </c>
      <c r="S11" s="5217">
        <v>122.1</v>
      </c>
      <c r="T11" s="5218">
        <v>131.69999999999999</v>
      </c>
      <c r="U11" s="5216"/>
      <c r="V11" s="5209">
        <v>102.6</v>
      </c>
      <c r="W11" s="5219"/>
    </row>
    <row r="12" spans="1:23" x14ac:dyDescent="0.25">
      <c r="A12" s="839" t="s">
        <v>98</v>
      </c>
      <c r="B12" s="5207">
        <v>103.7</v>
      </c>
      <c r="C12" s="5208">
        <v>115.6</v>
      </c>
      <c r="D12" s="5208">
        <v>117.8</v>
      </c>
      <c r="E12" s="5208">
        <v>120.2</v>
      </c>
      <c r="F12" s="5208">
        <v>128.19999999999999</v>
      </c>
      <c r="G12" s="5209">
        <v>133</v>
      </c>
      <c r="H12" s="5215"/>
      <c r="I12" s="5209">
        <v>103.6</v>
      </c>
      <c r="J12" s="99">
        <v>106.8</v>
      </c>
      <c r="K12" s="99">
        <v>107.4</v>
      </c>
      <c r="L12" s="99">
        <v>108.5</v>
      </c>
      <c r="M12" s="99">
        <v>114.3</v>
      </c>
      <c r="N12" s="5216"/>
      <c r="O12" s="5213">
        <v>102.6</v>
      </c>
      <c r="P12" s="99">
        <v>103.4</v>
      </c>
      <c r="Q12" s="5217">
        <v>104.9</v>
      </c>
      <c r="R12" s="5217">
        <v>111.7</v>
      </c>
      <c r="S12" s="5217">
        <v>124</v>
      </c>
      <c r="T12" s="5220">
        <v>131.30000000000001</v>
      </c>
      <c r="U12" s="5216"/>
      <c r="V12" s="5209">
        <v>102.8</v>
      </c>
      <c r="W12" s="5221"/>
    </row>
    <row r="13" spans="1:23" x14ac:dyDescent="0.25">
      <c r="A13" s="839" t="s">
        <v>99</v>
      </c>
      <c r="B13" s="5207">
        <v>104.1</v>
      </c>
      <c r="C13" s="5208">
        <v>116.3</v>
      </c>
      <c r="D13" s="5208">
        <v>117.5</v>
      </c>
      <c r="E13" s="5208">
        <v>120.6</v>
      </c>
      <c r="F13" s="5208">
        <v>128.4</v>
      </c>
      <c r="G13" s="5209">
        <v>133.19999999999999</v>
      </c>
      <c r="H13" s="5215"/>
      <c r="I13" s="5209">
        <v>103.3</v>
      </c>
      <c r="J13" s="99">
        <v>107.2</v>
      </c>
      <c r="K13" s="99">
        <v>108.4</v>
      </c>
      <c r="L13" s="99">
        <v>109.4</v>
      </c>
      <c r="M13" s="99">
        <v>114.4</v>
      </c>
      <c r="N13" s="5216"/>
      <c r="O13" s="5213">
        <v>101.9</v>
      </c>
      <c r="P13" s="99">
        <v>103.7</v>
      </c>
      <c r="Q13" s="5217">
        <v>105.3</v>
      </c>
      <c r="R13" s="5217">
        <v>111.6</v>
      </c>
      <c r="S13" s="5217">
        <v>124.4</v>
      </c>
      <c r="T13" s="5218">
        <v>131.69999999999999</v>
      </c>
      <c r="U13" s="5216"/>
      <c r="V13" s="5209">
        <v>103.2</v>
      </c>
      <c r="W13" s="5219"/>
    </row>
    <row r="14" spans="1:23" x14ac:dyDescent="0.25">
      <c r="A14" s="839" t="s">
        <v>100</v>
      </c>
      <c r="B14" s="5207">
        <v>105.3</v>
      </c>
      <c r="C14" s="5208">
        <v>116.7</v>
      </c>
      <c r="D14" s="5208">
        <v>117.8</v>
      </c>
      <c r="E14" s="5208">
        <v>120.7</v>
      </c>
      <c r="F14" s="5208">
        <v>128.30000000000001</v>
      </c>
      <c r="G14" s="5209">
        <v>133.30000000000001</v>
      </c>
      <c r="H14" s="5215"/>
      <c r="I14" s="5209">
        <v>103.5</v>
      </c>
      <c r="J14" s="99">
        <v>106.5</v>
      </c>
      <c r="K14" s="99">
        <v>108.6</v>
      </c>
      <c r="L14" s="99">
        <v>109.6</v>
      </c>
      <c r="M14" s="99">
        <v>113.4</v>
      </c>
      <c r="N14" s="5216"/>
      <c r="O14" s="5213">
        <v>102</v>
      </c>
      <c r="P14" s="99">
        <v>103.3</v>
      </c>
      <c r="Q14" s="5217">
        <v>106</v>
      </c>
      <c r="R14" s="5217">
        <v>111.7</v>
      </c>
      <c r="S14" s="5217">
        <v>125</v>
      </c>
      <c r="T14" s="5220">
        <v>131.6</v>
      </c>
      <c r="U14" s="5216"/>
      <c r="V14" s="5209">
        <v>103.4</v>
      </c>
      <c r="W14" s="5221"/>
    </row>
    <row r="15" spans="1:23" x14ac:dyDescent="0.25">
      <c r="A15" s="839" t="s">
        <v>101</v>
      </c>
      <c r="B15" s="5207">
        <v>106.8</v>
      </c>
      <c r="C15" s="5208">
        <v>117.2</v>
      </c>
      <c r="D15" s="5208">
        <v>117.3</v>
      </c>
      <c r="E15" s="5208">
        <v>121</v>
      </c>
      <c r="F15" s="5208">
        <v>128.19999999999999</v>
      </c>
      <c r="G15" s="5209">
        <v>133.6</v>
      </c>
      <c r="H15" s="5215"/>
      <c r="I15" s="5209">
        <v>103.9</v>
      </c>
      <c r="J15" s="99">
        <v>105.9</v>
      </c>
      <c r="K15" s="99">
        <v>107.5</v>
      </c>
      <c r="L15" s="99">
        <v>109.1</v>
      </c>
      <c r="M15" s="99">
        <v>112.9</v>
      </c>
      <c r="N15" s="5216"/>
      <c r="O15" s="5213">
        <v>102.4</v>
      </c>
      <c r="P15" s="99">
        <v>102.8</v>
      </c>
      <c r="Q15" s="5217">
        <v>106.1</v>
      </c>
      <c r="R15" s="5217">
        <v>112.3</v>
      </c>
      <c r="S15" s="5217">
        <v>125.7</v>
      </c>
      <c r="T15" s="5218">
        <v>131.5</v>
      </c>
      <c r="U15" s="5216"/>
      <c r="V15" s="5209">
        <v>103.7</v>
      </c>
      <c r="W15" s="5219"/>
    </row>
    <row r="16" spans="1:23" x14ac:dyDescent="0.25">
      <c r="A16" s="839" t="s">
        <v>102</v>
      </c>
      <c r="B16" s="5207">
        <v>107.6</v>
      </c>
      <c r="C16" s="5208">
        <v>116.5</v>
      </c>
      <c r="D16" s="5208">
        <v>117.3</v>
      </c>
      <c r="E16" s="5208">
        <v>121.9</v>
      </c>
      <c r="F16" s="5208">
        <v>130.4</v>
      </c>
      <c r="G16" s="5209">
        <v>134.4</v>
      </c>
      <c r="H16" s="5215"/>
      <c r="I16" s="5209">
        <v>105</v>
      </c>
      <c r="J16" s="99">
        <v>105.9</v>
      </c>
      <c r="K16" s="99">
        <v>107</v>
      </c>
      <c r="L16" s="99">
        <v>109.4</v>
      </c>
      <c r="M16" s="99">
        <v>113.3</v>
      </c>
      <c r="N16" s="5216"/>
      <c r="O16" s="5213">
        <v>102.8</v>
      </c>
      <c r="P16" s="99">
        <v>103.1</v>
      </c>
      <c r="Q16" s="5217">
        <v>106.3</v>
      </c>
      <c r="R16" s="5217">
        <v>113.1</v>
      </c>
      <c r="S16" s="5217">
        <v>126.8</v>
      </c>
      <c r="T16" s="5218">
        <v>131.9</v>
      </c>
      <c r="U16" s="5216"/>
      <c r="V16" s="5209">
        <v>104</v>
      </c>
      <c r="W16" s="5219"/>
    </row>
    <row r="17" spans="1:23" x14ac:dyDescent="0.25">
      <c r="A17" s="839" t="s">
        <v>103</v>
      </c>
      <c r="B17" s="5207">
        <v>108.2</v>
      </c>
      <c r="C17" s="5208">
        <v>115.5</v>
      </c>
      <c r="D17" s="5208">
        <v>117.2</v>
      </c>
      <c r="E17" s="5208">
        <v>124.4</v>
      </c>
      <c r="F17" s="5208">
        <v>130.4</v>
      </c>
      <c r="G17" s="5209">
        <v>134.6</v>
      </c>
      <c r="H17" s="5215"/>
      <c r="I17" s="5209">
        <v>105.3</v>
      </c>
      <c r="J17" s="99">
        <v>105.5</v>
      </c>
      <c r="K17" s="99">
        <v>106.9</v>
      </c>
      <c r="L17" s="99">
        <v>109.4</v>
      </c>
      <c r="M17" s="5222">
        <v>114</v>
      </c>
      <c r="N17" s="5216"/>
      <c r="O17" s="5213">
        <v>102.4</v>
      </c>
      <c r="P17" s="99">
        <v>103.3</v>
      </c>
      <c r="Q17" s="5223">
        <v>106.1</v>
      </c>
      <c r="R17" s="5223">
        <v>113.3</v>
      </c>
      <c r="S17" s="5223">
        <v>127.1</v>
      </c>
      <c r="T17" s="5218">
        <v>132</v>
      </c>
      <c r="U17" s="5216"/>
      <c r="V17" s="5209">
        <v>103.5</v>
      </c>
      <c r="W17" s="5219"/>
    </row>
    <row r="18" spans="1:23" ht="27" thickBot="1" x14ac:dyDescent="0.3">
      <c r="A18" s="851" t="s">
        <v>1770</v>
      </c>
      <c r="B18" s="5224">
        <v>103.8</v>
      </c>
      <c r="C18" s="5225">
        <v>113.93333333333334</v>
      </c>
      <c r="D18" s="5225">
        <v>116.8</v>
      </c>
      <c r="E18" s="5225">
        <v>120.2</v>
      </c>
      <c r="F18" s="5225">
        <v>128.1</v>
      </c>
      <c r="G18" s="5225">
        <f>AVERAGE(G6:G17)</f>
        <v>133</v>
      </c>
      <c r="H18" s="5226"/>
      <c r="I18" s="5225">
        <v>103.5</v>
      </c>
      <c r="J18" s="5225">
        <v>106.9</v>
      </c>
      <c r="K18" s="5225">
        <v>108.3</v>
      </c>
      <c r="L18" s="5225">
        <v>109.3</v>
      </c>
      <c r="M18" s="5225">
        <v>113.3</v>
      </c>
      <c r="N18" s="5227"/>
      <c r="O18" s="5228">
        <v>103.2</v>
      </c>
      <c r="P18" s="5225">
        <v>103.7</v>
      </c>
      <c r="Q18" s="5225">
        <v>106.3</v>
      </c>
      <c r="R18" s="5225">
        <v>110.6</v>
      </c>
      <c r="S18" s="5225">
        <v>122.5</v>
      </c>
      <c r="T18" s="5225">
        <v>131.19999999999999</v>
      </c>
      <c r="U18" s="5227"/>
      <c r="V18" s="5225">
        <v>103.6</v>
      </c>
      <c r="W18" s="5227"/>
    </row>
  </sheetData>
  <mergeCells count="5">
    <mergeCell ref="A1:E1"/>
    <mergeCell ref="B5:H5"/>
    <mergeCell ref="I5:N5"/>
    <mergeCell ref="O5:U5"/>
    <mergeCell ref="V5:W5"/>
  </mergeCells>
  <hyperlinks>
    <hyperlink ref="A1" location="CONTENT!A1" display="Back to Table of Contents" xr:uid="{547376AC-4C5D-4FA1-9112-88C63C7A723C}"/>
    <hyperlink ref="A1:E1" location="CONTENT!B114" display="Back to Table of Contents" xr:uid="{FFE228BE-951A-4F53-86B5-D7B7449BA44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B518A99-2847-40EC-B12B-5BEFC5F77A2B}"/>
</file>

<file path=customXml/itemProps2.xml><?xml version="1.0" encoding="utf-8"?>
<ds:datastoreItem xmlns:ds="http://schemas.openxmlformats.org/officeDocument/2006/customXml" ds:itemID="{9E6320A9-0A09-47E8-8193-9795B6D9F2B8}"/>
</file>

<file path=customXml/itemProps3.xml><?xml version="1.0" encoding="utf-8"?>
<ds:datastoreItem xmlns:ds="http://schemas.openxmlformats.org/officeDocument/2006/customXml" ds:itemID="{2AA20816-0778-45B8-9BE8-E145E38CDA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186</vt:i4>
      </vt:variant>
      <vt:variant>
        <vt:lpstr>Named Ranges</vt:lpstr>
      </vt:variant>
      <vt:variant>
        <vt:i4>8</vt:i4>
      </vt:variant>
    </vt:vector>
  </HeadingPairs>
  <TitlesOfParts>
    <vt:vector size="194" baseType="lpstr">
      <vt:lpstr>Foreword</vt:lpstr>
      <vt:lpstr>Abbreviations</vt:lpstr>
      <vt:lpstr>CONTENT</vt:lpstr>
      <vt:lpstr>T 1.1-1.2</vt:lpstr>
      <vt:lpstr>T 1.3</vt:lpstr>
      <vt:lpstr>T 1.4(a)</vt:lpstr>
      <vt:lpstr>T 1.4(b)</vt:lpstr>
      <vt:lpstr>T 1.5</vt:lpstr>
      <vt:lpstr>T 1.6(a)</vt:lpstr>
      <vt:lpstr>T 1.6(b)</vt:lpstr>
      <vt:lpstr>T 1.7</vt:lpstr>
      <vt:lpstr>T 1.8(a)</vt:lpstr>
      <vt:lpstr>T 1.8(b)</vt:lpstr>
      <vt:lpstr>T 1.9(a)</vt:lpstr>
      <vt:lpstr>T 1.9(b)</vt:lpstr>
      <vt:lpstr>T 1.9(c)</vt:lpstr>
      <vt:lpstr>T 1.10(a)</vt:lpstr>
      <vt:lpstr>T 1.10(b)</vt:lpstr>
      <vt:lpstr>T 1.11(a)</vt:lpstr>
      <vt:lpstr>T 1.11(b)</vt:lpstr>
      <vt:lpstr>T 1.12(a)</vt:lpstr>
      <vt:lpstr>T 1.12(b)</vt:lpstr>
      <vt:lpstr>T 1.12(c)</vt:lpstr>
      <vt:lpstr>T 1.13 - 1.14</vt:lpstr>
      <vt:lpstr>T 1.15(a)</vt:lpstr>
      <vt:lpstr>T 1.15(b)</vt:lpstr>
      <vt:lpstr>T 1.15(c)</vt:lpstr>
      <vt:lpstr>T 1.16(a)</vt:lpstr>
      <vt:lpstr>T 1.16(b)</vt:lpstr>
      <vt:lpstr>T 1.16(c)</vt:lpstr>
      <vt:lpstr>T 1.17</vt:lpstr>
      <vt:lpstr>T 1.18</vt:lpstr>
      <vt:lpstr>T 1.19</vt:lpstr>
      <vt:lpstr>T 1.20</vt:lpstr>
      <vt:lpstr>T 1.21</vt:lpstr>
      <vt:lpstr>T 1.22</vt:lpstr>
      <vt:lpstr>T 1.23</vt:lpstr>
      <vt:lpstr>T 1.24</vt:lpstr>
      <vt:lpstr>T 1.25</vt:lpstr>
      <vt:lpstr>T 1.26</vt:lpstr>
      <vt:lpstr>T 1.27</vt:lpstr>
      <vt:lpstr>T 1.28(a)</vt:lpstr>
      <vt:lpstr>T 1.28(b)</vt:lpstr>
      <vt:lpstr>T 1.28(c)</vt:lpstr>
      <vt:lpstr>T 1.29(a)</vt:lpstr>
      <vt:lpstr>T 1.29(b)</vt:lpstr>
      <vt:lpstr>T 2.1</vt:lpstr>
      <vt:lpstr>T 2.2</vt:lpstr>
      <vt:lpstr>T 2.3</vt:lpstr>
      <vt:lpstr>T 2.4</vt:lpstr>
      <vt:lpstr>T 2.5</vt:lpstr>
      <vt:lpstr>T 2.6</vt:lpstr>
      <vt:lpstr>T 2.7_2.8</vt:lpstr>
      <vt:lpstr>T 3.1</vt:lpstr>
      <vt:lpstr>T 3.2</vt:lpstr>
      <vt:lpstr>T 3.3</vt:lpstr>
      <vt:lpstr>T 4.1</vt:lpstr>
      <vt:lpstr>T 4.2</vt:lpstr>
      <vt:lpstr>T 4.3</vt:lpstr>
      <vt:lpstr>T 4.4</vt:lpstr>
      <vt:lpstr>T 5.1</vt:lpstr>
      <vt:lpstr>T 5.2</vt:lpstr>
      <vt:lpstr>T 5.2 ctd</vt:lpstr>
      <vt:lpstr>T 6.1</vt:lpstr>
      <vt:lpstr>T 6.2 &amp; 6.3</vt:lpstr>
      <vt:lpstr>T 6.4</vt:lpstr>
      <vt:lpstr>T 6.4 (Cont)</vt:lpstr>
      <vt:lpstr>T 6.4.1</vt:lpstr>
      <vt:lpstr>T 6.4.1 (Cont)</vt:lpstr>
      <vt:lpstr>T 6.5</vt:lpstr>
      <vt:lpstr>T 6.6</vt:lpstr>
      <vt:lpstr>T 6.6.1</vt:lpstr>
      <vt:lpstr>T 6.7</vt:lpstr>
      <vt:lpstr>T 6.8</vt:lpstr>
      <vt:lpstr>T 7.1</vt:lpstr>
      <vt:lpstr>T 7.2</vt:lpstr>
      <vt:lpstr>T 7.3</vt:lpstr>
      <vt:lpstr>T 7.4</vt:lpstr>
      <vt:lpstr>T 7.5</vt:lpstr>
      <vt:lpstr>T 7.6</vt:lpstr>
      <vt:lpstr>T 7.7</vt:lpstr>
      <vt:lpstr>T 7.8</vt:lpstr>
      <vt:lpstr>T 7.9 </vt:lpstr>
      <vt:lpstr>T 7.10</vt:lpstr>
      <vt:lpstr>T 7.11</vt:lpstr>
      <vt:lpstr>T 7.12</vt:lpstr>
      <vt:lpstr>T 7.13</vt:lpstr>
      <vt:lpstr>T 7.14</vt:lpstr>
      <vt:lpstr>T 7.15</vt:lpstr>
      <vt:lpstr>T 7.15 (Cont)</vt:lpstr>
      <vt:lpstr>T 7.16</vt:lpstr>
      <vt:lpstr>T 7.16 (Cont)</vt:lpstr>
      <vt:lpstr>T 7.17</vt:lpstr>
      <vt:lpstr>T 7.17 (Cont)</vt:lpstr>
      <vt:lpstr>T 7.18</vt:lpstr>
      <vt:lpstr>T 7.18 (Cont)</vt:lpstr>
      <vt:lpstr>T 8.1-8.2</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9.9 (Cont)</vt:lpstr>
      <vt:lpstr>T 9.10-9.11</vt:lpstr>
      <vt:lpstr>T 9.12</vt:lpstr>
      <vt:lpstr>T 9.12 (Cont)</vt:lpstr>
      <vt:lpstr>T 10.1</vt:lpstr>
      <vt:lpstr>T 10.2</vt:lpstr>
      <vt:lpstr>T 10.3 &amp; 10.4</vt:lpstr>
      <vt:lpstr>T 10.5 &amp; 10.6</vt:lpstr>
      <vt:lpstr>T 10.7</vt:lpstr>
      <vt:lpstr>T 10.8</vt:lpstr>
      <vt:lpstr>T 10.9</vt:lpstr>
      <vt:lpstr>T 10.10</vt:lpstr>
      <vt:lpstr>T 11.1 (a)</vt:lpstr>
      <vt:lpstr>T 11.1 (b)</vt:lpstr>
      <vt:lpstr>T 11.1 (c)</vt:lpstr>
      <vt:lpstr>T 11.2</vt:lpstr>
      <vt:lpstr>T 12.1 - 12.2</vt:lpstr>
      <vt:lpstr>T 12.3</vt:lpstr>
      <vt:lpstr>T 12.4</vt:lpstr>
      <vt:lpstr>T 12.5</vt:lpstr>
      <vt:lpstr>T 12.6</vt:lpstr>
      <vt:lpstr>T 12.7</vt:lpstr>
      <vt:lpstr>T 12.8 (a) &amp; (b)</vt:lpstr>
      <vt:lpstr>T 12.9</vt:lpstr>
      <vt:lpstr>T 12.10</vt:lpstr>
      <vt:lpstr>T 12.11</vt:lpstr>
      <vt:lpstr>T 12.12</vt:lpstr>
      <vt:lpstr>T 12.13 (a)</vt:lpstr>
      <vt:lpstr>T 12.13 (b)</vt:lpstr>
      <vt:lpstr>T 12.14</vt:lpstr>
      <vt:lpstr>T 12.15 (a)</vt:lpstr>
      <vt:lpstr>T 12.15 (b)</vt:lpstr>
      <vt:lpstr>T 12.16</vt:lpstr>
      <vt:lpstr>T 12.17</vt:lpstr>
      <vt:lpstr>T 12.18</vt:lpstr>
      <vt:lpstr>T 12.19</vt:lpstr>
      <vt:lpstr>T 12.20</vt:lpstr>
      <vt:lpstr>T 12.21</vt:lpstr>
      <vt:lpstr>T 13.1</vt:lpstr>
      <vt:lpstr>T 13.2 - 13.3</vt:lpstr>
      <vt:lpstr>T 13.4</vt:lpstr>
      <vt:lpstr>T 13.5 - 13.6</vt:lpstr>
      <vt:lpstr>T 13.7 - 13.8</vt:lpstr>
      <vt:lpstr>T 13.9 - 13.10</vt:lpstr>
      <vt:lpstr>T 14.1</vt:lpstr>
      <vt:lpstr>T 15.1 - 15.2</vt:lpstr>
      <vt:lpstr>T 15.3</vt:lpstr>
      <vt:lpstr>T 15.4 - 15.5</vt:lpstr>
      <vt:lpstr>T 15.6</vt:lpstr>
      <vt:lpstr>T 15.7</vt:lpstr>
      <vt:lpstr>T 15.8 (a)</vt:lpstr>
      <vt:lpstr>T 15.8 (b)</vt:lpstr>
      <vt:lpstr>T 15.9</vt:lpstr>
      <vt:lpstr>T 15.10</vt:lpstr>
      <vt:lpstr>T 15.11</vt:lpstr>
      <vt:lpstr>T 15.12 - 15.13</vt:lpstr>
      <vt:lpstr>T 15.14 - 15.15</vt:lpstr>
      <vt:lpstr>T 16.1</vt:lpstr>
      <vt:lpstr>T 16.2</vt:lpstr>
      <vt:lpstr>T 16.3</vt:lpstr>
      <vt:lpstr>T 16.4</vt:lpstr>
      <vt:lpstr>T 16.5</vt:lpstr>
      <vt:lpstr>T 16.6</vt:lpstr>
      <vt:lpstr>T 16.7</vt:lpstr>
      <vt:lpstr>T 17.1</vt:lpstr>
      <vt:lpstr>T 17.2</vt:lpstr>
      <vt:lpstr>T 17.3</vt:lpstr>
      <vt:lpstr>T 17.4</vt:lpstr>
      <vt:lpstr>T 17.5</vt:lpstr>
      <vt:lpstr>T 17.6</vt:lpstr>
      <vt:lpstr>T 17.7 - 17.8</vt:lpstr>
      <vt:lpstr>T 17.9</vt:lpstr>
      <vt:lpstr>T 17.10</vt:lpstr>
      <vt:lpstr>T 17.11</vt:lpstr>
      <vt:lpstr>T 17.12</vt:lpstr>
      <vt:lpstr>'T 1.13 - 1.14'!Print_Area</vt:lpstr>
      <vt:lpstr>'T 2.6'!Print_Area</vt:lpstr>
      <vt:lpstr>'T 3.1'!Print_Area</vt:lpstr>
      <vt:lpstr>'T 3.3'!Print_Area</vt:lpstr>
      <vt:lpstr>'T 4.1'!Print_Area</vt:lpstr>
      <vt:lpstr>'T 4.2'!Print_Area</vt:lpstr>
      <vt:lpstr>'T 4.3'!Print_Area</vt:lpstr>
      <vt:lpstr>'T 4.4'!Print_Area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Krishna Nardeosingh</cp:lastModifiedBy>
  <cp:lastPrinted>2025-12-30T06:37:16Z</cp:lastPrinted>
  <dcterms:created xsi:type="dcterms:W3CDTF">2025-08-08T06:01:56Z</dcterms:created>
  <dcterms:modified xsi:type="dcterms:W3CDTF">2025-12-30T07:23:21Z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